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thnatarajan/Documents/Project_Network_Analysis/Dissertation/"/>
    </mc:Choice>
  </mc:AlternateContent>
  <xr:revisionPtr revIDLastSave="0" documentId="13_ncr:1_{AE82DA07-3747-F746-9E92-DB2B080B9A09}" xr6:coauthVersionLast="45" xr6:coauthVersionMax="45" xr10:uidLastSave="{00000000-0000-0000-0000-000000000000}"/>
  <bookViews>
    <workbookView xWindow="0" yWindow="460" windowWidth="28800" windowHeight="16680" activeTab="3" xr2:uid="{00000000-000D-0000-FFFF-FFFF00000000}"/>
  </bookViews>
  <sheets>
    <sheet name="Cost_Sch1" sheetId="11" r:id="rId1"/>
    <sheet name="Schedule" sheetId="2" r:id="rId2"/>
    <sheet name="Sch_2" sheetId="15" r:id="rId3"/>
    <sheet name="Sch_T2" sheetId="16" r:id="rId4"/>
    <sheet name="Cost_Sch2" sheetId="1" r:id="rId5"/>
    <sheet name="Cost2" sheetId="13" r:id="rId6"/>
    <sheet name="Cost" sheetId="10" r:id="rId7"/>
    <sheet name="Cost_Sch_Class" sheetId="14" r:id="rId8"/>
    <sheet name="Cost_T1" sheetId="12" r:id="rId9"/>
    <sheet name="Cost_T2" sheetId="17" r:id="rId10"/>
    <sheet name="Coding" sheetId="3" r:id="rId11"/>
    <sheet name="Hydro" sheetId="4" r:id="rId12"/>
    <sheet name="Nuclear" sheetId="5" r:id="rId13"/>
    <sheet name="Solar" sheetId="6" r:id="rId14"/>
    <sheet name="Thermal" sheetId="7" r:id="rId15"/>
    <sheet name="Wind" sheetId="8" r:id="rId16"/>
    <sheet name="Transmission" sheetId="9" r:id="rId17"/>
  </sheets>
  <definedNames>
    <definedName name="_xlnm._FilterDatabase" localSheetId="6" hidden="1">Cost!$A$1:$V$107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07" i="17" l="1"/>
  <c r="T107" i="17"/>
  <c r="S107" i="17"/>
  <c r="R107" i="17"/>
  <c r="Q107" i="17"/>
  <c r="P107" i="17"/>
  <c r="O107" i="17"/>
  <c r="N107" i="17"/>
  <c r="M107" i="17"/>
  <c r="L107" i="17"/>
  <c r="K107" i="17"/>
  <c r="J107" i="17"/>
  <c r="I107" i="17"/>
  <c r="H107" i="17"/>
  <c r="G107" i="17"/>
  <c r="F107" i="17"/>
  <c r="E107" i="17"/>
  <c r="D107" i="17"/>
  <c r="C107" i="17"/>
  <c r="B107" i="17"/>
  <c r="A107" i="17"/>
  <c r="U106" i="17"/>
  <c r="T106" i="17"/>
  <c r="S106" i="17"/>
  <c r="R106" i="17"/>
  <c r="Q106" i="17"/>
  <c r="P106" i="17"/>
  <c r="O106" i="17"/>
  <c r="N106" i="17"/>
  <c r="M106" i="17"/>
  <c r="L106" i="17"/>
  <c r="K106" i="17"/>
  <c r="J106" i="17"/>
  <c r="I106" i="17"/>
  <c r="H106" i="17"/>
  <c r="G106" i="17"/>
  <c r="F106" i="17"/>
  <c r="E106" i="17"/>
  <c r="D106" i="17"/>
  <c r="C106" i="17"/>
  <c r="B106" i="17"/>
  <c r="A106" i="17"/>
  <c r="U105" i="17"/>
  <c r="T105" i="17"/>
  <c r="S105" i="17"/>
  <c r="R105" i="17"/>
  <c r="Q105" i="17"/>
  <c r="P105" i="17"/>
  <c r="O105" i="17"/>
  <c r="N105" i="17"/>
  <c r="M105" i="17"/>
  <c r="L105" i="17"/>
  <c r="K105" i="17"/>
  <c r="J105" i="17"/>
  <c r="I105" i="17"/>
  <c r="H105" i="17"/>
  <c r="G105" i="17"/>
  <c r="F105" i="17"/>
  <c r="E105" i="17"/>
  <c r="D105" i="17"/>
  <c r="C105" i="17"/>
  <c r="B105" i="17"/>
  <c r="A105" i="17"/>
  <c r="U104" i="17"/>
  <c r="T104" i="17"/>
  <c r="S104" i="17"/>
  <c r="R104" i="17"/>
  <c r="Q104" i="17"/>
  <c r="P104" i="17"/>
  <c r="O104" i="17"/>
  <c r="N104" i="17"/>
  <c r="M104" i="17"/>
  <c r="L104" i="17"/>
  <c r="K104" i="17"/>
  <c r="J104" i="17"/>
  <c r="I104" i="17"/>
  <c r="H104" i="17"/>
  <c r="G104" i="17"/>
  <c r="F104" i="17"/>
  <c r="E104" i="17"/>
  <c r="D104" i="17"/>
  <c r="C104" i="17"/>
  <c r="B104" i="17"/>
  <c r="A104" i="17"/>
  <c r="U103" i="17"/>
  <c r="T103" i="17"/>
  <c r="S103" i="17"/>
  <c r="R103" i="17"/>
  <c r="Q103" i="17"/>
  <c r="P103" i="17"/>
  <c r="O103" i="17"/>
  <c r="N103" i="17"/>
  <c r="M103" i="17"/>
  <c r="L103" i="17"/>
  <c r="K103" i="17"/>
  <c r="J103" i="17"/>
  <c r="I103" i="17"/>
  <c r="H103" i="17"/>
  <c r="G103" i="17"/>
  <c r="F103" i="17"/>
  <c r="E103" i="17"/>
  <c r="D103" i="17"/>
  <c r="C103" i="17"/>
  <c r="B103" i="17"/>
  <c r="A103" i="17"/>
  <c r="U102" i="17"/>
  <c r="T102" i="17"/>
  <c r="S102" i="17"/>
  <c r="R102" i="17"/>
  <c r="Q102" i="17"/>
  <c r="P102" i="17"/>
  <c r="O102" i="17"/>
  <c r="N102" i="17"/>
  <c r="M102" i="17"/>
  <c r="L102" i="17"/>
  <c r="K102" i="17"/>
  <c r="J102" i="17"/>
  <c r="I102" i="17"/>
  <c r="H102" i="17"/>
  <c r="G102" i="17"/>
  <c r="F102" i="17"/>
  <c r="E102" i="17"/>
  <c r="D102" i="17"/>
  <c r="C102" i="17"/>
  <c r="B102" i="17"/>
  <c r="A102" i="17"/>
  <c r="U101" i="17"/>
  <c r="T101" i="17"/>
  <c r="S101" i="17"/>
  <c r="R101" i="17"/>
  <c r="Q101" i="17"/>
  <c r="P101" i="17"/>
  <c r="O101" i="17"/>
  <c r="N101" i="17"/>
  <c r="M101" i="17"/>
  <c r="L101" i="17"/>
  <c r="K101" i="17"/>
  <c r="J101" i="17"/>
  <c r="I101" i="17"/>
  <c r="H101" i="17"/>
  <c r="G101" i="17"/>
  <c r="F101" i="17"/>
  <c r="E101" i="17"/>
  <c r="D101" i="17"/>
  <c r="C101" i="17"/>
  <c r="B101" i="17"/>
  <c r="A101" i="17"/>
  <c r="U100" i="17"/>
  <c r="T100" i="17"/>
  <c r="S100" i="17"/>
  <c r="R100" i="17"/>
  <c r="Q100" i="17"/>
  <c r="P100" i="17"/>
  <c r="O100" i="17"/>
  <c r="N100" i="17"/>
  <c r="M100" i="17"/>
  <c r="L100" i="17"/>
  <c r="K100" i="17"/>
  <c r="J100" i="17"/>
  <c r="I100" i="17"/>
  <c r="H100" i="17"/>
  <c r="G100" i="17"/>
  <c r="F100" i="17"/>
  <c r="E100" i="17"/>
  <c r="D100" i="17"/>
  <c r="C100" i="17"/>
  <c r="B100" i="17"/>
  <c r="A100" i="17"/>
  <c r="U99" i="17"/>
  <c r="T99" i="17"/>
  <c r="S99" i="17"/>
  <c r="R99" i="17"/>
  <c r="Q99" i="17"/>
  <c r="P99" i="17"/>
  <c r="O99" i="17"/>
  <c r="N99" i="17"/>
  <c r="M99" i="17"/>
  <c r="L99" i="17"/>
  <c r="K99" i="17"/>
  <c r="J99" i="17"/>
  <c r="I99" i="17"/>
  <c r="H99" i="17"/>
  <c r="G99" i="17"/>
  <c r="F99" i="17"/>
  <c r="E99" i="17"/>
  <c r="D99" i="17"/>
  <c r="C99" i="17"/>
  <c r="B99" i="17"/>
  <c r="A99" i="17"/>
  <c r="U98" i="17"/>
  <c r="T98" i="17"/>
  <c r="S98" i="17"/>
  <c r="R98" i="17"/>
  <c r="Q98" i="17"/>
  <c r="P98" i="17"/>
  <c r="O98" i="17"/>
  <c r="N98" i="17"/>
  <c r="M98" i="17"/>
  <c r="L98" i="17"/>
  <c r="K98" i="17"/>
  <c r="J98" i="17"/>
  <c r="I98" i="17"/>
  <c r="H98" i="17"/>
  <c r="G98" i="17"/>
  <c r="F98" i="17"/>
  <c r="E98" i="17"/>
  <c r="D98" i="17"/>
  <c r="C98" i="17"/>
  <c r="B98" i="17"/>
  <c r="A98" i="17"/>
  <c r="U97" i="17"/>
  <c r="T97" i="17"/>
  <c r="S97" i="17"/>
  <c r="R97" i="17"/>
  <c r="Q97" i="17"/>
  <c r="P97" i="17"/>
  <c r="O97" i="17"/>
  <c r="N97" i="17"/>
  <c r="M97" i="17"/>
  <c r="L97" i="17"/>
  <c r="K97" i="17"/>
  <c r="J97" i="17"/>
  <c r="I97" i="17"/>
  <c r="H97" i="17"/>
  <c r="G97" i="17"/>
  <c r="F97" i="17"/>
  <c r="E97" i="17"/>
  <c r="D97" i="17"/>
  <c r="C97" i="17"/>
  <c r="B97" i="17"/>
  <c r="A97" i="17"/>
  <c r="U96" i="17"/>
  <c r="T96" i="17"/>
  <c r="S96" i="17"/>
  <c r="R96" i="17"/>
  <c r="Q96" i="17"/>
  <c r="P96" i="17"/>
  <c r="O96" i="17"/>
  <c r="N96" i="17"/>
  <c r="M96" i="17"/>
  <c r="L96" i="17"/>
  <c r="K96" i="17"/>
  <c r="J96" i="17"/>
  <c r="I96" i="17"/>
  <c r="H96" i="17"/>
  <c r="G96" i="17"/>
  <c r="F96" i="17"/>
  <c r="E96" i="17"/>
  <c r="D96" i="17"/>
  <c r="C96" i="17"/>
  <c r="B96" i="17"/>
  <c r="A96" i="17"/>
  <c r="U95" i="17"/>
  <c r="T95" i="17"/>
  <c r="S95" i="17"/>
  <c r="R95" i="17"/>
  <c r="Q95" i="17"/>
  <c r="P95" i="17"/>
  <c r="O95" i="17"/>
  <c r="N95" i="17"/>
  <c r="M95" i="17"/>
  <c r="L95" i="17"/>
  <c r="K95" i="17"/>
  <c r="J95" i="17"/>
  <c r="I95" i="17"/>
  <c r="H95" i="17"/>
  <c r="G95" i="17"/>
  <c r="F95" i="17"/>
  <c r="E95" i="17"/>
  <c r="D95" i="17"/>
  <c r="C95" i="17"/>
  <c r="B95" i="17"/>
  <c r="A95" i="17"/>
  <c r="U94" i="17"/>
  <c r="T94" i="17"/>
  <c r="S94" i="17"/>
  <c r="R94" i="17"/>
  <c r="Q94" i="17"/>
  <c r="P94" i="17"/>
  <c r="O94" i="17"/>
  <c r="N94" i="17"/>
  <c r="M94" i="17"/>
  <c r="L94" i="17"/>
  <c r="K94" i="17"/>
  <c r="J94" i="17"/>
  <c r="I94" i="17"/>
  <c r="H94" i="17"/>
  <c r="G94" i="17"/>
  <c r="F94" i="17"/>
  <c r="E94" i="17"/>
  <c r="D94" i="17"/>
  <c r="C94" i="17"/>
  <c r="B94" i="17"/>
  <c r="A94" i="17"/>
  <c r="U93" i="17"/>
  <c r="T93" i="17"/>
  <c r="S93" i="17"/>
  <c r="R93" i="17"/>
  <c r="Q93" i="17"/>
  <c r="P93" i="17"/>
  <c r="O93" i="17"/>
  <c r="N93" i="17"/>
  <c r="M93" i="17"/>
  <c r="L93" i="17"/>
  <c r="K93" i="17"/>
  <c r="J93" i="17"/>
  <c r="I93" i="17"/>
  <c r="H93" i="17"/>
  <c r="G93" i="17"/>
  <c r="F93" i="17"/>
  <c r="E93" i="17"/>
  <c r="D93" i="17"/>
  <c r="C93" i="17"/>
  <c r="B93" i="17"/>
  <c r="A93" i="17"/>
  <c r="U92" i="17"/>
  <c r="T92" i="17"/>
  <c r="S92" i="17"/>
  <c r="R92" i="17"/>
  <c r="Q92" i="17"/>
  <c r="P92" i="17"/>
  <c r="O92" i="17"/>
  <c r="N92" i="17"/>
  <c r="M92" i="17"/>
  <c r="L92" i="17"/>
  <c r="K92" i="17"/>
  <c r="J92" i="17"/>
  <c r="I92" i="17"/>
  <c r="H92" i="17"/>
  <c r="G92" i="17"/>
  <c r="F92" i="17"/>
  <c r="E92" i="17"/>
  <c r="D92" i="17"/>
  <c r="C92" i="17"/>
  <c r="B92" i="17"/>
  <c r="A92" i="17"/>
  <c r="U91" i="17"/>
  <c r="T91" i="17"/>
  <c r="S91" i="17"/>
  <c r="R91" i="17"/>
  <c r="Q91" i="17"/>
  <c r="P91" i="17"/>
  <c r="O91" i="17"/>
  <c r="N91" i="17"/>
  <c r="M91" i="17"/>
  <c r="L91" i="17"/>
  <c r="K91" i="17"/>
  <c r="J91" i="17"/>
  <c r="I91" i="17"/>
  <c r="H91" i="17"/>
  <c r="G91" i="17"/>
  <c r="F91" i="17"/>
  <c r="E91" i="17"/>
  <c r="D91" i="17"/>
  <c r="C91" i="17"/>
  <c r="B91" i="17"/>
  <c r="A91" i="17"/>
  <c r="U90" i="17"/>
  <c r="T90" i="17"/>
  <c r="S90" i="17"/>
  <c r="R90" i="17"/>
  <c r="Q90" i="17"/>
  <c r="P90" i="17"/>
  <c r="O90" i="17"/>
  <c r="N90" i="17"/>
  <c r="M90" i="17"/>
  <c r="L90" i="17"/>
  <c r="K90" i="17"/>
  <c r="J90" i="17"/>
  <c r="I90" i="17"/>
  <c r="H90" i="17"/>
  <c r="G90" i="17"/>
  <c r="F90" i="17"/>
  <c r="E90" i="17"/>
  <c r="D90" i="17"/>
  <c r="C90" i="17"/>
  <c r="B90" i="17"/>
  <c r="A90" i="17"/>
  <c r="U89" i="17"/>
  <c r="T89" i="17"/>
  <c r="S89" i="17"/>
  <c r="R89" i="17"/>
  <c r="Q89" i="17"/>
  <c r="P89" i="17"/>
  <c r="O89" i="17"/>
  <c r="N89" i="17"/>
  <c r="M89" i="17"/>
  <c r="L89" i="17"/>
  <c r="K89" i="17"/>
  <c r="J89" i="17"/>
  <c r="I89" i="17"/>
  <c r="H89" i="17"/>
  <c r="G89" i="17"/>
  <c r="F89" i="17"/>
  <c r="E89" i="17"/>
  <c r="D89" i="17"/>
  <c r="C89" i="17"/>
  <c r="B89" i="17"/>
  <c r="A89" i="17"/>
  <c r="U88" i="17"/>
  <c r="T88" i="17"/>
  <c r="S88" i="17"/>
  <c r="R88" i="17"/>
  <c r="Q88" i="17"/>
  <c r="P88" i="17"/>
  <c r="O88" i="17"/>
  <c r="N88" i="17"/>
  <c r="M88" i="17"/>
  <c r="L88" i="17"/>
  <c r="K88" i="17"/>
  <c r="J88" i="17"/>
  <c r="I88" i="17"/>
  <c r="H88" i="17"/>
  <c r="G88" i="17"/>
  <c r="F88" i="17"/>
  <c r="E88" i="17"/>
  <c r="D88" i="17"/>
  <c r="C88" i="17"/>
  <c r="B88" i="17"/>
  <c r="A88" i="17"/>
  <c r="U87" i="17"/>
  <c r="T87" i="17"/>
  <c r="S87" i="17"/>
  <c r="R87" i="17"/>
  <c r="Q87" i="17"/>
  <c r="P87" i="17"/>
  <c r="O87" i="17"/>
  <c r="N87" i="17"/>
  <c r="M87" i="17"/>
  <c r="L87" i="17"/>
  <c r="K87" i="17"/>
  <c r="J87" i="17"/>
  <c r="I87" i="17"/>
  <c r="H87" i="17"/>
  <c r="G87" i="17"/>
  <c r="F87" i="17"/>
  <c r="E87" i="17"/>
  <c r="D87" i="17"/>
  <c r="C87" i="17"/>
  <c r="B87" i="17"/>
  <c r="A87" i="17"/>
  <c r="U86" i="17"/>
  <c r="T86" i="17"/>
  <c r="S86" i="17"/>
  <c r="R86" i="17"/>
  <c r="Q86" i="17"/>
  <c r="P86" i="17"/>
  <c r="O86" i="17"/>
  <c r="N86" i="17"/>
  <c r="M86" i="17"/>
  <c r="L86" i="17"/>
  <c r="K86" i="17"/>
  <c r="J86" i="17"/>
  <c r="I86" i="17"/>
  <c r="H86" i="17"/>
  <c r="G86" i="17"/>
  <c r="F86" i="17"/>
  <c r="E86" i="17"/>
  <c r="D86" i="17"/>
  <c r="C86" i="17"/>
  <c r="B86" i="17"/>
  <c r="A86" i="17"/>
  <c r="U85" i="17"/>
  <c r="T85" i="17"/>
  <c r="S85" i="17"/>
  <c r="R85" i="17"/>
  <c r="Q85" i="17"/>
  <c r="P85" i="17"/>
  <c r="O85" i="17"/>
  <c r="N85" i="17"/>
  <c r="M85" i="17"/>
  <c r="L85" i="17"/>
  <c r="K85" i="17"/>
  <c r="J85" i="17"/>
  <c r="I85" i="17"/>
  <c r="H85" i="17"/>
  <c r="G85" i="17"/>
  <c r="F85" i="17"/>
  <c r="E85" i="17"/>
  <c r="D85" i="17"/>
  <c r="C85" i="17"/>
  <c r="B85" i="17"/>
  <c r="A85" i="17"/>
  <c r="U84" i="17"/>
  <c r="T84" i="17"/>
  <c r="S84" i="17"/>
  <c r="R84" i="17"/>
  <c r="Q84" i="17"/>
  <c r="P84" i="17"/>
  <c r="O84" i="17"/>
  <c r="N84" i="17"/>
  <c r="M84" i="17"/>
  <c r="L84" i="17"/>
  <c r="K84" i="17"/>
  <c r="J84" i="17"/>
  <c r="I84" i="17"/>
  <c r="H84" i="17"/>
  <c r="G84" i="17"/>
  <c r="F84" i="17"/>
  <c r="E84" i="17"/>
  <c r="D84" i="17"/>
  <c r="C84" i="17"/>
  <c r="B84" i="17"/>
  <c r="A84" i="17"/>
  <c r="U83" i="17"/>
  <c r="T83" i="17"/>
  <c r="S83" i="17"/>
  <c r="R83" i="17"/>
  <c r="Q83" i="17"/>
  <c r="P83" i="17"/>
  <c r="O83" i="17"/>
  <c r="N83" i="17"/>
  <c r="M83" i="17"/>
  <c r="L83" i="17"/>
  <c r="K83" i="17"/>
  <c r="J83" i="17"/>
  <c r="I83" i="17"/>
  <c r="H83" i="17"/>
  <c r="G83" i="17"/>
  <c r="F83" i="17"/>
  <c r="E83" i="17"/>
  <c r="D83" i="17"/>
  <c r="C83" i="17"/>
  <c r="B83" i="17"/>
  <c r="A83" i="17"/>
  <c r="U82" i="17"/>
  <c r="T82" i="17"/>
  <c r="S82" i="17"/>
  <c r="R82" i="17"/>
  <c r="Q82" i="17"/>
  <c r="P82" i="17"/>
  <c r="O82" i="17"/>
  <c r="N82" i="17"/>
  <c r="M82" i="17"/>
  <c r="L82" i="17"/>
  <c r="K82" i="17"/>
  <c r="J82" i="17"/>
  <c r="I82" i="17"/>
  <c r="H82" i="17"/>
  <c r="G82" i="17"/>
  <c r="F82" i="17"/>
  <c r="E82" i="17"/>
  <c r="D82" i="17"/>
  <c r="C82" i="17"/>
  <c r="B82" i="17"/>
  <c r="A82" i="17"/>
  <c r="U81" i="17"/>
  <c r="T81" i="17"/>
  <c r="S81" i="17"/>
  <c r="R81" i="17"/>
  <c r="Q81" i="17"/>
  <c r="P81" i="17"/>
  <c r="O81" i="17"/>
  <c r="N81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A81" i="17"/>
  <c r="U80" i="17"/>
  <c r="T80" i="17"/>
  <c r="S80" i="17"/>
  <c r="R80" i="17"/>
  <c r="Q80" i="17"/>
  <c r="P80" i="17"/>
  <c r="O80" i="17"/>
  <c r="N80" i="17"/>
  <c r="M80" i="17"/>
  <c r="L80" i="17"/>
  <c r="K80" i="17"/>
  <c r="J80" i="17"/>
  <c r="I80" i="17"/>
  <c r="H80" i="17"/>
  <c r="G80" i="17"/>
  <c r="F80" i="17"/>
  <c r="E80" i="17"/>
  <c r="D80" i="17"/>
  <c r="C80" i="17"/>
  <c r="B80" i="17"/>
  <c r="A80" i="17"/>
  <c r="U79" i="17"/>
  <c r="T79" i="17"/>
  <c r="S79" i="17"/>
  <c r="R79" i="17"/>
  <c r="Q79" i="17"/>
  <c r="P79" i="17"/>
  <c r="O79" i="17"/>
  <c r="N79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A79" i="17"/>
  <c r="U78" i="17"/>
  <c r="T78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A78" i="17"/>
  <c r="U77" i="17"/>
  <c r="T77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A77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A76" i="17"/>
  <c r="U75" i="17"/>
  <c r="T75" i="17"/>
  <c r="S75" i="17"/>
  <c r="R75" i="17"/>
  <c r="Q75" i="17"/>
  <c r="P75" i="17"/>
  <c r="O75" i="17"/>
  <c r="N75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A75" i="17"/>
  <c r="U74" i="17"/>
  <c r="T74" i="17"/>
  <c r="S74" i="17"/>
  <c r="R74" i="17"/>
  <c r="Q74" i="17"/>
  <c r="P74" i="17"/>
  <c r="O74" i="17"/>
  <c r="N74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A74" i="17"/>
  <c r="U73" i="17"/>
  <c r="T73" i="17"/>
  <c r="S73" i="17"/>
  <c r="R73" i="17"/>
  <c r="Q73" i="17"/>
  <c r="P73" i="17"/>
  <c r="O73" i="17"/>
  <c r="N73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A73" i="17"/>
  <c r="U72" i="17"/>
  <c r="T72" i="17"/>
  <c r="S72" i="17"/>
  <c r="R72" i="17"/>
  <c r="Q72" i="17"/>
  <c r="P72" i="17"/>
  <c r="O72" i="17"/>
  <c r="N72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A72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A71" i="17"/>
  <c r="U70" i="17"/>
  <c r="T70" i="17"/>
  <c r="S70" i="17"/>
  <c r="R70" i="17"/>
  <c r="Q70" i="17"/>
  <c r="P70" i="17"/>
  <c r="O70" i="17"/>
  <c r="N70" i="17"/>
  <c r="M70" i="17"/>
  <c r="L70" i="17"/>
  <c r="K70" i="17"/>
  <c r="J70" i="17"/>
  <c r="I70" i="17"/>
  <c r="H70" i="17"/>
  <c r="G70" i="17"/>
  <c r="F70" i="17"/>
  <c r="E70" i="17"/>
  <c r="D70" i="17"/>
  <c r="C70" i="17"/>
  <c r="B70" i="17"/>
  <c r="A70" i="17"/>
  <c r="U69" i="17"/>
  <c r="T69" i="17"/>
  <c r="S69" i="17"/>
  <c r="R69" i="17"/>
  <c r="Q69" i="17"/>
  <c r="P69" i="17"/>
  <c r="O69" i="17"/>
  <c r="N69" i="17"/>
  <c r="M69" i="17"/>
  <c r="L69" i="17"/>
  <c r="K69" i="17"/>
  <c r="J69" i="17"/>
  <c r="I69" i="17"/>
  <c r="H69" i="17"/>
  <c r="G69" i="17"/>
  <c r="F69" i="17"/>
  <c r="E69" i="17"/>
  <c r="D69" i="17"/>
  <c r="C69" i="17"/>
  <c r="B69" i="17"/>
  <c r="A69" i="17"/>
  <c r="U68" i="17"/>
  <c r="T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F68" i="17"/>
  <c r="E68" i="17"/>
  <c r="D68" i="17"/>
  <c r="C68" i="17"/>
  <c r="B68" i="17"/>
  <c r="A68" i="17"/>
  <c r="U67" i="17"/>
  <c r="T67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A67" i="17"/>
  <c r="U66" i="17"/>
  <c r="T66" i="17"/>
  <c r="S66" i="17"/>
  <c r="R66" i="17"/>
  <c r="Q66" i="17"/>
  <c r="P66" i="17"/>
  <c r="O66" i="17"/>
  <c r="N66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A66" i="17"/>
  <c r="U65" i="17"/>
  <c r="T65" i="17"/>
  <c r="S65" i="17"/>
  <c r="R65" i="17"/>
  <c r="Q65" i="17"/>
  <c r="P65" i="17"/>
  <c r="O65" i="17"/>
  <c r="N65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A65" i="17"/>
  <c r="U64" i="17"/>
  <c r="T64" i="17"/>
  <c r="S64" i="17"/>
  <c r="R64" i="17"/>
  <c r="Q64" i="17"/>
  <c r="P64" i="17"/>
  <c r="O64" i="17"/>
  <c r="N64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A64" i="17"/>
  <c r="U63" i="17"/>
  <c r="T63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A63" i="17"/>
  <c r="U62" i="17"/>
  <c r="T62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A62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A61" i="17"/>
  <c r="U60" i="17"/>
  <c r="T60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A60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A59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A58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A57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A56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A55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A54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A53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A52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A51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A50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A49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48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47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46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45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44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A43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A42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A41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A40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A39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A38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A37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36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A35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A34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A33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A32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A31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A30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A29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28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A27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A26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A25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A24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A23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A22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A21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A20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A19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A18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A17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A16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A15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A14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A13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A12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A11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A10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A9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A8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7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A6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A5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A4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A3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A2" i="17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2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T85" i="13"/>
  <c r="T86" i="13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100" i="13"/>
  <c r="T101" i="13"/>
  <c r="T102" i="13"/>
  <c r="T103" i="13"/>
  <c r="T104" i="13"/>
  <c r="T105" i="13"/>
  <c r="T106" i="13"/>
  <c r="T107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Q107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T128" i="16"/>
  <c r="S128" i="16"/>
  <c r="R128" i="16"/>
  <c r="Q128" i="16"/>
  <c r="P128" i="16"/>
  <c r="O128" i="16"/>
  <c r="N128" i="16"/>
  <c r="M128" i="16"/>
  <c r="L128" i="16"/>
  <c r="K128" i="16"/>
  <c r="J128" i="16"/>
  <c r="I128" i="16"/>
  <c r="H128" i="16"/>
  <c r="G128" i="16"/>
  <c r="F128" i="16"/>
  <c r="E128" i="16"/>
  <c r="D128" i="16"/>
  <c r="C128" i="16"/>
  <c r="B128" i="16"/>
  <c r="A128" i="16"/>
  <c r="T127" i="16"/>
  <c r="S127" i="16"/>
  <c r="R127" i="16"/>
  <c r="Q127" i="16"/>
  <c r="P127" i="16"/>
  <c r="O127" i="16"/>
  <c r="N127" i="16"/>
  <c r="M127" i="16"/>
  <c r="L127" i="16"/>
  <c r="K127" i="16"/>
  <c r="J127" i="16"/>
  <c r="I127" i="16"/>
  <c r="H127" i="16"/>
  <c r="G127" i="16"/>
  <c r="F127" i="16"/>
  <c r="E127" i="16"/>
  <c r="D127" i="16"/>
  <c r="C127" i="16"/>
  <c r="B127" i="16"/>
  <c r="A127" i="16"/>
  <c r="T126" i="16"/>
  <c r="S126" i="16"/>
  <c r="R126" i="16"/>
  <c r="Q126" i="16"/>
  <c r="P126" i="16"/>
  <c r="O126" i="16"/>
  <c r="N126" i="16"/>
  <c r="M126" i="16"/>
  <c r="L126" i="16"/>
  <c r="K126" i="16"/>
  <c r="J126" i="16"/>
  <c r="I126" i="16"/>
  <c r="H126" i="16"/>
  <c r="G126" i="16"/>
  <c r="F126" i="16"/>
  <c r="E126" i="16"/>
  <c r="D126" i="16"/>
  <c r="C126" i="16"/>
  <c r="B126" i="16"/>
  <c r="A126" i="16"/>
  <c r="T125" i="16"/>
  <c r="S125" i="16"/>
  <c r="R125" i="16"/>
  <c r="Q125" i="16"/>
  <c r="P125" i="16"/>
  <c r="O125" i="16"/>
  <c r="N125" i="16"/>
  <c r="M125" i="16"/>
  <c r="L125" i="16"/>
  <c r="K125" i="16"/>
  <c r="J125" i="16"/>
  <c r="I125" i="16"/>
  <c r="H125" i="16"/>
  <c r="G125" i="16"/>
  <c r="F125" i="16"/>
  <c r="E125" i="16"/>
  <c r="D125" i="16"/>
  <c r="C125" i="16"/>
  <c r="B125" i="16"/>
  <c r="A125" i="16"/>
  <c r="T124" i="16"/>
  <c r="S124" i="16"/>
  <c r="R124" i="16"/>
  <c r="Q124" i="16"/>
  <c r="P124" i="16"/>
  <c r="O124" i="16"/>
  <c r="N124" i="16"/>
  <c r="M124" i="16"/>
  <c r="L124" i="16"/>
  <c r="K124" i="16"/>
  <c r="J124" i="16"/>
  <c r="I124" i="16"/>
  <c r="H124" i="16"/>
  <c r="G124" i="16"/>
  <c r="F124" i="16"/>
  <c r="E124" i="16"/>
  <c r="D124" i="16"/>
  <c r="C124" i="16"/>
  <c r="B124" i="16"/>
  <c r="A124" i="16"/>
  <c r="T123" i="16"/>
  <c r="S123" i="16"/>
  <c r="R123" i="16"/>
  <c r="Q123" i="16"/>
  <c r="P123" i="16"/>
  <c r="O123" i="16"/>
  <c r="N123" i="16"/>
  <c r="M123" i="16"/>
  <c r="L123" i="16"/>
  <c r="K123" i="16"/>
  <c r="J123" i="16"/>
  <c r="I123" i="16"/>
  <c r="H123" i="16"/>
  <c r="G123" i="16"/>
  <c r="F123" i="16"/>
  <c r="E123" i="16"/>
  <c r="D123" i="16"/>
  <c r="C123" i="16"/>
  <c r="B123" i="16"/>
  <c r="A123" i="16"/>
  <c r="T122" i="16"/>
  <c r="S122" i="16"/>
  <c r="R122" i="16"/>
  <c r="Q122" i="16"/>
  <c r="P122" i="16"/>
  <c r="O122" i="16"/>
  <c r="N122" i="16"/>
  <c r="M122" i="16"/>
  <c r="L122" i="16"/>
  <c r="K122" i="16"/>
  <c r="J122" i="16"/>
  <c r="I122" i="16"/>
  <c r="H122" i="16"/>
  <c r="G122" i="16"/>
  <c r="F122" i="16"/>
  <c r="E122" i="16"/>
  <c r="D122" i="16"/>
  <c r="C122" i="16"/>
  <c r="B122" i="16"/>
  <c r="A122" i="16"/>
  <c r="T121" i="16"/>
  <c r="S121" i="16"/>
  <c r="R121" i="16"/>
  <c r="Q121" i="16"/>
  <c r="P121" i="16"/>
  <c r="O121" i="16"/>
  <c r="N121" i="16"/>
  <c r="M121" i="16"/>
  <c r="L121" i="16"/>
  <c r="K121" i="16"/>
  <c r="J121" i="16"/>
  <c r="I121" i="16"/>
  <c r="H121" i="16"/>
  <c r="G121" i="16"/>
  <c r="F121" i="16"/>
  <c r="E121" i="16"/>
  <c r="D121" i="16"/>
  <c r="C121" i="16"/>
  <c r="B121" i="16"/>
  <c r="A121" i="16"/>
  <c r="T120" i="16"/>
  <c r="S120" i="16"/>
  <c r="R120" i="16"/>
  <c r="Q120" i="16"/>
  <c r="P120" i="16"/>
  <c r="O120" i="16"/>
  <c r="N120" i="16"/>
  <c r="M120" i="16"/>
  <c r="L120" i="16"/>
  <c r="K120" i="16"/>
  <c r="J120" i="16"/>
  <c r="I120" i="16"/>
  <c r="H120" i="16"/>
  <c r="G120" i="16"/>
  <c r="F120" i="16"/>
  <c r="E120" i="16"/>
  <c r="D120" i="16"/>
  <c r="C120" i="16"/>
  <c r="B120" i="16"/>
  <c r="A120" i="16"/>
  <c r="T119" i="16"/>
  <c r="S119" i="16"/>
  <c r="R119" i="16"/>
  <c r="Q119" i="16"/>
  <c r="P119" i="16"/>
  <c r="O119" i="16"/>
  <c r="N119" i="16"/>
  <c r="M119" i="16"/>
  <c r="L119" i="16"/>
  <c r="K119" i="16"/>
  <c r="J119" i="16"/>
  <c r="I119" i="16"/>
  <c r="H119" i="16"/>
  <c r="G119" i="16"/>
  <c r="F119" i="16"/>
  <c r="E119" i="16"/>
  <c r="D119" i="16"/>
  <c r="C119" i="16"/>
  <c r="B119" i="16"/>
  <c r="A119" i="16"/>
  <c r="T118" i="16"/>
  <c r="S118" i="16"/>
  <c r="R118" i="16"/>
  <c r="Q118" i="16"/>
  <c r="P118" i="16"/>
  <c r="O118" i="16"/>
  <c r="N118" i="16"/>
  <c r="M118" i="16"/>
  <c r="L118" i="16"/>
  <c r="K118" i="16"/>
  <c r="J118" i="16"/>
  <c r="I118" i="16"/>
  <c r="H118" i="16"/>
  <c r="G118" i="16"/>
  <c r="F118" i="16"/>
  <c r="E118" i="16"/>
  <c r="D118" i="16"/>
  <c r="C118" i="16"/>
  <c r="B118" i="16"/>
  <c r="A118" i="16"/>
  <c r="T117" i="16"/>
  <c r="S117" i="16"/>
  <c r="R117" i="16"/>
  <c r="Q117" i="16"/>
  <c r="P117" i="16"/>
  <c r="O117" i="16"/>
  <c r="N117" i="16"/>
  <c r="M117" i="16"/>
  <c r="L117" i="16"/>
  <c r="K117" i="16"/>
  <c r="J117" i="16"/>
  <c r="I117" i="16"/>
  <c r="H117" i="16"/>
  <c r="G117" i="16"/>
  <c r="F117" i="16"/>
  <c r="E117" i="16"/>
  <c r="D117" i="16"/>
  <c r="C117" i="16"/>
  <c r="B117" i="16"/>
  <c r="A117" i="16"/>
  <c r="T116" i="16"/>
  <c r="S116" i="16"/>
  <c r="R116" i="16"/>
  <c r="Q116" i="16"/>
  <c r="P116" i="16"/>
  <c r="O116" i="16"/>
  <c r="N116" i="16"/>
  <c r="M116" i="16"/>
  <c r="L116" i="16"/>
  <c r="K116" i="16"/>
  <c r="J116" i="16"/>
  <c r="I116" i="16"/>
  <c r="H116" i="16"/>
  <c r="G116" i="16"/>
  <c r="F116" i="16"/>
  <c r="E116" i="16"/>
  <c r="D116" i="16"/>
  <c r="C116" i="16"/>
  <c r="B116" i="16"/>
  <c r="A116" i="16"/>
  <c r="T115" i="16"/>
  <c r="S115" i="16"/>
  <c r="R115" i="16"/>
  <c r="Q115" i="16"/>
  <c r="P115" i="16"/>
  <c r="O115" i="16"/>
  <c r="N115" i="16"/>
  <c r="M115" i="16"/>
  <c r="L115" i="16"/>
  <c r="K115" i="16"/>
  <c r="J115" i="16"/>
  <c r="I115" i="16"/>
  <c r="H115" i="16"/>
  <c r="G115" i="16"/>
  <c r="F115" i="16"/>
  <c r="E115" i="16"/>
  <c r="D115" i="16"/>
  <c r="C115" i="16"/>
  <c r="B115" i="16"/>
  <c r="A115" i="16"/>
  <c r="T114" i="16"/>
  <c r="S114" i="16"/>
  <c r="R114" i="16"/>
  <c r="Q114" i="16"/>
  <c r="P114" i="16"/>
  <c r="O114" i="16"/>
  <c r="N114" i="16"/>
  <c r="M114" i="16"/>
  <c r="L114" i="16"/>
  <c r="K114" i="16"/>
  <c r="J114" i="16"/>
  <c r="I114" i="16"/>
  <c r="H114" i="16"/>
  <c r="G114" i="16"/>
  <c r="F114" i="16"/>
  <c r="E114" i="16"/>
  <c r="D114" i="16"/>
  <c r="C114" i="16"/>
  <c r="B114" i="16"/>
  <c r="A114" i="16"/>
  <c r="T113" i="16"/>
  <c r="S113" i="16"/>
  <c r="R113" i="16"/>
  <c r="Q113" i="16"/>
  <c r="P113" i="16"/>
  <c r="O113" i="16"/>
  <c r="N113" i="16"/>
  <c r="M113" i="16"/>
  <c r="L113" i="16"/>
  <c r="K113" i="16"/>
  <c r="J113" i="16"/>
  <c r="I113" i="16"/>
  <c r="H113" i="16"/>
  <c r="G113" i="16"/>
  <c r="F113" i="16"/>
  <c r="E113" i="16"/>
  <c r="D113" i="16"/>
  <c r="C113" i="16"/>
  <c r="B113" i="16"/>
  <c r="A113" i="16"/>
  <c r="T112" i="16"/>
  <c r="S112" i="16"/>
  <c r="R112" i="16"/>
  <c r="Q112" i="16"/>
  <c r="P112" i="16"/>
  <c r="O112" i="16"/>
  <c r="N112" i="16"/>
  <c r="M112" i="16"/>
  <c r="L112" i="16"/>
  <c r="K112" i="16"/>
  <c r="J112" i="16"/>
  <c r="I112" i="16"/>
  <c r="H112" i="16"/>
  <c r="G112" i="16"/>
  <c r="F112" i="16"/>
  <c r="E112" i="16"/>
  <c r="D112" i="16"/>
  <c r="C112" i="16"/>
  <c r="B112" i="16"/>
  <c r="A112" i="16"/>
  <c r="T111" i="16"/>
  <c r="S111" i="16"/>
  <c r="R111" i="16"/>
  <c r="Q111" i="16"/>
  <c r="P111" i="16"/>
  <c r="O111" i="16"/>
  <c r="N111" i="16"/>
  <c r="M111" i="16"/>
  <c r="L111" i="16"/>
  <c r="K111" i="16"/>
  <c r="J111" i="16"/>
  <c r="I111" i="16"/>
  <c r="H111" i="16"/>
  <c r="G111" i="16"/>
  <c r="F111" i="16"/>
  <c r="E111" i="16"/>
  <c r="D111" i="16"/>
  <c r="C111" i="16"/>
  <c r="B111" i="16"/>
  <c r="A111" i="16"/>
  <c r="T110" i="16"/>
  <c r="S110" i="16"/>
  <c r="R110" i="16"/>
  <c r="Q110" i="16"/>
  <c r="P110" i="16"/>
  <c r="O110" i="16"/>
  <c r="N110" i="16"/>
  <c r="M110" i="16"/>
  <c r="L110" i="16"/>
  <c r="K110" i="16"/>
  <c r="J110" i="16"/>
  <c r="I110" i="16"/>
  <c r="H110" i="16"/>
  <c r="G110" i="16"/>
  <c r="F110" i="16"/>
  <c r="E110" i="16"/>
  <c r="D110" i="16"/>
  <c r="C110" i="16"/>
  <c r="B110" i="16"/>
  <c r="A110" i="16"/>
  <c r="T109" i="16"/>
  <c r="S109" i="16"/>
  <c r="R109" i="16"/>
  <c r="Q109" i="16"/>
  <c r="P109" i="16"/>
  <c r="O109" i="16"/>
  <c r="N109" i="16"/>
  <c r="M109" i="16"/>
  <c r="L109" i="16"/>
  <c r="K109" i="16"/>
  <c r="J109" i="16"/>
  <c r="I109" i="16"/>
  <c r="H109" i="16"/>
  <c r="G109" i="16"/>
  <c r="F109" i="16"/>
  <c r="E109" i="16"/>
  <c r="D109" i="16"/>
  <c r="C109" i="16"/>
  <c r="B109" i="16"/>
  <c r="A109" i="16"/>
  <c r="T108" i="16"/>
  <c r="S108" i="16"/>
  <c r="R108" i="16"/>
  <c r="Q108" i="16"/>
  <c r="P108" i="16"/>
  <c r="O108" i="16"/>
  <c r="N108" i="16"/>
  <c r="M108" i="16"/>
  <c r="L108" i="16"/>
  <c r="K108" i="16"/>
  <c r="J108" i="16"/>
  <c r="I108" i="16"/>
  <c r="H108" i="16"/>
  <c r="G108" i="16"/>
  <c r="F108" i="16"/>
  <c r="E108" i="16"/>
  <c r="D108" i="16"/>
  <c r="C108" i="16"/>
  <c r="B108" i="16"/>
  <c r="A108" i="16"/>
  <c r="T107" i="16"/>
  <c r="S107" i="16"/>
  <c r="R107" i="16"/>
  <c r="Q107" i="16"/>
  <c r="P107" i="16"/>
  <c r="O107" i="16"/>
  <c r="N107" i="16"/>
  <c r="M107" i="16"/>
  <c r="L107" i="16"/>
  <c r="K107" i="16"/>
  <c r="J107" i="16"/>
  <c r="I107" i="16"/>
  <c r="H107" i="16"/>
  <c r="G107" i="16"/>
  <c r="F107" i="16"/>
  <c r="E107" i="16"/>
  <c r="D107" i="16"/>
  <c r="C107" i="16"/>
  <c r="B107" i="16"/>
  <c r="A107" i="16"/>
  <c r="T106" i="16"/>
  <c r="S106" i="16"/>
  <c r="R106" i="16"/>
  <c r="Q106" i="16"/>
  <c r="P106" i="16"/>
  <c r="O106" i="16"/>
  <c r="N106" i="16"/>
  <c r="M106" i="16"/>
  <c r="L106" i="16"/>
  <c r="K106" i="16"/>
  <c r="J106" i="16"/>
  <c r="I106" i="16"/>
  <c r="H106" i="16"/>
  <c r="G106" i="16"/>
  <c r="F106" i="16"/>
  <c r="E106" i="16"/>
  <c r="D106" i="16"/>
  <c r="C106" i="16"/>
  <c r="B106" i="16"/>
  <c r="A106" i="16"/>
  <c r="T105" i="16"/>
  <c r="S105" i="16"/>
  <c r="R105" i="16"/>
  <c r="Q105" i="16"/>
  <c r="P105" i="16"/>
  <c r="O105" i="16"/>
  <c r="N105" i="16"/>
  <c r="M105" i="16"/>
  <c r="L105" i="16"/>
  <c r="K105" i="16"/>
  <c r="J105" i="16"/>
  <c r="I105" i="16"/>
  <c r="H105" i="16"/>
  <c r="G105" i="16"/>
  <c r="F105" i="16"/>
  <c r="E105" i="16"/>
  <c r="D105" i="16"/>
  <c r="C105" i="16"/>
  <c r="B105" i="16"/>
  <c r="A105" i="16"/>
  <c r="T104" i="16"/>
  <c r="S104" i="16"/>
  <c r="R104" i="16"/>
  <c r="Q104" i="16"/>
  <c r="P104" i="16"/>
  <c r="O104" i="16"/>
  <c r="N104" i="16"/>
  <c r="M104" i="16"/>
  <c r="L104" i="16"/>
  <c r="K104" i="16"/>
  <c r="J104" i="16"/>
  <c r="I104" i="16"/>
  <c r="H104" i="16"/>
  <c r="G104" i="16"/>
  <c r="F104" i="16"/>
  <c r="E104" i="16"/>
  <c r="D104" i="16"/>
  <c r="C104" i="16"/>
  <c r="B104" i="16"/>
  <c r="A104" i="16"/>
  <c r="T103" i="16"/>
  <c r="S103" i="16"/>
  <c r="R103" i="16"/>
  <c r="Q103" i="16"/>
  <c r="P103" i="16"/>
  <c r="O103" i="16"/>
  <c r="N103" i="16"/>
  <c r="M103" i="16"/>
  <c r="L103" i="16"/>
  <c r="K103" i="16"/>
  <c r="J103" i="16"/>
  <c r="I103" i="16"/>
  <c r="H103" i="16"/>
  <c r="G103" i="16"/>
  <c r="F103" i="16"/>
  <c r="E103" i="16"/>
  <c r="D103" i="16"/>
  <c r="C103" i="16"/>
  <c r="B103" i="16"/>
  <c r="A103" i="16"/>
  <c r="T102" i="16"/>
  <c r="S102" i="16"/>
  <c r="R102" i="16"/>
  <c r="Q102" i="16"/>
  <c r="P102" i="16"/>
  <c r="O102" i="16"/>
  <c r="N102" i="16"/>
  <c r="M102" i="16"/>
  <c r="L102" i="16"/>
  <c r="K102" i="16"/>
  <c r="J102" i="16"/>
  <c r="I102" i="16"/>
  <c r="H102" i="16"/>
  <c r="G102" i="16"/>
  <c r="F102" i="16"/>
  <c r="E102" i="16"/>
  <c r="D102" i="16"/>
  <c r="C102" i="16"/>
  <c r="B102" i="16"/>
  <c r="A102" i="16"/>
  <c r="T101" i="16"/>
  <c r="S101" i="16"/>
  <c r="R101" i="16"/>
  <c r="Q101" i="16"/>
  <c r="P101" i="16"/>
  <c r="O101" i="16"/>
  <c r="N101" i="16"/>
  <c r="M101" i="16"/>
  <c r="L101" i="16"/>
  <c r="K101" i="16"/>
  <c r="J101" i="16"/>
  <c r="I101" i="16"/>
  <c r="H101" i="16"/>
  <c r="G101" i="16"/>
  <c r="F101" i="16"/>
  <c r="E101" i="16"/>
  <c r="D101" i="16"/>
  <c r="C101" i="16"/>
  <c r="B101" i="16"/>
  <c r="A101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100" i="16"/>
  <c r="T99" i="16"/>
  <c r="S99" i="16"/>
  <c r="R99" i="16"/>
  <c r="Q99" i="16"/>
  <c r="P99" i="16"/>
  <c r="O99" i="16"/>
  <c r="N99" i="16"/>
  <c r="M99" i="16"/>
  <c r="L99" i="16"/>
  <c r="K99" i="16"/>
  <c r="J99" i="16"/>
  <c r="I99" i="16"/>
  <c r="H99" i="16"/>
  <c r="G99" i="16"/>
  <c r="F99" i="16"/>
  <c r="E99" i="16"/>
  <c r="D99" i="16"/>
  <c r="C99" i="16"/>
  <c r="B99" i="16"/>
  <c r="A99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98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97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96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95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94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93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92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91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90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89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88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87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86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85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84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83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82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81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80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79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78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77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76" i="16"/>
  <c r="T75" i="16"/>
  <c r="S75" i="16"/>
  <c r="R75" i="16"/>
  <c r="Q75" i="16"/>
  <c r="P75" i="16"/>
  <c r="O75" i="16"/>
  <c r="N75" i="16"/>
  <c r="M75" i="16"/>
  <c r="L75" i="16"/>
  <c r="K75" i="16"/>
  <c r="J75" i="16"/>
  <c r="I75" i="16"/>
  <c r="H75" i="16"/>
  <c r="G75" i="16"/>
  <c r="F75" i="16"/>
  <c r="E75" i="16"/>
  <c r="D75" i="16"/>
  <c r="C75" i="16"/>
  <c r="B75" i="16"/>
  <c r="A75" i="16"/>
  <c r="T74" i="16"/>
  <c r="S74" i="16"/>
  <c r="R74" i="16"/>
  <c r="Q74" i="16"/>
  <c r="P74" i="16"/>
  <c r="O74" i="16"/>
  <c r="N74" i="16"/>
  <c r="M74" i="16"/>
  <c r="L74" i="16"/>
  <c r="K74" i="16"/>
  <c r="J74" i="16"/>
  <c r="I74" i="16"/>
  <c r="H74" i="16"/>
  <c r="G74" i="16"/>
  <c r="F74" i="16"/>
  <c r="E74" i="16"/>
  <c r="D74" i="16"/>
  <c r="C74" i="16"/>
  <c r="B74" i="16"/>
  <c r="A74" i="16"/>
  <c r="T73" i="16"/>
  <c r="S73" i="16"/>
  <c r="R73" i="16"/>
  <c r="Q73" i="16"/>
  <c r="P73" i="16"/>
  <c r="O73" i="16"/>
  <c r="N73" i="16"/>
  <c r="M73" i="16"/>
  <c r="L73" i="16"/>
  <c r="K73" i="16"/>
  <c r="J73" i="16"/>
  <c r="I73" i="16"/>
  <c r="H73" i="16"/>
  <c r="G73" i="16"/>
  <c r="F73" i="16"/>
  <c r="E73" i="16"/>
  <c r="D73" i="16"/>
  <c r="C73" i="16"/>
  <c r="B73" i="16"/>
  <c r="A73" i="16"/>
  <c r="T72" i="16"/>
  <c r="S72" i="16"/>
  <c r="R72" i="16"/>
  <c r="Q72" i="16"/>
  <c r="P72" i="16"/>
  <c r="O72" i="16"/>
  <c r="N72" i="16"/>
  <c r="M72" i="16"/>
  <c r="L72" i="16"/>
  <c r="K72" i="16"/>
  <c r="J72" i="16"/>
  <c r="I72" i="16"/>
  <c r="H72" i="16"/>
  <c r="G72" i="16"/>
  <c r="F72" i="16"/>
  <c r="E72" i="16"/>
  <c r="D72" i="16"/>
  <c r="C72" i="16"/>
  <c r="B72" i="16"/>
  <c r="A72" i="16"/>
  <c r="T71" i="16"/>
  <c r="S71" i="16"/>
  <c r="R71" i="16"/>
  <c r="Q71" i="16"/>
  <c r="P71" i="16"/>
  <c r="O71" i="16"/>
  <c r="N71" i="16"/>
  <c r="M71" i="16"/>
  <c r="L71" i="16"/>
  <c r="K71" i="16"/>
  <c r="J71" i="16"/>
  <c r="I71" i="16"/>
  <c r="H71" i="16"/>
  <c r="G71" i="16"/>
  <c r="F71" i="16"/>
  <c r="E71" i="16"/>
  <c r="D71" i="16"/>
  <c r="C71" i="16"/>
  <c r="B71" i="16"/>
  <c r="A71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E70" i="16"/>
  <c r="D70" i="16"/>
  <c r="C70" i="16"/>
  <c r="B70" i="16"/>
  <c r="A70" i="16"/>
  <c r="T69" i="16"/>
  <c r="S69" i="16"/>
  <c r="R69" i="16"/>
  <c r="Q69" i="16"/>
  <c r="P69" i="16"/>
  <c r="O69" i="16"/>
  <c r="N69" i="16"/>
  <c r="M69" i="16"/>
  <c r="L69" i="16"/>
  <c r="K69" i="16"/>
  <c r="J69" i="16"/>
  <c r="I69" i="16"/>
  <c r="H69" i="16"/>
  <c r="G69" i="16"/>
  <c r="F69" i="16"/>
  <c r="E69" i="16"/>
  <c r="D69" i="16"/>
  <c r="C69" i="16"/>
  <c r="B69" i="16"/>
  <c r="A69" i="16"/>
  <c r="T68" i="16"/>
  <c r="S68" i="16"/>
  <c r="R68" i="16"/>
  <c r="Q68" i="16"/>
  <c r="P68" i="16"/>
  <c r="O68" i="16"/>
  <c r="N68" i="16"/>
  <c r="M68" i="16"/>
  <c r="L68" i="16"/>
  <c r="K68" i="16"/>
  <c r="J68" i="16"/>
  <c r="I68" i="16"/>
  <c r="H68" i="16"/>
  <c r="G68" i="16"/>
  <c r="F68" i="16"/>
  <c r="E68" i="16"/>
  <c r="D68" i="16"/>
  <c r="C68" i="16"/>
  <c r="B68" i="16"/>
  <c r="A68" i="16"/>
  <c r="T67" i="16"/>
  <c r="S67" i="16"/>
  <c r="R67" i="16"/>
  <c r="Q67" i="16"/>
  <c r="P67" i="16"/>
  <c r="O67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B67" i="16"/>
  <c r="A67" i="16"/>
  <c r="T66" i="16"/>
  <c r="S66" i="16"/>
  <c r="R66" i="16"/>
  <c r="Q66" i="16"/>
  <c r="P66" i="16"/>
  <c r="O66" i="16"/>
  <c r="N66" i="16"/>
  <c r="M66" i="16"/>
  <c r="L66" i="16"/>
  <c r="K66" i="16"/>
  <c r="J66" i="16"/>
  <c r="I66" i="16"/>
  <c r="H66" i="16"/>
  <c r="G66" i="16"/>
  <c r="F66" i="16"/>
  <c r="E66" i="16"/>
  <c r="D66" i="16"/>
  <c r="C66" i="16"/>
  <c r="B66" i="16"/>
  <c r="A66" i="16"/>
  <c r="T65" i="16"/>
  <c r="S65" i="16"/>
  <c r="R65" i="16"/>
  <c r="Q65" i="16"/>
  <c r="P65" i="16"/>
  <c r="O65" i="16"/>
  <c r="N65" i="16"/>
  <c r="M65" i="16"/>
  <c r="L65" i="16"/>
  <c r="K65" i="16"/>
  <c r="J65" i="16"/>
  <c r="I65" i="16"/>
  <c r="H65" i="16"/>
  <c r="G65" i="16"/>
  <c r="F65" i="16"/>
  <c r="E65" i="16"/>
  <c r="D65" i="16"/>
  <c r="C65" i="16"/>
  <c r="B65" i="16"/>
  <c r="A65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G64" i="16"/>
  <c r="F64" i="16"/>
  <c r="E64" i="16"/>
  <c r="D64" i="16"/>
  <c r="C64" i="16"/>
  <c r="B64" i="16"/>
  <c r="A64" i="16"/>
  <c r="T63" i="16"/>
  <c r="S63" i="16"/>
  <c r="R63" i="16"/>
  <c r="Q63" i="16"/>
  <c r="P63" i="16"/>
  <c r="O63" i="16"/>
  <c r="N63" i="16"/>
  <c r="M63" i="16"/>
  <c r="L63" i="16"/>
  <c r="K63" i="16"/>
  <c r="J63" i="16"/>
  <c r="I63" i="16"/>
  <c r="H63" i="16"/>
  <c r="G63" i="16"/>
  <c r="F63" i="16"/>
  <c r="E63" i="16"/>
  <c r="D63" i="16"/>
  <c r="C63" i="16"/>
  <c r="B63" i="16"/>
  <c r="A63" i="16"/>
  <c r="T62" i="16"/>
  <c r="S62" i="16"/>
  <c r="R62" i="16"/>
  <c r="Q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B62" i="16"/>
  <c r="A62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B61" i="16"/>
  <c r="A61" i="16"/>
  <c r="T60" i="16"/>
  <c r="S60" i="16"/>
  <c r="R60" i="16"/>
  <c r="Q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A60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A59" i="16"/>
  <c r="T58" i="16"/>
  <c r="S58" i="16"/>
  <c r="R58" i="16"/>
  <c r="Q58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A58" i="16"/>
  <c r="T57" i="16"/>
  <c r="S57" i="16"/>
  <c r="R57" i="16"/>
  <c r="Q57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B57" i="16"/>
  <c r="A57" i="16"/>
  <c r="T56" i="16"/>
  <c r="S56" i="16"/>
  <c r="R56" i="16"/>
  <c r="Q56" i="16"/>
  <c r="P56" i="16"/>
  <c r="O56" i="16"/>
  <c r="N56" i="16"/>
  <c r="M56" i="16"/>
  <c r="L56" i="16"/>
  <c r="K56" i="16"/>
  <c r="J56" i="16"/>
  <c r="I56" i="16"/>
  <c r="H56" i="16"/>
  <c r="G56" i="16"/>
  <c r="F56" i="16"/>
  <c r="E56" i="16"/>
  <c r="D56" i="16"/>
  <c r="C56" i="16"/>
  <c r="B56" i="16"/>
  <c r="A56" i="16"/>
  <c r="T55" i="16"/>
  <c r="S55" i="16"/>
  <c r="R55" i="16"/>
  <c r="Q55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B55" i="16"/>
  <c r="A55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B54" i="16"/>
  <c r="A54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A53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52" i="16"/>
  <c r="A52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A51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A50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A49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48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47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46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45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A44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A43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A42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A41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A40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A39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A38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A37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A36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A35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A34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A33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A32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A31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A30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A29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A28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A27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A26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A25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A24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A23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A22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A21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A20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A19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A18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A17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A16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A15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A14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A13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A12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11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10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9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8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A7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A6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A5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A4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3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A2" i="16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2" i="13"/>
  <c r="K2" i="13"/>
  <c r="H2" i="13"/>
  <c r="D2" i="13"/>
  <c r="S107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U2" i="13"/>
  <c r="T2" i="13"/>
  <c r="S2" i="13"/>
  <c r="R2" i="13"/>
  <c r="Q2" i="13"/>
  <c r="P2" i="13"/>
  <c r="N2" i="13"/>
  <c r="M2" i="13"/>
  <c r="L2" i="13"/>
  <c r="J2" i="13"/>
  <c r="I2" i="13"/>
  <c r="G2" i="13"/>
  <c r="F2" i="13"/>
  <c r="E2" i="13"/>
  <c r="C2" i="13"/>
  <c r="A2" i="13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2" i="15"/>
  <c r="K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2" i="15"/>
  <c r="T128" i="15"/>
  <c r="S128" i="15"/>
  <c r="R128" i="15"/>
  <c r="Q128" i="15"/>
  <c r="P128" i="15"/>
  <c r="N128" i="15"/>
  <c r="M128" i="15"/>
  <c r="L128" i="15"/>
  <c r="K128" i="15"/>
  <c r="J128" i="15"/>
  <c r="I128" i="15"/>
  <c r="G128" i="15"/>
  <c r="F128" i="15"/>
  <c r="E128" i="15"/>
  <c r="C128" i="15"/>
  <c r="A128" i="15"/>
  <c r="T127" i="15"/>
  <c r="S127" i="15"/>
  <c r="R127" i="15"/>
  <c r="Q127" i="15"/>
  <c r="P127" i="15"/>
  <c r="N127" i="15"/>
  <c r="M127" i="15"/>
  <c r="L127" i="15"/>
  <c r="K127" i="15"/>
  <c r="J127" i="15"/>
  <c r="I127" i="15"/>
  <c r="G127" i="15"/>
  <c r="F127" i="15"/>
  <c r="E127" i="15"/>
  <c r="C127" i="15"/>
  <c r="A127" i="15"/>
  <c r="T126" i="15"/>
  <c r="S126" i="15"/>
  <c r="R126" i="15"/>
  <c r="Q126" i="15"/>
  <c r="P126" i="15"/>
  <c r="N126" i="15"/>
  <c r="M126" i="15"/>
  <c r="L126" i="15"/>
  <c r="K126" i="15"/>
  <c r="J126" i="15"/>
  <c r="I126" i="15"/>
  <c r="G126" i="15"/>
  <c r="F126" i="15"/>
  <c r="E126" i="15"/>
  <c r="C126" i="15"/>
  <c r="A126" i="15"/>
  <c r="T125" i="15"/>
  <c r="S125" i="15"/>
  <c r="R125" i="15"/>
  <c r="Q125" i="15"/>
  <c r="P125" i="15"/>
  <c r="N125" i="15"/>
  <c r="M125" i="15"/>
  <c r="L125" i="15"/>
  <c r="K125" i="15"/>
  <c r="J125" i="15"/>
  <c r="I125" i="15"/>
  <c r="G125" i="15"/>
  <c r="F125" i="15"/>
  <c r="E125" i="15"/>
  <c r="C125" i="15"/>
  <c r="A125" i="15"/>
  <c r="T124" i="15"/>
  <c r="S124" i="15"/>
  <c r="R124" i="15"/>
  <c r="Q124" i="15"/>
  <c r="P124" i="15"/>
  <c r="N124" i="15"/>
  <c r="M124" i="15"/>
  <c r="L124" i="15"/>
  <c r="K124" i="15"/>
  <c r="J124" i="15"/>
  <c r="I124" i="15"/>
  <c r="G124" i="15"/>
  <c r="F124" i="15"/>
  <c r="E124" i="15"/>
  <c r="C124" i="15"/>
  <c r="A124" i="15"/>
  <c r="T123" i="15"/>
  <c r="S123" i="15"/>
  <c r="R123" i="15"/>
  <c r="Q123" i="15"/>
  <c r="P123" i="15"/>
  <c r="N123" i="15"/>
  <c r="M123" i="15"/>
  <c r="L123" i="15"/>
  <c r="K123" i="15"/>
  <c r="J123" i="15"/>
  <c r="I123" i="15"/>
  <c r="G123" i="15"/>
  <c r="F123" i="15"/>
  <c r="E123" i="15"/>
  <c r="C123" i="15"/>
  <c r="A123" i="15"/>
  <c r="T122" i="15"/>
  <c r="S122" i="15"/>
  <c r="R122" i="15"/>
  <c r="Q122" i="15"/>
  <c r="P122" i="15"/>
  <c r="N122" i="15"/>
  <c r="M122" i="15"/>
  <c r="L122" i="15"/>
  <c r="K122" i="15"/>
  <c r="J122" i="15"/>
  <c r="I122" i="15"/>
  <c r="G122" i="15"/>
  <c r="F122" i="15"/>
  <c r="E122" i="15"/>
  <c r="C122" i="15"/>
  <c r="A122" i="15"/>
  <c r="T121" i="15"/>
  <c r="S121" i="15"/>
  <c r="R121" i="15"/>
  <c r="Q121" i="15"/>
  <c r="P121" i="15"/>
  <c r="N121" i="15"/>
  <c r="M121" i="15"/>
  <c r="L121" i="15"/>
  <c r="K121" i="15"/>
  <c r="J121" i="15"/>
  <c r="I121" i="15"/>
  <c r="G121" i="15"/>
  <c r="F121" i="15"/>
  <c r="E121" i="15"/>
  <c r="C121" i="15"/>
  <c r="A121" i="15"/>
  <c r="T120" i="15"/>
  <c r="S120" i="15"/>
  <c r="R120" i="15"/>
  <c r="Q120" i="15"/>
  <c r="P120" i="15"/>
  <c r="N120" i="15"/>
  <c r="M120" i="15"/>
  <c r="L120" i="15"/>
  <c r="K120" i="15"/>
  <c r="J120" i="15"/>
  <c r="I120" i="15"/>
  <c r="G120" i="15"/>
  <c r="F120" i="15"/>
  <c r="E120" i="15"/>
  <c r="C120" i="15"/>
  <c r="A120" i="15"/>
  <c r="T119" i="15"/>
  <c r="S119" i="15"/>
  <c r="R119" i="15"/>
  <c r="Q119" i="15"/>
  <c r="P119" i="15"/>
  <c r="N119" i="15"/>
  <c r="M119" i="15"/>
  <c r="L119" i="15"/>
  <c r="K119" i="15"/>
  <c r="J119" i="15"/>
  <c r="I119" i="15"/>
  <c r="G119" i="15"/>
  <c r="F119" i="15"/>
  <c r="E119" i="15"/>
  <c r="C119" i="15"/>
  <c r="A119" i="15"/>
  <c r="T118" i="15"/>
  <c r="S118" i="15"/>
  <c r="R118" i="15"/>
  <c r="Q118" i="15"/>
  <c r="P118" i="15"/>
  <c r="N118" i="15"/>
  <c r="M118" i="15"/>
  <c r="L118" i="15"/>
  <c r="K118" i="15"/>
  <c r="J118" i="15"/>
  <c r="I118" i="15"/>
  <c r="G118" i="15"/>
  <c r="F118" i="15"/>
  <c r="E118" i="15"/>
  <c r="C118" i="15"/>
  <c r="A118" i="15"/>
  <c r="T117" i="15"/>
  <c r="S117" i="15"/>
  <c r="R117" i="15"/>
  <c r="Q117" i="15"/>
  <c r="P117" i="15"/>
  <c r="N117" i="15"/>
  <c r="M117" i="15"/>
  <c r="L117" i="15"/>
  <c r="K117" i="15"/>
  <c r="J117" i="15"/>
  <c r="I117" i="15"/>
  <c r="G117" i="15"/>
  <c r="F117" i="15"/>
  <c r="E117" i="15"/>
  <c r="C117" i="15"/>
  <c r="A117" i="15"/>
  <c r="T116" i="15"/>
  <c r="S116" i="15"/>
  <c r="R116" i="15"/>
  <c r="Q116" i="15"/>
  <c r="P116" i="15"/>
  <c r="N116" i="15"/>
  <c r="M116" i="15"/>
  <c r="L116" i="15"/>
  <c r="K116" i="15"/>
  <c r="J116" i="15"/>
  <c r="I116" i="15"/>
  <c r="G116" i="15"/>
  <c r="F116" i="15"/>
  <c r="E116" i="15"/>
  <c r="C116" i="15"/>
  <c r="A116" i="15"/>
  <c r="T115" i="15"/>
  <c r="S115" i="15"/>
  <c r="R115" i="15"/>
  <c r="Q115" i="15"/>
  <c r="P115" i="15"/>
  <c r="N115" i="15"/>
  <c r="M115" i="15"/>
  <c r="L115" i="15"/>
  <c r="K115" i="15"/>
  <c r="J115" i="15"/>
  <c r="I115" i="15"/>
  <c r="G115" i="15"/>
  <c r="F115" i="15"/>
  <c r="E115" i="15"/>
  <c r="C115" i="15"/>
  <c r="A115" i="15"/>
  <c r="T114" i="15"/>
  <c r="S114" i="15"/>
  <c r="R114" i="15"/>
  <c r="Q114" i="15"/>
  <c r="P114" i="15"/>
  <c r="N114" i="15"/>
  <c r="M114" i="15"/>
  <c r="L114" i="15"/>
  <c r="K114" i="15"/>
  <c r="J114" i="15"/>
  <c r="I114" i="15"/>
  <c r="G114" i="15"/>
  <c r="F114" i="15"/>
  <c r="E114" i="15"/>
  <c r="C114" i="15"/>
  <c r="A114" i="15"/>
  <c r="T113" i="15"/>
  <c r="S113" i="15"/>
  <c r="R113" i="15"/>
  <c r="Q113" i="15"/>
  <c r="P113" i="15"/>
  <c r="N113" i="15"/>
  <c r="M113" i="15"/>
  <c r="L113" i="15"/>
  <c r="K113" i="15"/>
  <c r="J113" i="15"/>
  <c r="I113" i="15"/>
  <c r="G113" i="15"/>
  <c r="F113" i="15"/>
  <c r="E113" i="15"/>
  <c r="C113" i="15"/>
  <c r="A113" i="15"/>
  <c r="T112" i="15"/>
  <c r="S112" i="15"/>
  <c r="R112" i="15"/>
  <c r="Q112" i="15"/>
  <c r="P112" i="15"/>
  <c r="N112" i="15"/>
  <c r="M112" i="15"/>
  <c r="L112" i="15"/>
  <c r="K112" i="15"/>
  <c r="J112" i="15"/>
  <c r="I112" i="15"/>
  <c r="G112" i="15"/>
  <c r="F112" i="15"/>
  <c r="E112" i="15"/>
  <c r="C112" i="15"/>
  <c r="A112" i="15"/>
  <c r="T111" i="15"/>
  <c r="S111" i="15"/>
  <c r="R111" i="15"/>
  <c r="Q111" i="15"/>
  <c r="P111" i="15"/>
  <c r="N111" i="15"/>
  <c r="M111" i="15"/>
  <c r="L111" i="15"/>
  <c r="K111" i="15"/>
  <c r="J111" i="15"/>
  <c r="I111" i="15"/>
  <c r="G111" i="15"/>
  <c r="F111" i="15"/>
  <c r="E111" i="15"/>
  <c r="C111" i="15"/>
  <c r="A111" i="15"/>
  <c r="T110" i="15"/>
  <c r="S110" i="15"/>
  <c r="R110" i="15"/>
  <c r="Q110" i="15"/>
  <c r="P110" i="15"/>
  <c r="N110" i="15"/>
  <c r="M110" i="15"/>
  <c r="L110" i="15"/>
  <c r="K110" i="15"/>
  <c r="J110" i="15"/>
  <c r="I110" i="15"/>
  <c r="G110" i="15"/>
  <c r="F110" i="15"/>
  <c r="E110" i="15"/>
  <c r="C110" i="15"/>
  <c r="A110" i="15"/>
  <c r="T109" i="15"/>
  <c r="S109" i="15"/>
  <c r="R109" i="15"/>
  <c r="Q109" i="15"/>
  <c r="P109" i="15"/>
  <c r="N109" i="15"/>
  <c r="M109" i="15"/>
  <c r="L109" i="15"/>
  <c r="K109" i="15"/>
  <c r="J109" i="15"/>
  <c r="I109" i="15"/>
  <c r="G109" i="15"/>
  <c r="F109" i="15"/>
  <c r="E109" i="15"/>
  <c r="C109" i="15"/>
  <c r="A109" i="15"/>
  <c r="T108" i="15"/>
  <c r="S108" i="15"/>
  <c r="R108" i="15"/>
  <c r="Q108" i="15"/>
  <c r="P108" i="15"/>
  <c r="N108" i="15"/>
  <c r="M108" i="15"/>
  <c r="L108" i="15"/>
  <c r="K108" i="15"/>
  <c r="J108" i="15"/>
  <c r="I108" i="15"/>
  <c r="G108" i="15"/>
  <c r="F108" i="15"/>
  <c r="E108" i="15"/>
  <c r="C108" i="15"/>
  <c r="A108" i="15"/>
  <c r="T107" i="15"/>
  <c r="S107" i="15"/>
  <c r="R107" i="15"/>
  <c r="Q107" i="15"/>
  <c r="P107" i="15"/>
  <c r="N107" i="15"/>
  <c r="M107" i="15"/>
  <c r="L107" i="15"/>
  <c r="K107" i="15"/>
  <c r="J107" i="15"/>
  <c r="I107" i="15"/>
  <c r="G107" i="15"/>
  <c r="F107" i="15"/>
  <c r="E107" i="15"/>
  <c r="C107" i="15"/>
  <c r="A107" i="15"/>
  <c r="T106" i="15"/>
  <c r="S106" i="15"/>
  <c r="R106" i="15"/>
  <c r="Q106" i="15"/>
  <c r="P106" i="15"/>
  <c r="N106" i="15"/>
  <c r="M106" i="15"/>
  <c r="L106" i="15"/>
  <c r="K106" i="15"/>
  <c r="J106" i="15"/>
  <c r="I106" i="15"/>
  <c r="G106" i="15"/>
  <c r="F106" i="15"/>
  <c r="E106" i="15"/>
  <c r="C106" i="15"/>
  <c r="A106" i="15"/>
  <c r="T105" i="15"/>
  <c r="S105" i="15"/>
  <c r="R105" i="15"/>
  <c r="Q105" i="15"/>
  <c r="P105" i="15"/>
  <c r="N105" i="15"/>
  <c r="M105" i="15"/>
  <c r="L105" i="15"/>
  <c r="K105" i="15"/>
  <c r="J105" i="15"/>
  <c r="I105" i="15"/>
  <c r="G105" i="15"/>
  <c r="F105" i="15"/>
  <c r="E105" i="15"/>
  <c r="C105" i="15"/>
  <c r="A105" i="15"/>
  <c r="T104" i="15"/>
  <c r="S104" i="15"/>
  <c r="R104" i="15"/>
  <c r="Q104" i="15"/>
  <c r="P104" i="15"/>
  <c r="N104" i="15"/>
  <c r="M104" i="15"/>
  <c r="L104" i="15"/>
  <c r="K104" i="15"/>
  <c r="J104" i="15"/>
  <c r="I104" i="15"/>
  <c r="G104" i="15"/>
  <c r="F104" i="15"/>
  <c r="E104" i="15"/>
  <c r="C104" i="15"/>
  <c r="A104" i="15"/>
  <c r="T103" i="15"/>
  <c r="S103" i="15"/>
  <c r="R103" i="15"/>
  <c r="Q103" i="15"/>
  <c r="P103" i="15"/>
  <c r="N103" i="15"/>
  <c r="M103" i="15"/>
  <c r="L103" i="15"/>
  <c r="K103" i="15"/>
  <c r="J103" i="15"/>
  <c r="I103" i="15"/>
  <c r="G103" i="15"/>
  <c r="F103" i="15"/>
  <c r="E103" i="15"/>
  <c r="C103" i="15"/>
  <c r="A103" i="15"/>
  <c r="T102" i="15"/>
  <c r="S102" i="15"/>
  <c r="R102" i="15"/>
  <c r="Q102" i="15"/>
  <c r="P102" i="15"/>
  <c r="N102" i="15"/>
  <c r="M102" i="15"/>
  <c r="L102" i="15"/>
  <c r="K102" i="15"/>
  <c r="J102" i="15"/>
  <c r="I102" i="15"/>
  <c r="G102" i="15"/>
  <c r="F102" i="15"/>
  <c r="E102" i="15"/>
  <c r="C102" i="15"/>
  <c r="A102" i="15"/>
  <c r="T101" i="15"/>
  <c r="S101" i="15"/>
  <c r="R101" i="15"/>
  <c r="Q101" i="15"/>
  <c r="P101" i="15"/>
  <c r="N101" i="15"/>
  <c r="M101" i="15"/>
  <c r="L101" i="15"/>
  <c r="K101" i="15"/>
  <c r="J101" i="15"/>
  <c r="I101" i="15"/>
  <c r="G101" i="15"/>
  <c r="F101" i="15"/>
  <c r="E101" i="15"/>
  <c r="C101" i="15"/>
  <c r="A101" i="15"/>
  <c r="T100" i="15"/>
  <c r="S100" i="15"/>
  <c r="R100" i="15"/>
  <c r="Q100" i="15"/>
  <c r="P100" i="15"/>
  <c r="N100" i="15"/>
  <c r="M100" i="15"/>
  <c r="L100" i="15"/>
  <c r="K100" i="15"/>
  <c r="J100" i="15"/>
  <c r="I100" i="15"/>
  <c r="G100" i="15"/>
  <c r="F100" i="15"/>
  <c r="E100" i="15"/>
  <c r="C100" i="15"/>
  <c r="A100" i="15"/>
  <c r="T99" i="15"/>
  <c r="S99" i="15"/>
  <c r="R99" i="15"/>
  <c r="Q99" i="15"/>
  <c r="P99" i="15"/>
  <c r="N99" i="15"/>
  <c r="M99" i="15"/>
  <c r="L99" i="15"/>
  <c r="K99" i="15"/>
  <c r="J99" i="15"/>
  <c r="I99" i="15"/>
  <c r="G99" i="15"/>
  <c r="F99" i="15"/>
  <c r="E99" i="15"/>
  <c r="C99" i="15"/>
  <c r="A99" i="15"/>
  <c r="T98" i="15"/>
  <c r="S98" i="15"/>
  <c r="R98" i="15"/>
  <c r="Q98" i="15"/>
  <c r="P98" i="15"/>
  <c r="N98" i="15"/>
  <c r="M98" i="15"/>
  <c r="L98" i="15"/>
  <c r="K98" i="15"/>
  <c r="J98" i="15"/>
  <c r="I98" i="15"/>
  <c r="G98" i="15"/>
  <c r="F98" i="15"/>
  <c r="E98" i="15"/>
  <c r="C98" i="15"/>
  <c r="A98" i="15"/>
  <c r="T97" i="15"/>
  <c r="S97" i="15"/>
  <c r="R97" i="15"/>
  <c r="Q97" i="15"/>
  <c r="P97" i="15"/>
  <c r="N97" i="15"/>
  <c r="M97" i="15"/>
  <c r="L97" i="15"/>
  <c r="K97" i="15"/>
  <c r="J97" i="15"/>
  <c r="I97" i="15"/>
  <c r="G97" i="15"/>
  <c r="F97" i="15"/>
  <c r="E97" i="15"/>
  <c r="C97" i="15"/>
  <c r="A97" i="15"/>
  <c r="T96" i="15"/>
  <c r="S96" i="15"/>
  <c r="R96" i="15"/>
  <c r="Q96" i="15"/>
  <c r="P96" i="15"/>
  <c r="N96" i="15"/>
  <c r="M96" i="15"/>
  <c r="L96" i="15"/>
  <c r="K96" i="15"/>
  <c r="J96" i="15"/>
  <c r="I96" i="15"/>
  <c r="G96" i="15"/>
  <c r="F96" i="15"/>
  <c r="E96" i="15"/>
  <c r="C96" i="15"/>
  <c r="A96" i="15"/>
  <c r="T95" i="15"/>
  <c r="S95" i="15"/>
  <c r="R95" i="15"/>
  <c r="Q95" i="15"/>
  <c r="P95" i="15"/>
  <c r="N95" i="15"/>
  <c r="M95" i="15"/>
  <c r="L95" i="15"/>
  <c r="K95" i="15"/>
  <c r="J95" i="15"/>
  <c r="I95" i="15"/>
  <c r="G95" i="15"/>
  <c r="F95" i="15"/>
  <c r="E95" i="15"/>
  <c r="C95" i="15"/>
  <c r="A95" i="15"/>
  <c r="T94" i="15"/>
  <c r="S94" i="15"/>
  <c r="R94" i="15"/>
  <c r="Q94" i="15"/>
  <c r="P94" i="15"/>
  <c r="N94" i="15"/>
  <c r="M94" i="15"/>
  <c r="L94" i="15"/>
  <c r="K94" i="15"/>
  <c r="J94" i="15"/>
  <c r="I94" i="15"/>
  <c r="G94" i="15"/>
  <c r="F94" i="15"/>
  <c r="E94" i="15"/>
  <c r="C94" i="15"/>
  <c r="A94" i="15"/>
  <c r="T93" i="15"/>
  <c r="S93" i="15"/>
  <c r="R93" i="15"/>
  <c r="Q93" i="15"/>
  <c r="P93" i="15"/>
  <c r="N93" i="15"/>
  <c r="M93" i="15"/>
  <c r="L93" i="15"/>
  <c r="K93" i="15"/>
  <c r="J93" i="15"/>
  <c r="I93" i="15"/>
  <c r="G93" i="15"/>
  <c r="F93" i="15"/>
  <c r="E93" i="15"/>
  <c r="C93" i="15"/>
  <c r="A93" i="15"/>
  <c r="T92" i="15"/>
  <c r="S92" i="15"/>
  <c r="R92" i="15"/>
  <c r="Q92" i="15"/>
  <c r="P92" i="15"/>
  <c r="N92" i="15"/>
  <c r="M92" i="15"/>
  <c r="L92" i="15"/>
  <c r="K92" i="15"/>
  <c r="J92" i="15"/>
  <c r="I92" i="15"/>
  <c r="G92" i="15"/>
  <c r="F92" i="15"/>
  <c r="E92" i="15"/>
  <c r="C92" i="15"/>
  <c r="A92" i="15"/>
  <c r="T91" i="15"/>
  <c r="S91" i="15"/>
  <c r="R91" i="15"/>
  <c r="Q91" i="15"/>
  <c r="P91" i="15"/>
  <c r="N91" i="15"/>
  <c r="M91" i="15"/>
  <c r="L91" i="15"/>
  <c r="K91" i="15"/>
  <c r="J91" i="15"/>
  <c r="I91" i="15"/>
  <c r="G91" i="15"/>
  <c r="F91" i="15"/>
  <c r="E91" i="15"/>
  <c r="C91" i="15"/>
  <c r="A91" i="15"/>
  <c r="T90" i="15"/>
  <c r="S90" i="15"/>
  <c r="R90" i="15"/>
  <c r="Q90" i="15"/>
  <c r="P90" i="15"/>
  <c r="N90" i="15"/>
  <c r="M90" i="15"/>
  <c r="L90" i="15"/>
  <c r="K90" i="15"/>
  <c r="J90" i="15"/>
  <c r="I90" i="15"/>
  <c r="G90" i="15"/>
  <c r="F90" i="15"/>
  <c r="E90" i="15"/>
  <c r="C90" i="15"/>
  <c r="A90" i="15"/>
  <c r="T89" i="15"/>
  <c r="S89" i="15"/>
  <c r="R89" i="15"/>
  <c r="Q89" i="15"/>
  <c r="P89" i="15"/>
  <c r="N89" i="15"/>
  <c r="M89" i="15"/>
  <c r="L89" i="15"/>
  <c r="K89" i="15"/>
  <c r="J89" i="15"/>
  <c r="I89" i="15"/>
  <c r="G89" i="15"/>
  <c r="F89" i="15"/>
  <c r="E89" i="15"/>
  <c r="C89" i="15"/>
  <c r="A89" i="15"/>
  <c r="T88" i="15"/>
  <c r="S88" i="15"/>
  <c r="R88" i="15"/>
  <c r="Q88" i="15"/>
  <c r="P88" i="15"/>
  <c r="N88" i="15"/>
  <c r="M88" i="15"/>
  <c r="L88" i="15"/>
  <c r="K88" i="15"/>
  <c r="J88" i="15"/>
  <c r="I88" i="15"/>
  <c r="G88" i="15"/>
  <c r="F88" i="15"/>
  <c r="E88" i="15"/>
  <c r="C88" i="15"/>
  <c r="A88" i="15"/>
  <c r="T87" i="15"/>
  <c r="S87" i="15"/>
  <c r="R87" i="15"/>
  <c r="Q87" i="15"/>
  <c r="P87" i="15"/>
  <c r="N87" i="15"/>
  <c r="M87" i="15"/>
  <c r="L87" i="15"/>
  <c r="K87" i="15"/>
  <c r="J87" i="15"/>
  <c r="I87" i="15"/>
  <c r="G87" i="15"/>
  <c r="F87" i="15"/>
  <c r="E87" i="15"/>
  <c r="C87" i="15"/>
  <c r="A87" i="15"/>
  <c r="T86" i="15"/>
  <c r="S86" i="15"/>
  <c r="R86" i="15"/>
  <c r="Q86" i="15"/>
  <c r="P86" i="15"/>
  <c r="N86" i="15"/>
  <c r="M86" i="15"/>
  <c r="L86" i="15"/>
  <c r="K86" i="15"/>
  <c r="J86" i="15"/>
  <c r="I86" i="15"/>
  <c r="G86" i="15"/>
  <c r="F86" i="15"/>
  <c r="E86" i="15"/>
  <c r="C86" i="15"/>
  <c r="A86" i="15"/>
  <c r="T85" i="15"/>
  <c r="S85" i="15"/>
  <c r="R85" i="15"/>
  <c r="Q85" i="15"/>
  <c r="P85" i="15"/>
  <c r="N85" i="15"/>
  <c r="M85" i="15"/>
  <c r="L85" i="15"/>
  <c r="K85" i="15"/>
  <c r="J85" i="15"/>
  <c r="I85" i="15"/>
  <c r="G85" i="15"/>
  <c r="F85" i="15"/>
  <c r="E85" i="15"/>
  <c r="C85" i="15"/>
  <c r="A85" i="15"/>
  <c r="T84" i="15"/>
  <c r="S84" i="15"/>
  <c r="R84" i="15"/>
  <c r="Q84" i="15"/>
  <c r="P84" i="15"/>
  <c r="N84" i="15"/>
  <c r="M84" i="15"/>
  <c r="L84" i="15"/>
  <c r="K84" i="15"/>
  <c r="J84" i="15"/>
  <c r="I84" i="15"/>
  <c r="G84" i="15"/>
  <c r="F84" i="15"/>
  <c r="E84" i="15"/>
  <c r="C84" i="15"/>
  <c r="A84" i="15"/>
  <c r="T83" i="15"/>
  <c r="S83" i="15"/>
  <c r="R83" i="15"/>
  <c r="Q83" i="15"/>
  <c r="P83" i="15"/>
  <c r="N83" i="15"/>
  <c r="M83" i="15"/>
  <c r="L83" i="15"/>
  <c r="K83" i="15"/>
  <c r="J83" i="15"/>
  <c r="I83" i="15"/>
  <c r="G83" i="15"/>
  <c r="F83" i="15"/>
  <c r="E83" i="15"/>
  <c r="C83" i="15"/>
  <c r="A83" i="15"/>
  <c r="T82" i="15"/>
  <c r="S82" i="15"/>
  <c r="R82" i="15"/>
  <c r="Q82" i="15"/>
  <c r="P82" i="15"/>
  <c r="N82" i="15"/>
  <c r="M82" i="15"/>
  <c r="L82" i="15"/>
  <c r="K82" i="15"/>
  <c r="J82" i="15"/>
  <c r="I82" i="15"/>
  <c r="G82" i="15"/>
  <c r="F82" i="15"/>
  <c r="E82" i="15"/>
  <c r="C82" i="15"/>
  <c r="A82" i="15"/>
  <c r="T81" i="15"/>
  <c r="S81" i="15"/>
  <c r="R81" i="15"/>
  <c r="Q81" i="15"/>
  <c r="P81" i="15"/>
  <c r="N81" i="15"/>
  <c r="M81" i="15"/>
  <c r="L81" i="15"/>
  <c r="K81" i="15"/>
  <c r="J81" i="15"/>
  <c r="I81" i="15"/>
  <c r="G81" i="15"/>
  <c r="F81" i="15"/>
  <c r="E81" i="15"/>
  <c r="C81" i="15"/>
  <c r="A81" i="15"/>
  <c r="T80" i="15"/>
  <c r="S80" i="15"/>
  <c r="R80" i="15"/>
  <c r="Q80" i="15"/>
  <c r="P80" i="15"/>
  <c r="N80" i="15"/>
  <c r="M80" i="15"/>
  <c r="L80" i="15"/>
  <c r="K80" i="15"/>
  <c r="J80" i="15"/>
  <c r="I80" i="15"/>
  <c r="G80" i="15"/>
  <c r="F80" i="15"/>
  <c r="E80" i="15"/>
  <c r="C80" i="15"/>
  <c r="A80" i="15"/>
  <c r="T79" i="15"/>
  <c r="S79" i="15"/>
  <c r="R79" i="15"/>
  <c r="Q79" i="15"/>
  <c r="P79" i="15"/>
  <c r="N79" i="15"/>
  <c r="M79" i="15"/>
  <c r="L79" i="15"/>
  <c r="K79" i="15"/>
  <c r="J79" i="15"/>
  <c r="I79" i="15"/>
  <c r="G79" i="15"/>
  <c r="F79" i="15"/>
  <c r="E79" i="15"/>
  <c r="C79" i="15"/>
  <c r="A79" i="15"/>
  <c r="T78" i="15"/>
  <c r="S78" i="15"/>
  <c r="R78" i="15"/>
  <c r="Q78" i="15"/>
  <c r="P78" i="15"/>
  <c r="N78" i="15"/>
  <c r="M78" i="15"/>
  <c r="L78" i="15"/>
  <c r="K78" i="15"/>
  <c r="J78" i="15"/>
  <c r="I78" i="15"/>
  <c r="G78" i="15"/>
  <c r="F78" i="15"/>
  <c r="E78" i="15"/>
  <c r="C78" i="15"/>
  <c r="A78" i="15"/>
  <c r="T77" i="15"/>
  <c r="S77" i="15"/>
  <c r="R77" i="15"/>
  <c r="Q77" i="15"/>
  <c r="P77" i="15"/>
  <c r="N77" i="15"/>
  <c r="M77" i="15"/>
  <c r="L77" i="15"/>
  <c r="K77" i="15"/>
  <c r="J77" i="15"/>
  <c r="I77" i="15"/>
  <c r="G77" i="15"/>
  <c r="F77" i="15"/>
  <c r="E77" i="15"/>
  <c r="C77" i="15"/>
  <c r="A77" i="15"/>
  <c r="T76" i="15"/>
  <c r="S76" i="15"/>
  <c r="R76" i="15"/>
  <c r="Q76" i="15"/>
  <c r="P76" i="15"/>
  <c r="N76" i="15"/>
  <c r="M76" i="15"/>
  <c r="L76" i="15"/>
  <c r="K76" i="15"/>
  <c r="J76" i="15"/>
  <c r="I76" i="15"/>
  <c r="G76" i="15"/>
  <c r="F76" i="15"/>
  <c r="E76" i="15"/>
  <c r="C76" i="15"/>
  <c r="A76" i="15"/>
  <c r="T75" i="15"/>
  <c r="S75" i="15"/>
  <c r="R75" i="15"/>
  <c r="Q75" i="15"/>
  <c r="P75" i="15"/>
  <c r="N75" i="15"/>
  <c r="M75" i="15"/>
  <c r="L75" i="15"/>
  <c r="K75" i="15"/>
  <c r="J75" i="15"/>
  <c r="I75" i="15"/>
  <c r="G75" i="15"/>
  <c r="F75" i="15"/>
  <c r="E75" i="15"/>
  <c r="C75" i="15"/>
  <c r="A75" i="15"/>
  <c r="T74" i="15"/>
  <c r="S74" i="15"/>
  <c r="R74" i="15"/>
  <c r="Q74" i="15"/>
  <c r="P74" i="15"/>
  <c r="N74" i="15"/>
  <c r="M74" i="15"/>
  <c r="L74" i="15"/>
  <c r="K74" i="15"/>
  <c r="J74" i="15"/>
  <c r="I74" i="15"/>
  <c r="G74" i="15"/>
  <c r="F74" i="15"/>
  <c r="E74" i="15"/>
  <c r="C74" i="15"/>
  <c r="A74" i="15"/>
  <c r="T73" i="15"/>
  <c r="S73" i="15"/>
  <c r="R73" i="15"/>
  <c r="Q73" i="15"/>
  <c r="P73" i="15"/>
  <c r="N73" i="15"/>
  <c r="M73" i="15"/>
  <c r="L73" i="15"/>
  <c r="K73" i="15"/>
  <c r="J73" i="15"/>
  <c r="I73" i="15"/>
  <c r="G73" i="15"/>
  <c r="F73" i="15"/>
  <c r="E73" i="15"/>
  <c r="C73" i="15"/>
  <c r="A73" i="15"/>
  <c r="T72" i="15"/>
  <c r="S72" i="15"/>
  <c r="R72" i="15"/>
  <c r="Q72" i="15"/>
  <c r="P72" i="15"/>
  <c r="N72" i="15"/>
  <c r="M72" i="15"/>
  <c r="L72" i="15"/>
  <c r="K72" i="15"/>
  <c r="J72" i="15"/>
  <c r="I72" i="15"/>
  <c r="G72" i="15"/>
  <c r="F72" i="15"/>
  <c r="E72" i="15"/>
  <c r="C72" i="15"/>
  <c r="A72" i="15"/>
  <c r="T71" i="15"/>
  <c r="S71" i="15"/>
  <c r="R71" i="15"/>
  <c r="Q71" i="15"/>
  <c r="P71" i="15"/>
  <c r="N71" i="15"/>
  <c r="M71" i="15"/>
  <c r="L71" i="15"/>
  <c r="K71" i="15"/>
  <c r="J71" i="15"/>
  <c r="I71" i="15"/>
  <c r="G71" i="15"/>
  <c r="F71" i="15"/>
  <c r="E71" i="15"/>
  <c r="C71" i="15"/>
  <c r="A71" i="15"/>
  <c r="T70" i="15"/>
  <c r="S70" i="15"/>
  <c r="R70" i="15"/>
  <c r="Q70" i="15"/>
  <c r="P70" i="15"/>
  <c r="N70" i="15"/>
  <c r="M70" i="15"/>
  <c r="L70" i="15"/>
  <c r="K70" i="15"/>
  <c r="J70" i="15"/>
  <c r="I70" i="15"/>
  <c r="G70" i="15"/>
  <c r="F70" i="15"/>
  <c r="E70" i="15"/>
  <c r="C70" i="15"/>
  <c r="A70" i="15"/>
  <c r="T69" i="15"/>
  <c r="S69" i="15"/>
  <c r="R69" i="15"/>
  <c r="Q69" i="15"/>
  <c r="P69" i="15"/>
  <c r="N69" i="15"/>
  <c r="M69" i="15"/>
  <c r="L69" i="15"/>
  <c r="K69" i="15"/>
  <c r="J69" i="15"/>
  <c r="I69" i="15"/>
  <c r="G69" i="15"/>
  <c r="F69" i="15"/>
  <c r="E69" i="15"/>
  <c r="C69" i="15"/>
  <c r="A69" i="15"/>
  <c r="T68" i="15"/>
  <c r="S68" i="15"/>
  <c r="R68" i="15"/>
  <c r="Q68" i="15"/>
  <c r="P68" i="15"/>
  <c r="N68" i="15"/>
  <c r="M68" i="15"/>
  <c r="L68" i="15"/>
  <c r="K68" i="15"/>
  <c r="J68" i="15"/>
  <c r="I68" i="15"/>
  <c r="G68" i="15"/>
  <c r="F68" i="15"/>
  <c r="E68" i="15"/>
  <c r="C68" i="15"/>
  <c r="A68" i="15"/>
  <c r="T67" i="15"/>
  <c r="S67" i="15"/>
  <c r="R67" i="15"/>
  <c r="Q67" i="15"/>
  <c r="P67" i="15"/>
  <c r="N67" i="15"/>
  <c r="M67" i="15"/>
  <c r="L67" i="15"/>
  <c r="K67" i="15"/>
  <c r="J67" i="15"/>
  <c r="I67" i="15"/>
  <c r="G67" i="15"/>
  <c r="F67" i="15"/>
  <c r="E67" i="15"/>
  <c r="C67" i="15"/>
  <c r="A67" i="15"/>
  <c r="T66" i="15"/>
  <c r="S66" i="15"/>
  <c r="R66" i="15"/>
  <c r="Q66" i="15"/>
  <c r="P66" i="15"/>
  <c r="N66" i="15"/>
  <c r="M66" i="15"/>
  <c r="L66" i="15"/>
  <c r="K66" i="15"/>
  <c r="J66" i="15"/>
  <c r="I66" i="15"/>
  <c r="G66" i="15"/>
  <c r="F66" i="15"/>
  <c r="E66" i="15"/>
  <c r="C66" i="15"/>
  <c r="A66" i="15"/>
  <c r="T65" i="15"/>
  <c r="S65" i="15"/>
  <c r="R65" i="15"/>
  <c r="Q65" i="15"/>
  <c r="P65" i="15"/>
  <c r="N65" i="15"/>
  <c r="M65" i="15"/>
  <c r="L65" i="15"/>
  <c r="K65" i="15"/>
  <c r="J65" i="15"/>
  <c r="I65" i="15"/>
  <c r="G65" i="15"/>
  <c r="F65" i="15"/>
  <c r="E65" i="15"/>
  <c r="C65" i="15"/>
  <c r="A65" i="15"/>
  <c r="T64" i="15"/>
  <c r="S64" i="15"/>
  <c r="R64" i="15"/>
  <c r="Q64" i="15"/>
  <c r="P64" i="15"/>
  <c r="N64" i="15"/>
  <c r="M64" i="15"/>
  <c r="L64" i="15"/>
  <c r="K64" i="15"/>
  <c r="J64" i="15"/>
  <c r="I64" i="15"/>
  <c r="G64" i="15"/>
  <c r="F64" i="15"/>
  <c r="E64" i="15"/>
  <c r="C64" i="15"/>
  <c r="A64" i="15"/>
  <c r="T63" i="15"/>
  <c r="S63" i="15"/>
  <c r="R63" i="15"/>
  <c r="Q63" i="15"/>
  <c r="P63" i="15"/>
  <c r="N63" i="15"/>
  <c r="M63" i="15"/>
  <c r="L63" i="15"/>
  <c r="K63" i="15"/>
  <c r="J63" i="15"/>
  <c r="I63" i="15"/>
  <c r="G63" i="15"/>
  <c r="F63" i="15"/>
  <c r="E63" i="15"/>
  <c r="C63" i="15"/>
  <c r="A63" i="15"/>
  <c r="T62" i="15"/>
  <c r="S62" i="15"/>
  <c r="R62" i="15"/>
  <c r="Q62" i="15"/>
  <c r="P62" i="15"/>
  <c r="N62" i="15"/>
  <c r="M62" i="15"/>
  <c r="L62" i="15"/>
  <c r="K62" i="15"/>
  <c r="J62" i="15"/>
  <c r="I62" i="15"/>
  <c r="G62" i="15"/>
  <c r="F62" i="15"/>
  <c r="E62" i="15"/>
  <c r="C62" i="15"/>
  <c r="A62" i="15"/>
  <c r="T61" i="15"/>
  <c r="S61" i="15"/>
  <c r="R61" i="15"/>
  <c r="Q61" i="15"/>
  <c r="P61" i="15"/>
  <c r="N61" i="15"/>
  <c r="M61" i="15"/>
  <c r="L61" i="15"/>
  <c r="K61" i="15"/>
  <c r="J61" i="15"/>
  <c r="I61" i="15"/>
  <c r="G61" i="15"/>
  <c r="F61" i="15"/>
  <c r="E61" i="15"/>
  <c r="C61" i="15"/>
  <c r="A61" i="15"/>
  <c r="T60" i="15"/>
  <c r="S60" i="15"/>
  <c r="R60" i="15"/>
  <c r="Q60" i="15"/>
  <c r="P60" i="15"/>
  <c r="N60" i="15"/>
  <c r="M60" i="15"/>
  <c r="L60" i="15"/>
  <c r="K60" i="15"/>
  <c r="J60" i="15"/>
  <c r="I60" i="15"/>
  <c r="G60" i="15"/>
  <c r="F60" i="15"/>
  <c r="E60" i="15"/>
  <c r="C60" i="15"/>
  <c r="A60" i="15"/>
  <c r="T59" i="15"/>
  <c r="S59" i="15"/>
  <c r="R59" i="15"/>
  <c r="Q59" i="15"/>
  <c r="P59" i="15"/>
  <c r="N59" i="15"/>
  <c r="M59" i="15"/>
  <c r="L59" i="15"/>
  <c r="K59" i="15"/>
  <c r="J59" i="15"/>
  <c r="I59" i="15"/>
  <c r="G59" i="15"/>
  <c r="F59" i="15"/>
  <c r="E59" i="15"/>
  <c r="C59" i="15"/>
  <c r="A59" i="15"/>
  <c r="T58" i="15"/>
  <c r="S58" i="15"/>
  <c r="R58" i="15"/>
  <c r="Q58" i="15"/>
  <c r="P58" i="15"/>
  <c r="N58" i="15"/>
  <c r="M58" i="15"/>
  <c r="L58" i="15"/>
  <c r="K58" i="15"/>
  <c r="J58" i="15"/>
  <c r="I58" i="15"/>
  <c r="G58" i="15"/>
  <c r="F58" i="15"/>
  <c r="E58" i="15"/>
  <c r="C58" i="15"/>
  <c r="A58" i="15"/>
  <c r="T57" i="15"/>
  <c r="S57" i="15"/>
  <c r="R57" i="15"/>
  <c r="Q57" i="15"/>
  <c r="P57" i="15"/>
  <c r="N57" i="15"/>
  <c r="M57" i="15"/>
  <c r="L57" i="15"/>
  <c r="K57" i="15"/>
  <c r="J57" i="15"/>
  <c r="I57" i="15"/>
  <c r="G57" i="15"/>
  <c r="F57" i="15"/>
  <c r="E57" i="15"/>
  <c r="C57" i="15"/>
  <c r="A57" i="15"/>
  <c r="T56" i="15"/>
  <c r="S56" i="15"/>
  <c r="R56" i="15"/>
  <c r="Q56" i="15"/>
  <c r="P56" i="15"/>
  <c r="N56" i="15"/>
  <c r="M56" i="15"/>
  <c r="L56" i="15"/>
  <c r="K56" i="15"/>
  <c r="J56" i="15"/>
  <c r="I56" i="15"/>
  <c r="G56" i="15"/>
  <c r="F56" i="15"/>
  <c r="E56" i="15"/>
  <c r="C56" i="15"/>
  <c r="A56" i="15"/>
  <c r="T55" i="15"/>
  <c r="S55" i="15"/>
  <c r="R55" i="15"/>
  <c r="Q55" i="15"/>
  <c r="P55" i="15"/>
  <c r="N55" i="15"/>
  <c r="M55" i="15"/>
  <c r="L55" i="15"/>
  <c r="K55" i="15"/>
  <c r="J55" i="15"/>
  <c r="I55" i="15"/>
  <c r="G55" i="15"/>
  <c r="F55" i="15"/>
  <c r="E55" i="15"/>
  <c r="C55" i="15"/>
  <c r="A55" i="15"/>
  <c r="T54" i="15"/>
  <c r="S54" i="15"/>
  <c r="R54" i="15"/>
  <c r="Q54" i="15"/>
  <c r="P54" i="15"/>
  <c r="N54" i="15"/>
  <c r="M54" i="15"/>
  <c r="L54" i="15"/>
  <c r="K54" i="15"/>
  <c r="J54" i="15"/>
  <c r="I54" i="15"/>
  <c r="G54" i="15"/>
  <c r="F54" i="15"/>
  <c r="E54" i="15"/>
  <c r="C54" i="15"/>
  <c r="A54" i="15"/>
  <c r="T53" i="15"/>
  <c r="S53" i="15"/>
  <c r="R53" i="15"/>
  <c r="Q53" i="15"/>
  <c r="P53" i="15"/>
  <c r="N53" i="15"/>
  <c r="M53" i="15"/>
  <c r="L53" i="15"/>
  <c r="K53" i="15"/>
  <c r="J53" i="15"/>
  <c r="I53" i="15"/>
  <c r="G53" i="15"/>
  <c r="F53" i="15"/>
  <c r="E53" i="15"/>
  <c r="C53" i="15"/>
  <c r="A53" i="15"/>
  <c r="T52" i="15"/>
  <c r="S52" i="15"/>
  <c r="R52" i="15"/>
  <c r="Q52" i="15"/>
  <c r="P52" i="15"/>
  <c r="N52" i="15"/>
  <c r="M52" i="15"/>
  <c r="L52" i="15"/>
  <c r="K52" i="15"/>
  <c r="J52" i="15"/>
  <c r="I52" i="15"/>
  <c r="G52" i="15"/>
  <c r="F52" i="15"/>
  <c r="E52" i="15"/>
  <c r="C52" i="15"/>
  <c r="A52" i="15"/>
  <c r="T51" i="15"/>
  <c r="S51" i="15"/>
  <c r="R51" i="15"/>
  <c r="Q51" i="15"/>
  <c r="P51" i="15"/>
  <c r="N51" i="15"/>
  <c r="M51" i="15"/>
  <c r="L51" i="15"/>
  <c r="K51" i="15"/>
  <c r="J51" i="15"/>
  <c r="I51" i="15"/>
  <c r="G51" i="15"/>
  <c r="F51" i="15"/>
  <c r="E51" i="15"/>
  <c r="C51" i="15"/>
  <c r="A51" i="15"/>
  <c r="T50" i="15"/>
  <c r="S50" i="15"/>
  <c r="R50" i="15"/>
  <c r="Q50" i="15"/>
  <c r="P50" i="15"/>
  <c r="N50" i="15"/>
  <c r="M50" i="15"/>
  <c r="L50" i="15"/>
  <c r="K50" i="15"/>
  <c r="J50" i="15"/>
  <c r="I50" i="15"/>
  <c r="G50" i="15"/>
  <c r="F50" i="15"/>
  <c r="E50" i="15"/>
  <c r="C50" i="15"/>
  <c r="A50" i="15"/>
  <c r="T49" i="15"/>
  <c r="S49" i="15"/>
  <c r="R49" i="15"/>
  <c r="Q49" i="15"/>
  <c r="P49" i="15"/>
  <c r="N49" i="15"/>
  <c r="M49" i="15"/>
  <c r="L49" i="15"/>
  <c r="K49" i="15"/>
  <c r="J49" i="15"/>
  <c r="I49" i="15"/>
  <c r="G49" i="15"/>
  <c r="F49" i="15"/>
  <c r="E49" i="15"/>
  <c r="C49" i="15"/>
  <c r="A49" i="15"/>
  <c r="T48" i="15"/>
  <c r="S48" i="15"/>
  <c r="R48" i="15"/>
  <c r="Q48" i="15"/>
  <c r="P48" i="15"/>
  <c r="N48" i="15"/>
  <c r="M48" i="15"/>
  <c r="L48" i="15"/>
  <c r="K48" i="15"/>
  <c r="J48" i="15"/>
  <c r="I48" i="15"/>
  <c r="G48" i="15"/>
  <c r="F48" i="15"/>
  <c r="E48" i="15"/>
  <c r="C48" i="15"/>
  <c r="A48" i="15"/>
  <c r="T47" i="15"/>
  <c r="S47" i="15"/>
  <c r="R47" i="15"/>
  <c r="Q47" i="15"/>
  <c r="P47" i="15"/>
  <c r="N47" i="15"/>
  <c r="M47" i="15"/>
  <c r="L47" i="15"/>
  <c r="K47" i="15"/>
  <c r="J47" i="15"/>
  <c r="I47" i="15"/>
  <c r="G47" i="15"/>
  <c r="F47" i="15"/>
  <c r="E47" i="15"/>
  <c r="C47" i="15"/>
  <c r="A47" i="15"/>
  <c r="T46" i="15"/>
  <c r="S46" i="15"/>
  <c r="R46" i="15"/>
  <c r="Q46" i="15"/>
  <c r="P46" i="15"/>
  <c r="N46" i="15"/>
  <c r="M46" i="15"/>
  <c r="L46" i="15"/>
  <c r="K46" i="15"/>
  <c r="J46" i="15"/>
  <c r="I46" i="15"/>
  <c r="G46" i="15"/>
  <c r="F46" i="15"/>
  <c r="E46" i="15"/>
  <c r="C46" i="15"/>
  <c r="A46" i="15"/>
  <c r="T45" i="15"/>
  <c r="S45" i="15"/>
  <c r="R45" i="15"/>
  <c r="Q45" i="15"/>
  <c r="P45" i="15"/>
  <c r="N45" i="15"/>
  <c r="M45" i="15"/>
  <c r="L45" i="15"/>
  <c r="K45" i="15"/>
  <c r="J45" i="15"/>
  <c r="I45" i="15"/>
  <c r="G45" i="15"/>
  <c r="F45" i="15"/>
  <c r="E45" i="15"/>
  <c r="C45" i="15"/>
  <c r="A45" i="15"/>
  <c r="T44" i="15"/>
  <c r="S44" i="15"/>
  <c r="R44" i="15"/>
  <c r="Q44" i="15"/>
  <c r="P44" i="15"/>
  <c r="N44" i="15"/>
  <c r="M44" i="15"/>
  <c r="L44" i="15"/>
  <c r="K44" i="15"/>
  <c r="J44" i="15"/>
  <c r="I44" i="15"/>
  <c r="G44" i="15"/>
  <c r="F44" i="15"/>
  <c r="E44" i="15"/>
  <c r="C44" i="15"/>
  <c r="A44" i="15"/>
  <c r="T43" i="15"/>
  <c r="S43" i="15"/>
  <c r="R43" i="15"/>
  <c r="Q43" i="15"/>
  <c r="P43" i="15"/>
  <c r="N43" i="15"/>
  <c r="M43" i="15"/>
  <c r="L43" i="15"/>
  <c r="K43" i="15"/>
  <c r="J43" i="15"/>
  <c r="I43" i="15"/>
  <c r="G43" i="15"/>
  <c r="F43" i="15"/>
  <c r="E43" i="15"/>
  <c r="C43" i="15"/>
  <c r="A43" i="15"/>
  <c r="T42" i="15"/>
  <c r="S42" i="15"/>
  <c r="R42" i="15"/>
  <c r="Q42" i="15"/>
  <c r="P42" i="15"/>
  <c r="N42" i="15"/>
  <c r="M42" i="15"/>
  <c r="L42" i="15"/>
  <c r="K42" i="15"/>
  <c r="J42" i="15"/>
  <c r="I42" i="15"/>
  <c r="G42" i="15"/>
  <c r="F42" i="15"/>
  <c r="E42" i="15"/>
  <c r="C42" i="15"/>
  <c r="A42" i="15"/>
  <c r="T41" i="15"/>
  <c r="S41" i="15"/>
  <c r="R41" i="15"/>
  <c r="Q41" i="15"/>
  <c r="P41" i="15"/>
  <c r="N41" i="15"/>
  <c r="M41" i="15"/>
  <c r="L41" i="15"/>
  <c r="K41" i="15"/>
  <c r="J41" i="15"/>
  <c r="I41" i="15"/>
  <c r="G41" i="15"/>
  <c r="F41" i="15"/>
  <c r="E41" i="15"/>
  <c r="C41" i="15"/>
  <c r="A41" i="15"/>
  <c r="T40" i="15"/>
  <c r="S40" i="15"/>
  <c r="R40" i="15"/>
  <c r="Q40" i="15"/>
  <c r="P40" i="15"/>
  <c r="N40" i="15"/>
  <c r="M40" i="15"/>
  <c r="L40" i="15"/>
  <c r="K40" i="15"/>
  <c r="J40" i="15"/>
  <c r="I40" i="15"/>
  <c r="G40" i="15"/>
  <c r="F40" i="15"/>
  <c r="E40" i="15"/>
  <c r="C40" i="15"/>
  <c r="A40" i="15"/>
  <c r="T39" i="15"/>
  <c r="S39" i="15"/>
  <c r="R39" i="15"/>
  <c r="Q39" i="15"/>
  <c r="P39" i="15"/>
  <c r="N39" i="15"/>
  <c r="M39" i="15"/>
  <c r="L39" i="15"/>
  <c r="K39" i="15"/>
  <c r="J39" i="15"/>
  <c r="I39" i="15"/>
  <c r="G39" i="15"/>
  <c r="F39" i="15"/>
  <c r="E39" i="15"/>
  <c r="C39" i="15"/>
  <c r="A39" i="15"/>
  <c r="T38" i="15"/>
  <c r="S38" i="15"/>
  <c r="R38" i="15"/>
  <c r="Q38" i="15"/>
  <c r="P38" i="15"/>
  <c r="N38" i="15"/>
  <c r="M38" i="15"/>
  <c r="L38" i="15"/>
  <c r="K38" i="15"/>
  <c r="J38" i="15"/>
  <c r="I38" i="15"/>
  <c r="G38" i="15"/>
  <c r="F38" i="15"/>
  <c r="E38" i="15"/>
  <c r="C38" i="15"/>
  <c r="A38" i="15"/>
  <c r="T37" i="15"/>
  <c r="S37" i="15"/>
  <c r="R37" i="15"/>
  <c r="Q37" i="15"/>
  <c r="P37" i="15"/>
  <c r="N37" i="15"/>
  <c r="M37" i="15"/>
  <c r="L37" i="15"/>
  <c r="K37" i="15"/>
  <c r="J37" i="15"/>
  <c r="I37" i="15"/>
  <c r="G37" i="15"/>
  <c r="F37" i="15"/>
  <c r="E37" i="15"/>
  <c r="C37" i="15"/>
  <c r="A37" i="15"/>
  <c r="T36" i="15"/>
  <c r="S36" i="15"/>
  <c r="R36" i="15"/>
  <c r="Q36" i="15"/>
  <c r="P36" i="15"/>
  <c r="N36" i="15"/>
  <c r="M36" i="15"/>
  <c r="L36" i="15"/>
  <c r="K36" i="15"/>
  <c r="J36" i="15"/>
  <c r="I36" i="15"/>
  <c r="G36" i="15"/>
  <c r="F36" i="15"/>
  <c r="E36" i="15"/>
  <c r="C36" i="15"/>
  <c r="A36" i="15"/>
  <c r="T35" i="15"/>
  <c r="S35" i="15"/>
  <c r="R35" i="15"/>
  <c r="Q35" i="15"/>
  <c r="P35" i="15"/>
  <c r="N35" i="15"/>
  <c r="M35" i="15"/>
  <c r="L35" i="15"/>
  <c r="K35" i="15"/>
  <c r="J35" i="15"/>
  <c r="I35" i="15"/>
  <c r="G35" i="15"/>
  <c r="F35" i="15"/>
  <c r="E35" i="15"/>
  <c r="C35" i="15"/>
  <c r="A35" i="15"/>
  <c r="T34" i="15"/>
  <c r="S34" i="15"/>
  <c r="R34" i="15"/>
  <c r="Q34" i="15"/>
  <c r="P34" i="15"/>
  <c r="N34" i="15"/>
  <c r="M34" i="15"/>
  <c r="L34" i="15"/>
  <c r="K34" i="15"/>
  <c r="J34" i="15"/>
  <c r="I34" i="15"/>
  <c r="G34" i="15"/>
  <c r="F34" i="15"/>
  <c r="E34" i="15"/>
  <c r="C34" i="15"/>
  <c r="A34" i="15"/>
  <c r="T33" i="15"/>
  <c r="S33" i="15"/>
  <c r="R33" i="15"/>
  <c r="Q33" i="15"/>
  <c r="P33" i="15"/>
  <c r="N33" i="15"/>
  <c r="M33" i="15"/>
  <c r="L33" i="15"/>
  <c r="K33" i="15"/>
  <c r="J33" i="15"/>
  <c r="I33" i="15"/>
  <c r="G33" i="15"/>
  <c r="F33" i="15"/>
  <c r="E33" i="15"/>
  <c r="C33" i="15"/>
  <c r="A33" i="15"/>
  <c r="T32" i="15"/>
  <c r="S32" i="15"/>
  <c r="R32" i="15"/>
  <c r="Q32" i="15"/>
  <c r="P32" i="15"/>
  <c r="N32" i="15"/>
  <c r="M32" i="15"/>
  <c r="L32" i="15"/>
  <c r="K32" i="15"/>
  <c r="J32" i="15"/>
  <c r="I32" i="15"/>
  <c r="G32" i="15"/>
  <c r="F32" i="15"/>
  <c r="E32" i="15"/>
  <c r="C32" i="15"/>
  <c r="A32" i="15"/>
  <c r="T31" i="15"/>
  <c r="S31" i="15"/>
  <c r="R31" i="15"/>
  <c r="Q31" i="15"/>
  <c r="P31" i="15"/>
  <c r="N31" i="15"/>
  <c r="M31" i="15"/>
  <c r="L31" i="15"/>
  <c r="K31" i="15"/>
  <c r="J31" i="15"/>
  <c r="I31" i="15"/>
  <c r="G31" i="15"/>
  <c r="F31" i="15"/>
  <c r="E31" i="15"/>
  <c r="C31" i="15"/>
  <c r="A31" i="15"/>
  <c r="T30" i="15"/>
  <c r="S30" i="15"/>
  <c r="R30" i="15"/>
  <c r="Q30" i="15"/>
  <c r="P30" i="15"/>
  <c r="N30" i="15"/>
  <c r="M30" i="15"/>
  <c r="L30" i="15"/>
  <c r="K30" i="15"/>
  <c r="J30" i="15"/>
  <c r="I30" i="15"/>
  <c r="G30" i="15"/>
  <c r="F30" i="15"/>
  <c r="E30" i="15"/>
  <c r="C30" i="15"/>
  <c r="A30" i="15"/>
  <c r="T29" i="15"/>
  <c r="S29" i="15"/>
  <c r="R29" i="15"/>
  <c r="Q29" i="15"/>
  <c r="P29" i="15"/>
  <c r="N29" i="15"/>
  <c r="M29" i="15"/>
  <c r="L29" i="15"/>
  <c r="K29" i="15"/>
  <c r="J29" i="15"/>
  <c r="I29" i="15"/>
  <c r="G29" i="15"/>
  <c r="F29" i="15"/>
  <c r="E29" i="15"/>
  <c r="C29" i="15"/>
  <c r="A29" i="15"/>
  <c r="T28" i="15"/>
  <c r="S28" i="15"/>
  <c r="R28" i="15"/>
  <c r="Q28" i="15"/>
  <c r="P28" i="15"/>
  <c r="N28" i="15"/>
  <c r="M28" i="15"/>
  <c r="L28" i="15"/>
  <c r="K28" i="15"/>
  <c r="J28" i="15"/>
  <c r="I28" i="15"/>
  <c r="G28" i="15"/>
  <c r="F28" i="15"/>
  <c r="E28" i="15"/>
  <c r="C28" i="15"/>
  <c r="A28" i="15"/>
  <c r="T27" i="15"/>
  <c r="S27" i="15"/>
  <c r="R27" i="15"/>
  <c r="Q27" i="15"/>
  <c r="P27" i="15"/>
  <c r="N27" i="15"/>
  <c r="M27" i="15"/>
  <c r="L27" i="15"/>
  <c r="K27" i="15"/>
  <c r="J27" i="15"/>
  <c r="I27" i="15"/>
  <c r="G27" i="15"/>
  <c r="F27" i="15"/>
  <c r="E27" i="15"/>
  <c r="C27" i="15"/>
  <c r="A27" i="15"/>
  <c r="T26" i="15"/>
  <c r="S26" i="15"/>
  <c r="R26" i="15"/>
  <c r="Q26" i="15"/>
  <c r="P26" i="15"/>
  <c r="N26" i="15"/>
  <c r="M26" i="15"/>
  <c r="L26" i="15"/>
  <c r="K26" i="15"/>
  <c r="J26" i="15"/>
  <c r="I26" i="15"/>
  <c r="G26" i="15"/>
  <c r="F26" i="15"/>
  <c r="E26" i="15"/>
  <c r="C26" i="15"/>
  <c r="A26" i="15"/>
  <c r="T25" i="15"/>
  <c r="S25" i="15"/>
  <c r="R25" i="15"/>
  <c r="Q25" i="15"/>
  <c r="P25" i="15"/>
  <c r="N25" i="15"/>
  <c r="M25" i="15"/>
  <c r="L25" i="15"/>
  <c r="K25" i="15"/>
  <c r="J25" i="15"/>
  <c r="I25" i="15"/>
  <c r="G25" i="15"/>
  <c r="F25" i="15"/>
  <c r="E25" i="15"/>
  <c r="C25" i="15"/>
  <c r="A25" i="15"/>
  <c r="T24" i="15"/>
  <c r="S24" i="15"/>
  <c r="R24" i="15"/>
  <c r="Q24" i="15"/>
  <c r="P24" i="15"/>
  <c r="N24" i="15"/>
  <c r="M24" i="15"/>
  <c r="L24" i="15"/>
  <c r="K24" i="15"/>
  <c r="J24" i="15"/>
  <c r="I24" i="15"/>
  <c r="G24" i="15"/>
  <c r="F24" i="15"/>
  <c r="E24" i="15"/>
  <c r="C24" i="15"/>
  <c r="A24" i="15"/>
  <c r="T23" i="15"/>
  <c r="S23" i="15"/>
  <c r="R23" i="15"/>
  <c r="Q23" i="15"/>
  <c r="P23" i="15"/>
  <c r="N23" i="15"/>
  <c r="M23" i="15"/>
  <c r="L23" i="15"/>
  <c r="K23" i="15"/>
  <c r="J23" i="15"/>
  <c r="I23" i="15"/>
  <c r="G23" i="15"/>
  <c r="F23" i="15"/>
  <c r="E23" i="15"/>
  <c r="C23" i="15"/>
  <c r="A23" i="15"/>
  <c r="T22" i="15"/>
  <c r="S22" i="15"/>
  <c r="R22" i="15"/>
  <c r="Q22" i="15"/>
  <c r="P22" i="15"/>
  <c r="N22" i="15"/>
  <c r="M22" i="15"/>
  <c r="L22" i="15"/>
  <c r="K22" i="15"/>
  <c r="J22" i="15"/>
  <c r="I22" i="15"/>
  <c r="G22" i="15"/>
  <c r="F22" i="15"/>
  <c r="E22" i="15"/>
  <c r="C22" i="15"/>
  <c r="A22" i="15"/>
  <c r="T21" i="15"/>
  <c r="S21" i="15"/>
  <c r="R21" i="15"/>
  <c r="Q21" i="15"/>
  <c r="P21" i="15"/>
  <c r="N21" i="15"/>
  <c r="M21" i="15"/>
  <c r="L21" i="15"/>
  <c r="K21" i="15"/>
  <c r="J21" i="15"/>
  <c r="I21" i="15"/>
  <c r="G21" i="15"/>
  <c r="F21" i="15"/>
  <c r="E21" i="15"/>
  <c r="C21" i="15"/>
  <c r="A21" i="15"/>
  <c r="T20" i="15"/>
  <c r="S20" i="15"/>
  <c r="R20" i="15"/>
  <c r="Q20" i="15"/>
  <c r="P20" i="15"/>
  <c r="N20" i="15"/>
  <c r="M20" i="15"/>
  <c r="L20" i="15"/>
  <c r="K20" i="15"/>
  <c r="J20" i="15"/>
  <c r="I20" i="15"/>
  <c r="G20" i="15"/>
  <c r="F20" i="15"/>
  <c r="E20" i="15"/>
  <c r="C20" i="15"/>
  <c r="A20" i="15"/>
  <c r="T19" i="15"/>
  <c r="S19" i="15"/>
  <c r="R19" i="15"/>
  <c r="Q19" i="15"/>
  <c r="P19" i="15"/>
  <c r="N19" i="15"/>
  <c r="M19" i="15"/>
  <c r="L19" i="15"/>
  <c r="K19" i="15"/>
  <c r="J19" i="15"/>
  <c r="I19" i="15"/>
  <c r="G19" i="15"/>
  <c r="F19" i="15"/>
  <c r="E19" i="15"/>
  <c r="C19" i="15"/>
  <c r="A19" i="15"/>
  <c r="T18" i="15"/>
  <c r="S18" i="15"/>
  <c r="R18" i="15"/>
  <c r="Q18" i="15"/>
  <c r="P18" i="15"/>
  <c r="N18" i="15"/>
  <c r="M18" i="15"/>
  <c r="L18" i="15"/>
  <c r="K18" i="15"/>
  <c r="J18" i="15"/>
  <c r="I18" i="15"/>
  <c r="G18" i="15"/>
  <c r="F18" i="15"/>
  <c r="E18" i="15"/>
  <c r="C18" i="15"/>
  <c r="A18" i="15"/>
  <c r="T17" i="15"/>
  <c r="S17" i="15"/>
  <c r="R17" i="15"/>
  <c r="Q17" i="15"/>
  <c r="P17" i="15"/>
  <c r="N17" i="15"/>
  <c r="M17" i="15"/>
  <c r="L17" i="15"/>
  <c r="K17" i="15"/>
  <c r="J17" i="15"/>
  <c r="I17" i="15"/>
  <c r="G17" i="15"/>
  <c r="F17" i="15"/>
  <c r="E17" i="15"/>
  <c r="C17" i="15"/>
  <c r="A17" i="15"/>
  <c r="T16" i="15"/>
  <c r="S16" i="15"/>
  <c r="R16" i="15"/>
  <c r="Q16" i="15"/>
  <c r="P16" i="15"/>
  <c r="N16" i="15"/>
  <c r="M16" i="15"/>
  <c r="L16" i="15"/>
  <c r="K16" i="15"/>
  <c r="J16" i="15"/>
  <c r="I16" i="15"/>
  <c r="G16" i="15"/>
  <c r="F16" i="15"/>
  <c r="E16" i="15"/>
  <c r="C16" i="15"/>
  <c r="A16" i="15"/>
  <c r="T15" i="15"/>
  <c r="S15" i="15"/>
  <c r="R15" i="15"/>
  <c r="Q15" i="15"/>
  <c r="P15" i="15"/>
  <c r="N15" i="15"/>
  <c r="M15" i="15"/>
  <c r="L15" i="15"/>
  <c r="K15" i="15"/>
  <c r="J15" i="15"/>
  <c r="I15" i="15"/>
  <c r="G15" i="15"/>
  <c r="F15" i="15"/>
  <c r="E15" i="15"/>
  <c r="C15" i="15"/>
  <c r="A15" i="15"/>
  <c r="T14" i="15"/>
  <c r="S14" i="15"/>
  <c r="R14" i="15"/>
  <c r="Q14" i="15"/>
  <c r="P14" i="15"/>
  <c r="N14" i="15"/>
  <c r="M14" i="15"/>
  <c r="L14" i="15"/>
  <c r="K14" i="15"/>
  <c r="J14" i="15"/>
  <c r="I14" i="15"/>
  <c r="G14" i="15"/>
  <c r="F14" i="15"/>
  <c r="E14" i="15"/>
  <c r="C14" i="15"/>
  <c r="A14" i="15"/>
  <c r="T13" i="15"/>
  <c r="S13" i="15"/>
  <c r="R13" i="15"/>
  <c r="Q13" i="15"/>
  <c r="P13" i="15"/>
  <c r="N13" i="15"/>
  <c r="M13" i="15"/>
  <c r="L13" i="15"/>
  <c r="K13" i="15"/>
  <c r="J13" i="15"/>
  <c r="I13" i="15"/>
  <c r="G13" i="15"/>
  <c r="F13" i="15"/>
  <c r="E13" i="15"/>
  <c r="C13" i="15"/>
  <c r="A13" i="15"/>
  <c r="T12" i="15"/>
  <c r="S12" i="15"/>
  <c r="R12" i="15"/>
  <c r="Q12" i="15"/>
  <c r="P12" i="15"/>
  <c r="N12" i="15"/>
  <c r="M12" i="15"/>
  <c r="L12" i="15"/>
  <c r="K12" i="15"/>
  <c r="J12" i="15"/>
  <c r="I12" i="15"/>
  <c r="G12" i="15"/>
  <c r="F12" i="15"/>
  <c r="E12" i="15"/>
  <c r="C12" i="15"/>
  <c r="A12" i="15"/>
  <c r="T11" i="15"/>
  <c r="S11" i="15"/>
  <c r="R11" i="15"/>
  <c r="Q11" i="15"/>
  <c r="P11" i="15"/>
  <c r="N11" i="15"/>
  <c r="M11" i="15"/>
  <c r="L11" i="15"/>
  <c r="K11" i="15"/>
  <c r="J11" i="15"/>
  <c r="I11" i="15"/>
  <c r="G11" i="15"/>
  <c r="F11" i="15"/>
  <c r="E11" i="15"/>
  <c r="C11" i="15"/>
  <c r="A11" i="15"/>
  <c r="T10" i="15"/>
  <c r="S10" i="15"/>
  <c r="R10" i="15"/>
  <c r="Q10" i="15"/>
  <c r="P10" i="15"/>
  <c r="N10" i="15"/>
  <c r="M10" i="15"/>
  <c r="L10" i="15"/>
  <c r="K10" i="15"/>
  <c r="J10" i="15"/>
  <c r="I10" i="15"/>
  <c r="G10" i="15"/>
  <c r="F10" i="15"/>
  <c r="E10" i="15"/>
  <c r="C10" i="15"/>
  <c r="A10" i="15"/>
  <c r="T9" i="15"/>
  <c r="S9" i="15"/>
  <c r="R9" i="15"/>
  <c r="Q9" i="15"/>
  <c r="P9" i="15"/>
  <c r="N9" i="15"/>
  <c r="M9" i="15"/>
  <c r="L9" i="15"/>
  <c r="K9" i="15"/>
  <c r="J9" i="15"/>
  <c r="I9" i="15"/>
  <c r="G9" i="15"/>
  <c r="F9" i="15"/>
  <c r="E9" i="15"/>
  <c r="C9" i="15"/>
  <c r="A9" i="15"/>
  <c r="T8" i="15"/>
  <c r="S8" i="15"/>
  <c r="R8" i="15"/>
  <c r="Q8" i="15"/>
  <c r="P8" i="15"/>
  <c r="N8" i="15"/>
  <c r="M8" i="15"/>
  <c r="L8" i="15"/>
  <c r="K8" i="15"/>
  <c r="J8" i="15"/>
  <c r="I8" i="15"/>
  <c r="G8" i="15"/>
  <c r="F8" i="15"/>
  <c r="E8" i="15"/>
  <c r="C8" i="15"/>
  <c r="A8" i="15"/>
  <c r="T7" i="15"/>
  <c r="S7" i="15"/>
  <c r="R7" i="15"/>
  <c r="Q7" i="15"/>
  <c r="P7" i="15"/>
  <c r="N7" i="15"/>
  <c r="M7" i="15"/>
  <c r="L7" i="15"/>
  <c r="K7" i="15"/>
  <c r="J7" i="15"/>
  <c r="I7" i="15"/>
  <c r="G7" i="15"/>
  <c r="F7" i="15"/>
  <c r="E7" i="15"/>
  <c r="C7" i="15"/>
  <c r="A7" i="15"/>
  <c r="T6" i="15"/>
  <c r="S6" i="15"/>
  <c r="R6" i="15"/>
  <c r="Q6" i="15"/>
  <c r="P6" i="15"/>
  <c r="N6" i="15"/>
  <c r="M6" i="15"/>
  <c r="L6" i="15"/>
  <c r="K6" i="15"/>
  <c r="J6" i="15"/>
  <c r="I6" i="15"/>
  <c r="G6" i="15"/>
  <c r="F6" i="15"/>
  <c r="E6" i="15"/>
  <c r="C6" i="15"/>
  <c r="A6" i="15"/>
  <c r="T5" i="15"/>
  <c r="S5" i="15"/>
  <c r="R5" i="15"/>
  <c r="Q5" i="15"/>
  <c r="P5" i="15"/>
  <c r="N5" i="15"/>
  <c r="M5" i="15"/>
  <c r="L5" i="15"/>
  <c r="K5" i="15"/>
  <c r="J5" i="15"/>
  <c r="I5" i="15"/>
  <c r="G5" i="15"/>
  <c r="F5" i="15"/>
  <c r="E5" i="15"/>
  <c r="C5" i="15"/>
  <c r="A5" i="15"/>
  <c r="T4" i="15"/>
  <c r="S4" i="15"/>
  <c r="R4" i="15"/>
  <c r="Q4" i="15"/>
  <c r="P4" i="15"/>
  <c r="N4" i="15"/>
  <c r="M4" i="15"/>
  <c r="L4" i="15"/>
  <c r="K4" i="15"/>
  <c r="J4" i="15"/>
  <c r="I4" i="15"/>
  <c r="G4" i="15"/>
  <c r="F4" i="15"/>
  <c r="E4" i="15"/>
  <c r="C4" i="15"/>
  <c r="A4" i="15"/>
  <c r="T3" i="15"/>
  <c r="S3" i="15"/>
  <c r="R3" i="15"/>
  <c r="Q3" i="15"/>
  <c r="P3" i="15"/>
  <c r="N3" i="15"/>
  <c r="M3" i="15"/>
  <c r="L3" i="15"/>
  <c r="K3" i="15"/>
  <c r="J3" i="15"/>
  <c r="I3" i="15"/>
  <c r="G3" i="15"/>
  <c r="F3" i="15"/>
  <c r="E3" i="15"/>
  <c r="C3" i="15"/>
  <c r="A3" i="15"/>
  <c r="T2" i="15"/>
  <c r="S2" i="15"/>
  <c r="R2" i="15"/>
  <c r="Q2" i="15"/>
  <c r="P2" i="15"/>
  <c r="N2" i="15"/>
  <c r="M2" i="15"/>
  <c r="L2" i="15"/>
  <c r="J2" i="15"/>
  <c r="I2" i="15"/>
  <c r="G2" i="15"/>
  <c r="F2" i="15"/>
  <c r="E2" i="15"/>
  <c r="C2" i="15"/>
  <c r="A2" i="15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X45" i="14"/>
  <c r="X41" i="14"/>
  <c r="X38" i="14"/>
  <c r="X29" i="14"/>
  <c r="X28" i="14"/>
  <c r="X26" i="14"/>
  <c r="X21" i="14"/>
  <c r="X14" i="14"/>
  <c r="U76" i="10"/>
  <c r="U83" i="10"/>
  <c r="T76" i="10"/>
  <c r="T83" i="10"/>
  <c r="S76" i="10"/>
  <c r="S83" i="10"/>
  <c r="R76" i="10"/>
  <c r="R83" i="10"/>
  <c r="Q76" i="10"/>
  <c r="Q83" i="10"/>
  <c r="P76" i="10"/>
  <c r="P83" i="10"/>
  <c r="O76" i="10"/>
  <c r="O83" i="10"/>
  <c r="N76" i="10"/>
  <c r="N83" i="10"/>
  <c r="M76" i="10"/>
  <c r="M83" i="10"/>
  <c r="L76" i="10"/>
  <c r="L83" i="10"/>
  <c r="K76" i="10"/>
  <c r="K83" i="10"/>
  <c r="J76" i="10"/>
  <c r="J83" i="10"/>
  <c r="I76" i="10"/>
  <c r="I83" i="10"/>
  <c r="H76" i="10"/>
  <c r="H83" i="10"/>
  <c r="G76" i="10"/>
  <c r="G83" i="10"/>
  <c r="F76" i="10"/>
  <c r="F83" i="10"/>
  <c r="E76" i="10"/>
  <c r="E83" i="10"/>
  <c r="D76" i="10"/>
  <c r="D83" i="10"/>
  <c r="C76" i="10"/>
  <c r="C83" i="10"/>
  <c r="A2" i="10"/>
  <c r="B76" i="10"/>
  <c r="B83" i="10"/>
  <c r="AA3" i="12" l="1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2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7" i="12"/>
  <c r="Z98" i="12"/>
  <c r="Z99" i="12"/>
  <c r="Z100" i="12"/>
  <c r="Z101" i="12"/>
  <c r="Z102" i="12"/>
  <c r="Z103" i="12"/>
  <c r="Z104" i="12"/>
  <c r="Z2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101" i="12"/>
  <c r="Y102" i="12"/>
  <c r="Y103" i="12"/>
  <c r="Y104" i="12"/>
  <c r="Y3" i="12"/>
  <c r="Y4" i="12"/>
  <c r="Y5" i="12"/>
  <c r="Y2" i="12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O82" i="10"/>
  <c r="O91" i="10"/>
  <c r="O93" i="10"/>
  <c r="O102" i="10"/>
  <c r="O106" i="10"/>
  <c r="O89" i="10"/>
  <c r="O78" i="10"/>
  <c r="O73" i="10"/>
  <c r="O105" i="10"/>
  <c r="O79" i="10"/>
  <c r="O87" i="10"/>
  <c r="O74" i="10"/>
  <c r="O86" i="10"/>
  <c r="O104" i="10"/>
  <c r="O96" i="10"/>
  <c r="O77" i="10"/>
  <c r="O80" i="10"/>
  <c r="O94" i="10"/>
  <c r="O103" i="10"/>
  <c r="O95" i="10"/>
  <c r="O97" i="10"/>
  <c r="O75" i="10"/>
  <c r="O81" i="10"/>
  <c r="O84" i="10"/>
  <c r="O88" i="10"/>
  <c r="O72" i="10"/>
  <c r="O85" i="10"/>
  <c r="O100" i="10"/>
  <c r="O101" i="10"/>
  <c r="O107" i="10"/>
  <c r="O99" i="10"/>
  <c r="O92" i="10"/>
  <c r="O90" i="10"/>
  <c r="O98" i="10"/>
  <c r="T82" i="10"/>
  <c r="T91" i="10"/>
  <c r="T93" i="10"/>
  <c r="T102" i="10"/>
  <c r="T106" i="10"/>
  <c r="T89" i="10"/>
  <c r="T78" i="10"/>
  <c r="T73" i="10"/>
  <c r="T105" i="10"/>
  <c r="T79" i="10"/>
  <c r="T87" i="10"/>
  <c r="T74" i="10"/>
  <c r="T86" i="10"/>
  <c r="T104" i="10"/>
  <c r="T96" i="10"/>
  <c r="T77" i="10"/>
  <c r="T80" i="10"/>
  <c r="T94" i="10"/>
  <c r="T103" i="10"/>
  <c r="T95" i="10"/>
  <c r="T97" i="10"/>
  <c r="T75" i="10"/>
  <c r="T81" i="10"/>
  <c r="T84" i="10"/>
  <c r="T88" i="10"/>
  <c r="T72" i="10"/>
  <c r="T85" i="10"/>
  <c r="T100" i="10"/>
  <c r="T101" i="10"/>
  <c r="T107" i="10"/>
  <c r="T99" i="10"/>
  <c r="T92" i="10"/>
  <c r="T90" i="10"/>
  <c r="T98" i="10"/>
  <c r="U82" i="10"/>
  <c r="U91" i="10"/>
  <c r="U93" i="10"/>
  <c r="U102" i="10"/>
  <c r="U106" i="10"/>
  <c r="U89" i="10"/>
  <c r="U78" i="10"/>
  <c r="U73" i="10"/>
  <c r="U105" i="10"/>
  <c r="U79" i="10"/>
  <c r="U87" i="10"/>
  <c r="U74" i="10"/>
  <c r="U86" i="10"/>
  <c r="U104" i="10"/>
  <c r="U96" i="10"/>
  <c r="U77" i="10"/>
  <c r="U80" i="10"/>
  <c r="U94" i="10"/>
  <c r="U103" i="10"/>
  <c r="U95" i="10"/>
  <c r="U97" i="10"/>
  <c r="U75" i="10"/>
  <c r="U81" i="10"/>
  <c r="U84" i="10"/>
  <c r="U88" i="10"/>
  <c r="U72" i="10"/>
  <c r="U85" i="10"/>
  <c r="U100" i="10"/>
  <c r="U101" i="10"/>
  <c r="U107" i="10"/>
  <c r="U99" i="10"/>
  <c r="U92" i="10"/>
  <c r="U90" i="10"/>
  <c r="U98" i="10"/>
  <c r="R98" i="10"/>
  <c r="R90" i="10"/>
  <c r="R92" i="10"/>
  <c r="R99" i="10"/>
  <c r="R107" i="10"/>
  <c r="R101" i="10"/>
  <c r="R100" i="10"/>
  <c r="R85" i="10"/>
  <c r="R72" i="10"/>
  <c r="R88" i="10"/>
  <c r="R84" i="10"/>
  <c r="R81" i="10"/>
  <c r="R75" i="10"/>
  <c r="R97" i="10"/>
  <c r="R95" i="10"/>
  <c r="R103" i="10"/>
  <c r="R94" i="10"/>
  <c r="R80" i="10"/>
  <c r="R77" i="10"/>
  <c r="R96" i="10"/>
  <c r="R104" i="10"/>
  <c r="R86" i="10"/>
  <c r="R74" i="10"/>
  <c r="R87" i="10"/>
  <c r="R79" i="10"/>
  <c r="R105" i="10"/>
  <c r="R73" i="10"/>
  <c r="R78" i="10"/>
  <c r="R89" i="10"/>
  <c r="R106" i="10"/>
  <c r="R102" i="10"/>
  <c r="R93" i="10"/>
  <c r="R91" i="10"/>
  <c r="R82" i="10"/>
  <c r="P82" i="10"/>
  <c r="P91" i="10"/>
  <c r="P93" i="10"/>
  <c r="P102" i="10"/>
  <c r="P106" i="10"/>
  <c r="P89" i="10"/>
  <c r="P78" i="10"/>
  <c r="P73" i="10"/>
  <c r="P105" i="10"/>
  <c r="P79" i="10"/>
  <c r="P87" i="10"/>
  <c r="P74" i="10"/>
  <c r="P86" i="10"/>
  <c r="P104" i="10"/>
  <c r="P96" i="10"/>
  <c r="P77" i="10"/>
  <c r="P80" i="10"/>
  <c r="P94" i="10"/>
  <c r="P103" i="10"/>
  <c r="P95" i="10"/>
  <c r="P97" i="10"/>
  <c r="P75" i="10"/>
  <c r="P81" i="10"/>
  <c r="P84" i="10"/>
  <c r="P88" i="10"/>
  <c r="P72" i="10"/>
  <c r="P85" i="10"/>
  <c r="P100" i="10"/>
  <c r="P101" i="10"/>
  <c r="P107" i="10"/>
  <c r="P99" i="10"/>
  <c r="P92" i="10"/>
  <c r="P90" i="10"/>
  <c r="P98" i="10"/>
  <c r="L82" i="10"/>
  <c r="L91" i="10"/>
  <c r="L93" i="10"/>
  <c r="L102" i="10"/>
  <c r="L106" i="10"/>
  <c r="L89" i="10"/>
  <c r="L78" i="10"/>
  <c r="L73" i="10"/>
  <c r="L105" i="10"/>
  <c r="L79" i="10"/>
  <c r="L87" i="10"/>
  <c r="L74" i="10"/>
  <c r="L86" i="10"/>
  <c r="L104" i="10"/>
  <c r="L96" i="10"/>
  <c r="L77" i="10"/>
  <c r="L80" i="10"/>
  <c r="L94" i="10"/>
  <c r="L103" i="10"/>
  <c r="L95" i="10"/>
  <c r="L97" i="10"/>
  <c r="L75" i="10"/>
  <c r="L81" i="10"/>
  <c r="L84" i="10"/>
  <c r="L88" i="10"/>
  <c r="L72" i="10"/>
  <c r="L85" i="10"/>
  <c r="L100" i="10"/>
  <c r="L101" i="10"/>
  <c r="L107" i="10"/>
  <c r="L99" i="10"/>
  <c r="L92" i="10"/>
  <c r="L90" i="10"/>
  <c r="L98" i="10"/>
  <c r="J82" i="10"/>
  <c r="J91" i="10"/>
  <c r="J93" i="10"/>
  <c r="J102" i="10"/>
  <c r="J106" i="10"/>
  <c r="J89" i="10"/>
  <c r="J78" i="10"/>
  <c r="J73" i="10"/>
  <c r="J105" i="10"/>
  <c r="J79" i="10"/>
  <c r="J87" i="10"/>
  <c r="J74" i="10"/>
  <c r="J86" i="10"/>
  <c r="J104" i="10"/>
  <c r="J96" i="10"/>
  <c r="J77" i="10"/>
  <c r="J80" i="10"/>
  <c r="J94" i="10"/>
  <c r="J103" i="10"/>
  <c r="J95" i="10"/>
  <c r="J97" i="10"/>
  <c r="J75" i="10"/>
  <c r="J81" i="10"/>
  <c r="J84" i="10"/>
  <c r="J88" i="10"/>
  <c r="J72" i="10"/>
  <c r="J85" i="10"/>
  <c r="J100" i="10"/>
  <c r="J101" i="10"/>
  <c r="J107" i="10"/>
  <c r="J99" i="10"/>
  <c r="J92" i="10"/>
  <c r="J90" i="10"/>
  <c r="J98" i="10"/>
  <c r="I82" i="10"/>
  <c r="I91" i="10"/>
  <c r="I93" i="10"/>
  <c r="I102" i="10"/>
  <c r="I106" i="10"/>
  <c r="I89" i="10"/>
  <c r="I78" i="10"/>
  <c r="I73" i="10"/>
  <c r="I105" i="10"/>
  <c r="I79" i="10"/>
  <c r="I87" i="10"/>
  <c r="I74" i="10"/>
  <c r="I86" i="10"/>
  <c r="I104" i="10"/>
  <c r="I96" i="10"/>
  <c r="I77" i="10"/>
  <c r="I80" i="10"/>
  <c r="I94" i="10"/>
  <c r="I103" i="10"/>
  <c r="I95" i="10"/>
  <c r="I97" i="10"/>
  <c r="I75" i="10"/>
  <c r="I81" i="10"/>
  <c r="I84" i="10"/>
  <c r="I88" i="10"/>
  <c r="I72" i="10"/>
  <c r="I85" i="10"/>
  <c r="I100" i="10"/>
  <c r="I101" i="10"/>
  <c r="I107" i="10"/>
  <c r="I99" i="10"/>
  <c r="I92" i="10"/>
  <c r="I90" i="10"/>
  <c r="I98" i="10"/>
  <c r="G82" i="10"/>
  <c r="G91" i="10"/>
  <c r="G93" i="10"/>
  <c r="G102" i="10"/>
  <c r="G106" i="10"/>
  <c r="G89" i="10"/>
  <c r="G78" i="10"/>
  <c r="G73" i="10"/>
  <c r="G105" i="10"/>
  <c r="G79" i="10"/>
  <c r="G87" i="10"/>
  <c r="G74" i="10"/>
  <c r="G86" i="10"/>
  <c r="G104" i="10"/>
  <c r="G96" i="10"/>
  <c r="G77" i="10"/>
  <c r="G80" i="10"/>
  <c r="G94" i="10"/>
  <c r="G103" i="10"/>
  <c r="G95" i="10"/>
  <c r="G97" i="10"/>
  <c r="G75" i="10"/>
  <c r="G81" i="10"/>
  <c r="G84" i="10"/>
  <c r="G88" i="10"/>
  <c r="G72" i="10"/>
  <c r="G85" i="10"/>
  <c r="G100" i="10"/>
  <c r="G101" i="10"/>
  <c r="G107" i="10"/>
  <c r="G99" i="10"/>
  <c r="G92" i="10"/>
  <c r="G90" i="10"/>
  <c r="G98" i="10"/>
  <c r="F82" i="10"/>
  <c r="F91" i="10"/>
  <c r="F93" i="10"/>
  <c r="F102" i="10"/>
  <c r="F106" i="10"/>
  <c r="F89" i="10"/>
  <c r="F78" i="10"/>
  <c r="F73" i="10"/>
  <c r="F105" i="10"/>
  <c r="F79" i="10"/>
  <c r="F87" i="10"/>
  <c r="F74" i="10"/>
  <c r="F86" i="10"/>
  <c r="F104" i="10"/>
  <c r="F96" i="10"/>
  <c r="F77" i="10"/>
  <c r="F80" i="10"/>
  <c r="F94" i="10"/>
  <c r="F103" i="10"/>
  <c r="F95" i="10"/>
  <c r="F97" i="10"/>
  <c r="F75" i="10"/>
  <c r="F81" i="10"/>
  <c r="F84" i="10"/>
  <c r="F88" i="10"/>
  <c r="F72" i="10"/>
  <c r="F85" i="10"/>
  <c r="F100" i="10"/>
  <c r="F101" i="10"/>
  <c r="F107" i="10"/>
  <c r="F99" i="10"/>
  <c r="F92" i="10"/>
  <c r="F90" i="10"/>
  <c r="F98" i="10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2" i="2"/>
  <c r="D82" i="10"/>
  <c r="D91" i="10"/>
  <c r="D93" i="10"/>
  <c r="D102" i="10"/>
  <c r="D106" i="10"/>
  <c r="D89" i="10"/>
  <c r="D78" i="10"/>
  <c r="D73" i="10"/>
  <c r="D105" i="10"/>
  <c r="D79" i="10"/>
  <c r="D87" i="10"/>
  <c r="D74" i="10"/>
  <c r="D86" i="10"/>
  <c r="D104" i="10"/>
  <c r="D96" i="10"/>
  <c r="D77" i="10"/>
  <c r="D80" i="10"/>
  <c r="D94" i="10"/>
  <c r="D103" i="10"/>
  <c r="D95" i="10"/>
  <c r="D97" i="10"/>
  <c r="D75" i="10"/>
  <c r="D81" i="10"/>
  <c r="D84" i="10"/>
  <c r="D88" i="10"/>
  <c r="D72" i="10"/>
  <c r="D85" i="10"/>
  <c r="D100" i="10"/>
  <c r="D101" i="10"/>
  <c r="D107" i="10"/>
  <c r="D99" i="10"/>
  <c r="D92" i="10"/>
  <c r="D90" i="10"/>
  <c r="D98" i="10"/>
  <c r="M82" i="10"/>
  <c r="M91" i="10"/>
  <c r="M93" i="10"/>
  <c r="M102" i="10"/>
  <c r="M106" i="10"/>
  <c r="M89" i="10"/>
  <c r="M78" i="10"/>
  <c r="M73" i="10"/>
  <c r="M105" i="10"/>
  <c r="M79" i="10"/>
  <c r="M87" i="10"/>
  <c r="M74" i="10"/>
  <c r="M86" i="10"/>
  <c r="M104" i="10"/>
  <c r="M96" i="10"/>
  <c r="M77" i="10"/>
  <c r="M80" i="10"/>
  <c r="M94" i="10"/>
  <c r="M103" i="10"/>
  <c r="M95" i="10"/>
  <c r="M97" i="10"/>
  <c r="M75" i="10"/>
  <c r="M81" i="10"/>
  <c r="M84" i="10"/>
  <c r="M88" i="10"/>
  <c r="M72" i="10"/>
  <c r="M85" i="10"/>
  <c r="M100" i="10"/>
  <c r="M101" i="10"/>
  <c r="M107" i="10"/>
  <c r="M99" i="10"/>
  <c r="M92" i="10"/>
  <c r="M90" i="10"/>
  <c r="M98" i="10"/>
  <c r="N82" i="10"/>
  <c r="N91" i="10"/>
  <c r="N93" i="10"/>
  <c r="N102" i="10"/>
  <c r="N106" i="10"/>
  <c r="N89" i="10"/>
  <c r="N78" i="10"/>
  <c r="N73" i="10"/>
  <c r="N105" i="10"/>
  <c r="N79" i="10"/>
  <c r="N87" i="10"/>
  <c r="N74" i="10"/>
  <c r="N86" i="10"/>
  <c r="N104" i="10"/>
  <c r="N96" i="10"/>
  <c r="N77" i="10"/>
  <c r="N80" i="10"/>
  <c r="N94" i="10"/>
  <c r="N103" i="10"/>
  <c r="N95" i="10"/>
  <c r="N97" i="10"/>
  <c r="N75" i="10"/>
  <c r="N81" i="10"/>
  <c r="N84" i="10"/>
  <c r="N88" i="10"/>
  <c r="N72" i="10"/>
  <c r="N85" i="10"/>
  <c r="N100" i="10"/>
  <c r="N101" i="10"/>
  <c r="N107" i="10"/>
  <c r="N99" i="10"/>
  <c r="N92" i="10"/>
  <c r="N90" i="10"/>
  <c r="N98" i="10"/>
  <c r="K82" i="10"/>
  <c r="K91" i="10"/>
  <c r="K93" i="10"/>
  <c r="K102" i="10"/>
  <c r="K106" i="10"/>
  <c r="K89" i="10"/>
  <c r="K78" i="10"/>
  <c r="K73" i="10"/>
  <c r="K105" i="10"/>
  <c r="K79" i="10"/>
  <c r="K87" i="10"/>
  <c r="K74" i="10"/>
  <c r="K86" i="10"/>
  <c r="K104" i="10"/>
  <c r="K96" i="10"/>
  <c r="K77" i="10"/>
  <c r="K80" i="10"/>
  <c r="K94" i="10"/>
  <c r="K103" i="10"/>
  <c r="K95" i="10"/>
  <c r="K97" i="10"/>
  <c r="K75" i="10"/>
  <c r="K81" i="10"/>
  <c r="K84" i="10"/>
  <c r="K88" i="10"/>
  <c r="K72" i="10"/>
  <c r="K85" i="10"/>
  <c r="K100" i="10"/>
  <c r="K101" i="10"/>
  <c r="K107" i="10"/>
  <c r="K99" i="10"/>
  <c r="K92" i="10"/>
  <c r="K90" i="10"/>
  <c r="K98" i="10"/>
  <c r="H82" i="10"/>
  <c r="H91" i="10"/>
  <c r="H93" i="10"/>
  <c r="H102" i="10"/>
  <c r="H106" i="10"/>
  <c r="H89" i="10"/>
  <c r="H78" i="10"/>
  <c r="H73" i="10"/>
  <c r="H105" i="10"/>
  <c r="H79" i="10"/>
  <c r="H87" i="10"/>
  <c r="H74" i="10"/>
  <c r="H86" i="10"/>
  <c r="H104" i="10"/>
  <c r="H96" i="10"/>
  <c r="H77" i="10"/>
  <c r="H80" i="10"/>
  <c r="H94" i="10"/>
  <c r="H103" i="10"/>
  <c r="H95" i="10"/>
  <c r="H97" i="10"/>
  <c r="H75" i="10"/>
  <c r="H81" i="10"/>
  <c r="H84" i="10"/>
  <c r="H88" i="10"/>
  <c r="H72" i="10"/>
  <c r="H85" i="10"/>
  <c r="H100" i="10"/>
  <c r="H101" i="10"/>
  <c r="H107" i="10"/>
  <c r="H99" i="10"/>
  <c r="H92" i="10"/>
  <c r="H90" i="10"/>
  <c r="H98" i="10"/>
  <c r="B82" i="10"/>
  <c r="B91" i="10"/>
  <c r="B93" i="10"/>
  <c r="B102" i="10"/>
  <c r="B106" i="10"/>
  <c r="B89" i="10"/>
  <c r="B78" i="10"/>
  <c r="B73" i="10"/>
  <c r="B105" i="10"/>
  <c r="B79" i="10"/>
  <c r="B87" i="10"/>
  <c r="B74" i="10"/>
  <c r="B86" i="10"/>
  <c r="B104" i="10"/>
  <c r="B96" i="10"/>
  <c r="B77" i="10"/>
  <c r="B80" i="10"/>
  <c r="B94" i="10"/>
  <c r="B103" i="10"/>
  <c r="B95" i="10"/>
  <c r="B97" i="10"/>
  <c r="B75" i="10"/>
  <c r="B81" i="10"/>
  <c r="B84" i="10"/>
  <c r="B88" i="10"/>
  <c r="B72" i="10"/>
  <c r="B85" i="10"/>
  <c r="B100" i="10"/>
  <c r="B101" i="10"/>
  <c r="B107" i="10"/>
  <c r="B99" i="10"/>
  <c r="B92" i="10"/>
  <c r="B90" i="10"/>
  <c r="B98" i="10"/>
  <c r="E82" i="10"/>
  <c r="E91" i="10"/>
  <c r="E93" i="10"/>
  <c r="E102" i="10"/>
  <c r="E106" i="10"/>
  <c r="E89" i="10"/>
  <c r="E78" i="10"/>
  <c r="E73" i="10"/>
  <c r="E105" i="10"/>
  <c r="E79" i="10"/>
  <c r="E87" i="10"/>
  <c r="E74" i="10"/>
  <c r="E86" i="10"/>
  <c r="E104" i="10"/>
  <c r="E96" i="10"/>
  <c r="E77" i="10"/>
  <c r="E80" i="10"/>
  <c r="E94" i="10"/>
  <c r="E103" i="10"/>
  <c r="E95" i="10"/>
  <c r="E97" i="10"/>
  <c r="E75" i="10"/>
  <c r="E81" i="10"/>
  <c r="E84" i="10"/>
  <c r="E88" i="10"/>
  <c r="E72" i="10"/>
  <c r="E85" i="10"/>
  <c r="E100" i="10"/>
  <c r="E101" i="10"/>
  <c r="E107" i="10"/>
  <c r="E99" i="10"/>
  <c r="E92" i="10"/>
  <c r="E90" i="10"/>
  <c r="E98" i="10"/>
  <c r="C82" i="10"/>
  <c r="C91" i="10"/>
  <c r="C93" i="10"/>
  <c r="C102" i="10"/>
  <c r="C106" i="10"/>
  <c r="C89" i="10"/>
  <c r="C78" i="10"/>
  <c r="C73" i="10"/>
  <c r="C105" i="10"/>
  <c r="C79" i="10"/>
  <c r="C87" i="10"/>
  <c r="C74" i="10"/>
  <c r="C86" i="10"/>
  <c r="C104" i="10"/>
  <c r="C96" i="10"/>
  <c r="C77" i="10"/>
  <c r="C80" i="10"/>
  <c r="C94" i="10"/>
  <c r="C103" i="10"/>
  <c r="C95" i="10"/>
  <c r="C97" i="10"/>
  <c r="C75" i="10"/>
  <c r="C81" i="10"/>
  <c r="C84" i="10"/>
  <c r="C88" i="10"/>
  <c r="C72" i="10"/>
  <c r="C85" i="10"/>
  <c r="C100" i="10"/>
  <c r="C101" i="10"/>
  <c r="C107" i="10"/>
  <c r="C99" i="10"/>
  <c r="C92" i="10"/>
  <c r="C90" i="10"/>
  <c r="C98" i="10"/>
  <c r="Q98" i="10"/>
  <c r="Q90" i="10"/>
  <c r="Q92" i="10"/>
  <c r="Q99" i="10"/>
  <c r="Q107" i="10"/>
  <c r="Q101" i="10"/>
  <c r="Q100" i="10"/>
  <c r="Q85" i="10"/>
  <c r="Q72" i="10"/>
  <c r="Q88" i="10"/>
  <c r="Q84" i="10"/>
  <c r="Q81" i="10"/>
  <c r="Q75" i="10"/>
  <c r="Q97" i="10"/>
  <c r="Q95" i="10"/>
  <c r="Q103" i="10"/>
  <c r="Q94" i="10"/>
  <c r="Q80" i="10"/>
  <c r="Q77" i="10"/>
  <c r="Q96" i="10"/>
  <c r="Q104" i="10"/>
  <c r="Q86" i="10"/>
  <c r="Q74" i="10"/>
  <c r="Q87" i="10"/>
  <c r="Q79" i="10"/>
  <c r="Q105" i="10"/>
  <c r="Q73" i="10"/>
  <c r="Q78" i="10"/>
  <c r="Q89" i="10"/>
  <c r="Q106" i="10"/>
  <c r="Q102" i="10"/>
  <c r="Q93" i="10"/>
  <c r="Q91" i="10"/>
  <c r="Q82" i="10"/>
  <c r="S91" i="10"/>
  <c r="S93" i="10"/>
  <c r="S102" i="10"/>
  <c r="S106" i="10"/>
  <c r="S89" i="10"/>
  <c r="S78" i="10"/>
  <c r="S73" i="10"/>
  <c r="S105" i="10"/>
  <c r="S79" i="10"/>
  <c r="S87" i="10"/>
  <c r="S74" i="10"/>
  <c r="S86" i="10"/>
  <c r="S104" i="10"/>
  <c r="S96" i="10"/>
  <c r="S77" i="10"/>
  <c r="S80" i="10"/>
  <c r="S94" i="10"/>
  <c r="S103" i="10"/>
  <c r="S95" i="10"/>
  <c r="S97" i="10"/>
  <c r="S75" i="10"/>
  <c r="S81" i="10"/>
  <c r="S84" i="10"/>
  <c r="S88" i="10"/>
  <c r="S72" i="10"/>
  <c r="S85" i="10"/>
  <c r="S100" i="10"/>
  <c r="S101" i="10"/>
  <c r="S107" i="10"/>
  <c r="S99" i="10"/>
  <c r="S92" i="10"/>
  <c r="S90" i="10"/>
  <c r="S98" i="10"/>
  <c r="S82" i="10"/>
  <c r="G2" i="3"/>
</calcChain>
</file>

<file path=xl/sharedStrings.xml><?xml version="1.0" encoding="utf-8"?>
<sst xmlns="http://schemas.openxmlformats.org/spreadsheetml/2006/main" count="3323" uniqueCount="223">
  <si>
    <t>Unit Name</t>
  </si>
  <si>
    <t>Type Unit</t>
  </si>
  <si>
    <t>Region</t>
  </si>
  <si>
    <t>Lease/ Own</t>
  </si>
  <si>
    <t>Contracting Date</t>
  </si>
  <si>
    <t>Contract (EPC, CL, PS, TK)</t>
  </si>
  <si>
    <t>Local Content Requirment (H,M,A,L, N)</t>
  </si>
  <si>
    <t>Technology Novelt (H,M,A,L,N)</t>
  </si>
  <si>
    <t>Lessons Learned</t>
  </si>
  <si>
    <t>Company (NOC, IOC, OC)</t>
  </si>
  <si>
    <t>Planned_Duration</t>
  </si>
  <si>
    <t>Planned_Cost</t>
  </si>
  <si>
    <t>Schedule_Overrun</t>
  </si>
  <si>
    <t>Cost_Overrun</t>
  </si>
  <si>
    <t>Stybarrow Venture MV16</t>
  </si>
  <si>
    <t>Alima FPU</t>
  </si>
  <si>
    <t>Prelude</t>
  </si>
  <si>
    <t>CLOV FPSO</t>
  </si>
  <si>
    <t>Dalia</t>
  </si>
  <si>
    <t>Girassol</t>
  </si>
  <si>
    <t>Kizomba B</t>
  </si>
  <si>
    <t>Mondo</t>
  </si>
  <si>
    <t>Saxi-Batuque</t>
  </si>
  <si>
    <t>Greater Plutonio</t>
  </si>
  <si>
    <t>PSVM FPSO</t>
  </si>
  <si>
    <t>Prof. John Evans Atta Mills</t>
  </si>
  <si>
    <t>Agbami</t>
  </si>
  <si>
    <t>Akpo</t>
  </si>
  <si>
    <t>Bonga</t>
  </si>
  <si>
    <t>Egina FPSO</t>
  </si>
  <si>
    <t>Erha</t>
  </si>
  <si>
    <t>Kizomba A</t>
  </si>
  <si>
    <t>Ichthys Venturer</t>
  </si>
  <si>
    <t>Pyrenees Venture</t>
  </si>
  <si>
    <t>Ngujima Yin</t>
  </si>
  <si>
    <t>P 50</t>
  </si>
  <si>
    <t>P 43</t>
  </si>
  <si>
    <t>P 48</t>
  </si>
  <si>
    <t>Frade</t>
  </si>
  <si>
    <t>P 57</t>
  </si>
  <si>
    <t>Pioneiro de Libra</t>
  </si>
  <si>
    <t>P 63</t>
  </si>
  <si>
    <t>Espirito Santo</t>
  </si>
  <si>
    <t>P 54</t>
  </si>
  <si>
    <t>Cidade de Campos dos Goytacazes MV29</t>
  </si>
  <si>
    <t>Terra Nova</t>
  </si>
  <si>
    <t>Sea Rose</t>
  </si>
  <si>
    <t>Turritella</t>
  </si>
  <si>
    <t>Asgard A</t>
  </si>
  <si>
    <t>Balder</t>
  </si>
  <si>
    <t>Goliat FPSO</t>
  </si>
  <si>
    <t>Petrojarl Knarr</t>
  </si>
  <si>
    <t>Skarv</t>
  </si>
  <si>
    <t>Glen Lyon</t>
  </si>
  <si>
    <t>Unity</t>
  </si>
  <si>
    <t>Yoho</t>
  </si>
  <si>
    <t>Hanne Knutsen</t>
  </si>
  <si>
    <t>Ailsa FSO</t>
  </si>
  <si>
    <t>Ichthys Explorer</t>
  </si>
  <si>
    <t>P 51</t>
  </si>
  <si>
    <t>P 56</t>
  </si>
  <si>
    <t>P 52</t>
  </si>
  <si>
    <t>Atlantis</t>
  </si>
  <si>
    <t>Delta House (Opti-Ex II)</t>
  </si>
  <si>
    <t>Blind Faith</t>
  </si>
  <si>
    <t>Thunder Hawk</t>
  </si>
  <si>
    <t>Thunder Horse</t>
  </si>
  <si>
    <t>Jack / St. Malo Semi</t>
  </si>
  <si>
    <t>Asgard B</t>
  </si>
  <si>
    <t>Kristin</t>
  </si>
  <si>
    <t>Snorre B</t>
  </si>
  <si>
    <t>Visund</t>
  </si>
  <si>
    <t>Front Runner Spar</t>
  </si>
  <si>
    <t>Tahiti Spar</t>
  </si>
  <si>
    <t>Mad Dog</t>
  </si>
  <si>
    <t>Heidelberg Spar</t>
  </si>
  <si>
    <t>Lucius Spar</t>
  </si>
  <si>
    <t>Medusa Spar</t>
  </si>
  <si>
    <t>Gulfstar 1</t>
  </si>
  <si>
    <t>Devil's Tower Spar</t>
  </si>
  <si>
    <t>Kizomba A Wellhead TLP</t>
  </si>
  <si>
    <t>Kizomba B Wellhead TLP</t>
  </si>
  <si>
    <t>Okume TLP</t>
  </si>
  <si>
    <t>Oveng TLP</t>
  </si>
  <si>
    <t>P 61 Wellhead TLP</t>
  </si>
  <si>
    <t>Stampede TLP</t>
  </si>
  <si>
    <t>Neptune TLP</t>
  </si>
  <si>
    <t>Shenzi TLP</t>
  </si>
  <si>
    <t>Big Foot</t>
  </si>
  <si>
    <t>Contract2</t>
  </si>
  <si>
    <t>Hull Type</t>
  </si>
  <si>
    <t>BOE/day</t>
  </si>
  <si>
    <t>Topsides (VL, L, M, S, VS)</t>
  </si>
  <si>
    <t>Oil/Gas_Prod</t>
  </si>
  <si>
    <t>Bohai Ming Zhu</t>
  </si>
  <si>
    <t>SEA CH</t>
  </si>
  <si>
    <t>H</t>
  </si>
  <si>
    <t>NOC</t>
  </si>
  <si>
    <t>Own</t>
  </si>
  <si>
    <t>EPC</t>
  </si>
  <si>
    <t>NEW</t>
  </si>
  <si>
    <t>VS</t>
  </si>
  <si>
    <t>L</t>
  </si>
  <si>
    <t>FPSO</t>
  </si>
  <si>
    <t>N</t>
  </si>
  <si>
    <t>Petrojarl Varg</t>
  </si>
  <si>
    <t>NE</t>
  </si>
  <si>
    <t>OC</t>
  </si>
  <si>
    <t>Lease</t>
  </si>
  <si>
    <t>S</t>
  </si>
  <si>
    <t>AUST/NZ</t>
  </si>
  <si>
    <t>A</t>
  </si>
  <si>
    <t>IOC</t>
  </si>
  <si>
    <t>M</t>
  </si>
  <si>
    <t>AFRICA</t>
  </si>
  <si>
    <t>BARGE</t>
  </si>
  <si>
    <t>Jangkrik</t>
  </si>
  <si>
    <t>SEA</t>
  </si>
  <si>
    <t>UL</t>
  </si>
  <si>
    <t>FLNG</t>
  </si>
  <si>
    <t>VL</t>
  </si>
  <si>
    <t>CONV</t>
  </si>
  <si>
    <t>Baobab Ivoirien MV10</t>
  </si>
  <si>
    <t>TK</t>
  </si>
  <si>
    <t>BRAZ</t>
  </si>
  <si>
    <t>CL</t>
  </si>
  <si>
    <t>PS</t>
  </si>
  <si>
    <t>CAN</t>
  </si>
  <si>
    <t>GOM</t>
  </si>
  <si>
    <t>Conv</t>
  </si>
  <si>
    <t>Norne</t>
  </si>
  <si>
    <t>Western Isles FPSO</t>
  </si>
  <si>
    <t>Belanak Natuna</t>
  </si>
  <si>
    <t>Kikeh FPSO</t>
  </si>
  <si>
    <t>Song Doc Pride MV 19</t>
  </si>
  <si>
    <t>Thai Binh Vn</t>
  </si>
  <si>
    <t>Hai Yang Shi You 117</t>
  </si>
  <si>
    <t>Hai Yang Shi You 116</t>
  </si>
  <si>
    <t>FSO</t>
  </si>
  <si>
    <t>Gagak Rimang</t>
  </si>
  <si>
    <t>Rang Dong MV17</t>
  </si>
  <si>
    <t>SEMI</t>
  </si>
  <si>
    <t>New</t>
  </si>
  <si>
    <t>Gjoa</t>
  </si>
  <si>
    <t>Troll B</t>
  </si>
  <si>
    <t>Gumusut Semi</t>
  </si>
  <si>
    <t>SPAR</t>
  </si>
  <si>
    <t>Kikeh Spar</t>
  </si>
  <si>
    <t>TLP</t>
  </si>
  <si>
    <t>Auger TLP</t>
  </si>
  <si>
    <t>Magnolia TLP</t>
  </si>
  <si>
    <t>Brutus TLP</t>
  </si>
  <si>
    <t>Mars TLP</t>
  </si>
  <si>
    <t>Olympus TLP</t>
  </si>
  <si>
    <t>Ursa TLP</t>
  </si>
  <si>
    <t>Ram Powell TLP</t>
  </si>
  <si>
    <t>Heidrun TLP</t>
  </si>
  <si>
    <t>Malikai TLP</t>
  </si>
  <si>
    <t>Water_Depth
(meters)</t>
  </si>
  <si>
    <t>FEED_Detail</t>
  </si>
  <si>
    <t>High</t>
  </si>
  <si>
    <t>Medium</t>
  </si>
  <si>
    <t>Average</t>
  </si>
  <si>
    <t>Low</t>
  </si>
  <si>
    <t>Negligible</t>
  </si>
  <si>
    <t>National Oil Company</t>
  </si>
  <si>
    <t>International Oil Company</t>
  </si>
  <si>
    <t>Oil Company</t>
  </si>
  <si>
    <t>Engineering, Procurement, Construction</t>
  </si>
  <si>
    <t>Turnkey</t>
  </si>
  <si>
    <t>Client as Integrator</t>
  </si>
  <si>
    <t>Production Sharing</t>
  </si>
  <si>
    <t>FSO (LNG)</t>
  </si>
  <si>
    <t>MOPU</t>
  </si>
  <si>
    <t>Cost</t>
  </si>
  <si>
    <t>Schedule</t>
  </si>
  <si>
    <t>H 1 = FOO &amp; FOM – Field Operator Owned FPSO &amp; Field Operator Managed FPSO</t>
  </si>
  <si>
    <t>H 2 = FOO &amp; CM – Field Operator Owned &amp; Contractor Managed FPSO</t>
  </si>
  <si>
    <t>H 3 = CO &amp; CM – Contractor Owned FPSO &amp; Contractor Managed FPSO</t>
  </si>
  <si>
    <t>H 4 = CO &amp; FOM – Contractor Owned FPSO &amp; Field Operator Managed FPSO</t>
  </si>
  <si>
    <t>Very Small</t>
  </si>
  <si>
    <t>Small</t>
  </si>
  <si>
    <t>Large</t>
  </si>
  <si>
    <t>Very Large</t>
  </si>
  <si>
    <t>Ultra Large</t>
  </si>
  <si>
    <t>Lingshui Semi</t>
  </si>
  <si>
    <t>Not Availible</t>
  </si>
  <si>
    <t>Kaombo Norte</t>
  </si>
  <si>
    <t>Kaombo Sul</t>
  </si>
  <si>
    <t>Sanha LPG</t>
  </si>
  <si>
    <t>P 74</t>
  </si>
  <si>
    <t>P 75</t>
  </si>
  <si>
    <t>P 76</t>
  </si>
  <si>
    <t>P 77</t>
  </si>
  <si>
    <t>P 68</t>
  </si>
  <si>
    <t>P 70</t>
  </si>
  <si>
    <t>Cidade de Mangaratiba MV24</t>
  </si>
  <si>
    <t>Cidade de Marica</t>
  </si>
  <si>
    <t>Cidade de Saquarema</t>
  </si>
  <si>
    <t>P 69</t>
  </si>
  <si>
    <t>P 67</t>
  </si>
  <si>
    <t>P 66</t>
  </si>
  <si>
    <t>P 53</t>
  </si>
  <si>
    <t>P 58</t>
  </si>
  <si>
    <t>P 62</t>
  </si>
  <si>
    <t>Cidade de Ilhabela</t>
  </si>
  <si>
    <t>P 55</t>
  </si>
  <si>
    <t>Troll C</t>
  </si>
  <si>
    <t>Perdido Spar</t>
  </si>
  <si>
    <t>Holstein</t>
  </si>
  <si>
    <t>Error(18)</t>
  </si>
  <si>
    <t>Error(11)</t>
  </si>
  <si>
    <t>Error(7)</t>
  </si>
  <si>
    <t>Cidade de Itaguai MV26</t>
  </si>
  <si>
    <t>Armada Kraken</t>
  </si>
  <si>
    <t>Randgrid</t>
  </si>
  <si>
    <t>chd</t>
  </si>
  <si>
    <t>Planned Duration</t>
  </si>
  <si>
    <t>Planned Cost billion USD</t>
  </si>
  <si>
    <t>Water Depth
(meters)</t>
  </si>
  <si>
    <t>FEED Detail (H,M,A,L,N)</t>
  </si>
  <si>
    <t>Schedule overun</t>
  </si>
  <si>
    <t>Cost Overrun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</si>
</sst>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18" fillId="0" borderId="0" xfId="0" applyFont="1"/>
    <xf numFmtId="9" fontId="18" fillId="0" borderId="0" xfId="0" applyNumberFormat="1" applyFont="1"/>
    <xf numFmtId="10" fontId="18" fillId="0" borderId="0" xfId="0" applyNumberFormat="1" applyFont="1"/>
    <xf numFmtId="2" fontId="0" fillId="0" borderId="0" xfId="0" applyNumberFormat="1"/>
    <xf numFmtId="1" fontId="0" fillId="0" borderId="0" xfId="0" applyNumberFormat="1"/>
    <xf numFmtId="0" fontId="0" fillId="0" borderId="11" xfId="0" applyFill="1" applyBorder="1"/>
    <xf numFmtId="165" fontId="0" fillId="0" borderId="0" xfId="0" applyNumberFormat="1"/>
    <xf numFmtId="1" fontId="0" fillId="0" borderId="10" xfId="1" applyNumberFormat="1" applyFont="1" applyFill="1" applyBorder="1"/>
    <xf numFmtId="0" fontId="18" fillId="0" borderId="10" xfId="0" applyFont="1" applyBorder="1" applyAlignment="1">
      <alignment wrapText="1"/>
    </xf>
    <xf numFmtId="0" fontId="18" fillId="0" borderId="10" xfId="0" applyFont="1" applyBorder="1"/>
    <xf numFmtId="0" fontId="0" fillId="34" borderId="10" xfId="0" applyFill="1" applyBorder="1"/>
    <xf numFmtId="0" fontId="0" fillId="33" borderId="10" xfId="0" applyFill="1" applyBorder="1"/>
    <xf numFmtId="1" fontId="18" fillId="0" borderId="10" xfId="0" applyNumberFormat="1" applyFont="1" applyBorder="1"/>
    <xf numFmtId="2" fontId="18" fillId="0" borderId="10" xfId="0" applyNumberFormat="1" applyFont="1" applyBorder="1"/>
    <xf numFmtId="165" fontId="18" fillId="0" borderId="10" xfId="0" applyNumberFormat="1" applyFont="1" applyBorder="1"/>
    <xf numFmtId="9" fontId="18" fillId="0" borderId="10" xfId="1" applyFont="1" applyBorder="1"/>
    <xf numFmtId="9" fontId="0" fillId="34" borderId="10" xfId="1" applyFont="1" applyFill="1" applyBorder="1"/>
    <xf numFmtId="0" fontId="19" fillId="0" borderId="10" xfId="0" applyFont="1" applyBorder="1" applyAlignment="1">
      <alignment wrapText="1"/>
    </xf>
    <xf numFmtId="0" fontId="19" fillId="0" borderId="10" xfId="0" applyFont="1" applyBorder="1"/>
    <xf numFmtId="0" fontId="16" fillId="34" borderId="10" xfId="0" applyFont="1" applyFill="1" applyBorder="1"/>
    <xf numFmtId="0" fontId="16" fillId="33" borderId="10" xfId="0" applyFont="1" applyFill="1" applyBorder="1"/>
    <xf numFmtId="0" fontId="16" fillId="0" borderId="10" xfId="0" applyFont="1" applyBorder="1"/>
    <xf numFmtId="164" fontId="14" fillId="33" borderId="10" xfId="0" applyNumberFormat="1" applyFont="1" applyFill="1" applyBorder="1"/>
    <xf numFmtId="9" fontId="14" fillId="33" borderId="10" xfId="0" applyNumberFormat="1" applyFont="1" applyFill="1" applyBorder="1"/>
    <xf numFmtId="0" fontId="14" fillId="0" borderId="0" xfId="0" applyFo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workbookViewId="0">
      <selection activeCell="D16" sqref="D16"/>
    </sheetView>
  </sheetViews>
  <sheetFormatPr baseColWidth="10" defaultRowHeight="16"/>
  <cols>
    <col min="1" max="1" width="13.6640625" customWidth="1"/>
  </cols>
  <sheetData>
    <row r="1" spans="1:21" ht="51">
      <c r="A1" t="s">
        <v>0</v>
      </c>
      <c r="B1" t="s">
        <v>2</v>
      </c>
      <c r="C1" t="s">
        <v>6</v>
      </c>
      <c r="D1" t="s">
        <v>9</v>
      </c>
      <c r="E1" s="1" t="s">
        <v>3</v>
      </c>
      <c r="F1" t="s">
        <v>89</v>
      </c>
      <c r="G1" t="s">
        <v>4</v>
      </c>
      <c r="H1" t="s">
        <v>5</v>
      </c>
      <c r="I1" t="s">
        <v>217</v>
      </c>
      <c r="J1" t="s">
        <v>218</v>
      </c>
      <c r="K1" t="s">
        <v>90</v>
      </c>
      <c r="L1" t="s">
        <v>91</v>
      </c>
      <c r="M1" t="s">
        <v>92</v>
      </c>
      <c r="N1" t="s">
        <v>7</v>
      </c>
      <c r="O1" t="s">
        <v>1</v>
      </c>
      <c r="P1" s="1" t="s">
        <v>219</v>
      </c>
      <c r="Q1" t="s">
        <v>8</v>
      </c>
      <c r="R1" t="s">
        <v>93</v>
      </c>
      <c r="S1" t="s">
        <v>220</v>
      </c>
      <c r="T1" t="s">
        <v>221</v>
      </c>
      <c r="U1" t="s">
        <v>222</v>
      </c>
    </row>
    <row r="2" spans="1:21">
      <c r="A2" t="s">
        <v>185</v>
      </c>
      <c r="B2" t="s">
        <v>95</v>
      </c>
      <c r="C2" t="s">
        <v>96</v>
      </c>
      <c r="D2" t="s">
        <v>97</v>
      </c>
      <c r="E2" t="s">
        <v>98</v>
      </c>
      <c r="F2">
        <v>1</v>
      </c>
      <c r="G2">
        <v>10439</v>
      </c>
      <c r="H2" t="s">
        <v>99</v>
      </c>
      <c r="I2">
        <v>700</v>
      </c>
      <c r="J2">
        <v>3.1</v>
      </c>
      <c r="K2" t="s">
        <v>100</v>
      </c>
      <c r="L2">
        <v>67166.666666666657</v>
      </c>
      <c r="M2" t="s">
        <v>109</v>
      </c>
      <c r="N2" t="s">
        <v>102</v>
      </c>
      <c r="O2" t="s">
        <v>141</v>
      </c>
      <c r="P2">
        <v>980</v>
      </c>
      <c r="Q2" t="s">
        <v>102</v>
      </c>
      <c r="R2">
        <v>0.14888337468982632</v>
      </c>
      <c r="S2" t="s">
        <v>113</v>
      </c>
      <c r="T2">
        <v>0.76</v>
      </c>
      <c r="U2" t="s">
        <v>186</v>
      </c>
    </row>
    <row r="3" spans="1:21">
      <c r="A3" t="s">
        <v>94</v>
      </c>
      <c r="B3" t="s">
        <v>95</v>
      </c>
      <c r="C3" t="s">
        <v>96</v>
      </c>
      <c r="D3" t="s">
        <v>97</v>
      </c>
      <c r="E3" t="s">
        <v>98</v>
      </c>
      <c r="F3">
        <v>1</v>
      </c>
      <c r="G3">
        <v>4350</v>
      </c>
      <c r="H3" t="s">
        <v>99</v>
      </c>
      <c r="I3">
        <v>259</v>
      </c>
      <c r="J3">
        <v>0.4</v>
      </c>
      <c r="K3" t="s">
        <v>100</v>
      </c>
      <c r="L3">
        <v>40000</v>
      </c>
      <c r="M3" t="s">
        <v>101</v>
      </c>
      <c r="N3" t="s">
        <v>102</v>
      </c>
      <c r="O3" t="s">
        <v>103</v>
      </c>
      <c r="P3">
        <v>30</v>
      </c>
      <c r="Q3" t="s">
        <v>104</v>
      </c>
      <c r="R3">
        <v>1</v>
      </c>
      <c r="S3" t="s">
        <v>104</v>
      </c>
      <c r="T3">
        <v>0.47104247104247104</v>
      </c>
      <c r="U3">
        <v>0.24999999999999994</v>
      </c>
    </row>
    <row r="4" spans="1:21">
      <c r="A4" t="s">
        <v>105</v>
      </c>
      <c r="B4" t="s">
        <v>106</v>
      </c>
      <c r="C4" t="s">
        <v>104</v>
      </c>
      <c r="D4" t="s">
        <v>107</v>
      </c>
      <c r="E4" t="s">
        <v>108</v>
      </c>
      <c r="F4">
        <v>1</v>
      </c>
      <c r="G4">
        <v>2240</v>
      </c>
      <c r="H4" t="s">
        <v>99</v>
      </c>
      <c r="I4">
        <v>816</v>
      </c>
      <c r="J4">
        <v>0.46</v>
      </c>
      <c r="K4" t="s">
        <v>100</v>
      </c>
      <c r="L4">
        <v>65833.333333333328</v>
      </c>
      <c r="M4" t="s">
        <v>109</v>
      </c>
      <c r="N4" t="s">
        <v>102</v>
      </c>
      <c r="O4" t="s">
        <v>103</v>
      </c>
      <c r="P4">
        <v>84</v>
      </c>
      <c r="Q4" t="s">
        <v>104</v>
      </c>
      <c r="R4">
        <v>0.86582278481012664</v>
      </c>
      <c r="S4" t="s">
        <v>102</v>
      </c>
      <c r="T4">
        <v>0.28676470588235292</v>
      </c>
      <c r="U4">
        <v>0.24</v>
      </c>
    </row>
    <row r="5" spans="1:21">
      <c r="A5" t="s">
        <v>14</v>
      </c>
      <c r="B5" t="s">
        <v>110</v>
      </c>
      <c r="C5" t="s">
        <v>111</v>
      </c>
      <c r="D5" t="s">
        <v>112</v>
      </c>
      <c r="E5" t="s">
        <v>108</v>
      </c>
      <c r="F5">
        <v>3</v>
      </c>
      <c r="G5">
        <v>5922</v>
      </c>
      <c r="H5" t="s">
        <v>99</v>
      </c>
      <c r="I5">
        <v>702</v>
      </c>
      <c r="J5">
        <v>0.59842519685039375</v>
      </c>
      <c r="K5" t="s">
        <v>100</v>
      </c>
      <c r="L5">
        <v>87500</v>
      </c>
      <c r="M5" t="s">
        <v>109</v>
      </c>
      <c r="N5" t="s">
        <v>111</v>
      </c>
      <c r="O5" t="s">
        <v>103</v>
      </c>
      <c r="P5">
        <v>825</v>
      </c>
      <c r="Q5" t="s">
        <v>102</v>
      </c>
      <c r="R5">
        <v>0.91428571428571426</v>
      </c>
      <c r="S5" t="s">
        <v>113</v>
      </c>
      <c r="T5">
        <v>-0.14387464387464388</v>
      </c>
      <c r="U5">
        <v>0.26999999999999991</v>
      </c>
    </row>
    <row r="6" spans="1:21">
      <c r="A6" t="s">
        <v>15</v>
      </c>
      <c r="B6" t="s">
        <v>114</v>
      </c>
      <c r="C6" t="s">
        <v>102</v>
      </c>
      <c r="D6" t="s">
        <v>112</v>
      </c>
      <c r="E6" t="s">
        <v>98</v>
      </c>
      <c r="F6">
        <v>1</v>
      </c>
      <c r="G6">
        <v>5720</v>
      </c>
      <c r="H6" t="s">
        <v>99</v>
      </c>
      <c r="I6">
        <v>994</v>
      </c>
      <c r="J6">
        <v>1.133</v>
      </c>
      <c r="K6" t="s">
        <v>100</v>
      </c>
      <c r="L6">
        <v>100000</v>
      </c>
      <c r="M6" t="s">
        <v>113</v>
      </c>
      <c r="N6" t="s">
        <v>104</v>
      </c>
      <c r="O6" t="s">
        <v>115</v>
      </c>
      <c r="P6">
        <v>600</v>
      </c>
      <c r="Q6" t="s">
        <v>111</v>
      </c>
      <c r="R6">
        <v>0.9</v>
      </c>
      <c r="S6" t="s">
        <v>113</v>
      </c>
      <c r="T6">
        <v>-2.2132796780684104E-2</v>
      </c>
      <c r="U6">
        <v>0.35000000000000014</v>
      </c>
    </row>
    <row r="7" spans="1:21">
      <c r="A7" t="s">
        <v>116</v>
      </c>
      <c r="B7" t="s">
        <v>117</v>
      </c>
      <c r="C7" t="s">
        <v>113</v>
      </c>
      <c r="D7" t="s">
        <v>107</v>
      </c>
      <c r="E7" t="s">
        <v>98</v>
      </c>
      <c r="F7">
        <v>1</v>
      </c>
      <c r="G7">
        <v>8824</v>
      </c>
      <c r="H7" t="s">
        <v>99</v>
      </c>
      <c r="I7">
        <v>1052</v>
      </c>
      <c r="J7">
        <v>2.6764999999999999</v>
      </c>
      <c r="K7" t="s">
        <v>100</v>
      </c>
      <c r="L7">
        <v>79400</v>
      </c>
      <c r="M7" t="s">
        <v>109</v>
      </c>
      <c r="N7" t="s">
        <v>102</v>
      </c>
      <c r="O7" t="s">
        <v>115</v>
      </c>
      <c r="P7">
        <v>120</v>
      </c>
      <c r="Q7" t="s">
        <v>102</v>
      </c>
      <c r="R7">
        <v>5.5415617128463476E-2</v>
      </c>
      <c r="S7" t="s">
        <v>111</v>
      </c>
      <c r="T7">
        <v>0.11406844106463879</v>
      </c>
      <c r="U7">
        <v>0.16999999999999996</v>
      </c>
    </row>
    <row r="8" spans="1:21">
      <c r="A8" t="s">
        <v>16</v>
      </c>
      <c r="B8" t="s">
        <v>110</v>
      </c>
      <c r="C8" t="s">
        <v>111</v>
      </c>
      <c r="D8" t="s">
        <v>112</v>
      </c>
      <c r="E8" t="s">
        <v>98</v>
      </c>
      <c r="F8">
        <v>1</v>
      </c>
      <c r="G8">
        <v>7814</v>
      </c>
      <c r="H8" t="s">
        <v>99</v>
      </c>
      <c r="I8">
        <v>2229</v>
      </c>
      <c r="J8">
        <v>11.16</v>
      </c>
      <c r="K8" t="s">
        <v>100</v>
      </c>
      <c r="L8">
        <v>148333.33333333331</v>
      </c>
      <c r="M8" t="s">
        <v>118</v>
      </c>
      <c r="N8" t="s">
        <v>96</v>
      </c>
      <c r="O8" t="s">
        <v>119</v>
      </c>
      <c r="P8">
        <v>250</v>
      </c>
      <c r="Q8" t="s">
        <v>104</v>
      </c>
      <c r="R8">
        <v>0.2359550561797753</v>
      </c>
      <c r="S8" t="s">
        <v>96</v>
      </c>
      <c r="T8">
        <v>0.24315836698070883</v>
      </c>
      <c r="U8">
        <v>0.34408602150537632</v>
      </c>
    </row>
    <row r="9" spans="1:21">
      <c r="A9" t="s">
        <v>17</v>
      </c>
      <c r="B9" t="s">
        <v>114</v>
      </c>
      <c r="C9" t="s">
        <v>111</v>
      </c>
      <c r="D9" t="s">
        <v>112</v>
      </c>
      <c r="E9" t="s">
        <v>98</v>
      </c>
      <c r="F9">
        <v>1</v>
      </c>
      <c r="G9">
        <v>7534</v>
      </c>
      <c r="H9" t="s">
        <v>99</v>
      </c>
      <c r="I9">
        <v>1383</v>
      </c>
      <c r="J9">
        <v>7</v>
      </c>
      <c r="K9" t="s">
        <v>100</v>
      </c>
      <c r="L9">
        <v>198333.33333333334</v>
      </c>
      <c r="M9" t="s">
        <v>102</v>
      </c>
      <c r="N9" t="s">
        <v>102</v>
      </c>
      <c r="O9" t="s">
        <v>103</v>
      </c>
      <c r="P9">
        <v>1290</v>
      </c>
      <c r="Q9" t="s">
        <v>113</v>
      </c>
      <c r="R9">
        <v>0.80672268907563016</v>
      </c>
      <c r="S9" t="s">
        <v>96</v>
      </c>
      <c r="T9">
        <v>7.9537237888647871E-3</v>
      </c>
      <c r="U9">
        <v>0.14285714285714285</v>
      </c>
    </row>
    <row r="10" spans="1:21">
      <c r="A10" t="s">
        <v>18</v>
      </c>
      <c r="B10" t="s">
        <v>114</v>
      </c>
      <c r="C10" t="s">
        <v>113</v>
      </c>
      <c r="D10" t="s">
        <v>112</v>
      </c>
      <c r="E10" t="s">
        <v>98</v>
      </c>
      <c r="F10">
        <v>1</v>
      </c>
      <c r="G10">
        <v>4872</v>
      </c>
      <c r="H10" t="s">
        <v>99</v>
      </c>
      <c r="I10">
        <v>1306</v>
      </c>
      <c r="J10">
        <v>3.4</v>
      </c>
      <c r="K10" t="s">
        <v>100</v>
      </c>
      <c r="L10">
        <v>287000</v>
      </c>
      <c r="M10" t="s">
        <v>118</v>
      </c>
      <c r="N10" t="s">
        <v>111</v>
      </c>
      <c r="O10" t="s">
        <v>103</v>
      </c>
      <c r="P10">
        <v>1360</v>
      </c>
      <c r="Q10" t="s">
        <v>96</v>
      </c>
      <c r="R10">
        <v>0.83623693379790942</v>
      </c>
      <c r="S10" t="s">
        <v>102</v>
      </c>
      <c r="T10">
        <v>1.0719754977029096E-2</v>
      </c>
      <c r="U10">
        <v>0.17647058823529416</v>
      </c>
    </row>
    <row r="11" spans="1:21">
      <c r="A11" t="s">
        <v>19</v>
      </c>
      <c r="B11" t="s">
        <v>114</v>
      </c>
      <c r="C11" t="s">
        <v>113</v>
      </c>
      <c r="D11" t="s">
        <v>112</v>
      </c>
      <c r="E11" t="s">
        <v>98</v>
      </c>
      <c r="F11">
        <v>1</v>
      </c>
      <c r="G11">
        <v>3103</v>
      </c>
      <c r="H11" t="s">
        <v>99</v>
      </c>
      <c r="I11">
        <v>823</v>
      </c>
      <c r="J11">
        <v>2.5</v>
      </c>
      <c r="K11" t="s">
        <v>100</v>
      </c>
      <c r="L11">
        <v>246666.66666666666</v>
      </c>
      <c r="M11" t="s">
        <v>120</v>
      </c>
      <c r="N11" t="s">
        <v>111</v>
      </c>
      <c r="O11" t="s">
        <v>103</v>
      </c>
      <c r="P11">
        <v>1350</v>
      </c>
      <c r="Q11" t="s">
        <v>104</v>
      </c>
      <c r="R11">
        <v>0.81081081081081086</v>
      </c>
      <c r="S11" t="s">
        <v>104</v>
      </c>
      <c r="T11">
        <v>0.52126366950182257</v>
      </c>
      <c r="U11">
        <v>0.11999999999999993</v>
      </c>
    </row>
    <row r="12" spans="1:21">
      <c r="A12" t="s">
        <v>187</v>
      </c>
      <c r="B12" t="s">
        <v>114</v>
      </c>
      <c r="C12" t="s">
        <v>96</v>
      </c>
      <c r="D12" t="s">
        <v>112</v>
      </c>
      <c r="E12" t="s">
        <v>98</v>
      </c>
      <c r="F12">
        <v>1</v>
      </c>
      <c r="G12">
        <v>8871</v>
      </c>
      <c r="H12" t="s">
        <v>99</v>
      </c>
      <c r="I12">
        <v>1081</v>
      </c>
      <c r="J12">
        <v>1.5</v>
      </c>
      <c r="K12" t="s">
        <v>121</v>
      </c>
      <c r="L12">
        <v>131666.66666666666</v>
      </c>
      <c r="M12" t="s">
        <v>113</v>
      </c>
      <c r="N12" t="s">
        <v>102</v>
      </c>
      <c r="O12" t="s">
        <v>103</v>
      </c>
      <c r="P12">
        <v>1600</v>
      </c>
      <c r="Q12" t="s">
        <v>102</v>
      </c>
      <c r="R12">
        <v>0.87341772151898744</v>
      </c>
      <c r="S12" t="s">
        <v>111</v>
      </c>
      <c r="T12">
        <v>0.44773358001850139</v>
      </c>
      <c r="U12" t="s">
        <v>186</v>
      </c>
    </row>
    <row r="13" spans="1:21">
      <c r="A13" t="s">
        <v>188</v>
      </c>
      <c r="B13" t="s">
        <v>114</v>
      </c>
      <c r="C13" t="s">
        <v>96</v>
      </c>
      <c r="D13" t="s">
        <v>112</v>
      </c>
      <c r="E13" t="s">
        <v>98</v>
      </c>
      <c r="F13">
        <v>1</v>
      </c>
      <c r="G13">
        <v>8871</v>
      </c>
      <c r="H13" t="s">
        <v>99</v>
      </c>
      <c r="I13">
        <v>1173</v>
      </c>
      <c r="J13">
        <v>1.5</v>
      </c>
      <c r="K13" t="s">
        <v>121</v>
      </c>
      <c r="L13">
        <v>131666.66666666666</v>
      </c>
      <c r="M13" t="s">
        <v>113</v>
      </c>
      <c r="N13" t="s">
        <v>102</v>
      </c>
      <c r="O13" t="s">
        <v>103</v>
      </c>
      <c r="P13">
        <v>1600</v>
      </c>
      <c r="Q13" t="s">
        <v>102</v>
      </c>
      <c r="R13">
        <v>0.87341772151898744</v>
      </c>
      <c r="S13" t="s">
        <v>111</v>
      </c>
      <c r="T13">
        <v>0.54646206308610401</v>
      </c>
      <c r="U13" t="s">
        <v>186</v>
      </c>
    </row>
    <row r="14" spans="1:21">
      <c r="A14" t="s">
        <v>20</v>
      </c>
      <c r="B14" t="s">
        <v>114</v>
      </c>
      <c r="C14" t="s">
        <v>111</v>
      </c>
      <c r="D14" t="s">
        <v>112</v>
      </c>
      <c r="E14" t="s">
        <v>98</v>
      </c>
      <c r="F14">
        <v>1</v>
      </c>
      <c r="G14">
        <v>4756</v>
      </c>
      <c r="H14" t="s">
        <v>99</v>
      </c>
      <c r="I14">
        <v>1071</v>
      </c>
      <c r="J14">
        <v>0.76</v>
      </c>
      <c r="K14" t="s">
        <v>100</v>
      </c>
      <c r="L14">
        <v>316666.66666666669</v>
      </c>
      <c r="M14" t="s">
        <v>118</v>
      </c>
      <c r="N14" t="s">
        <v>104</v>
      </c>
      <c r="O14" t="s">
        <v>103</v>
      </c>
      <c r="P14">
        <v>1250</v>
      </c>
      <c r="Q14" t="s">
        <v>96</v>
      </c>
      <c r="R14">
        <v>0.78947368421052622</v>
      </c>
      <c r="S14" t="s">
        <v>102</v>
      </c>
      <c r="T14">
        <v>-0.14005602240896359</v>
      </c>
      <c r="U14">
        <v>0.13333333333333341</v>
      </c>
    </row>
    <row r="15" spans="1:21">
      <c r="A15" t="s">
        <v>21</v>
      </c>
      <c r="B15" t="s">
        <v>114</v>
      </c>
      <c r="C15" t="s">
        <v>113</v>
      </c>
      <c r="D15" t="s">
        <v>112</v>
      </c>
      <c r="E15" t="s">
        <v>108</v>
      </c>
      <c r="F15">
        <v>1</v>
      </c>
      <c r="G15">
        <v>5866</v>
      </c>
      <c r="H15" t="s">
        <v>99</v>
      </c>
      <c r="I15">
        <v>797</v>
      </c>
      <c r="J15">
        <v>0.75</v>
      </c>
      <c r="K15" t="s">
        <v>121</v>
      </c>
      <c r="L15">
        <v>115833.33333333333</v>
      </c>
      <c r="M15" t="s">
        <v>113</v>
      </c>
      <c r="N15" t="s">
        <v>104</v>
      </c>
      <c r="O15" t="s">
        <v>103</v>
      </c>
      <c r="P15">
        <v>728</v>
      </c>
      <c r="Q15" t="s">
        <v>111</v>
      </c>
      <c r="R15">
        <v>0.86330935251798568</v>
      </c>
      <c r="S15" t="s">
        <v>111</v>
      </c>
      <c r="T15">
        <v>-0.10163111668757842</v>
      </c>
      <c r="U15">
        <v>0</v>
      </c>
    </row>
    <row r="16" spans="1:21">
      <c r="A16" t="s">
        <v>22</v>
      </c>
      <c r="B16" t="s">
        <v>114</v>
      </c>
      <c r="C16" t="s">
        <v>113</v>
      </c>
      <c r="D16" t="s">
        <v>112</v>
      </c>
      <c r="E16" t="s">
        <v>108</v>
      </c>
      <c r="F16">
        <v>3</v>
      </c>
      <c r="G16">
        <v>5866</v>
      </c>
      <c r="H16" t="s">
        <v>99</v>
      </c>
      <c r="I16">
        <v>797</v>
      </c>
      <c r="J16">
        <v>0.75</v>
      </c>
      <c r="K16" t="s">
        <v>121</v>
      </c>
      <c r="L16">
        <v>130000</v>
      </c>
      <c r="M16" t="s">
        <v>113</v>
      </c>
      <c r="N16" t="s">
        <v>104</v>
      </c>
      <c r="O16" t="s">
        <v>103</v>
      </c>
      <c r="P16">
        <v>720</v>
      </c>
      <c r="Q16" t="s">
        <v>111</v>
      </c>
      <c r="R16">
        <v>0.80769230769230771</v>
      </c>
      <c r="S16" t="s">
        <v>111</v>
      </c>
      <c r="T16">
        <v>-8.4065244667503133E-2</v>
      </c>
      <c r="U16">
        <v>0</v>
      </c>
    </row>
    <row r="17" spans="1:21">
      <c r="A17" t="s">
        <v>23</v>
      </c>
      <c r="B17" t="s">
        <v>114</v>
      </c>
      <c r="C17" t="s">
        <v>111</v>
      </c>
      <c r="D17" t="s">
        <v>112</v>
      </c>
      <c r="E17" t="s">
        <v>98</v>
      </c>
      <c r="F17">
        <v>1</v>
      </c>
      <c r="G17">
        <v>5144</v>
      </c>
      <c r="H17" t="s">
        <v>99</v>
      </c>
      <c r="I17">
        <v>1124</v>
      </c>
      <c r="J17">
        <v>1.73</v>
      </c>
      <c r="K17" t="s">
        <v>100</v>
      </c>
      <c r="L17">
        <v>305000</v>
      </c>
      <c r="M17" t="s">
        <v>118</v>
      </c>
      <c r="N17" t="s">
        <v>111</v>
      </c>
      <c r="O17" t="s">
        <v>103</v>
      </c>
      <c r="P17">
        <v>1350</v>
      </c>
      <c r="Q17" t="s">
        <v>102</v>
      </c>
      <c r="R17">
        <v>0.81967213114754101</v>
      </c>
      <c r="S17" t="s">
        <v>113</v>
      </c>
      <c r="T17">
        <v>0.19039145907473309</v>
      </c>
      <c r="U17">
        <v>0.85</v>
      </c>
    </row>
    <row r="18" spans="1:21">
      <c r="A18" t="s">
        <v>24</v>
      </c>
      <c r="B18" t="s">
        <v>114</v>
      </c>
      <c r="C18" t="s">
        <v>96</v>
      </c>
      <c r="D18" t="s">
        <v>112</v>
      </c>
      <c r="E18" t="s">
        <v>98</v>
      </c>
      <c r="F18">
        <v>1</v>
      </c>
      <c r="G18">
        <v>6755</v>
      </c>
      <c r="H18" t="s">
        <v>99</v>
      </c>
      <c r="I18">
        <v>1249</v>
      </c>
      <c r="J18">
        <v>10</v>
      </c>
      <c r="K18" t="s">
        <v>121</v>
      </c>
      <c r="L18">
        <v>197833.33333333334</v>
      </c>
      <c r="M18" t="s">
        <v>102</v>
      </c>
      <c r="N18" t="s">
        <v>96</v>
      </c>
      <c r="O18" t="s">
        <v>103</v>
      </c>
      <c r="P18">
        <v>2000</v>
      </c>
      <c r="Q18" t="s">
        <v>102</v>
      </c>
      <c r="R18">
        <v>0.79359730412805385</v>
      </c>
      <c r="S18" t="s">
        <v>104</v>
      </c>
      <c r="T18">
        <v>0.29703763010408324</v>
      </c>
      <c r="U18">
        <v>0.4</v>
      </c>
    </row>
    <row r="19" spans="1:21">
      <c r="A19" t="s">
        <v>189</v>
      </c>
      <c r="B19" t="s">
        <v>114</v>
      </c>
      <c r="C19" t="s">
        <v>104</v>
      </c>
      <c r="D19" t="s">
        <v>112</v>
      </c>
      <c r="E19" t="s">
        <v>98</v>
      </c>
      <c r="F19">
        <v>1</v>
      </c>
      <c r="G19">
        <v>4687</v>
      </c>
      <c r="H19" t="s">
        <v>99</v>
      </c>
      <c r="I19">
        <v>821</v>
      </c>
      <c r="J19">
        <v>1.9</v>
      </c>
      <c r="K19" t="s">
        <v>100</v>
      </c>
      <c r="L19">
        <v>37405.31</v>
      </c>
      <c r="M19" t="s">
        <v>102</v>
      </c>
      <c r="N19" t="s">
        <v>111</v>
      </c>
      <c r="O19" t="s">
        <v>103</v>
      </c>
      <c r="P19">
        <v>58</v>
      </c>
      <c r="Q19" t="s">
        <v>104</v>
      </c>
      <c r="R19">
        <v>0.99905601637842334</v>
      </c>
      <c r="S19" t="s">
        <v>111</v>
      </c>
      <c r="T19">
        <v>3.6540803897685749E-2</v>
      </c>
      <c r="U19" t="s">
        <v>186</v>
      </c>
    </row>
    <row r="20" spans="1:21">
      <c r="A20" t="s">
        <v>122</v>
      </c>
      <c r="B20" t="s">
        <v>114</v>
      </c>
      <c r="C20" t="s">
        <v>104</v>
      </c>
      <c r="D20" t="s">
        <v>107</v>
      </c>
      <c r="E20" t="s">
        <v>108</v>
      </c>
      <c r="F20">
        <v>3</v>
      </c>
      <c r="G20">
        <v>4949</v>
      </c>
      <c r="H20" t="s">
        <v>99</v>
      </c>
      <c r="I20">
        <v>711</v>
      </c>
      <c r="J20">
        <v>1.5</v>
      </c>
      <c r="K20" t="s">
        <v>121</v>
      </c>
      <c r="L20">
        <v>82500</v>
      </c>
      <c r="M20" t="s">
        <v>109</v>
      </c>
      <c r="N20" t="s">
        <v>104</v>
      </c>
      <c r="O20" t="s">
        <v>103</v>
      </c>
      <c r="P20">
        <v>970</v>
      </c>
      <c r="Q20" t="s">
        <v>111</v>
      </c>
      <c r="R20">
        <v>0.84848484848484851</v>
      </c>
      <c r="S20" t="s">
        <v>102</v>
      </c>
      <c r="T20">
        <v>6.7510548523206745E-2</v>
      </c>
      <c r="U20">
        <v>0</v>
      </c>
    </row>
    <row r="21" spans="1:21">
      <c r="A21" t="s">
        <v>25</v>
      </c>
      <c r="B21" t="s">
        <v>114</v>
      </c>
      <c r="C21" t="s">
        <v>113</v>
      </c>
      <c r="D21" t="s">
        <v>112</v>
      </c>
      <c r="E21" t="s">
        <v>108</v>
      </c>
      <c r="F21">
        <v>3</v>
      </c>
      <c r="G21">
        <v>8617</v>
      </c>
      <c r="H21" t="s">
        <v>99</v>
      </c>
      <c r="I21">
        <v>1092</v>
      </c>
      <c r="J21">
        <v>4.5</v>
      </c>
      <c r="K21" t="s">
        <v>121</v>
      </c>
      <c r="L21">
        <v>108333.33333333333</v>
      </c>
      <c r="M21" t="s">
        <v>113</v>
      </c>
      <c r="N21" t="s">
        <v>104</v>
      </c>
      <c r="O21" t="s">
        <v>103</v>
      </c>
      <c r="P21">
        <v>1425</v>
      </c>
      <c r="Q21" t="s">
        <v>102</v>
      </c>
      <c r="R21">
        <v>0.7384615384615385</v>
      </c>
      <c r="S21" t="s">
        <v>96</v>
      </c>
      <c r="T21">
        <v>1.5567765567765568E-2</v>
      </c>
      <c r="U21">
        <v>8.8888888888888962E-2</v>
      </c>
    </row>
    <row r="22" spans="1:21">
      <c r="A22" t="s">
        <v>26</v>
      </c>
      <c r="B22" t="s">
        <v>114</v>
      </c>
      <c r="C22" t="s">
        <v>102</v>
      </c>
      <c r="D22" t="s">
        <v>112</v>
      </c>
      <c r="E22" t="s">
        <v>98</v>
      </c>
      <c r="F22">
        <v>2</v>
      </c>
      <c r="G22">
        <v>5539</v>
      </c>
      <c r="H22" t="s">
        <v>99</v>
      </c>
      <c r="I22">
        <v>1126</v>
      </c>
      <c r="J22">
        <v>4.1538461538461542</v>
      </c>
      <c r="K22" t="s">
        <v>100</v>
      </c>
      <c r="L22">
        <v>325000</v>
      </c>
      <c r="M22" t="s">
        <v>118</v>
      </c>
      <c r="N22" t="s">
        <v>102</v>
      </c>
      <c r="O22" t="s">
        <v>103</v>
      </c>
      <c r="P22">
        <v>1433</v>
      </c>
      <c r="Q22" t="s">
        <v>102</v>
      </c>
      <c r="R22">
        <v>0.76923076923076927</v>
      </c>
      <c r="S22" t="s">
        <v>102</v>
      </c>
      <c r="T22">
        <v>0.11367673179396093</v>
      </c>
      <c r="U22">
        <v>0.3</v>
      </c>
    </row>
    <row r="23" spans="1:21">
      <c r="A23" t="s">
        <v>27</v>
      </c>
      <c r="B23" t="s">
        <v>114</v>
      </c>
      <c r="C23" t="s">
        <v>113</v>
      </c>
      <c r="D23" t="s">
        <v>112</v>
      </c>
      <c r="E23" t="s">
        <v>98</v>
      </c>
      <c r="F23">
        <v>1</v>
      </c>
      <c r="G23">
        <v>5606</v>
      </c>
      <c r="H23" t="s">
        <v>123</v>
      </c>
      <c r="I23">
        <v>1303</v>
      </c>
      <c r="J23">
        <v>2.3450000000000002</v>
      </c>
      <c r="K23" t="s">
        <v>100</v>
      </c>
      <c r="L23">
        <v>273333.33333333331</v>
      </c>
      <c r="M23" t="s">
        <v>118</v>
      </c>
      <c r="N23" t="s">
        <v>113</v>
      </c>
      <c r="O23" t="s">
        <v>103</v>
      </c>
      <c r="P23">
        <v>1325</v>
      </c>
      <c r="Q23" t="s">
        <v>104</v>
      </c>
      <c r="R23">
        <v>0.67682926829268297</v>
      </c>
      <c r="S23" t="s">
        <v>102</v>
      </c>
      <c r="T23">
        <v>7.2141212586339223E-2</v>
      </c>
      <c r="U23">
        <v>1.5499999999999998</v>
      </c>
    </row>
    <row r="24" spans="1:21">
      <c r="A24" t="s">
        <v>28</v>
      </c>
      <c r="B24" t="s">
        <v>114</v>
      </c>
      <c r="C24" t="s">
        <v>113</v>
      </c>
      <c r="D24" t="s">
        <v>112</v>
      </c>
      <c r="E24" t="s">
        <v>98</v>
      </c>
      <c r="F24">
        <v>1</v>
      </c>
      <c r="G24">
        <v>4049</v>
      </c>
      <c r="H24" t="s">
        <v>99</v>
      </c>
      <c r="I24">
        <v>1033</v>
      </c>
      <c r="J24">
        <v>2.4</v>
      </c>
      <c r="K24" t="s">
        <v>100</v>
      </c>
      <c r="L24">
        <v>253333.33333333334</v>
      </c>
      <c r="M24" t="s">
        <v>118</v>
      </c>
      <c r="N24" t="s">
        <v>111</v>
      </c>
      <c r="O24" t="s">
        <v>103</v>
      </c>
      <c r="P24">
        <v>1250</v>
      </c>
      <c r="Q24" t="s">
        <v>104</v>
      </c>
      <c r="R24">
        <v>0.88815789473684204</v>
      </c>
      <c r="S24" t="s">
        <v>111</v>
      </c>
      <c r="T24">
        <v>0.70764762826718297</v>
      </c>
      <c r="U24">
        <v>0.50000000000000011</v>
      </c>
    </row>
    <row r="25" spans="1:21">
      <c r="A25" t="s">
        <v>29</v>
      </c>
      <c r="B25" t="s">
        <v>114</v>
      </c>
      <c r="C25" t="s">
        <v>96</v>
      </c>
      <c r="D25" t="s">
        <v>112</v>
      </c>
      <c r="E25" t="s">
        <v>98</v>
      </c>
      <c r="F25">
        <v>1</v>
      </c>
      <c r="G25">
        <v>8540</v>
      </c>
      <c r="H25" t="s">
        <v>99</v>
      </c>
      <c r="I25">
        <v>1595</v>
      </c>
      <c r="J25">
        <v>15</v>
      </c>
      <c r="K25" t="s">
        <v>100</v>
      </c>
      <c r="L25">
        <v>260000</v>
      </c>
      <c r="M25" t="s">
        <v>118</v>
      </c>
      <c r="N25" t="s">
        <v>102</v>
      </c>
      <c r="O25" t="s">
        <v>103</v>
      </c>
      <c r="P25">
        <v>1600</v>
      </c>
      <c r="Q25" t="s">
        <v>111</v>
      </c>
      <c r="R25">
        <v>0.76923076923076927</v>
      </c>
      <c r="S25" t="s">
        <v>102</v>
      </c>
      <c r="T25">
        <v>0.28714733542319748</v>
      </c>
      <c r="U25">
        <v>-3.3333333333333333E-2</v>
      </c>
    </row>
    <row r="26" spans="1:21">
      <c r="A26" t="s">
        <v>30</v>
      </c>
      <c r="B26" t="s">
        <v>114</v>
      </c>
      <c r="C26" t="s">
        <v>113</v>
      </c>
      <c r="D26" t="s">
        <v>112</v>
      </c>
      <c r="E26" t="s">
        <v>98</v>
      </c>
      <c r="F26">
        <v>1</v>
      </c>
      <c r="G26">
        <v>4671</v>
      </c>
      <c r="H26" t="s">
        <v>99</v>
      </c>
      <c r="I26">
        <v>1081</v>
      </c>
      <c r="J26">
        <v>2.6</v>
      </c>
      <c r="K26" t="s">
        <v>100</v>
      </c>
      <c r="L26">
        <v>266666.66666666669</v>
      </c>
      <c r="M26" t="s">
        <v>118</v>
      </c>
      <c r="N26" t="s">
        <v>102</v>
      </c>
      <c r="O26" t="s">
        <v>103</v>
      </c>
      <c r="P26">
        <v>1180</v>
      </c>
      <c r="Q26" t="s">
        <v>102</v>
      </c>
      <c r="R26">
        <v>0.78749999999999998</v>
      </c>
      <c r="S26" t="s">
        <v>102</v>
      </c>
      <c r="T26">
        <v>0.1933395004625347</v>
      </c>
      <c r="U26">
        <v>0.57000000000000028</v>
      </c>
    </row>
    <row r="27" spans="1:21">
      <c r="A27" t="s">
        <v>31</v>
      </c>
      <c r="B27" t="s">
        <v>114</v>
      </c>
      <c r="C27" t="s">
        <v>111</v>
      </c>
      <c r="D27" t="s">
        <v>112</v>
      </c>
      <c r="E27" t="s">
        <v>98</v>
      </c>
      <c r="F27">
        <v>1</v>
      </c>
      <c r="G27">
        <v>4253</v>
      </c>
      <c r="H27" t="s">
        <v>99</v>
      </c>
      <c r="I27">
        <v>1073</v>
      </c>
      <c r="J27">
        <v>0.77</v>
      </c>
      <c r="K27" t="s">
        <v>100</v>
      </c>
      <c r="L27">
        <v>316666.66666666669</v>
      </c>
      <c r="M27" t="s">
        <v>118</v>
      </c>
      <c r="N27" t="s">
        <v>102</v>
      </c>
      <c r="O27" t="s">
        <v>103</v>
      </c>
      <c r="P27">
        <v>1250</v>
      </c>
      <c r="Q27" t="s">
        <v>111</v>
      </c>
      <c r="R27">
        <v>0.78947368421052622</v>
      </c>
      <c r="S27" t="s">
        <v>102</v>
      </c>
      <c r="T27">
        <v>5.5917986952469714E-3</v>
      </c>
      <c r="U27">
        <v>0.13333333333333322</v>
      </c>
    </row>
    <row r="28" spans="1:21">
      <c r="A28" t="s">
        <v>32</v>
      </c>
      <c r="B28" t="s">
        <v>110</v>
      </c>
      <c r="C28" t="s">
        <v>113</v>
      </c>
      <c r="D28" t="s">
        <v>112</v>
      </c>
      <c r="E28" t="s">
        <v>98</v>
      </c>
      <c r="F28">
        <v>1</v>
      </c>
      <c r="G28">
        <v>8102</v>
      </c>
      <c r="H28" t="s">
        <v>99</v>
      </c>
      <c r="I28">
        <v>1743</v>
      </c>
      <c r="J28">
        <v>2</v>
      </c>
      <c r="K28" t="s">
        <v>100</v>
      </c>
      <c r="L28">
        <v>85000</v>
      </c>
      <c r="M28" t="s">
        <v>109</v>
      </c>
      <c r="N28" t="s">
        <v>96</v>
      </c>
      <c r="O28" t="s">
        <v>103</v>
      </c>
      <c r="P28">
        <v>250</v>
      </c>
      <c r="Q28" t="s">
        <v>102</v>
      </c>
      <c r="R28">
        <v>1</v>
      </c>
      <c r="S28" t="s">
        <v>96</v>
      </c>
      <c r="T28">
        <v>0.3763625932300631</v>
      </c>
      <c r="U28">
        <v>0.32352941176470584</v>
      </c>
    </row>
    <row r="29" spans="1:21">
      <c r="A29" t="s">
        <v>33</v>
      </c>
      <c r="B29" t="s">
        <v>110</v>
      </c>
      <c r="C29" t="s">
        <v>111</v>
      </c>
      <c r="D29" t="s">
        <v>112</v>
      </c>
      <c r="E29" t="s">
        <v>98</v>
      </c>
      <c r="F29">
        <v>2</v>
      </c>
      <c r="G29">
        <v>6379</v>
      </c>
      <c r="H29" t="s">
        <v>99</v>
      </c>
      <c r="I29">
        <v>1014</v>
      </c>
      <c r="J29">
        <v>1.66</v>
      </c>
      <c r="K29" t="s">
        <v>121</v>
      </c>
      <c r="L29">
        <v>106000</v>
      </c>
      <c r="M29" t="s">
        <v>113</v>
      </c>
      <c r="N29" t="s">
        <v>113</v>
      </c>
      <c r="O29" t="s">
        <v>103</v>
      </c>
      <c r="P29">
        <v>200</v>
      </c>
      <c r="Q29" t="s">
        <v>113</v>
      </c>
      <c r="R29">
        <v>0.90566037735849059</v>
      </c>
      <c r="S29" t="s">
        <v>96</v>
      </c>
      <c r="T29">
        <v>1.9723865877712033E-3</v>
      </c>
      <c r="U29">
        <v>1.2027952212040005E-2</v>
      </c>
    </row>
    <row r="30" spans="1:21">
      <c r="A30" t="s">
        <v>34</v>
      </c>
      <c r="B30" t="s">
        <v>110</v>
      </c>
      <c r="C30" t="s">
        <v>111</v>
      </c>
      <c r="D30" t="s">
        <v>112</v>
      </c>
      <c r="E30" t="s">
        <v>98</v>
      </c>
      <c r="F30">
        <v>1</v>
      </c>
      <c r="G30">
        <v>5993</v>
      </c>
      <c r="H30" t="s">
        <v>99</v>
      </c>
      <c r="I30">
        <v>716</v>
      </c>
      <c r="J30">
        <v>0.72</v>
      </c>
      <c r="K30" t="s">
        <v>121</v>
      </c>
      <c r="L30">
        <v>136666.66666666666</v>
      </c>
      <c r="M30" t="s">
        <v>113</v>
      </c>
      <c r="N30" t="s">
        <v>102</v>
      </c>
      <c r="O30" t="s">
        <v>103</v>
      </c>
      <c r="P30">
        <v>340</v>
      </c>
      <c r="Q30" t="s">
        <v>102</v>
      </c>
      <c r="R30">
        <v>0.87804878048780499</v>
      </c>
      <c r="S30" t="s">
        <v>111</v>
      </c>
      <c r="T30">
        <v>0.14664804469273743</v>
      </c>
      <c r="U30">
        <v>0.33333333333333331</v>
      </c>
    </row>
    <row r="31" spans="1:21">
      <c r="A31" t="s">
        <v>35</v>
      </c>
      <c r="B31" t="s">
        <v>124</v>
      </c>
      <c r="C31" t="s">
        <v>113</v>
      </c>
      <c r="D31" t="s">
        <v>97</v>
      </c>
      <c r="E31" t="s">
        <v>98</v>
      </c>
      <c r="F31">
        <v>1</v>
      </c>
      <c r="G31">
        <v>4557</v>
      </c>
      <c r="H31" t="s">
        <v>125</v>
      </c>
      <c r="I31">
        <v>844</v>
      </c>
      <c r="J31">
        <v>0.496</v>
      </c>
      <c r="K31" t="s">
        <v>121</v>
      </c>
      <c r="L31">
        <v>215000</v>
      </c>
      <c r="M31" t="s">
        <v>120</v>
      </c>
      <c r="N31" t="s">
        <v>113</v>
      </c>
      <c r="O31" t="s">
        <v>103</v>
      </c>
      <c r="P31">
        <v>1240</v>
      </c>
      <c r="Q31" t="s">
        <v>104</v>
      </c>
      <c r="R31">
        <v>0.83720930232558144</v>
      </c>
      <c r="S31" t="s">
        <v>104</v>
      </c>
      <c r="T31">
        <v>0.6635071090047393</v>
      </c>
      <c r="U31">
        <v>0.41129032258064507</v>
      </c>
    </row>
    <row r="32" spans="1:21">
      <c r="A32" t="s">
        <v>36</v>
      </c>
      <c r="B32" t="s">
        <v>124</v>
      </c>
      <c r="C32" t="s">
        <v>96</v>
      </c>
      <c r="D32" t="s">
        <v>97</v>
      </c>
      <c r="E32" t="s">
        <v>98</v>
      </c>
      <c r="F32">
        <v>1</v>
      </c>
      <c r="G32">
        <v>4199</v>
      </c>
      <c r="H32" t="s">
        <v>123</v>
      </c>
      <c r="I32">
        <v>883</v>
      </c>
      <c r="J32">
        <v>1.3</v>
      </c>
      <c r="K32" t="s">
        <v>121</v>
      </c>
      <c r="L32">
        <v>185000</v>
      </c>
      <c r="M32" t="s">
        <v>102</v>
      </c>
      <c r="N32" t="s">
        <v>111</v>
      </c>
      <c r="O32" t="s">
        <v>103</v>
      </c>
      <c r="P32">
        <v>800</v>
      </c>
      <c r="Q32" t="s">
        <v>104</v>
      </c>
      <c r="R32">
        <v>0.81081081081081086</v>
      </c>
      <c r="S32" t="s">
        <v>104</v>
      </c>
      <c r="T32">
        <v>0.43827859569648925</v>
      </c>
      <c r="U32">
        <v>0.38461538461538458</v>
      </c>
    </row>
    <row r="33" spans="1:21">
      <c r="A33" t="s">
        <v>190</v>
      </c>
      <c r="B33" t="s">
        <v>124</v>
      </c>
      <c r="C33" t="s">
        <v>96</v>
      </c>
      <c r="D33" t="s">
        <v>97</v>
      </c>
      <c r="E33" t="s">
        <v>98</v>
      </c>
      <c r="F33">
        <v>1</v>
      </c>
      <c r="G33">
        <v>8110</v>
      </c>
      <c r="H33" t="s">
        <v>125</v>
      </c>
      <c r="I33">
        <v>1630</v>
      </c>
      <c r="J33">
        <v>1.1657999999999999</v>
      </c>
      <c r="K33" t="s">
        <v>121</v>
      </c>
      <c r="L33">
        <v>191166.66666666666</v>
      </c>
      <c r="M33" t="s">
        <v>102</v>
      </c>
      <c r="N33" t="s">
        <v>104</v>
      </c>
      <c r="O33" t="s">
        <v>103</v>
      </c>
      <c r="P33">
        <v>2190</v>
      </c>
      <c r="Q33" t="s">
        <v>113</v>
      </c>
      <c r="R33">
        <v>0.78465562336530081</v>
      </c>
      <c r="S33" t="s">
        <v>104</v>
      </c>
      <c r="T33">
        <v>0.3674846625766871</v>
      </c>
      <c r="U33" t="s">
        <v>186</v>
      </c>
    </row>
    <row r="34" spans="1:21">
      <c r="A34" t="s">
        <v>191</v>
      </c>
      <c r="B34" t="s">
        <v>124</v>
      </c>
      <c r="C34" t="s">
        <v>96</v>
      </c>
      <c r="D34" t="s">
        <v>97</v>
      </c>
      <c r="E34" t="s">
        <v>98</v>
      </c>
      <c r="F34">
        <v>1</v>
      </c>
      <c r="G34">
        <v>8110</v>
      </c>
      <c r="H34" t="s">
        <v>125</v>
      </c>
      <c r="I34">
        <v>1721</v>
      </c>
      <c r="J34">
        <v>1.22</v>
      </c>
      <c r="K34" t="s">
        <v>121</v>
      </c>
      <c r="L34">
        <v>191166.66666666666</v>
      </c>
      <c r="M34" t="s">
        <v>102</v>
      </c>
      <c r="N34" t="s">
        <v>104</v>
      </c>
      <c r="O34" t="s">
        <v>103</v>
      </c>
      <c r="P34">
        <v>1875</v>
      </c>
      <c r="Q34" t="s">
        <v>113</v>
      </c>
      <c r="R34">
        <v>0.78465562336530081</v>
      </c>
      <c r="S34" t="s">
        <v>104</v>
      </c>
      <c r="T34">
        <v>0.52992446252178971</v>
      </c>
      <c r="U34" t="s">
        <v>186</v>
      </c>
    </row>
    <row r="35" spans="1:21">
      <c r="A35" t="s">
        <v>192</v>
      </c>
      <c r="B35" t="s">
        <v>124</v>
      </c>
      <c r="C35" t="s">
        <v>96</v>
      </c>
      <c r="D35" t="s">
        <v>97</v>
      </c>
      <c r="E35" t="s">
        <v>98</v>
      </c>
      <c r="F35">
        <v>1</v>
      </c>
      <c r="G35">
        <v>8110</v>
      </c>
      <c r="H35" t="s">
        <v>125</v>
      </c>
      <c r="I35">
        <v>1995</v>
      </c>
      <c r="J35">
        <v>1.3242</v>
      </c>
      <c r="K35" t="s">
        <v>121</v>
      </c>
      <c r="L35">
        <v>191166.66666666666</v>
      </c>
      <c r="M35" t="s">
        <v>102</v>
      </c>
      <c r="N35" t="s">
        <v>104</v>
      </c>
      <c r="O35" t="s">
        <v>103</v>
      </c>
      <c r="P35">
        <v>2030</v>
      </c>
      <c r="Q35" t="s">
        <v>113</v>
      </c>
      <c r="R35">
        <v>0.78465562336530081</v>
      </c>
      <c r="S35" t="s">
        <v>104</v>
      </c>
      <c r="T35">
        <v>0.36491228070175441</v>
      </c>
      <c r="U35" t="s">
        <v>186</v>
      </c>
    </row>
    <row r="36" spans="1:21">
      <c r="A36" t="s">
        <v>193</v>
      </c>
      <c r="B36" t="s">
        <v>124</v>
      </c>
      <c r="C36" t="s">
        <v>96</v>
      </c>
      <c r="D36" t="s">
        <v>97</v>
      </c>
      <c r="E36" t="s">
        <v>98</v>
      </c>
      <c r="F36">
        <v>1</v>
      </c>
      <c r="G36">
        <v>8110</v>
      </c>
      <c r="H36" t="s">
        <v>125</v>
      </c>
      <c r="I36">
        <v>2086</v>
      </c>
      <c r="J36">
        <v>1.22</v>
      </c>
      <c r="K36" t="s">
        <v>121</v>
      </c>
      <c r="L36">
        <v>191166.66666666666</v>
      </c>
      <c r="M36" t="s">
        <v>102</v>
      </c>
      <c r="N36" t="s">
        <v>104</v>
      </c>
      <c r="O36" t="s">
        <v>103</v>
      </c>
      <c r="P36">
        <v>1875</v>
      </c>
      <c r="Q36" t="s">
        <v>113</v>
      </c>
      <c r="R36">
        <v>0.78465562336530081</v>
      </c>
      <c r="S36" t="s">
        <v>104</v>
      </c>
      <c r="T36">
        <v>0.30536912751677853</v>
      </c>
      <c r="U36" t="s">
        <v>186</v>
      </c>
    </row>
    <row r="37" spans="1:21">
      <c r="A37" t="s">
        <v>37</v>
      </c>
      <c r="B37" t="s">
        <v>124</v>
      </c>
      <c r="C37" t="s">
        <v>96</v>
      </c>
      <c r="D37" t="s">
        <v>97</v>
      </c>
      <c r="E37" t="s">
        <v>98</v>
      </c>
      <c r="F37">
        <v>1</v>
      </c>
      <c r="G37">
        <v>4199</v>
      </c>
      <c r="H37" t="s">
        <v>123</v>
      </c>
      <c r="I37">
        <v>1066</v>
      </c>
      <c r="J37">
        <v>1.3</v>
      </c>
      <c r="K37" t="s">
        <v>121</v>
      </c>
      <c r="L37">
        <v>185000</v>
      </c>
      <c r="M37" t="s">
        <v>102</v>
      </c>
      <c r="N37" t="s">
        <v>104</v>
      </c>
      <c r="O37" t="s">
        <v>103</v>
      </c>
      <c r="P37">
        <v>1040</v>
      </c>
      <c r="Q37" t="s">
        <v>102</v>
      </c>
      <c r="R37">
        <v>0.81081081081081086</v>
      </c>
      <c r="S37" t="s">
        <v>104</v>
      </c>
      <c r="T37">
        <v>0.25515947467166977</v>
      </c>
      <c r="U37">
        <v>0.38461538461538458</v>
      </c>
    </row>
    <row r="38" spans="1:21">
      <c r="A38" t="s">
        <v>38</v>
      </c>
      <c r="B38" t="s">
        <v>124</v>
      </c>
      <c r="C38" t="s">
        <v>111</v>
      </c>
      <c r="D38" t="s">
        <v>112</v>
      </c>
      <c r="E38" t="s">
        <v>98</v>
      </c>
      <c r="F38">
        <v>1</v>
      </c>
      <c r="G38">
        <v>6014</v>
      </c>
      <c r="H38" t="s">
        <v>99</v>
      </c>
      <c r="I38">
        <v>909</v>
      </c>
      <c r="J38">
        <v>2</v>
      </c>
      <c r="K38" t="s">
        <v>121</v>
      </c>
      <c r="L38">
        <v>117666.66666666667</v>
      </c>
      <c r="M38" t="s">
        <v>113</v>
      </c>
      <c r="N38" t="s">
        <v>102</v>
      </c>
      <c r="O38" t="s">
        <v>103</v>
      </c>
      <c r="P38">
        <v>1080</v>
      </c>
      <c r="Q38" t="s">
        <v>104</v>
      </c>
      <c r="R38">
        <v>0.84985835694050993</v>
      </c>
      <c r="S38" t="s">
        <v>113</v>
      </c>
      <c r="T38">
        <v>0.20902090209020902</v>
      </c>
      <c r="U38">
        <v>1.35</v>
      </c>
    </row>
    <row r="39" spans="1:21">
      <c r="A39" t="s">
        <v>194</v>
      </c>
      <c r="B39" t="s">
        <v>124</v>
      </c>
      <c r="C39" t="s">
        <v>96</v>
      </c>
      <c r="D39" t="s">
        <v>97</v>
      </c>
      <c r="E39" t="s">
        <v>98</v>
      </c>
      <c r="F39">
        <v>1</v>
      </c>
      <c r="G39">
        <v>7486</v>
      </c>
      <c r="H39" t="s">
        <v>125</v>
      </c>
      <c r="I39">
        <v>2557</v>
      </c>
      <c r="J39">
        <v>1.4</v>
      </c>
      <c r="K39" t="s">
        <v>100</v>
      </c>
      <c r="L39">
        <v>187000</v>
      </c>
      <c r="M39" t="s">
        <v>102</v>
      </c>
      <c r="N39" t="s">
        <v>104</v>
      </c>
      <c r="O39" t="s">
        <v>103</v>
      </c>
      <c r="P39">
        <v>2165</v>
      </c>
      <c r="Q39" t="s">
        <v>113</v>
      </c>
      <c r="R39">
        <v>0.80213903743315507</v>
      </c>
      <c r="S39" t="s">
        <v>104</v>
      </c>
      <c r="T39">
        <v>0.33906922174423154</v>
      </c>
      <c r="U39" t="s">
        <v>186</v>
      </c>
    </row>
    <row r="40" spans="1:21">
      <c r="A40" t="s">
        <v>195</v>
      </c>
      <c r="B40" t="s">
        <v>124</v>
      </c>
      <c r="C40" t="s">
        <v>96</v>
      </c>
      <c r="D40" t="s">
        <v>97</v>
      </c>
      <c r="E40" t="s">
        <v>98</v>
      </c>
      <c r="F40">
        <v>1</v>
      </c>
      <c r="G40">
        <v>7486</v>
      </c>
      <c r="H40" t="s">
        <v>99</v>
      </c>
      <c r="I40">
        <v>2557</v>
      </c>
      <c r="J40">
        <v>1.4</v>
      </c>
      <c r="K40" t="s">
        <v>100</v>
      </c>
      <c r="L40">
        <v>185333.33333333334</v>
      </c>
      <c r="M40" t="s">
        <v>102</v>
      </c>
      <c r="N40" t="s">
        <v>104</v>
      </c>
      <c r="O40" t="s">
        <v>103</v>
      </c>
      <c r="P40">
        <v>2240</v>
      </c>
      <c r="Q40" t="s">
        <v>113</v>
      </c>
      <c r="R40">
        <v>0.80935251798561147</v>
      </c>
      <c r="S40" t="s">
        <v>104</v>
      </c>
      <c r="T40">
        <v>0.42784513101290572</v>
      </c>
      <c r="U40" t="s">
        <v>186</v>
      </c>
    </row>
    <row r="41" spans="1:21">
      <c r="A41" t="s">
        <v>213</v>
      </c>
      <c r="B41" t="s">
        <v>124</v>
      </c>
      <c r="C41" t="s">
        <v>113</v>
      </c>
      <c r="D41" t="s">
        <v>97</v>
      </c>
      <c r="E41" t="s">
        <v>108</v>
      </c>
      <c r="F41">
        <v>3</v>
      </c>
      <c r="G41">
        <v>8352</v>
      </c>
      <c r="H41" t="s">
        <v>99</v>
      </c>
      <c r="I41">
        <v>838</v>
      </c>
      <c r="J41">
        <v>1.17</v>
      </c>
      <c r="K41" t="s">
        <v>121</v>
      </c>
      <c r="L41">
        <v>196666.66666666666</v>
      </c>
      <c r="M41" t="s">
        <v>102</v>
      </c>
      <c r="N41" t="s">
        <v>104</v>
      </c>
      <c r="O41" t="s">
        <v>103</v>
      </c>
      <c r="P41">
        <v>2240</v>
      </c>
      <c r="Q41" t="s">
        <v>111</v>
      </c>
      <c r="R41">
        <v>0.76271186440677974</v>
      </c>
      <c r="S41" t="s">
        <v>104</v>
      </c>
      <c r="T41">
        <v>0.18138424821002386</v>
      </c>
      <c r="U41">
        <v>0</v>
      </c>
    </row>
    <row r="42" spans="1:21">
      <c r="A42" t="s">
        <v>196</v>
      </c>
      <c r="B42" t="s">
        <v>124</v>
      </c>
      <c r="C42" t="s">
        <v>111</v>
      </c>
      <c r="D42" t="s">
        <v>97</v>
      </c>
      <c r="E42" t="s">
        <v>108</v>
      </c>
      <c r="F42">
        <v>3</v>
      </c>
      <c r="G42">
        <v>7971</v>
      </c>
      <c r="H42" t="s">
        <v>99</v>
      </c>
      <c r="I42">
        <v>1021</v>
      </c>
      <c r="J42">
        <v>1.1000000000000001</v>
      </c>
      <c r="K42" t="s">
        <v>121</v>
      </c>
      <c r="L42">
        <v>197166.66666666666</v>
      </c>
      <c r="M42" t="s">
        <v>102</v>
      </c>
      <c r="N42" t="s">
        <v>104</v>
      </c>
      <c r="O42" t="s">
        <v>103</v>
      </c>
      <c r="P42">
        <v>2200</v>
      </c>
      <c r="Q42" t="s">
        <v>111</v>
      </c>
      <c r="R42">
        <v>0.76077768385460698</v>
      </c>
      <c r="S42" t="s">
        <v>104</v>
      </c>
      <c r="T42">
        <v>5.9745347698334964E-2</v>
      </c>
      <c r="U42" t="s">
        <v>186</v>
      </c>
    </row>
    <row r="43" spans="1:21">
      <c r="A43" t="s">
        <v>39</v>
      </c>
      <c r="B43" t="s">
        <v>124</v>
      </c>
      <c r="C43" t="s">
        <v>96</v>
      </c>
      <c r="D43" t="s">
        <v>97</v>
      </c>
      <c r="E43" t="s">
        <v>108</v>
      </c>
      <c r="F43">
        <v>2</v>
      </c>
      <c r="G43">
        <v>6622</v>
      </c>
      <c r="H43" t="s">
        <v>99</v>
      </c>
      <c r="I43">
        <v>1041</v>
      </c>
      <c r="J43">
        <v>1.1950000000000001</v>
      </c>
      <c r="K43" t="s">
        <v>121</v>
      </c>
      <c r="L43">
        <v>191833.33333333334</v>
      </c>
      <c r="M43" t="s">
        <v>102</v>
      </c>
      <c r="N43" t="s">
        <v>104</v>
      </c>
      <c r="O43" t="s">
        <v>103</v>
      </c>
      <c r="P43">
        <v>1300</v>
      </c>
      <c r="Q43" t="s">
        <v>113</v>
      </c>
      <c r="R43">
        <v>0.93831450912250214</v>
      </c>
      <c r="S43" t="s">
        <v>104</v>
      </c>
      <c r="T43">
        <v>-4.5148895292987511E-2</v>
      </c>
      <c r="U43">
        <v>4.1841004184099521E-3</v>
      </c>
    </row>
    <row r="44" spans="1:21">
      <c r="A44" t="s">
        <v>40</v>
      </c>
      <c r="B44" t="s">
        <v>124</v>
      </c>
      <c r="C44" t="s">
        <v>96</v>
      </c>
      <c r="D44" t="s">
        <v>97</v>
      </c>
      <c r="E44" t="s">
        <v>108</v>
      </c>
      <c r="F44">
        <v>3</v>
      </c>
      <c r="G44">
        <v>8984</v>
      </c>
      <c r="H44" t="s">
        <v>126</v>
      </c>
      <c r="I44">
        <v>831</v>
      </c>
      <c r="J44">
        <v>1</v>
      </c>
      <c r="K44" t="s">
        <v>121</v>
      </c>
      <c r="L44">
        <v>73333.333333333328</v>
      </c>
      <c r="M44" t="s">
        <v>109</v>
      </c>
      <c r="N44" t="s">
        <v>104</v>
      </c>
      <c r="O44" t="s">
        <v>103</v>
      </c>
      <c r="P44">
        <v>2200</v>
      </c>
      <c r="Q44" t="s">
        <v>104</v>
      </c>
      <c r="R44">
        <v>0.68181818181818188</v>
      </c>
      <c r="S44" t="s">
        <v>104</v>
      </c>
      <c r="T44">
        <v>0.457280385078219</v>
      </c>
      <c r="U44">
        <v>0.275528416</v>
      </c>
    </row>
    <row r="45" spans="1:21">
      <c r="A45" t="s">
        <v>197</v>
      </c>
      <c r="B45" t="s">
        <v>124</v>
      </c>
      <c r="C45" t="s">
        <v>96</v>
      </c>
      <c r="D45" t="s">
        <v>97</v>
      </c>
      <c r="E45" t="s">
        <v>108</v>
      </c>
      <c r="F45">
        <v>3</v>
      </c>
      <c r="G45">
        <v>8481</v>
      </c>
      <c r="H45" t="s">
        <v>99</v>
      </c>
      <c r="I45">
        <v>1075</v>
      </c>
      <c r="J45">
        <v>1.75</v>
      </c>
      <c r="K45" t="s">
        <v>121</v>
      </c>
      <c r="L45">
        <v>185000</v>
      </c>
      <c r="M45" t="s">
        <v>102</v>
      </c>
      <c r="N45" t="s">
        <v>104</v>
      </c>
      <c r="O45" t="s">
        <v>103</v>
      </c>
      <c r="P45">
        <v>2120</v>
      </c>
      <c r="Q45" t="s">
        <v>96</v>
      </c>
      <c r="R45">
        <v>0.81081081081081086</v>
      </c>
      <c r="S45" t="s">
        <v>102</v>
      </c>
      <c r="T45">
        <v>-4.2790697674418607E-2</v>
      </c>
      <c r="U45" t="s">
        <v>186</v>
      </c>
    </row>
    <row r="46" spans="1:21">
      <c r="A46" t="s">
        <v>198</v>
      </c>
      <c r="B46" t="s">
        <v>124</v>
      </c>
      <c r="C46" t="s">
        <v>96</v>
      </c>
      <c r="D46" t="s">
        <v>97</v>
      </c>
      <c r="E46" t="s">
        <v>108</v>
      </c>
      <c r="F46">
        <v>3</v>
      </c>
      <c r="G46">
        <v>8460</v>
      </c>
      <c r="H46" t="s">
        <v>99</v>
      </c>
      <c r="I46">
        <v>1127</v>
      </c>
      <c r="J46">
        <v>1.75</v>
      </c>
      <c r="K46" t="s">
        <v>121</v>
      </c>
      <c r="L46">
        <v>185000</v>
      </c>
      <c r="M46" t="s">
        <v>102</v>
      </c>
      <c r="N46" t="s">
        <v>104</v>
      </c>
      <c r="O46" t="s">
        <v>103</v>
      </c>
      <c r="P46">
        <v>2200</v>
      </c>
      <c r="Q46" t="s">
        <v>96</v>
      </c>
      <c r="R46">
        <v>0.81081081081081086</v>
      </c>
      <c r="S46" t="s">
        <v>102</v>
      </c>
      <c r="T46">
        <v>-1.5084294587400177E-2</v>
      </c>
      <c r="U46" t="s">
        <v>186</v>
      </c>
    </row>
    <row r="47" spans="1:21">
      <c r="A47" t="s">
        <v>199</v>
      </c>
      <c r="B47" t="s">
        <v>124</v>
      </c>
      <c r="C47" t="s">
        <v>113</v>
      </c>
      <c r="D47" t="s">
        <v>97</v>
      </c>
      <c r="E47" t="s">
        <v>98</v>
      </c>
      <c r="F47">
        <v>1</v>
      </c>
      <c r="G47">
        <v>7486</v>
      </c>
      <c r="H47" t="s">
        <v>125</v>
      </c>
      <c r="I47">
        <v>2557</v>
      </c>
      <c r="J47">
        <v>1.4</v>
      </c>
      <c r="K47" t="s">
        <v>100</v>
      </c>
      <c r="L47">
        <v>185333.33333333334</v>
      </c>
      <c r="M47" t="s">
        <v>102</v>
      </c>
      <c r="N47" t="s">
        <v>104</v>
      </c>
      <c r="O47" t="s">
        <v>103</v>
      </c>
      <c r="P47">
        <v>2165</v>
      </c>
      <c r="Q47" t="s">
        <v>113</v>
      </c>
      <c r="R47">
        <v>0.80935251798561147</v>
      </c>
      <c r="S47" t="s">
        <v>104</v>
      </c>
      <c r="T47">
        <v>0.18771998435666798</v>
      </c>
      <c r="U47" t="s">
        <v>186</v>
      </c>
    </row>
    <row r="48" spans="1:21">
      <c r="A48" t="s">
        <v>200</v>
      </c>
      <c r="B48" t="s">
        <v>124</v>
      </c>
      <c r="C48" t="s">
        <v>113</v>
      </c>
      <c r="D48" t="s">
        <v>97</v>
      </c>
      <c r="E48" t="s">
        <v>98</v>
      </c>
      <c r="F48">
        <v>1</v>
      </c>
      <c r="G48">
        <v>7486</v>
      </c>
      <c r="H48" t="s">
        <v>125</v>
      </c>
      <c r="I48">
        <v>2084</v>
      </c>
      <c r="J48">
        <v>1.4</v>
      </c>
      <c r="K48" t="s">
        <v>100</v>
      </c>
      <c r="L48">
        <v>179500</v>
      </c>
      <c r="M48" t="s">
        <v>102</v>
      </c>
      <c r="N48" t="s">
        <v>104</v>
      </c>
      <c r="O48" t="s">
        <v>103</v>
      </c>
      <c r="P48">
        <v>2165</v>
      </c>
      <c r="Q48" t="s">
        <v>113</v>
      </c>
      <c r="R48">
        <v>0.83565459610027859</v>
      </c>
      <c r="S48" t="s">
        <v>104</v>
      </c>
      <c r="T48">
        <v>0.50431861804222644</v>
      </c>
      <c r="U48" t="s">
        <v>186</v>
      </c>
    </row>
    <row r="49" spans="1:21">
      <c r="A49" t="s">
        <v>201</v>
      </c>
      <c r="B49" t="s">
        <v>124</v>
      </c>
      <c r="C49" t="s">
        <v>96</v>
      </c>
      <c r="D49" t="s">
        <v>97</v>
      </c>
      <c r="E49" t="s">
        <v>98</v>
      </c>
      <c r="F49">
        <v>1</v>
      </c>
      <c r="G49">
        <v>7486</v>
      </c>
      <c r="H49" t="s">
        <v>125</v>
      </c>
      <c r="I49">
        <v>2024</v>
      </c>
      <c r="J49">
        <v>1.4</v>
      </c>
      <c r="K49" t="s">
        <v>100</v>
      </c>
      <c r="L49">
        <v>191166.66666666666</v>
      </c>
      <c r="M49" t="s">
        <v>102</v>
      </c>
      <c r="N49" t="s">
        <v>111</v>
      </c>
      <c r="O49" t="s">
        <v>103</v>
      </c>
      <c r="P49">
        <v>2165</v>
      </c>
      <c r="Q49" t="s">
        <v>113</v>
      </c>
      <c r="R49">
        <v>0.78465562336530081</v>
      </c>
      <c r="S49" t="s">
        <v>104</v>
      </c>
      <c r="T49">
        <v>0.233201581027668</v>
      </c>
      <c r="U49" t="s">
        <v>186</v>
      </c>
    </row>
    <row r="50" spans="1:21">
      <c r="A50" t="s">
        <v>202</v>
      </c>
      <c r="B50" t="s">
        <v>124</v>
      </c>
      <c r="C50" t="s">
        <v>113</v>
      </c>
      <c r="D50" t="s">
        <v>97</v>
      </c>
      <c r="E50" t="s">
        <v>98</v>
      </c>
      <c r="F50">
        <v>2</v>
      </c>
      <c r="G50">
        <v>5826</v>
      </c>
      <c r="H50" t="s">
        <v>99</v>
      </c>
      <c r="I50">
        <v>779</v>
      </c>
      <c r="J50">
        <v>0.75800000000000001</v>
      </c>
      <c r="K50" t="s">
        <v>121</v>
      </c>
      <c r="L50">
        <v>215000</v>
      </c>
      <c r="M50" t="s">
        <v>120</v>
      </c>
      <c r="N50" t="s">
        <v>102</v>
      </c>
      <c r="O50" t="s">
        <v>103</v>
      </c>
      <c r="P50">
        <v>1080</v>
      </c>
      <c r="Q50" t="s">
        <v>102</v>
      </c>
      <c r="R50">
        <v>0.83720930232558144</v>
      </c>
      <c r="S50" t="s">
        <v>102</v>
      </c>
      <c r="T50">
        <v>0.38896020539152759</v>
      </c>
      <c r="U50" t="s">
        <v>186</v>
      </c>
    </row>
    <row r="51" spans="1:21">
      <c r="A51" t="s">
        <v>41</v>
      </c>
      <c r="B51" t="s">
        <v>124</v>
      </c>
      <c r="C51" t="s">
        <v>96</v>
      </c>
      <c r="D51" t="s">
        <v>97</v>
      </c>
      <c r="E51" t="s">
        <v>98</v>
      </c>
      <c r="F51">
        <v>1</v>
      </c>
      <c r="G51">
        <v>7213</v>
      </c>
      <c r="H51" t="s">
        <v>99</v>
      </c>
      <c r="I51">
        <v>1383</v>
      </c>
      <c r="J51">
        <v>1.3</v>
      </c>
      <c r="K51" t="s">
        <v>121</v>
      </c>
      <c r="L51">
        <v>145833.33333333334</v>
      </c>
      <c r="M51" t="s">
        <v>113</v>
      </c>
      <c r="N51" t="s">
        <v>104</v>
      </c>
      <c r="O51" t="s">
        <v>103</v>
      </c>
      <c r="P51">
        <v>1170</v>
      </c>
      <c r="Q51" t="s">
        <v>102</v>
      </c>
      <c r="R51">
        <v>0.96</v>
      </c>
      <c r="S51" t="s">
        <v>102</v>
      </c>
      <c r="T51">
        <v>8.6767895878524945E-2</v>
      </c>
      <c r="U51">
        <v>0.25384615384615372</v>
      </c>
    </row>
    <row r="52" spans="1:21">
      <c r="A52" t="s">
        <v>203</v>
      </c>
      <c r="B52" t="s">
        <v>124</v>
      </c>
      <c r="C52" t="s">
        <v>96</v>
      </c>
      <c r="D52" t="s">
        <v>97</v>
      </c>
      <c r="E52" t="s">
        <v>98</v>
      </c>
      <c r="F52">
        <v>1</v>
      </c>
      <c r="G52">
        <v>7268</v>
      </c>
      <c r="H52" t="s">
        <v>99</v>
      </c>
      <c r="I52">
        <v>1481</v>
      </c>
      <c r="J52">
        <v>1.03</v>
      </c>
      <c r="K52" t="s">
        <v>121</v>
      </c>
      <c r="L52">
        <v>215333.33333333334</v>
      </c>
      <c r="M52" t="s">
        <v>120</v>
      </c>
      <c r="N52" t="s">
        <v>104</v>
      </c>
      <c r="O52" t="s">
        <v>103</v>
      </c>
      <c r="P52">
        <v>1400</v>
      </c>
      <c r="Q52" t="s">
        <v>113</v>
      </c>
      <c r="R52">
        <v>0.83591331269349844</v>
      </c>
      <c r="S52" t="s">
        <v>104</v>
      </c>
      <c r="T52">
        <v>0.39095205941931127</v>
      </c>
      <c r="U52" t="s">
        <v>186</v>
      </c>
    </row>
    <row r="53" spans="1:21">
      <c r="A53" t="s">
        <v>42</v>
      </c>
      <c r="B53" t="s">
        <v>124</v>
      </c>
      <c r="C53" t="s">
        <v>96</v>
      </c>
      <c r="D53" t="s">
        <v>112</v>
      </c>
      <c r="E53" t="s">
        <v>108</v>
      </c>
      <c r="F53">
        <v>3</v>
      </c>
      <c r="G53">
        <v>6153</v>
      </c>
      <c r="H53" t="s">
        <v>99</v>
      </c>
      <c r="I53">
        <v>787</v>
      </c>
      <c r="J53">
        <v>1.5086206896551726</v>
      </c>
      <c r="K53" t="s">
        <v>121</v>
      </c>
      <c r="L53">
        <v>105000</v>
      </c>
      <c r="M53" t="s">
        <v>113</v>
      </c>
      <c r="N53" t="s">
        <v>96</v>
      </c>
      <c r="O53" t="s">
        <v>103</v>
      </c>
      <c r="P53">
        <v>1780</v>
      </c>
      <c r="Q53" t="s">
        <v>104</v>
      </c>
      <c r="R53">
        <v>0.95238095238095233</v>
      </c>
      <c r="S53" t="s">
        <v>102</v>
      </c>
      <c r="T53">
        <v>0.24777636594663277</v>
      </c>
      <c r="U53">
        <v>1.3199999999999996</v>
      </c>
    </row>
    <row r="54" spans="1:21">
      <c r="A54" t="s">
        <v>43</v>
      </c>
      <c r="B54" t="s">
        <v>124</v>
      </c>
      <c r="C54" t="s">
        <v>96</v>
      </c>
      <c r="D54" t="s">
        <v>97</v>
      </c>
      <c r="E54" t="s">
        <v>98</v>
      </c>
      <c r="F54">
        <v>1</v>
      </c>
      <c r="G54">
        <v>5272</v>
      </c>
      <c r="H54" t="s">
        <v>99</v>
      </c>
      <c r="I54">
        <v>1034</v>
      </c>
      <c r="J54">
        <v>0.629</v>
      </c>
      <c r="K54" t="s">
        <v>121</v>
      </c>
      <c r="L54">
        <v>215000</v>
      </c>
      <c r="M54" t="s">
        <v>120</v>
      </c>
      <c r="N54" t="s">
        <v>111</v>
      </c>
      <c r="O54" t="s">
        <v>103</v>
      </c>
      <c r="P54">
        <v>1315</v>
      </c>
      <c r="Q54" t="s">
        <v>111</v>
      </c>
      <c r="R54">
        <v>0.83720930232558144</v>
      </c>
      <c r="S54" t="s">
        <v>104</v>
      </c>
      <c r="T54">
        <v>0.24468085106382978</v>
      </c>
      <c r="U54">
        <v>0.97138314785373603</v>
      </c>
    </row>
    <row r="55" spans="1:21">
      <c r="A55" t="s">
        <v>204</v>
      </c>
      <c r="B55" t="s">
        <v>124</v>
      </c>
      <c r="C55" t="s">
        <v>96</v>
      </c>
      <c r="D55" t="s">
        <v>97</v>
      </c>
      <c r="E55" t="s">
        <v>98</v>
      </c>
      <c r="F55">
        <v>1</v>
      </c>
      <c r="G55">
        <v>7336</v>
      </c>
      <c r="H55" t="s">
        <v>125</v>
      </c>
      <c r="I55">
        <v>1413</v>
      </c>
      <c r="J55">
        <v>1.01</v>
      </c>
      <c r="K55" t="s">
        <v>121</v>
      </c>
      <c r="L55">
        <v>215333.33333333334</v>
      </c>
      <c r="M55" t="s">
        <v>120</v>
      </c>
      <c r="N55" t="s">
        <v>104</v>
      </c>
      <c r="O55" t="s">
        <v>103</v>
      </c>
      <c r="P55">
        <v>1600</v>
      </c>
      <c r="Q55" t="s">
        <v>113</v>
      </c>
      <c r="R55">
        <v>0.83591331269349844</v>
      </c>
      <c r="S55" t="s">
        <v>104</v>
      </c>
      <c r="T55">
        <v>0.22646850672328378</v>
      </c>
      <c r="U55" t="s">
        <v>186</v>
      </c>
    </row>
    <row r="56" spans="1:21">
      <c r="A56" t="s">
        <v>205</v>
      </c>
      <c r="B56" t="s">
        <v>124</v>
      </c>
      <c r="C56" t="s">
        <v>113</v>
      </c>
      <c r="D56" t="s">
        <v>97</v>
      </c>
      <c r="E56" t="s">
        <v>108</v>
      </c>
      <c r="F56">
        <v>3</v>
      </c>
      <c r="G56">
        <v>7851</v>
      </c>
      <c r="H56" t="s">
        <v>99</v>
      </c>
      <c r="I56">
        <v>1172</v>
      </c>
      <c r="J56">
        <v>1.5</v>
      </c>
      <c r="K56" t="s">
        <v>121</v>
      </c>
      <c r="L56">
        <v>185333.33333333334</v>
      </c>
      <c r="M56" t="s">
        <v>102</v>
      </c>
      <c r="N56" t="s">
        <v>104</v>
      </c>
      <c r="O56" t="s">
        <v>103</v>
      </c>
      <c r="P56">
        <v>2100</v>
      </c>
      <c r="Q56" t="s">
        <v>102</v>
      </c>
      <c r="R56">
        <v>0.80935251798561147</v>
      </c>
      <c r="S56" t="s">
        <v>102</v>
      </c>
      <c r="T56">
        <v>5.2047781569965867E-2</v>
      </c>
      <c r="U56" t="s">
        <v>186</v>
      </c>
    </row>
    <row r="57" spans="1:21">
      <c r="A57" t="s">
        <v>44</v>
      </c>
      <c r="B57" t="s">
        <v>124</v>
      </c>
      <c r="C57" t="s">
        <v>113</v>
      </c>
      <c r="D57" t="s">
        <v>97</v>
      </c>
      <c r="E57" t="s">
        <v>108</v>
      </c>
      <c r="F57">
        <v>3</v>
      </c>
      <c r="G57">
        <v>9101</v>
      </c>
      <c r="H57" t="s">
        <v>99</v>
      </c>
      <c r="I57">
        <v>1018</v>
      </c>
      <c r="J57">
        <v>1.2629999999999999</v>
      </c>
      <c r="K57" t="s">
        <v>121</v>
      </c>
      <c r="L57">
        <v>179500</v>
      </c>
      <c r="M57" t="s">
        <v>102</v>
      </c>
      <c r="N57" t="s">
        <v>102</v>
      </c>
      <c r="O57" t="s">
        <v>103</v>
      </c>
      <c r="P57">
        <v>765</v>
      </c>
      <c r="Q57" t="s">
        <v>113</v>
      </c>
      <c r="R57">
        <v>0.83565459610027859</v>
      </c>
      <c r="S57" t="s">
        <v>104</v>
      </c>
      <c r="T57">
        <v>0.27897838899803534</v>
      </c>
      <c r="U57">
        <v>5.5423594615994602E-3</v>
      </c>
    </row>
    <row r="58" spans="1:21">
      <c r="A58" t="s">
        <v>45</v>
      </c>
      <c r="B58" t="s">
        <v>127</v>
      </c>
      <c r="C58" t="s">
        <v>102</v>
      </c>
      <c r="D58" t="s">
        <v>107</v>
      </c>
      <c r="E58" t="s">
        <v>98</v>
      </c>
      <c r="F58">
        <v>1</v>
      </c>
      <c r="G58">
        <v>2800</v>
      </c>
      <c r="H58" t="s">
        <v>99</v>
      </c>
      <c r="I58">
        <v>1157</v>
      </c>
      <c r="J58">
        <v>1.3</v>
      </c>
      <c r="K58" t="s">
        <v>100</v>
      </c>
      <c r="L58">
        <v>175000</v>
      </c>
      <c r="M58" t="s">
        <v>102</v>
      </c>
      <c r="N58" t="s">
        <v>96</v>
      </c>
      <c r="O58" t="s">
        <v>103</v>
      </c>
      <c r="P58">
        <v>90</v>
      </c>
      <c r="Q58" t="s">
        <v>104</v>
      </c>
      <c r="R58">
        <v>0.8571428571428571</v>
      </c>
      <c r="S58" t="s">
        <v>102</v>
      </c>
      <c r="T58">
        <v>0.39412273120138291</v>
      </c>
      <c r="U58">
        <v>0.3076923076923076</v>
      </c>
    </row>
    <row r="59" spans="1:21">
      <c r="A59" t="s">
        <v>46</v>
      </c>
      <c r="B59" t="s">
        <v>127</v>
      </c>
      <c r="C59" t="s">
        <v>111</v>
      </c>
      <c r="D59" t="s">
        <v>107</v>
      </c>
      <c r="E59" t="s">
        <v>98</v>
      </c>
      <c r="F59">
        <v>1</v>
      </c>
      <c r="G59">
        <v>4476</v>
      </c>
      <c r="H59" t="s">
        <v>99</v>
      </c>
      <c r="I59">
        <v>1229</v>
      </c>
      <c r="J59">
        <v>0.49</v>
      </c>
      <c r="K59" t="s">
        <v>100</v>
      </c>
      <c r="L59">
        <v>125000</v>
      </c>
      <c r="M59" t="s">
        <v>113</v>
      </c>
      <c r="N59" t="s">
        <v>96</v>
      </c>
      <c r="O59" t="s">
        <v>103</v>
      </c>
      <c r="P59">
        <v>120</v>
      </c>
      <c r="Q59" t="s">
        <v>104</v>
      </c>
      <c r="R59">
        <v>0.8</v>
      </c>
      <c r="S59" t="s">
        <v>113</v>
      </c>
      <c r="T59">
        <v>7.2416598860862491E-2</v>
      </c>
      <c r="U59">
        <v>0.19999999999999996</v>
      </c>
    </row>
    <row r="60" spans="1:21">
      <c r="A60" t="s">
        <v>47</v>
      </c>
      <c r="B60" t="s">
        <v>128</v>
      </c>
      <c r="C60" t="s">
        <v>104</v>
      </c>
      <c r="D60" t="s">
        <v>107</v>
      </c>
      <c r="E60" t="s">
        <v>98</v>
      </c>
      <c r="F60">
        <v>1</v>
      </c>
      <c r="G60">
        <v>8528</v>
      </c>
      <c r="H60" t="s">
        <v>99</v>
      </c>
      <c r="I60">
        <v>1149</v>
      </c>
      <c r="J60">
        <v>1</v>
      </c>
      <c r="K60" t="s">
        <v>129</v>
      </c>
      <c r="L60">
        <v>62500</v>
      </c>
      <c r="M60" t="s">
        <v>109</v>
      </c>
      <c r="N60" t="s">
        <v>113</v>
      </c>
      <c r="O60" t="s">
        <v>103</v>
      </c>
      <c r="P60">
        <v>2900</v>
      </c>
      <c r="Q60" t="s">
        <v>102</v>
      </c>
      <c r="R60">
        <v>0.96</v>
      </c>
      <c r="S60" t="s">
        <v>96</v>
      </c>
      <c r="T60">
        <v>0.1122715404699739</v>
      </c>
      <c r="U60">
        <v>0.31099999999999994</v>
      </c>
    </row>
    <row r="61" spans="1:21">
      <c r="A61" t="s">
        <v>48</v>
      </c>
      <c r="B61" t="s">
        <v>106</v>
      </c>
      <c r="C61" t="s">
        <v>111</v>
      </c>
      <c r="D61" t="s">
        <v>107</v>
      </c>
      <c r="E61" t="s">
        <v>98</v>
      </c>
      <c r="F61">
        <v>1</v>
      </c>
      <c r="G61">
        <v>2356</v>
      </c>
      <c r="H61" t="s">
        <v>123</v>
      </c>
      <c r="I61">
        <v>870</v>
      </c>
      <c r="J61">
        <v>5.2941176470588234</v>
      </c>
      <c r="K61" t="s">
        <v>100</v>
      </c>
      <c r="L61">
        <v>300000</v>
      </c>
      <c r="M61" t="s">
        <v>118</v>
      </c>
      <c r="N61" t="s">
        <v>113</v>
      </c>
      <c r="O61" t="s">
        <v>103</v>
      </c>
      <c r="P61">
        <v>300</v>
      </c>
      <c r="Q61" t="s">
        <v>104</v>
      </c>
      <c r="R61">
        <v>0.66666666666666663</v>
      </c>
      <c r="S61" t="s">
        <v>111</v>
      </c>
      <c r="T61">
        <v>0.20804597701149424</v>
      </c>
      <c r="U61">
        <v>0.3600000000000001</v>
      </c>
    </row>
    <row r="62" spans="1:21">
      <c r="A62" t="s">
        <v>49</v>
      </c>
      <c r="B62" t="s">
        <v>106</v>
      </c>
      <c r="C62" t="s">
        <v>111</v>
      </c>
      <c r="D62" t="s">
        <v>112</v>
      </c>
      <c r="E62" t="s">
        <v>98</v>
      </c>
      <c r="F62">
        <v>1</v>
      </c>
      <c r="G62">
        <v>1826</v>
      </c>
      <c r="H62" t="s">
        <v>123</v>
      </c>
      <c r="I62">
        <v>592</v>
      </c>
      <c r="J62">
        <v>0.35</v>
      </c>
      <c r="K62" t="s">
        <v>100</v>
      </c>
      <c r="L62">
        <v>90500</v>
      </c>
      <c r="M62" t="s">
        <v>109</v>
      </c>
      <c r="N62" t="s">
        <v>96</v>
      </c>
      <c r="O62" t="s">
        <v>103</v>
      </c>
      <c r="P62">
        <v>125</v>
      </c>
      <c r="Q62" t="s">
        <v>104</v>
      </c>
      <c r="R62">
        <v>0.91712707182320441</v>
      </c>
      <c r="S62" t="s">
        <v>104</v>
      </c>
      <c r="T62">
        <v>1.9290540540540539</v>
      </c>
      <c r="U62">
        <v>0.62</v>
      </c>
    </row>
    <row r="63" spans="1:21">
      <c r="A63" t="s">
        <v>50</v>
      </c>
      <c r="B63" t="s">
        <v>106</v>
      </c>
      <c r="C63" t="s">
        <v>102</v>
      </c>
      <c r="D63" t="s">
        <v>107</v>
      </c>
      <c r="E63" t="s">
        <v>98</v>
      </c>
      <c r="F63">
        <v>1</v>
      </c>
      <c r="G63">
        <v>7218</v>
      </c>
      <c r="H63" t="s">
        <v>99</v>
      </c>
      <c r="I63">
        <v>1364</v>
      </c>
      <c r="J63">
        <v>3.9</v>
      </c>
      <c r="K63" t="s">
        <v>100</v>
      </c>
      <c r="L63">
        <v>122500</v>
      </c>
      <c r="M63" t="s">
        <v>113</v>
      </c>
      <c r="N63" t="s">
        <v>96</v>
      </c>
      <c r="O63" t="s">
        <v>103</v>
      </c>
      <c r="P63">
        <v>400</v>
      </c>
      <c r="Q63" t="s">
        <v>104</v>
      </c>
      <c r="R63">
        <v>0.81632653061224492</v>
      </c>
      <c r="S63" t="s">
        <v>111</v>
      </c>
      <c r="T63">
        <v>0.72360703812316718</v>
      </c>
      <c r="U63">
        <v>0.94871794871794868</v>
      </c>
    </row>
    <row r="64" spans="1:21">
      <c r="A64" t="s">
        <v>51</v>
      </c>
      <c r="B64" t="s">
        <v>106</v>
      </c>
      <c r="C64" t="s">
        <v>102</v>
      </c>
      <c r="D64" t="s">
        <v>107</v>
      </c>
      <c r="E64" t="s">
        <v>108</v>
      </c>
      <c r="F64">
        <v>3</v>
      </c>
      <c r="G64">
        <v>7850</v>
      </c>
      <c r="H64" t="s">
        <v>99</v>
      </c>
      <c r="I64">
        <v>732</v>
      </c>
      <c r="J64">
        <v>1.6119090909090907</v>
      </c>
      <c r="K64" t="s">
        <v>100</v>
      </c>
      <c r="L64">
        <v>70833.333333333328</v>
      </c>
      <c r="M64" t="s">
        <v>109</v>
      </c>
      <c r="N64" t="s">
        <v>102</v>
      </c>
      <c r="O64" t="s">
        <v>103</v>
      </c>
      <c r="P64">
        <v>410</v>
      </c>
      <c r="Q64" t="s">
        <v>102</v>
      </c>
      <c r="R64">
        <v>0.88941176470588246</v>
      </c>
      <c r="S64" t="s">
        <v>113</v>
      </c>
      <c r="T64">
        <v>0.85655737704918034</v>
      </c>
      <c r="U64">
        <v>0.36974789915966394</v>
      </c>
    </row>
    <row r="65" spans="1:21">
      <c r="A65" t="s">
        <v>130</v>
      </c>
      <c r="B65" t="s">
        <v>106</v>
      </c>
      <c r="C65" t="s">
        <v>111</v>
      </c>
      <c r="D65" t="s">
        <v>107</v>
      </c>
      <c r="E65" t="s">
        <v>98</v>
      </c>
      <c r="F65">
        <v>1</v>
      </c>
      <c r="G65">
        <v>1551</v>
      </c>
      <c r="H65" t="s">
        <v>99</v>
      </c>
      <c r="I65">
        <v>1334</v>
      </c>
      <c r="J65">
        <v>4.7</v>
      </c>
      <c r="K65" t="s">
        <v>100</v>
      </c>
      <c r="L65">
        <v>261666.66666666666</v>
      </c>
      <c r="M65" t="s">
        <v>118</v>
      </c>
      <c r="N65" t="s">
        <v>113</v>
      </c>
      <c r="O65" t="s">
        <v>103</v>
      </c>
      <c r="P65">
        <v>380</v>
      </c>
      <c r="Q65" t="s">
        <v>111</v>
      </c>
      <c r="R65">
        <v>0.84076433121019112</v>
      </c>
      <c r="S65" t="s">
        <v>102</v>
      </c>
      <c r="T65">
        <v>-0.12518740629685157</v>
      </c>
      <c r="U65">
        <v>0.60000000000000009</v>
      </c>
    </row>
    <row r="66" spans="1:21">
      <c r="A66" t="s">
        <v>52</v>
      </c>
      <c r="B66" t="s">
        <v>106</v>
      </c>
      <c r="C66" t="s">
        <v>102</v>
      </c>
      <c r="D66" t="s">
        <v>112</v>
      </c>
      <c r="E66" t="s">
        <v>98</v>
      </c>
      <c r="F66">
        <v>1</v>
      </c>
      <c r="G66">
        <v>6240</v>
      </c>
      <c r="H66" t="s">
        <v>99</v>
      </c>
      <c r="I66">
        <v>1245</v>
      </c>
      <c r="J66">
        <v>5</v>
      </c>
      <c r="K66" t="s">
        <v>100</v>
      </c>
      <c r="L66">
        <v>167500</v>
      </c>
      <c r="M66" t="s">
        <v>102</v>
      </c>
      <c r="N66" t="s">
        <v>113</v>
      </c>
      <c r="O66" t="s">
        <v>103</v>
      </c>
      <c r="P66">
        <v>370</v>
      </c>
      <c r="Q66" t="s">
        <v>104</v>
      </c>
      <c r="R66">
        <v>0.47761194029850745</v>
      </c>
      <c r="S66" t="s">
        <v>111</v>
      </c>
      <c r="T66">
        <v>0.73493975903614461</v>
      </c>
      <c r="U66">
        <v>0.7</v>
      </c>
    </row>
    <row r="67" spans="1:21">
      <c r="A67" t="s">
        <v>214</v>
      </c>
      <c r="B67" t="s">
        <v>106</v>
      </c>
      <c r="C67" t="s">
        <v>104</v>
      </c>
      <c r="D67" t="s">
        <v>107</v>
      </c>
      <c r="E67" t="s">
        <v>108</v>
      </c>
      <c r="F67">
        <v>0</v>
      </c>
      <c r="G67">
        <v>8719</v>
      </c>
      <c r="H67" t="s">
        <v>99</v>
      </c>
      <c r="I67">
        <v>1136</v>
      </c>
      <c r="J67">
        <v>2.5</v>
      </c>
      <c r="K67" t="s">
        <v>121</v>
      </c>
      <c r="L67">
        <v>83333.333333333328</v>
      </c>
      <c r="M67" t="s">
        <v>109</v>
      </c>
      <c r="N67" t="s">
        <v>104</v>
      </c>
      <c r="O67" t="s">
        <v>103</v>
      </c>
      <c r="P67">
        <v>116</v>
      </c>
      <c r="Q67" t="s">
        <v>104</v>
      </c>
      <c r="R67">
        <v>0.96000000000000008</v>
      </c>
      <c r="S67" t="s">
        <v>113</v>
      </c>
      <c r="T67">
        <v>0.16285211267605634</v>
      </c>
      <c r="U67">
        <v>0</v>
      </c>
    </row>
    <row r="68" spans="1:21">
      <c r="A68" t="s">
        <v>53</v>
      </c>
      <c r="B68" t="s">
        <v>106</v>
      </c>
      <c r="C68" t="s">
        <v>111</v>
      </c>
      <c r="D68" t="s">
        <v>112</v>
      </c>
      <c r="E68" t="s">
        <v>98</v>
      </c>
      <c r="F68">
        <v>1</v>
      </c>
      <c r="G68">
        <v>7729</v>
      </c>
      <c r="H68" t="s">
        <v>99</v>
      </c>
      <c r="I68">
        <v>1949</v>
      </c>
      <c r="J68">
        <v>4.78</v>
      </c>
      <c r="K68" t="s">
        <v>100</v>
      </c>
      <c r="L68">
        <v>166666.66666666666</v>
      </c>
      <c r="M68" t="s">
        <v>102</v>
      </c>
      <c r="N68" t="s">
        <v>102</v>
      </c>
      <c r="O68" t="s">
        <v>103</v>
      </c>
      <c r="P68">
        <v>424</v>
      </c>
      <c r="Q68" t="s">
        <v>104</v>
      </c>
      <c r="R68">
        <v>0.78</v>
      </c>
      <c r="S68" t="s">
        <v>113</v>
      </c>
      <c r="T68">
        <v>0.1667521806054387</v>
      </c>
      <c r="U68">
        <v>0.1924686192468619</v>
      </c>
    </row>
    <row r="69" spans="1:21">
      <c r="A69" t="s">
        <v>131</v>
      </c>
      <c r="B69" t="s">
        <v>106</v>
      </c>
      <c r="C69" t="s">
        <v>104</v>
      </c>
      <c r="D69" t="s">
        <v>107</v>
      </c>
      <c r="E69" t="s">
        <v>98</v>
      </c>
      <c r="F69">
        <v>1</v>
      </c>
      <c r="G69">
        <v>8391</v>
      </c>
      <c r="H69" t="s">
        <v>99</v>
      </c>
      <c r="I69">
        <v>952</v>
      </c>
      <c r="J69">
        <v>1.6</v>
      </c>
      <c r="K69" t="s">
        <v>100</v>
      </c>
      <c r="L69">
        <v>40000</v>
      </c>
      <c r="M69" t="s">
        <v>101</v>
      </c>
      <c r="N69" t="s">
        <v>111</v>
      </c>
      <c r="O69" t="s">
        <v>103</v>
      </c>
      <c r="P69">
        <v>165</v>
      </c>
      <c r="Q69" t="s">
        <v>102</v>
      </c>
      <c r="R69">
        <v>1</v>
      </c>
      <c r="S69" t="s">
        <v>111</v>
      </c>
      <c r="T69">
        <v>0.87920168067226889</v>
      </c>
      <c r="U69">
        <v>0.24999999999999994</v>
      </c>
    </row>
    <row r="70" spans="1:21">
      <c r="A70" t="s">
        <v>132</v>
      </c>
      <c r="B70" t="s">
        <v>117</v>
      </c>
      <c r="C70" t="s">
        <v>113</v>
      </c>
      <c r="D70" t="s">
        <v>112</v>
      </c>
      <c r="E70" t="s">
        <v>98</v>
      </c>
      <c r="F70">
        <v>1</v>
      </c>
      <c r="G70">
        <v>4250</v>
      </c>
      <c r="H70" t="s">
        <v>123</v>
      </c>
      <c r="I70">
        <v>1137</v>
      </c>
      <c r="J70">
        <v>1.6</v>
      </c>
      <c r="K70" t="s">
        <v>100</v>
      </c>
      <c r="L70">
        <v>158333.33333333334</v>
      </c>
      <c r="M70" t="s">
        <v>102</v>
      </c>
      <c r="N70" t="s">
        <v>113</v>
      </c>
      <c r="O70" t="s">
        <v>103</v>
      </c>
      <c r="P70">
        <v>100</v>
      </c>
      <c r="Q70" t="s">
        <v>102</v>
      </c>
      <c r="R70">
        <v>0.63157894736842102</v>
      </c>
      <c r="S70" t="s">
        <v>113</v>
      </c>
      <c r="T70">
        <v>5.8927000879507474E-2</v>
      </c>
      <c r="U70">
        <v>7.8167115902965101E-2</v>
      </c>
    </row>
    <row r="71" spans="1:21">
      <c r="A71" t="s">
        <v>133</v>
      </c>
      <c r="B71" t="s">
        <v>117</v>
      </c>
      <c r="C71" t="s">
        <v>96</v>
      </c>
      <c r="D71" t="s">
        <v>107</v>
      </c>
      <c r="E71" t="s">
        <v>108</v>
      </c>
      <c r="F71">
        <v>3</v>
      </c>
      <c r="G71">
        <v>5513</v>
      </c>
      <c r="H71" t="s">
        <v>99</v>
      </c>
      <c r="I71">
        <v>939</v>
      </c>
      <c r="J71">
        <v>0.8</v>
      </c>
      <c r="K71" t="s">
        <v>121</v>
      </c>
      <c r="L71">
        <v>143500</v>
      </c>
      <c r="M71" t="s">
        <v>113</v>
      </c>
      <c r="N71" t="s">
        <v>102</v>
      </c>
      <c r="O71" t="s">
        <v>103</v>
      </c>
      <c r="P71">
        <v>1350</v>
      </c>
      <c r="Q71" t="s">
        <v>104</v>
      </c>
      <c r="R71">
        <v>0.83623693379790942</v>
      </c>
      <c r="S71" t="s">
        <v>113</v>
      </c>
      <c r="T71">
        <v>-1.5974440894568689E-2</v>
      </c>
      <c r="U71">
        <v>0.20000000000000004</v>
      </c>
    </row>
    <row r="72" spans="1:21">
      <c r="A72" t="s">
        <v>134</v>
      </c>
      <c r="B72" t="s">
        <v>117</v>
      </c>
      <c r="C72" t="s">
        <v>104</v>
      </c>
      <c r="D72" t="s">
        <v>97</v>
      </c>
      <c r="E72" t="s">
        <v>108</v>
      </c>
      <c r="F72">
        <v>1</v>
      </c>
      <c r="G72">
        <v>6339</v>
      </c>
      <c r="H72" t="s">
        <v>99</v>
      </c>
      <c r="I72">
        <v>417</v>
      </c>
      <c r="J72">
        <v>0.25</v>
      </c>
      <c r="K72" t="s">
        <v>121</v>
      </c>
      <c r="L72">
        <v>30000</v>
      </c>
      <c r="M72" t="s">
        <v>101</v>
      </c>
      <c r="N72" t="s">
        <v>104</v>
      </c>
      <c r="O72" t="s">
        <v>103</v>
      </c>
      <c r="P72">
        <v>55</v>
      </c>
      <c r="Q72" t="s">
        <v>102</v>
      </c>
      <c r="R72">
        <v>1</v>
      </c>
      <c r="S72" t="s">
        <v>104</v>
      </c>
      <c r="T72">
        <v>0.3501199040767386</v>
      </c>
      <c r="U72">
        <v>4.0869565217391379E-2</v>
      </c>
    </row>
    <row r="73" spans="1:21">
      <c r="A73" t="s">
        <v>135</v>
      </c>
      <c r="B73" t="s">
        <v>117</v>
      </c>
      <c r="C73" t="s">
        <v>104</v>
      </c>
      <c r="D73" t="s">
        <v>97</v>
      </c>
      <c r="E73" t="s">
        <v>98</v>
      </c>
      <c r="F73">
        <v>1</v>
      </c>
      <c r="G73">
        <v>4446</v>
      </c>
      <c r="H73" t="s">
        <v>99</v>
      </c>
      <c r="I73">
        <v>611</v>
      </c>
      <c r="J73">
        <v>0.71399999999999997</v>
      </c>
      <c r="K73" t="s">
        <v>100</v>
      </c>
      <c r="L73">
        <v>68333.333333333328</v>
      </c>
      <c r="M73" t="s">
        <v>109</v>
      </c>
      <c r="N73" t="s">
        <v>104</v>
      </c>
      <c r="O73" t="s">
        <v>103</v>
      </c>
      <c r="P73">
        <v>48</v>
      </c>
      <c r="Q73" t="s">
        <v>102</v>
      </c>
      <c r="R73">
        <v>0.95121951219512202</v>
      </c>
      <c r="S73" t="s">
        <v>111</v>
      </c>
      <c r="T73">
        <v>3.7643207855973811E-2</v>
      </c>
      <c r="U73">
        <v>4.4000000000000004E-2</v>
      </c>
    </row>
    <row r="74" spans="1:21">
      <c r="A74" t="s">
        <v>136</v>
      </c>
      <c r="B74" t="s">
        <v>95</v>
      </c>
      <c r="C74" t="s">
        <v>113</v>
      </c>
      <c r="D74" t="s">
        <v>97</v>
      </c>
      <c r="E74" t="s">
        <v>98</v>
      </c>
      <c r="F74">
        <v>1</v>
      </c>
      <c r="G74">
        <v>5524</v>
      </c>
      <c r="H74" t="s">
        <v>99</v>
      </c>
      <c r="I74">
        <v>897</v>
      </c>
      <c r="J74">
        <v>1.8</v>
      </c>
      <c r="K74" t="s">
        <v>100</v>
      </c>
      <c r="L74">
        <v>190000</v>
      </c>
      <c r="M74" t="s">
        <v>102</v>
      </c>
      <c r="N74" t="s">
        <v>104</v>
      </c>
      <c r="O74" t="s">
        <v>103</v>
      </c>
      <c r="P74">
        <v>27</v>
      </c>
      <c r="Q74" t="s">
        <v>104</v>
      </c>
      <c r="R74">
        <v>1</v>
      </c>
      <c r="S74" t="s">
        <v>111</v>
      </c>
      <c r="T74">
        <v>0.72798216276477146</v>
      </c>
      <c r="U74">
        <v>0.38888888888888884</v>
      </c>
    </row>
    <row r="75" spans="1:21">
      <c r="A75" t="s">
        <v>137</v>
      </c>
      <c r="B75" t="s">
        <v>95</v>
      </c>
      <c r="C75" t="s">
        <v>113</v>
      </c>
      <c r="D75" t="s">
        <v>97</v>
      </c>
      <c r="E75" t="s">
        <v>98</v>
      </c>
      <c r="F75">
        <v>1</v>
      </c>
      <c r="G75">
        <v>5804</v>
      </c>
      <c r="H75" t="s">
        <v>99</v>
      </c>
      <c r="I75">
        <v>723</v>
      </c>
      <c r="J75">
        <v>1.2</v>
      </c>
      <c r="K75" t="s">
        <v>100</v>
      </c>
      <c r="L75">
        <v>106000</v>
      </c>
      <c r="M75" t="s">
        <v>113</v>
      </c>
      <c r="N75" t="s">
        <v>102</v>
      </c>
      <c r="O75" t="s">
        <v>103</v>
      </c>
      <c r="P75">
        <v>125</v>
      </c>
      <c r="Q75" t="s">
        <v>104</v>
      </c>
      <c r="R75">
        <v>1</v>
      </c>
      <c r="S75" t="s">
        <v>104</v>
      </c>
      <c r="T75">
        <v>0.31950207468879666</v>
      </c>
      <c r="U75">
        <v>0.98</v>
      </c>
    </row>
    <row r="76" spans="1:21">
      <c r="A76" t="s">
        <v>54</v>
      </c>
      <c r="B76" t="s">
        <v>114</v>
      </c>
      <c r="C76" t="s">
        <v>113</v>
      </c>
      <c r="D76" t="s">
        <v>112</v>
      </c>
      <c r="E76" t="s">
        <v>98</v>
      </c>
      <c r="F76">
        <v>1</v>
      </c>
      <c r="G76">
        <v>4018</v>
      </c>
      <c r="H76" t="s">
        <v>99</v>
      </c>
      <c r="I76">
        <v>545</v>
      </c>
      <c r="J76">
        <v>1</v>
      </c>
      <c r="K76" t="s">
        <v>100</v>
      </c>
      <c r="L76">
        <v>125000</v>
      </c>
      <c r="M76" t="s">
        <v>113</v>
      </c>
      <c r="N76" t="s">
        <v>102</v>
      </c>
      <c r="O76" t="s">
        <v>138</v>
      </c>
      <c r="P76">
        <v>65</v>
      </c>
      <c r="Q76" t="s">
        <v>111</v>
      </c>
      <c r="R76">
        <v>1</v>
      </c>
      <c r="S76" t="s">
        <v>102</v>
      </c>
      <c r="T76">
        <v>0.70091743119266059</v>
      </c>
      <c r="U76">
        <v>0.39999999999999991</v>
      </c>
    </row>
    <row r="77" spans="1:21">
      <c r="A77" t="s">
        <v>55</v>
      </c>
      <c r="B77" t="s">
        <v>114</v>
      </c>
      <c r="C77" t="s">
        <v>111</v>
      </c>
      <c r="D77" t="s">
        <v>112</v>
      </c>
      <c r="E77" t="s">
        <v>98</v>
      </c>
      <c r="F77">
        <v>1</v>
      </c>
      <c r="G77">
        <v>4196</v>
      </c>
      <c r="H77" t="s">
        <v>99</v>
      </c>
      <c r="I77">
        <v>505</v>
      </c>
      <c r="J77">
        <v>1.2</v>
      </c>
      <c r="K77" t="s">
        <v>121</v>
      </c>
      <c r="L77">
        <v>90000</v>
      </c>
      <c r="M77" t="s">
        <v>109</v>
      </c>
      <c r="N77" t="s">
        <v>102</v>
      </c>
      <c r="O77" t="s">
        <v>138</v>
      </c>
      <c r="P77">
        <v>56</v>
      </c>
      <c r="Q77" t="s">
        <v>104</v>
      </c>
      <c r="R77">
        <v>1</v>
      </c>
      <c r="S77" t="s">
        <v>104</v>
      </c>
      <c r="T77">
        <v>0.20792079207920791</v>
      </c>
      <c r="U77">
        <v>8.3333333333333412E-2</v>
      </c>
    </row>
    <row r="78" spans="1:21">
      <c r="A78" t="s">
        <v>55</v>
      </c>
      <c r="B78" t="s">
        <v>114</v>
      </c>
      <c r="C78" t="s">
        <v>111</v>
      </c>
      <c r="D78" t="s">
        <v>112</v>
      </c>
      <c r="E78" t="s">
        <v>98</v>
      </c>
      <c r="F78">
        <v>1</v>
      </c>
      <c r="G78">
        <v>4623</v>
      </c>
      <c r="H78" t="s">
        <v>99</v>
      </c>
      <c r="I78">
        <v>761</v>
      </c>
      <c r="J78">
        <v>1.2</v>
      </c>
      <c r="K78" t="s">
        <v>121</v>
      </c>
      <c r="L78">
        <v>116666.66666666667</v>
      </c>
      <c r="M78" t="s">
        <v>113</v>
      </c>
      <c r="N78" t="s">
        <v>102</v>
      </c>
      <c r="O78" t="s">
        <v>138</v>
      </c>
      <c r="P78">
        <v>56</v>
      </c>
      <c r="Q78" t="s">
        <v>111</v>
      </c>
      <c r="R78">
        <v>0.8571428571428571</v>
      </c>
      <c r="S78" t="s">
        <v>102</v>
      </c>
      <c r="T78">
        <v>0.66360052562417871</v>
      </c>
      <c r="U78">
        <v>8.3333333333333412E-2</v>
      </c>
    </row>
    <row r="79" spans="1:21">
      <c r="A79" t="s">
        <v>215</v>
      </c>
      <c r="B79" t="s">
        <v>106</v>
      </c>
      <c r="C79" t="s">
        <v>102</v>
      </c>
      <c r="D79" t="s">
        <v>107</v>
      </c>
      <c r="E79" t="s">
        <v>108</v>
      </c>
      <c r="F79">
        <v>0</v>
      </c>
      <c r="G79">
        <v>8521</v>
      </c>
      <c r="H79" t="s">
        <v>99</v>
      </c>
      <c r="I79">
        <v>1386</v>
      </c>
      <c r="J79">
        <v>3.7</v>
      </c>
      <c r="K79" t="s">
        <v>121</v>
      </c>
      <c r="L79">
        <v>0</v>
      </c>
      <c r="M79" t="s">
        <v>101</v>
      </c>
      <c r="N79" t="s">
        <v>104</v>
      </c>
      <c r="O79" t="s">
        <v>138</v>
      </c>
      <c r="P79">
        <v>116</v>
      </c>
      <c r="Q79" t="s">
        <v>102</v>
      </c>
      <c r="R79">
        <v>1</v>
      </c>
      <c r="S79" t="s">
        <v>111</v>
      </c>
      <c r="T79">
        <v>9.7402597402597407E-2</v>
      </c>
      <c r="U79">
        <v>0</v>
      </c>
    </row>
    <row r="80" spans="1:21">
      <c r="A80" t="s">
        <v>56</v>
      </c>
      <c r="B80" t="s">
        <v>106</v>
      </c>
      <c r="C80" t="s">
        <v>102</v>
      </c>
      <c r="D80" t="s">
        <v>112</v>
      </c>
      <c r="E80" t="s">
        <v>108</v>
      </c>
      <c r="F80">
        <v>3</v>
      </c>
      <c r="G80">
        <v>8124</v>
      </c>
      <c r="H80" t="s">
        <v>99</v>
      </c>
      <c r="I80">
        <v>1691</v>
      </c>
      <c r="J80">
        <v>2.8648648648648645</v>
      </c>
      <c r="K80" t="s">
        <v>121</v>
      </c>
      <c r="L80">
        <v>100000</v>
      </c>
      <c r="M80" t="s">
        <v>113</v>
      </c>
      <c r="N80" t="s">
        <v>111</v>
      </c>
      <c r="O80" t="s">
        <v>138</v>
      </c>
      <c r="P80">
        <v>115</v>
      </c>
      <c r="Q80" t="s">
        <v>104</v>
      </c>
      <c r="R80">
        <v>1</v>
      </c>
      <c r="S80" t="s">
        <v>102</v>
      </c>
      <c r="T80">
        <v>0.8095801301005322</v>
      </c>
      <c r="U80">
        <v>0.8500000000000002</v>
      </c>
    </row>
    <row r="81" spans="1:21">
      <c r="A81" t="s">
        <v>57</v>
      </c>
      <c r="B81" t="s">
        <v>106</v>
      </c>
      <c r="C81" t="s">
        <v>102</v>
      </c>
      <c r="D81" t="s">
        <v>112</v>
      </c>
      <c r="E81" t="s">
        <v>98</v>
      </c>
      <c r="F81">
        <v>1</v>
      </c>
      <c r="G81">
        <v>9389</v>
      </c>
      <c r="H81" t="s">
        <v>99</v>
      </c>
      <c r="I81">
        <v>1364</v>
      </c>
      <c r="J81">
        <v>4.7</v>
      </c>
      <c r="K81" t="s">
        <v>100</v>
      </c>
      <c r="L81">
        <v>108333.33333333333</v>
      </c>
      <c r="M81" t="s">
        <v>113</v>
      </c>
      <c r="N81" t="s">
        <v>102</v>
      </c>
      <c r="O81" t="s">
        <v>138</v>
      </c>
      <c r="P81">
        <v>90</v>
      </c>
      <c r="Q81" t="s">
        <v>96</v>
      </c>
      <c r="R81">
        <v>0.23076923076923078</v>
      </c>
      <c r="S81" t="s">
        <v>96</v>
      </c>
      <c r="T81">
        <v>0</v>
      </c>
      <c r="U81">
        <v>0</v>
      </c>
    </row>
    <row r="82" spans="1:21">
      <c r="A82" t="s">
        <v>139</v>
      </c>
      <c r="B82" t="s">
        <v>117</v>
      </c>
      <c r="C82" t="s">
        <v>96</v>
      </c>
      <c r="D82" t="s">
        <v>112</v>
      </c>
      <c r="E82" t="s">
        <v>98</v>
      </c>
      <c r="F82">
        <v>1</v>
      </c>
      <c r="G82">
        <v>7891</v>
      </c>
      <c r="H82" t="s">
        <v>99</v>
      </c>
      <c r="I82">
        <v>1110</v>
      </c>
      <c r="J82">
        <v>1.2</v>
      </c>
      <c r="K82" t="s">
        <v>121</v>
      </c>
      <c r="L82">
        <v>165000</v>
      </c>
      <c r="M82" t="s">
        <v>102</v>
      </c>
      <c r="N82" t="s">
        <v>102</v>
      </c>
      <c r="O82" t="s">
        <v>138</v>
      </c>
      <c r="P82">
        <v>33</v>
      </c>
      <c r="Q82" t="s">
        <v>104</v>
      </c>
      <c r="R82">
        <v>1</v>
      </c>
      <c r="S82" t="s">
        <v>102</v>
      </c>
      <c r="T82">
        <v>0.42972972972972973</v>
      </c>
      <c r="U82">
        <v>1.1666666666666667</v>
      </c>
    </row>
    <row r="83" spans="1:21">
      <c r="A83" t="s">
        <v>140</v>
      </c>
      <c r="B83" t="s">
        <v>117</v>
      </c>
      <c r="C83" t="s">
        <v>104</v>
      </c>
      <c r="D83" t="s">
        <v>97</v>
      </c>
      <c r="E83" t="s">
        <v>108</v>
      </c>
      <c r="F83">
        <v>3</v>
      </c>
      <c r="G83">
        <v>6038</v>
      </c>
      <c r="H83" t="s">
        <v>99</v>
      </c>
      <c r="I83">
        <v>763</v>
      </c>
      <c r="J83">
        <v>0.5</v>
      </c>
      <c r="K83" t="s">
        <v>100</v>
      </c>
      <c r="L83">
        <v>60000</v>
      </c>
      <c r="M83" t="s">
        <v>109</v>
      </c>
      <c r="N83" t="s">
        <v>104</v>
      </c>
      <c r="O83" t="s">
        <v>138</v>
      </c>
      <c r="P83">
        <v>60</v>
      </c>
      <c r="Q83" t="s">
        <v>102</v>
      </c>
      <c r="R83">
        <v>1</v>
      </c>
      <c r="S83" t="s">
        <v>104</v>
      </c>
      <c r="T83">
        <v>0.10747051114023591</v>
      </c>
      <c r="U83">
        <v>4.0869565217391379E-2</v>
      </c>
    </row>
    <row r="84" spans="1:21">
      <c r="A84" t="s">
        <v>58</v>
      </c>
      <c r="B84" t="s">
        <v>110</v>
      </c>
      <c r="C84" t="s">
        <v>113</v>
      </c>
      <c r="D84" t="s">
        <v>107</v>
      </c>
      <c r="E84" t="s">
        <v>98</v>
      </c>
      <c r="F84">
        <v>1</v>
      </c>
      <c r="G84">
        <v>8046</v>
      </c>
      <c r="H84" t="s">
        <v>99</v>
      </c>
      <c r="I84">
        <v>1810</v>
      </c>
      <c r="J84">
        <v>3</v>
      </c>
      <c r="K84" t="s">
        <v>100</v>
      </c>
      <c r="L84">
        <v>361166.66666666669</v>
      </c>
      <c r="M84" t="s">
        <v>118</v>
      </c>
      <c r="N84" t="s">
        <v>113</v>
      </c>
      <c r="O84" t="s">
        <v>141</v>
      </c>
      <c r="P84">
        <v>250</v>
      </c>
      <c r="Q84" t="s">
        <v>102</v>
      </c>
      <c r="R84">
        <v>0.23534840793724041</v>
      </c>
      <c r="S84" t="s">
        <v>96</v>
      </c>
      <c r="T84">
        <v>0.35635359116022097</v>
      </c>
      <c r="U84">
        <v>0.3235294117647059</v>
      </c>
    </row>
    <row r="85" spans="1:21">
      <c r="A85" t="s">
        <v>59</v>
      </c>
      <c r="B85" t="s">
        <v>124</v>
      </c>
      <c r="C85" t="s">
        <v>96</v>
      </c>
      <c r="D85" t="s">
        <v>97</v>
      </c>
      <c r="E85" t="s">
        <v>98</v>
      </c>
      <c r="F85">
        <v>1</v>
      </c>
      <c r="G85">
        <v>5201</v>
      </c>
      <c r="H85" t="s">
        <v>99</v>
      </c>
      <c r="I85">
        <v>1418</v>
      </c>
      <c r="J85">
        <v>0.83</v>
      </c>
      <c r="K85" t="s">
        <v>100</v>
      </c>
      <c r="L85">
        <v>215000</v>
      </c>
      <c r="M85" t="s">
        <v>120</v>
      </c>
      <c r="N85" t="s">
        <v>102</v>
      </c>
      <c r="O85" t="s">
        <v>141</v>
      </c>
      <c r="P85">
        <v>1250</v>
      </c>
      <c r="Q85" t="s">
        <v>96</v>
      </c>
      <c r="R85">
        <v>0.83720930232558144</v>
      </c>
      <c r="S85" t="s">
        <v>104</v>
      </c>
      <c r="T85">
        <v>0.24400564174894218</v>
      </c>
      <c r="U85">
        <v>0.24999999999999989</v>
      </c>
    </row>
    <row r="86" spans="1:21">
      <c r="A86" t="s">
        <v>60</v>
      </c>
      <c r="B86" t="s">
        <v>124</v>
      </c>
      <c r="C86" t="s">
        <v>96</v>
      </c>
      <c r="D86" t="s">
        <v>97</v>
      </c>
      <c r="E86" t="s">
        <v>98</v>
      </c>
      <c r="F86">
        <v>1</v>
      </c>
      <c r="G86">
        <v>6478</v>
      </c>
      <c r="H86" t="s">
        <v>99</v>
      </c>
      <c r="I86">
        <v>1114</v>
      </c>
      <c r="J86">
        <v>1.4</v>
      </c>
      <c r="K86" t="s">
        <v>100</v>
      </c>
      <c r="L86">
        <v>135000</v>
      </c>
      <c r="M86" t="s">
        <v>113</v>
      </c>
      <c r="N86" t="s">
        <v>104</v>
      </c>
      <c r="O86" t="s">
        <v>141</v>
      </c>
      <c r="P86">
        <v>1670</v>
      </c>
      <c r="Q86" t="s">
        <v>96</v>
      </c>
      <c r="R86">
        <v>0.7407407407407407</v>
      </c>
      <c r="S86" t="s">
        <v>104</v>
      </c>
      <c r="T86">
        <v>0.27378815080789948</v>
      </c>
      <c r="U86">
        <v>7.1428571428571494E-2</v>
      </c>
    </row>
    <row r="87" spans="1:21">
      <c r="A87" t="s">
        <v>61</v>
      </c>
      <c r="B87" t="s">
        <v>124</v>
      </c>
      <c r="C87" t="s">
        <v>96</v>
      </c>
      <c r="D87" t="s">
        <v>97</v>
      </c>
      <c r="E87" t="s">
        <v>108</v>
      </c>
      <c r="F87">
        <v>3</v>
      </c>
      <c r="G87">
        <v>5060</v>
      </c>
      <c r="H87" t="s">
        <v>99</v>
      </c>
      <c r="I87">
        <v>1237</v>
      </c>
      <c r="J87">
        <v>0.90600000000000003</v>
      </c>
      <c r="K87" t="s">
        <v>100</v>
      </c>
      <c r="L87">
        <v>235000</v>
      </c>
      <c r="M87" t="s">
        <v>120</v>
      </c>
      <c r="N87" t="s">
        <v>102</v>
      </c>
      <c r="O87" t="s">
        <v>141</v>
      </c>
      <c r="P87">
        <v>1850</v>
      </c>
      <c r="Q87" t="s">
        <v>111</v>
      </c>
      <c r="R87">
        <v>0.76595744680851063</v>
      </c>
      <c r="S87" t="s">
        <v>104</v>
      </c>
      <c r="T87">
        <v>0.19644300727566694</v>
      </c>
      <c r="U87">
        <v>0.43487858719646799</v>
      </c>
    </row>
    <row r="88" spans="1:21">
      <c r="A88" t="s">
        <v>206</v>
      </c>
      <c r="B88" t="s">
        <v>124</v>
      </c>
      <c r="C88" t="s">
        <v>96</v>
      </c>
      <c r="D88" t="s">
        <v>97</v>
      </c>
      <c r="E88" t="s">
        <v>98</v>
      </c>
      <c r="F88">
        <v>1</v>
      </c>
      <c r="G88">
        <v>6517</v>
      </c>
      <c r="H88" t="s">
        <v>99</v>
      </c>
      <c r="I88">
        <v>1518</v>
      </c>
      <c r="J88">
        <v>1.65</v>
      </c>
      <c r="K88" t="s">
        <v>100</v>
      </c>
      <c r="L88">
        <v>215333.33333333334</v>
      </c>
      <c r="M88" t="s">
        <v>120</v>
      </c>
      <c r="N88" t="s">
        <v>102</v>
      </c>
      <c r="O88" t="s">
        <v>141</v>
      </c>
      <c r="P88">
        <v>1790</v>
      </c>
      <c r="Q88" t="s">
        <v>111</v>
      </c>
      <c r="R88">
        <v>0.83591331269349844</v>
      </c>
      <c r="S88" t="s">
        <v>104</v>
      </c>
      <c r="T88">
        <v>0.49143610013175232</v>
      </c>
      <c r="U88" t="s">
        <v>186</v>
      </c>
    </row>
    <row r="89" spans="1:21">
      <c r="A89" t="s">
        <v>62</v>
      </c>
      <c r="B89" t="s">
        <v>128</v>
      </c>
      <c r="C89" t="s">
        <v>111</v>
      </c>
      <c r="D89" t="s">
        <v>112</v>
      </c>
      <c r="E89" t="s">
        <v>98</v>
      </c>
      <c r="F89">
        <v>1</v>
      </c>
      <c r="G89">
        <v>4533</v>
      </c>
      <c r="H89" t="s">
        <v>99</v>
      </c>
      <c r="I89">
        <v>1492</v>
      </c>
      <c r="J89">
        <v>2.5</v>
      </c>
      <c r="K89" t="s">
        <v>100</v>
      </c>
      <c r="L89">
        <v>230000</v>
      </c>
      <c r="M89" t="s">
        <v>120</v>
      </c>
      <c r="N89" t="s">
        <v>111</v>
      </c>
      <c r="O89" t="s">
        <v>141</v>
      </c>
      <c r="P89">
        <v>2145</v>
      </c>
      <c r="Q89" t="s">
        <v>111</v>
      </c>
      <c r="R89">
        <v>0.86956521739130432</v>
      </c>
      <c r="S89" t="s">
        <v>104</v>
      </c>
      <c r="T89">
        <v>0.60388739946380698</v>
      </c>
      <c r="U89">
        <v>1.35</v>
      </c>
    </row>
    <row r="90" spans="1:21">
      <c r="A90" t="s">
        <v>63</v>
      </c>
      <c r="B90" t="s">
        <v>128</v>
      </c>
      <c r="C90" t="s">
        <v>104</v>
      </c>
      <c r="D90" t="s">
        <v>107</v>
      </c>
      <c r="E90" t="s">
        <v>98</v>
      </c>
      <c r="F90">
        <v>1</v>
      </c>
      <c r="G90">
        <v>8158</v>
      </c>
      <c r="H90" t="s">
        <v>99</v>
      </c>
      <c r="I90">
        <v>1093</v>
      </c>
      <c r="J90">
        <v>2</v>
      </c>
      <c r="K90" t="s">
        <v>100</v>
      </c>
      <c r="L90">
        <v>140000</v>
      </c>
      <c r="M90" t="s">
        <v>113</v>
      </c>
      <c r="N90" t="s">
        <v>102</v>
      </c>
      <c r="O90" t="s">
        <v>141</v>
      </c>
      <c r="P90">
        <v>1372</v>
      </c>
      <c r="Q90" t="s">
        <v>96</v>
      </c>
      <c r="R90">
        <v>0.7142857142857143</v>
      </c>
      <c r="S90" t="s">
        <v>102</v>
      </c>
      <c r="T90">
        <v>-1.2808783165599268E-2</v>
      </c>
      <c r="U90">
        <v>0</v>
      </c>
    </row>
    <row r="91" spans="1:21">
      <c r="A91" t="s">
        <v>64</v>
      </c>
      <c r="B91" t="s">
        <v>128</v>
      </c>
      <c r="C91" t="s">
        <v>102</v>
      </c>
      <c r="D91" t="s">
        <v>112</v>
      </c>
      <c r="E91" t="s">
        <v>98</v>
      </c>
      <c r="F91">
        <v>1</v>
      </c>
      <c r="G91">
        <v>5802</v>
      </c>
      <c r="H91" t="s">
        <v>99</v>
      </c>
      <c r="I91">
        <v>846</v>
      </c>
      <c r="J91">
        <v>1.1509999999999998</v>
      </c>
      <c r="K91" t="s">
        <v>100</v>
      </c>
      <c r="L91">
        <v>52500</v>
      </c>
      <c r="M91" t="s">
        <v>109</v>
      </c>
      <c r="N91" t="s">
        <v>113</v>
      </c>
      <c r="O91" t="s">
        <v>141</v>
      </c>
      <c r="P91">
        <v>2130</v>
      </c>
      <c r="Q91" t="s">
        <v>104</v>
      </c>
      <c r="R91">
        <v>0.8571428571428571</v>
      </c>
      <c r="S91" t="s">
        <v>96</v>
      </c>
      <c r="T91">
        <v>0.2860520094562648</v>
      </c>
      <c r="U91">
        <v>0.95</v>
      </c>
    </row>
    <row r="92" spans="1:21">
      <c r="A92" t="s">
        <v>65</v>
      </c>
      <c r="B92" t="s">
        <v>128</v>
      </c>
      <c r="C92" t="s">
        <v>104</v>
      </c>
      <c r="D92" t="s">
        <v>107</v>
      </c>
      <c r="E92" t="s">
        <v>108</v>
      </c>
      <c r="F92">
        <v>3</v>
      </c>
      <c r="G92">
        <v>6086</v>
      </c>
      <c r="H92" t="s">
        <v>99</v>
      </c>
      <c r="I92">
        <v>958</v>
      </c>
      <c r="J92">
        <v>0.8</v>
      </c>
      <c r="K92" t="s">
        <v>100</v>
      </c>
      <c r="L92">
        <v>56666.666666666664</v>
      </c>
      <c r="M92" t="s">
        <v>109</v>
      </c>
      <c r="N92" t="s">
        <v>104</v>
      </c>
      <c r="O92" t="s">
        <v>141</v>
      </c>
      <c r="P92">
        <v>1847</v>
      </c>
      <c r="Q92" t="s">
        <v>113</v>
      </c>
      <c r="R92">
        <v>0.79411764705882359</v>
      </c>
      <c r="S92" t="s">
        <v>96</v>
      </c>
      <c r="T92">
        <v>8.7682672233820466E-2</v>
      </c>
      <c r="U92">
        <v>0</v>
      </c>
    </row>
    <row r="93" spans="1:21">
      <c r="A93" t="s">
        <v>66</v>
      </c>
      <c r="B93" t="s">
        <v>128</v>
      </c>
      <c r="C93" t="s">
        <v>111</v>
      </c>
      <c r="D93" t="s">
        <v>112</v>
      </c>
      <c r="E93" t="s">
        <v>98</v>
      </c>
      <c r="F93">
        <v>1</v>
      </c>
      <c r="G93">
        <v>4624</v>
      </c>
      <c r="H93" t="s">
        <v>99</v>
      </c>
      <c r="I93">
        <v>1098</v>
      </c>
      <c r="J93">
        <v>5</v>
      </c>
      <c r="K93" t="s">
        <v>100</v>
      </c>
      <c r="L93">
        <v>283333.33333333331</v>
      </c>
      <c r="M93" t="s">
        <v>118</v>
      </c>
      <c r="N93" t="s">
        <v>96</v>
      </c>
      <c r="O93" t="s">
        <v>141</v>
      </c>
      <c r="P93">
        <v>1830</v>
      </c>
      <c r="Q93" t="s">
        <v>104</v>
      </c>
      <c r="R93">
        <v>0.88235294117647067</v>
      </c>
      <c r="S93" t="s">
        <v>113</v>
      </c>
      <c r="T93">
        <v>0.92622950819672134</v>
      </c>
      <c r="U93">
        <v>2.6800000000000006</v>
      </c>
    </row>
    <row r="94" spans="1:21">
      <c r="A94" t="s">
        <v>67</v>
      </c>
      <c r="B94" t="s">
        <v>128</v>
      </c>
      <c r="C94" t="s">
        <v>104</v>
      </c>
      <c r="D94" t="s">
        <v>112</v>
      </c>
      <c r="E94" t="s">
        <v>98</v>
      </c>
      <c r="F94">
        <v>1</v>
      </c>
      <c r="G94">
        <v>7270</v>
      </c>
      <c r="H94" t="s">
        <v>99</v>
      </c>
      <c r="I94">
        <v>1844</v>
      </c>
      <c r="J94">
        <v>7.5</v>
      </c>
      <c r="K94" t="s">
        <v>100</v>
      </c>
      <c r="L94">
        <v>177166.66666666666</v>
      </c>
      <c r="M94" t="s">
        <v>102</v>
      </c>
      <c r="N94" t="s">
        <v>104</v>
      </c>
      <c r="O94" t="s">
        <v>141</v>
      </c>
      <c r="P94">
        <v>2134</v>
      </c>
      <c r="Q94" t="s">
        <v>113</v>
      </c>
      <c r="R94">
        <v>0.95954844778927573</v>
      </c>
      <c r="S94" t="s">
        <v>96</v>
      </c>
      <c r="T94">
        <v>-5.4229934924078091E-3</v>
      </c>
      <c r="U94">
        <v>0</v>
      </c>
    </row>
    <row r="95" spans="1:21">
      <c r="A95" t="s">
        <v>68</v>
      </c>
      <c r="B95" t="s">
        <v>106</v>
      </c>
      <c r="C95" t="s">
        <v>113</v>
      </c>
      <c r="D95" t="s">
        <v>107</v>
      </c>
      <c r="E95" t="s">
        <v>98</v>
      </c>
      <c r="F95">
        <v>1</v>
      </c>
      <c r="G95">
        <v>2356</v>
      </c>
      <c r="H95" t="s">
        <v>123</v>
      </c>
      <c r="I95">
        <v>1570</v>
      </c>
      <c r="J95">
        <v>1.3</v>
      </c>
      <c r="K95" t="s">
        <v>142</v>
      </c>
      <c r="L95">
        <v>351666.66666666663</v>
      </c>
      <c r="M95" t="s">
        <v>118</v>
      </c>
      <c r="N95" t="s">
        <v>104</v>
      </c>
      <c r="O95" t="s">
        <v>141</v>
      </c>
      <c r="P95">
        <v>300</v>
      </c>
      <c r="Q95" t="s">
        <v>96</v>
      </c>
      <c r="R95">
        <v>0.38388625592417064</v>
      </c>
      <c r="S95" t="s">
        <v>113</v>
      </c>
      <c r="T95">
        <v>0</v>
      </c>
      <c r="U95">
        <v>0</v>
      </c>
    </row>
    <row r="96" spans="1:21">
      <c r="A96" t="s">
        <v>143</v>
      </c>
      <c r="B96" t="s">
        <v>106</v>
      </c>
      <c r="C96" t="s">
        <v>102</v>
      </c>
      <c r="D96" t="s">
        <v>107</v>
      </c>
      <c r="E96" t="s">
        <v>98</v>
      </c>
      <c r="F96">
        <v>1</v>
      </c>
      <c r="G96">
        <v>6025</v>
      </c>
      <c r="H96" t="s">
        <v>125</v>
      </c>
      <c r="I96">
        <v>1461</v>
      </c>
      <c r="J96">
        <v>4.4360902255639099</v>
      </c>
      <c r="K96" t="s">
        <v>100</v>
      </c>
      <c r="L96">
        <v>108333.33333333334</v>
      </c>
      <c r="M96" t="s">
        <v>113</v>
      </c>
      <c r="N96" t="s">
        <v>113</v>
      </c>
      <c r="O96" t="s">
        <v>141</v>
      </c>
      <c r="P96">
        <v>380</v>
      </c>
      <c r="Q96" t="s">
        <v>104</v>
      </c>
      <c r="R96">
        <v>0.46153846153846151</v>
      </c>
      <c r="S96" t="s">
        <v>111</v>
      </c>
      <c r="T96">
        <v>8.8980150581793288E-2</v>
      </c>
      <c r="U96">
        <v>0.33000000000000007</v>
      </c>
    </row>
    <row r="97" spans="1:21">
      <c r="A97" t="s">
        <v>69</v>
      </c>
      <c r="B97" t="s">
        <v>106</v>
      </c>
      <c r="C97" t="s">
        <v>113</v>
      </c>
      <c r="D97" t="s">
        <v>107</v>
      </c>
      <c r="E97" t="s">
        <v>98</v>
      </c>
      <c r="F97">
        <v>1</v>
      </c>
      <c r="G97">
        <v>4368</v>
      </c>
      <c r="H97" t="s">
        <v>99</v>
      </c>
      <c r="I97">
        <v>1384</v>
      </c>
      <c r="J97">
        <v>1.9</v>
      </c>
      <c r="K97" t="s">
        <v>142</v>
      </c>
      <c r="L97">
        <v>128000</v>
      </c>
      <c r="M97" t="s">
        <v>113</v>
      </c>
      <c r="N97" t="s">
        <v>96</v>
      </c>
      <c r="O97" t="s">
        <v>141</v>
      </c>
      <c r="P97">
        <v>370</v>
      </c>
      <c r="Q97" t="s">
        <v>104</v>
      </c>
      <c r="R97">
        <v>0.9765625</v>
      </c>
      <c r="S97" t="s">
        <v>102</v>
      </c>
      <c r="T97">
        <v>2.3843930635838149E-2</v>
      </c>
      <c r="U97">
        <v>0.73684210526315785</v>
      </c>
    </row>
    <row r="98" spans="1:21">
      <c r="A98" t="s">
        <v>70</v>
      </c>
      <c r="B98" t="s">
        <v>106</v>
      </c>
      <c r="C98" t="s">
        <v>113</v>
      </c>
      <c r="D98" t="s">
        <v>107</v>
      </c>
      <c r="E98" t="s">
        <v>98</v>
      </c>
      <c r="F98">
        <v>1</v>
      </c>
      <c r="G98">
        <v>3256</v>
      </c>
      <c r="H98" t="s">
        <v>99</v>
      </c>
      <c r="I98">
        <v>943</v>
      </c>
      <c r="J98">
        <v>1.2820512820512822</v>
      </c>
      <c r="K98" t="s">
        <v>100</v>
      </c>
      <c r="L98">
        <v>115000</v>
      </c>
      <c r="M98" t="s">
        <v>113</v>
      </c>
      <c r="N98" t="s">
        <v>104</v>
      </c>
      <c r="O98" t="s">
        <v>141</v>
      </c>
      <c r="P98">
        <v>310</v>
      </c>
      <c r="Q98" t="s">
        <v>113</v>
      </c>
      <c r="R98">
        <v>1</v>
      </c>
      <c r="S98" t="s">
        <v>102</v>
      </c>
      <c r="T98">
        <v>-6.4687168610816539E-2</v>
      </c>
      <c r="U98">
        <v>0.1699999999999999</v>
      </c>
    </row>
    <row r="99" spans="1:21">
      <c r="A99" t="s">
        <v>207</v>
      </c>
      <c r="B99" t="s">
        <v>106</v>
      </c>
      <c r="C99" t="s">
        <v>111</v>
      </c>
      <c r="D99" t="s">
        <v>107</v>
      </c>
      <c r="E99" t="s">
        <v>98</v>
      </c>
      <c r="F99">
        <v>1</v>
      </c>
      <c r="G99">
        <v>2647</v>
      </c>
      <c r="H99" t="s">
        <v>99</v>
      </c>
      <c r="I99">
        <v>821</v>
      </c>
      <c r="J99">
        <v>4.5</v>
      </c>
      <c r="K99" t="s">
        <v>100</v>
      </c>
      <c r="L99">
        <v>243333.33333333334</v>
      </c>
      <c r="M99" t="s">
        <v>120</v>
      </c>
      <c r="N99" t="s">
        <v>96</v>
      </c>
      <c r="O99" t="s">
        <v>141</v>
      </c>
      <c r="P99">
        <v>340</v>
      </c>
      <c r="Q99" t="s">
        <v>113</v>
      </c>
      <c r="R99">
        <v>0.78082191780821919</v>
      </c>
      <c r="S99" t="s">
        <v>111</v>
      </c>
      <c r="T99">
        <v>0.18635809987819732</v>
      </c>
      <c r="U99" t="s">
        <v>186</v>
      </c>
    </row>
    <row r="100" spans="1:21">
      <c r="A100" t="s">
        <v>144</v>
      </c>
      <c r="B100" t="s">
        <v>106</v>
      </c>
      <c r="C100" t="s">
        <v>111</v>
      </c>
      <c r="D100" t="s">
        <v>107</v>
      </c>
      <c r="E100" t="s">
        <v>98</v>
      </c>
      <c r="F100">
        <v>1</v>
      </c>
      <c r="G100">
        <v>379</v>
      </c>
      <c r="H100" t="s">
        <v>99</v>
      </c>
      <c r="I100">
        <v>1263</v>
      </c>
      <c r="J100">
        <v>2.9</v>
      </c>
      <c r="K100" t="s">
        <v>100</v>
      </c>
      <c r="L100">
        <v>317000</v>
      </c>
      <c r="M100" t="s">
        <v>118</v>
      </c>
      <c r="N100" t="s">
        <v>96</v>
      </c>
      <c r="O100" t="s">
        <v>141</v>
      </c>
      <c r="P100">
        <v>320</v>
      </c>
      <c r="Q100" t="s">
        <v>102</v>
      </c>
      <c r="R100">
        <v>0.8517350157728707</v>
      </c>
      <c r="S100" t="s">
        <v>111</v>
      </c>
      <c r="T100">
        <v>0.35233570863024544</v>
      </c>
      <c r="U100">
        <v>0.1399999999999999</v>
      </c>
    </row>
    <row r="101" spans="1:21">
      <c r="A101" t="s">
        <v>71</v>
      </c>
      <c r="B101" t="s">
        <v>106</v>
      </c>
      <c r="C101" t="s">
        <v>96</v>
      </c>
      <c r="D101" t="s">
        <v>107</v>
      </c>
      <c r="E101" t="s">
        <v>98</v>
      </c>
      <c r="F101">
        <v>1</v>
      </c>
      <c r="G101">
        <v>2251</v>
      </c>
      <c r="H101" t="s">
        <v>123</v>
      </c>
      <c r="I101">
        <v>851</v>
      </c>
      <c r="J101">
        <v>0.7</v>
      </c>
      <c r="K101" t="s">
        <v>100</v>
      </c>
      <c r="L101">
        <v>171333.33333333334</v>
      </c>
      <c r="M101" t="s">
        <v>102</v>
      </c>
      <c r="N101" t="s">
        <v>96</v>
      </c>
      <c r="O101" t="s">
        <v>141</v>
      </c>
      <c r="P101">
        <v>335</v>
      </c>
      <c r="Q101" t="s">
        <v>104</v>
      </c>
      <c r="R101">
        <v>0.65953307392996108</v>
      </c>
      <c r="S101" t="s">
        <v>102</v>
      </c>
      <c r="T101">
        <v>0.33960047003525262</v>
      </c>
      <c r="U101">
        <v>0.44999999999999996</v>
      </c>
    </row>
    <row r="102" spans="1:21">
      <c r="A102" t="s">
        <v>145</v>
      </c>
      <c r="B102" t="s">
        <v>117</v>
      </c>
      <c r="C102" t="s">
        <v>96</v>
      </c>
      <c r="D102" t="s">
        <v>112</v>
      </c>
      <c r="E102" t="s">
        <v>108</v>
      </c>
      <c r="F102">
        <v>3</v>
      </c>
      <c r="G102">
        <v>6588</v>
      </c>
      <c r="H102" t="s">
        <v>99</v>
      </c>
      <c r="I102">
        <v>1233</v>
      </c>
      <c r="J102">
        <v>1.6</v>
      </c>
      <c r="K102" t="s">
        <v>100</v>
      </c>
      <c r="L102">
        <v>200000</v>
      </c>
      <c r="M102" t="s">
        <v>120</v>
      </c>
      <c r="N102" t="s">
        <v>102</v>
      </c>
      <c r="O102" t="s">
        <v>141</v>
      </c>
      <c r="P102">
        <v>1220</v>
      </c>
      <c r="Q102" t="s">
        <v>102</v>
      </c>
      <c r="R102">
        <v>0.75</v>
      </c>
      <c r="S102" t="s">
        <v>111</v>
      </c>
      <c r="T102">
        <v>0.99918896999188966</v>
      </c>
      <c r="U102">
        <v>0.24999999999999994</v>
      </c>
    </row>
    <row r="103" spans="1:21">
      <c r="A103" t="s">
        <v>208</v>
      </c>
      <c r="B103" t="s">
        <v>128</v>
      </c>
      <c r="C103" t="s">
        <v>102</v>
      </c>
      <c r="D103" t="s">
        <v>112</v>
      </c>
      <c r="E103" t="s">
        <v>98</v>
      </c>
      <c r="F103">
        <v>1</v>
      </c>
      <c r="G103">
        <v>6025</v>
      </c>
      <c r="H103" t="s">
        <v>99</v>
      </c>
      <c r="I103">
        <v>974</v>
      </c>
      <c r="J103">
        <v>3</v>
      </c>
      <c r="K103" t="s">
        <v>100</v>
      </c>
      <c r="L103">
        <v>133333.33333333334</v>
      </c>
      <c r="M103" t="s">
        <v>113</v>
      </c>
      <c r="N103" t="s">
        <v>96</v>
      </c>
      <c r="O103" t="s">
        <v>146</v>
      </c>
      <c r="P103">
        <v>2440</v>
      </c>
      <c r="Q103" t="s">
        <v>104</v>
      </c>
      <c r="R103">
        <v>0.75</v>
      </c>
      <c r="S103" t="s">
        <v>111</v>
      </c>
      <c r="T103">
        <v>0.40554414784394249</v>
      </c>
      <c r="U103" t="s">
        <v>186</v>
      </c>
    </row>
    <row r="104" spans="1:21">
      <c r="A104" t="s">
        <v>72</v>
      </c>
      <c r="B104" t="s">
        <v>128</v>
      </c>
      <c r="C104" t="s">
        <v>102</v>
      </c>
      <c r="D104" t="s">
        <v>107</v>
      </c>
      <c r="E104" t="s">
        <v>98</v>
      </c>
      <c r="F104">
        <v>1</v>
      </c>
      <c r="G104">
        <v>4459</v>
      </c>
      <c r="H104" t="s">
        <v>123</v>
      </c>
      <c r="I104">
        <v>728</v>
      </c>
      <c r="J104">
        <v>0.2</v>
      </c>
      <c r="K104" t="s">
        <v>100</v>
      </c>
      <c r="L104">
        <v>78333.333333333328</v>
      </c>
      <c r="M104" t="s">
        <v>109</v>
      </c>
      <c r="N104" t="s">
        <v>111</v>
      </c>
      <c r="O104" t="s">
        <v>146</v>
      </c>
      <c r="P104">
        <v>1015</v>
      </c>
      <c r="Q104" t="s">
        <v>104</v>
      </c>
      <c r="R104">
        <v>0.76595744680851063</v>
      </c>
      <c r="S104" t="s">
        <v>104</v>
      </c>
      <c r="T104">
        <v>0.36675824175824173</v>
      </c>
      <c r="U104">
        <v>7.5000000000000067E-2</v>
      </c>
    </row>
    <row r="105" spans="1:21">
      <c r="A105" t="s">
        <v>73</v>
      </c>
      <c r="B105" t="s">
        <v>128</v>
      </c>
      <c r="C105" t="s">
        <v>102</v>
      </c>
      <c r="D105" t="s">
        <v>112</v>
      </c>
      <c r="E105" t="s">
        <v>98</v>
      </c>
      <c r="F105">
        <v>1</v>
      </c>
      <c r="G105">
        <v>5597</v>
      </c>
      <c r="H105" t="s">
        <v>99</v>
      </c>
      <c r="I105">
        <v>1159</v>
      </c>
      <c r="J105">
        <v>3.5</v>
      </c>
      <c r="K105" t="s">
        <v>100</v>
      </c>
      <c r="L105">
        <v>136666.66666666666</v>
      </c>
      <c r="M105" t="s">
        <v>113</v>
      </c>
      <c r="N105" t="s">
        <v>111</v>
      </c>
      <c r="O105" t="s">
        <v>146</v>
      </c>
      <c r="P105">
        <v>1280</v>
      </c>
      <c r="Q105" t="s">
        <v>102</v>
      </c>
      <c r="R105">
        <v>0.91463414634146345</v>
      </c>
      <c r="S105" t="s">
        <v>102</v>
      </c>
      <c r="T105">
        <v>0.26747195858498707</v>
      </c>
      <c r="U105">
        <v>1.7999999999999996</v>
      </c>
    </row>
    <row r="106" spans="1:21">
      <c r="A106" t="s">
        <v>209</v>
      </c>
      <c r="B106" t="s">
        <v>128</v>
      </c>
      <c r="C106" t="s">
        <v>104</v>
      </c>
      <c r="D106" t="s">
        <v>112</v>
      </c>
      <c r="E106" t="s">
        <v>98</v>
      </c>
      <c r="F106">
        <v>1</v>
      </c>
      <c r="G106">
        <v>4070</v>
      </c>
      <c r="H106" t="s">
        <v>99</v>
      </c>
      <c r="I106">
        <v>859</v>
      </c>
      <c r="J106">
        <v>1</v>
      </c>
      <c r="K106" t="s">
        <v>100</v>
      </c>
      <c r="L106">
        <v>135000</v>
      </c>
      <c r="M106" t="s">
        <v>113</v>
      </c>
      <c r="N106" t="s">
        <v>113</v>
      </c>
      <c r="O106" t="s">
        <v>146</v>
      </c>
      <c r="P106">
        <v>1345</v>
      </c>
      <c r="Q106" t="s">
        <v>102</v>
      </c>
      <c r="R106">
        <v>0.81481481481481477</v>
      </c>
      <c r="S106" t="s">
        <v>111</v>
      </c>
      <c r="T106">
        <v>0.61350407450523869</v>
      </c>
      <c r="U106" t="s">
        <v>186</v>
      </c>
    </row>
    <row r="107" spans="1:21">
      <c r="A107" t="s">
        <v>74</v>
      </c>
      <c r="B107" t="s">
        <v>128</v>
      </c>
      <c r="C107" t="s">
        <v>104</v>
      </c>
      <c r="D107" t="s">
        <v>112</v>
      </c>
      <c r="E107" t="s">
        <v>98</v>
      </c>
      <c r="F107">
        <v>1</v>
      </c>
      <c r="G107">
        <v>4070</v>
      </c>
      <c r="H107" t="s">
        <v>99</v>
      </c>
      <c r="I107">
        <v>1397</v>
      </c>
      <c r="J107">
        <v>1.82</v>
      </c>
      <c r="K107" t="s">
        <v>100</v>
      </c>
      <c r="L107">
        <v>66666.666666666672</v>
      </c>
      <c r="M107" t="s">
        <v>109</v>
      </c>
      <c r="N107" t="s">
        <v>102</v>
      </c>
      <c r="O107" t="s">
        <v>146</v>
      </c>
      <c r="P107">
        <v>1370</v>
      </c>
      <c r="Q107" t="s">
        <v>104</v>
      </c>
      <c r="R107">
        <v>0.89999999999999991</v>
      </c>
      <c r="S107" t="s">
        <v>113</v>
      </c>
      <c r="T107">
        <v>2.2906227630637079E-2</v>
      </c>
      <c r="U107">
        <v>0.10000000000000009</v>
      </c>
    </row>
    <row r="108" spans="1:21">
      <c r="A108" t="s">
        <v>75</v>
      </c>
      <c r="B108" t="s">
        <v>128</v>
      </c>
      <c r="C108" t="s">
        <v>104</v>
      </c>
      <c r="D108" t="s">
        <v>107</v>
      </c>
      <c r="E108" t="s">
        <v>98</v>
      </c>
      <c r="F108">
        <v>1</v>
      </c>
      <c r="G108">
        <v>8018</v>
      </c>
      <c r="H108" t="s">
        <v>99</v>
      </c>
      <c r="I108">
        <v>1649</v>
      </c>
      <c r="J108">
        <v>6.7450000000000001</v>
      </c>
      <c r="K108" t="s">
        <v>100</v>
      </c>
      <c r="L108">
        <v>93333.333333333328</v>
      </c>
      <c r="M108" t="s">
        <v>109</v>
      </c>
      <c r="N108" t="s">
        <v>113</v>
      </c>
      <c r="O108" t="s">
        <v>146</v>
      </c>
      <c r="P108">
        <v>1620</v>
      </c>
      <c r="Q108" t="s">
        <v>96</v>
      </c>
      <c r="R108">
        <v>0.85714285714285721</v>
      </c>
      <c r="S108" t="s">
        <v>96</v>
      </c>
      <c r="T108">
        <v>-9.5815645845967259E-2</v>
      </c>
      <c r="U108">
        <v>8.1541882876204168E-3</v>
      </c>
    </row>
    <row r="109" spans="1:21">
      <c r="A109" t="s">
        <v>76</v>
      </c>
      <c r="B109" t="s">
        <v>128</v>
      </c>
      <c r="C109" t="s">
        <v>104</v>
      </c>
      <c r="D109" t="s">
        <v>107</v>
      </c>
      <c r="E109" t="s">
        <v>98</v>
      </c>
      <c r="F109">
        <v>1</v>
      </c>
      <c r="G109">
        <v>8002</v>
      </c>
      <c r="H109" t="s">
        <v>99</v>
      </c>
      <c r="I109">
        <v>1007</v>
      </c>
      <c r="J109">
        <v>7.7359999999999998</v>
      </c>
      <c r="K109" t="s">
        <v>100</v>
      </c>
      <c r="L109">
        <v>155000</v>
      </c>
      <c r="M109" t="s">
        <v>102</v>
      </c>
      <c r="N109" t="s">
        <v>113</v>
      </c>
      <c r="O109" t="s">
        <v>146</v>
      </c>
      <c r="P109">
        <v>2165</v>
      </c>
      <c r="Q109" t="s">
        <v>113</v>
      </c>
      <c r="R109">
        <v>0.5161290322580645</v>
      </c>
      <c r="S109" t="s">
        <v>96</v>
      </c>
      <c r="T109">
        <v>0.14001986097318769</v>
      </c>
      <c r="U109">
        <v>8.2730093071354781E-3</v>
      </c>
    </row>
    <row r="110" spans="1:21">
      <c r="A110" t="s">
        <v>77</v>
      </c>
      <c r="B110" t="s">
        <v>128</v>
      </c>
      <c r="C110" t="s">
        <v>102</v>
      </c>
      <c r="D110" t="s">
        <v>107</v>
      </c>
      <c r="E110" t="s">
        <v>98</v>
      </c>
      <c r="F110">
        <v>1</v>
      </c>
      <c r="G110">
        <v>4077</v>
      </c>
      <c r="H110" t="s">
        <v>123</v>
      </c>
      <c r="I110">
        <v>579</v>
      </c>
      <c r="J110">
        <v>0.2</v>
      </c>
      <c r="K110" t="s">
        <v>100</v>
      </c>
      <c r="L110">
        <v>58333.333333333328</v>
      </c>
      <c r="M110" t="s">
        <v>109</v>
      </c>
      <c r="N110" t="s">
        <v>111</v>
      </c>
      <c r="O110" t="s">
        <v>146</v>
      </c>
      <c r="P110">
        <v>675</v>
      </c>
      <c r="Q110" t="s">
        <v>104</v>
      </c>
      <c r="R110">
        <v>0.68571428571428572</v>
      </c>
      <c r="S110" t="s">
        <v>104</v>
      </c>
      <c r="T110">
        <v>0.7426597582037997</v>
      </c>
      <c r="U110">
        <v>0.36500000000000005</v>
      </c>
    </row>
    <row r="111" spans="1:21">
      <c r="A111" t="s">
        <v>78</v>
      </c>
      <c r="B111" t="s">
        <v>128</v>
      </c>
      <c r="C111" t="s">
        <v>104</v>
      </c>
      <c r="D111" t="s">
        <v>112</v>
      </c>
      <c r="E111" t="s">
        <v>108</v>
      </c>
      <c r="F111">
        <v>3</v>
      </c>
      <c r="G111">
        <v>7813</v>
      </c>
      <c r="H111" t="s">
        <v>99</v>
      </c>
      <c r="I111">
        <v>1132</v>
      </c>
      <c r="J111">
        <v>2.2999999999999998</v>
      </c>
      <c r="K111" t="s">
        <v>100</v>
      </c>
      <c r="L111">
        <v>109166.66666666667</v>
      </c>
      <c r="M111" t="s">
        <v>113</v>
      </c>
      <c r="N111" t="s">
        <v>102</v>
      </c>
      <c r="O111" t="s">
        <v>146</v>
      </c>
      <c r="P111">
        <v>1310</v>
      </c>
      <c r="Q111" t="s">
        <v>102</v>
      </c>
      <c r="R111">
        <v>0.73282442748091603</v>
      </c>
      <c r="S111" t="s">
        <v>111</v>
      </c>
      <c r="T111">
        <v>0.12190812720848057</v>
      </c>
      <c r="U111">
        <v>0.47826086956521746</v>
      </c>
    </row>
    <row r="112" spans="1:21">
      <c r="A112" t="s">
        <v>79</v>
      </c>
      <c r="B112" t="s">
        <v>128</v>
      </c>
      <c r="C112" t="s">
        <v>111</v>
      </c>
      <c r="D112" t="s">
        <v>107</v>
      </c>
      <c r="E112" t="s">
        <v>108</v>
      </c>
      <c r="F112">
        <v>3</v>
      </c>
      <c r="G112">
        <v>4189</v>
      </c>
      <c r="H112" t="s">
        <v>123</v>
      </c>
      <c r="I112">
        <v>739</v>
      </c>
      <c r="J112">
        <v>0.2</v>
      </c>
      <c r="K112" t="s">
        <v>100</v>
      </c>
      <c r="L112">
        <v>66666.666666666672</v>
      </c>
      <c r="M112" t="s">
        <v>109</v>
      </c>
      <c r="N112" t="s">
        <v>102</v>
      </c>
      <c r="O112" t="s">
        <v>146</v>
      </c>
      <c r="P112">
        <v>1710</v>
      </c>
      <c r="Q112" t="s">
        <v>102</v>
      </c>
      <c r="R112">
        <v>0.89999999999999991</v>
      </c>
      <c r="S112" t="s">
        <v>104</v>
      </c>
      <c r="T112">
        <v>0.41948579161028415</v>
      </c>
      <c r="U112">
        <v>6.0000000000000053E-2</v>
      </c>
    </row>
    <row r="113" spans="1:21">
      <c r="A113" t="s">
        <v>147</v>
      </c>
      <c r="B113" t="s">
        <v>117</v>
      </c>
      <c r="C113" t="s">
        <v>96</v>
      </c>
      <c r="D113" t="s">
        <v>107</v>
      </c>
      <c r="E113" t="s">
        <v>98</v>
      </c>
      <c r="F113">
        <v>1</v>
      </c>
      <c r="G113">
        <v>5513</v>
      </c>
      <c r="H113" t="s">
        <v>99</v>
      </c>
      <c r="I113">
        <v>939</v>
      </c>
      <c r="J113">
        <v>0.5</v>
      </c>
      <c r="K113" t="s">
        <v>100</v>
      </c>
      <c r="L113">
        <v>142500</v>
      </c>
      <c r="M113" t="s">
        <v>113</v>
      </c>
      <c r="N113" t="s">
        <v>113</v>
      </c>
      <c r="O113" t="s">
        <v>146</v>
      </c>
      <c r="P113">
        <v>1330</v>
      </c>
      <c r="Q113" t="s">
        <v>104</v>
      </c>
      <c r="R113">
        <v>0.84210526315789469</v>
      </c>
      <c r="S113" t="s">
        <v>113</v>
      </c>
      <c r="T113">
        <v>-1.5974440894568689E-2</v>
      </c>
      <c r="U113">
        <v>0.28571428571428581</v>
      </c>
    </row>
    <row r="114" spans="1:21">
      <c r="A114" t="s">
        <v>80</v>
      </c>
      <c r="B114" t="s">
        <v>114</v>
      </c>
      <c r="C114" t="s">
        <v>113</v>
      </c>
      <c r="D114" t="s">
        <v>112</v>
      </c>
      <c r="E114" t="s">
        <v>98</v>
      </c>
      <c r="F114">
        <v>1</v>
      </c>
      <c r="G114">
        <v>4253</v>
      </c>
      <c r="H114" t="s">
        <v>99</v>
      </c>
      <c r="I114">
        <v>1073</v>
      </c>
      <c r="J114">
        <v>0.65</v>
      </c>
      <c r="K114" t="s">
        <v>100</v>
      </c>
      <c r="L114">
        <v>250000</v>
      </c>
      <c r="M114" t="s">
        <v>118</v>
      </c>
      <c r="N114" t="s">
        <v>104</v>
      </c>
      <c r="O114" t="s">
        <v>148</v>
      </c>
      <c r="P114">
        <v>1175</v>
      </c>
      <c r="Q114" t="s">
        <v>111</v>
      </c>
      <c r="R114">
        <v>1</v>
      </c>
      <c r="S114" t="s">
        <v>102</v>
      </c>
      <c r="T114">
        <v>5.5917986952469714E-3</v>
      </c>
      <c r="U114">
        <v>0.13333333333333333</v>
      </c>
    </row>
    <row r="115" spans="1:21">
      <c r="A115" t="s">
        <v>81</v>
      </c>
      <c r="B115" t="s">
        <v>114</v>
      </c>
      <c r="C115" t="s">
        <v>111</v>
      </c>
      <c r="D115" t="s">
        <v>112</v>
      </c>
      <c r="E115" t="s">
        <v>98</v>
      </c>
      <c r="F115">
        <v>1</v>
      </c>
      <c r="G115">
        <v>4756</v>
      </c>
      <c r="H115" t="s">
        <v>99</v>
      </c>
      <c r="I115">
        <v>1071</v>
      </c>
      <c r="J115">
        <v>0.6</v>
      </c>
      <c r="K115" t="s">
        <v>100</v>
      </c>
      <c r="L115">
        <v>250000</v>
      </c>
      <c r="M115" t="s">
        <v>118</v>
      </c>
      <c r="N115" t="s">
        <v>104</v>
      </c>
      <c r="O115" t="s">
        <v>148</v>
      </c>
      <c r="P115">
        <v>1250</v>
      </c>
      <c r="Q115" t="s">
        <v>96</v>
      </c>
      <c r="R115">
        <v>1</v>
      </c>
      <c r="S115" t="s">
        <v>102</v>
      </c>
      <c r="T115">
        <v>-0.14005602240896359</v>
      </c>
      <c r="U115">
        <v>0.13333333333333347</v>
      </c>
    </row>
    <row r="116" spans="1:21">
      <c r="A116" t="s">
        <v>82</v>
      </c>
      <c r="B116" t="s">
        <v>114</v>
      </c>
      <c r="C116" t="s">
        <v>102</v>
      </c>
      <c r="D116" t="s">
        <v>107</v>
      </c>
      <c r="E116" t="s">
        <v>98</v>
      </c>
      <c r="F116">
        <v>1</v>
      </c>
      <c r="G116">
        <v>5414</v>
      </c>
      <c r="H116" t="s">
        <v>99</v>
      </c>
      <c r="I116">
        <v>550</v>
      </c>
      <c r="J116">
        <v>0.14249999999999999</v>
      </c>
      <c r="K116" t="s">
        <v>100</v>
      </c>
      <c r="L116">
        <v>30000</v>
      </c>
      <c r="M116" t="s">
        <v>101</v>
      </c>
      <c r="N116" t="s">
        <v>104</v>
      </c>
      <c r="O116" t="s">
        <v>148</v>
      </c>
      <c r="P116">
        <v>500</v>
      </c>
      <c r="Q116" t="s">
        <v>113</v>
      </c>
      <c r="R116">
        <v>0.83333333333333337</v>
      </c>
      <c r="S116" t="s">
        <v>113</v>
      </c>
      <c r="T116">
        <v>0.04</v>
      </c>
      <c r="U116">
        <v>0</v>
      </c>
    </row>
    <row r="117" spans="1:21">
      <c r="A117" t="s">
        <v>83</v>
      </c>
      <c r="B117" t="s">
        <v>114</v>
      </c>
      <c r="C117" t="s">
        <v>102</v>
      </c>
      <c r="D117" t="s">
        <v>107</v>
      </c>
      <c r="E117" t="s">
        <v>98</v>
      </c>
      <c r="F117">
        <v>1</v>
      </c>
      <c r="G117">
        <v>5414</v>
      </c>
      <c r="H117" t="s">
        <v>99</v>
      </c>
      <c r="I117">
        <v>550</v>
      </c>
      <c r="J117">
        <v>0.14249999999999999</v>
      </c>
      <c r="K117" t="s">
        <v>100</v>
      </c>
      <c r="L117">
        <v>30000</v>
      </c>
      <c r="M117" t="s">
        <v>101</v>
      </c>
      <c r="N117" t="s">
        <v>104</v>
      </c>
      <c r="O117" t="s">
        <v>148</v>
      </c>
      <c r="P117">
        <v>280</v>
      </c>
      <c r="Q117" t="s">
        <v>113</v>
      </c>
      <c r="R117">
        <v>0.83333333333333337</v>
      </c>
      <c r="S117" t="s">
        <v>113</v>
      </c>
      <c r="T117">
        <v>0.04</v>
      </c>
      <c r="U117">
        <v>0</v>
      </c>
    </row>
    <row r="118" spans="1:21">
      <c r="A118" t="s">
        <v>84</v>
      </c>
      <c r="B118" t="s">
        <v>124</v>
      </c>
      <c r="C118" t="s">
        <v>96</v>
      </c>
      <c r="D118" t="s">
        <v>97</v>
      </c>
      <c r="E118" t="s">
        <v>98</v>
      </c>
      <c r="F118">
        <v>1</v>
      </c>
      <c r="G118">
        <v>7213</v>
      </c>
      <c r="H118" t="s">
        <v>99</v>
      </c>
      <c r="I118">
        <v>1475</v>
      </c>
      <c r="J118">
        <v>1.07</v>
      </c>
      <c r="K118" t="s">
        <v>100</v>
      </c>
      <c r="L118">
        <v>145833.33333333334</v>
      </c>
      <c r="M118" t="s">
        <v>113</v>
      </c>
      <c r="N118" t="s">
        <v>111</v>
      </c>
      <c r="O118" t="s">
        <v>148</v>
      </c>
      <c r="P118">
        <v>1180</v>
      </c>
      <c r="Q118" t="s">
        <v>104</v>
      </c>
      <c r="R118">
        <v>0.96</v>
      </c>
      <c r="S118" t="s">
        <v>102</v>
      </c>
      <c r="T118">
        <v>0.35050847457627121</v>
      </c>
      <c r="U118">
        <v>0</v>
      </c>
    </row>
    <row r="119" spans="1:21">
      <c r="A119" t="s">
        <v>149</v>
      </c>
      <c r="B119" t="s">
        <v>128</v>
      </c>
      <c r="C119" t="s">
        <v>102</v>
      </c>
      <c r="D119" t="s">
        <v>112</v>
      </c>
      <c r="E119" t="s">
        <v>98</v>
      </c>
      <c r="F119">
        <v>1</v>
      </c>
      <c r="G119">
        <v>287</v>
      </c>
      <c r="H119" t="s">
        <v>99</v>
      </c>
      <c r="I119">
        <v>1233</v>
      </c>
      <c r="J119">
        <v>0.86363636363636354</v>
      </c>
      <c r="K119" t="s">
        <v>100</v>
      </c>
      <c r="L119">
        <v>65000</v>
      </c>
      <c r="M119" t="s">
        <v>109</v>
      </c>
      <c r="N119" t="s">
        <v>113</v>
      </c>
      <c r="O119" t="s">
        <v>148</v>
      </c>
      <c r="P119">
        <v>870</v>
      </c>
      <c r="Q119" t="s">
        <v>102</v>
      </c>
      <c r="R119">
        <v>0.61538461538461542</v>
      </c>
      <c r="S119" t="s">
        <v>113</v>
      </c>
      <c r="T119">
        <v>4.4606650446066508E-2</v>
      </c>
      <c r="U119">
        <v>0.38947368421052642</v>
      </c>
    </row>
    <row r="120" spans="1:21">
      <c r="A120" t="s">
        <v>150</v>
      </c>
      <c r="B120" t="s">
        <v>128</v>
      </c>
      <c r="C120" t="s">
        <v>104</v>
      </c>
      <c r="D120" t="s">
        <v>112</v>
      </c>
      <c r="E120" t="s">
        <v>98</v>
      </c>
      <c r="F120">
        <v>1</v>
      </c>
      <c r="G120">
        <v>4392</v>
      </c>
      <c r="H120" t="s">
        <v>99</v>
      </c>
      <c r="I120">
        <v>1040</v>
      </c>
      <c r="J120">
        <v>0.6</v>
      </c>
      <c r="K120" t="s">
        <v>100</v>
      </c>
      <c r="L120">
        <v>75000</v>
      </c>
      <c r="M120" t="s">
        <v>109</v>
      </c>
      <c r="N120" t="s">
        <v>113</v>
      </c>
      <c r="O120" t="s">
        <v>148</v>
      </c>
      <c r="P120">
        <v>1432</v>
      </c>
      <c r="Q120" t="s">
        <v>102</v>
      </c>
      <c r="R120">
        <v>0.66666666666666663</v>
      </c>
      <c r="S120" t="s">
        <v>96</v>
      </c>
      <c r="T120">
        <v>3.8461538461538464E-2</v>
      </c>
      <c r="U120">
        <v>0</v>
      </c>
    </row>
    <row r="121" spans="1:21">
      <c r="A121" t="s">
        <v>151</v>
      </c>
      <c r="B121" t="s">
        <v>128</v>
      </c>
      <c r="C121" t="s">
        <v>104</v>
      </c>
      <c r="D121" t="s">
        <v>112</v>
      </c>
      <c r="E121" t="s">
        <v>98</v>
      </c>
      <c r="F121">
        <v>1</v>
      </c>
      <c r="G121">
        <v>3570</v>
      </c>
      <c r="H121" t="s">
        <v>99</v>
      </c>
      <c r="I121">
        <v>674</v>
      </c>
      <c r="J121">
        <v>0.76</v>
      </c>
      <c r="K121" t="s">
        <v>100</v>
      </c>
      <c r="L121">
        <v>155000</v>
      </c>
      <c r="M121" t="s">
        <v>102</v>
      </c>
      <c r="N121" t="s">
        <v>102</v>
      </c>
      <c r="O121" t="s">
        <v>148</v>
      </c>
      <c r="P121">
        <v>910</v>
      </c>
      <c r="Q121" t="s">
        <v>113</v>
      </c>
      <c r="R121">
        <v>0.83870967741935487</v>
      </c>
      <c r="S121" t="s">
        <v>113</v>
      </c>
      <c r="T121">
        <v>3.857566765578635E-2</v>
      </c>
      <c r="U121">
        <v>7.8947368421052558E-2</v>
      </c>
    </row>
    <row r="122" spans="1:21">
      <c r="A122" t="s">
        <v>85</v>
      </c>
      <c r="B122" t="s">
        <v>128</v>
      </c>
      <c r="C122" t="s">
        <v>104</v>
      </c>
      <c r="D122" t="s">
        <v>107</v>
      </c>
      <c r="E122" t="s">
        <v>98</v>
      </c>
      <c r="F122">
        <v>1</v>
      </c>
      <c r="G122">
        <v>8523</v>
      </c>
      <c r="H122" t="s">
        <v>99</v>
      </c>
      <c r="I122">
        <v>1982</v>
      </c>
      <c r="J122">
        <v>6.2</v>
      </c>
      <c r="K122" t="s">
        <v>100</v>
      </c>
      <c r="L122">
        <v>86666.666666666672</v>
      </c>
      <c r="M122" t="s">
        <v>109</v>
      </c>
      <c r="N122" t="s">
        <v>104</v>
      </c>
      <c r="O122" t="s">
        <v>148</v>
      </c>
      <c r="P122">
        <v>1160</v>
      </c>
      <c r="Q122" t="s">
        <v>113</v>
      </c>
      <c r="R122">
        <v>0.92307692307692302</v>
      </c>
      <c r="S122" t="s">
        <v>96</v>
      </c>
      <c r="T122">
        <v>-0.12209889001009082</v>
      </c>
      <c r="U122">
        <v>-0.1290322580645161</v>
      </c>
    </row>
    <row r="123" spans="1:21">
      <c r="A123" t="s">
        <v>86</v>
      </c>
      <c r="B123" t="s">
        <v>128</v>
      </c>
      <c r="C123" t="s">
        <v>102</v>
      </c>
      <c r="D123" t="s">
        <v>107</v>
      </c>
      <c r="E123" t="s">
        <v>98</v>
      </c>
      <c r="F123">
        <v>1</v>
      </c>
      <c r="G123">
        <v>5670</v>
      </c>
      <c r="H123" t="s">
        <v>99</v>
      </c>
      <c r="I123">
        <v>887</v>
      </c>
      <c r="J123">
        <v>0.85</v>
      </c>
      <c r="K123" t="s">
        <v>100</v>
      </c>
      <c r="L123">
        <v>58333.333333333336</v>
      </c>
      <c r="M123" t="s">
        <v>109</v>
      </c>
      <c r="N123" t="s">
        <v>102</v>
      </c>
      <c r="O123" t="s">
        <v>148</v>
      </c>
      <c r="P123">
        <v>1300</v>
      </c>
      <c r="Q123" t="s">
        <v>102</v>
      </c>
      <c r="R123">
        <v>0.8571428571428571</v>
      </c>
      <c r="S123" t="s">
        <v>111</v>
      </c>
      <c r="T123">
        <v>0.23449830890642615</v>
      </c>
      <c r="U123">
        <v>0.47882352941176465</v>
      </c>
    </row>
    <row r="124" spans="1:21">
      <c r="A124" t="s">
        <v>87</v>
      </c>
      <c r="B124" t="s">
        <v>128</v>
      </c>
      <c r="C124" t="s">
        <v>102</v>
      </c>
      <c r="D124" t="s">
        <v>107</v>
      </c>
      <c r="E124" t="s">
        <v>98</v>
      </c>
      <c r="F124">
        <v>1</v>
      </c>
      <c r="G124">
        <v>6001</v>
      </c>
      <c r="H124" t="s">
        <v>99</v>
      </c>
      <c r="I124">
        <v>1119</v>
      </c>
      <c r="J124">
        <v>4.41</v>
      </c>
      <c r="K124" t="s">
        <v>100</v>
      </c>
      <c r="L124">
        <v>116666.66666666667</v>
      </c>
      <c r="M124" t="s">
        <v>113</v>
      </c>
      <c r="N124" t="s">
        <v>102</v>
      </c>
      <c r="O124" t="s">
        <v>148</v>
      </c>
      <c r="P124">
        <v>1333</v>
      </c>
      <c r="Q124" t="s">
        <v>102</v>
      </c>
      <c r="R124">
        <v>0.8571428571428571</v>
      </c>
      <c r="S124" t="s">
        <v>96</v>
      </c>
      <c r="T124">
        <v>-8.8471849865951746E-2</v>
      </c>
      <c r="U124">
        <v>0</v>
      </c>
    </row>
    <row r="125" spans="1:21">
      <c r="A125" t="s">
        <v>152</v>
      </c>
      <c r="B125" t="s">
        <v>128</v>
      </c>
      <c r="C125" t="s">
        <v>104</v>
      </c>
      <c r="D125" t="s">
        <v>112</v>
      </c>
      <c r="E125" t="s">
        <v>98</v>
      </c>
      <c r="F125">
        <v>1</v>
      </c>
      <c r="G125">
        <v>1381</v>
      </c>
      <c r="H125" t="s">
        <v>99</v>
      </c>
      <c r="I125">
        <v>1098</v>
      </c>
      <c r="J125">
        <v>1.2</v>
      </c>
      <c r="K125" t="s">
        <v>100</v>
      </c>
      <c r="L125">
        <v>230833.33333333334</v>
      </c>
      <c r="M125" t="s">
        <v>120</v>
      </c>
      <c r="N125" t="s">
        <v>102</v>
      </c>
      <c r="O125" t="s">
        <v>148</v>
      </c>
      <c r="P125">
        <v>896</v>
      </c>
      <c r="Q125" t="s">
        <v>113</v>
      </c>
      <c r="R125">
        <v>0.86642599277978338</v>
      </c>
      <c r="S125" t="s">
        <v>113</v>
      </c>
      <c r="T125">
        <v>-9.0163934426229511E-2</v>
      </c>
      <c r="U125">
        <v>-5.4166666666666627E-2</v>
      </c>
    </row>
    <row r="126" spans="1:21">
      <c r="A126" t="s">
        <v>153</v>
      </c>
      <c r="B126" t="s">
        <v>128</v>
      </c>
      <c r="C126" t="s">
        <v>104</v>
      </c>
      <c r="D126" t="s">
        <v>112</v>
      </c>
      <c r="E126" t="s">
        <v>98</v>
      </c>
      <c r="F126">
        <v>1</v>
      </c>
      <c r="G126">
        <v>7729</v>
      </c>
      <c r="H126" t="s">
        <v>99</v>
      </c>
      <c r="I126">
        <v>1202</v>
      </c>
      <c r="J126">
        <v>3</v>
      </c>
      <c r="K126" t="s">
        <v>100</v>
      </c>
      <c r="L126">
        <v>116666.66666666667</v>
      </c>
      <c r="M126" t="s">
        <v>113</v>
      </c>
      <c r="N126" t="s">
        <v>102</v>
      </c>
      <c r="O126" t="s">
        <v>148</v>
      </c>
      <c r="P126">
        <v>945</v>
      </c>
      <c r="Q126" t="s">
        <v>96</v>
      </c>
      <c r="R126">
        <v>0.8571428571428571</v>
      </c>
      <c r="S126" t="s">
        <v>96</v>
      </c>
      <c r="T126">
        <v>-0.12562396006655574</v>
      </c>
      <c r="U126">
        <v>0</v>
      </c>
    </row>
    <row r="127" spans="1:21">
      <c r="A127" t="s">
        <v>154</v>
      </c>
      <c r="B127" t="s">
        <v>128</v>
      </c>
      <c r="C127" t="s">
        <v>104</v>
      </c>
      <c r="D127" t="s">
        <v>112</v>
      </c>
      <c r="E127" t="s">
        <v>98</v>
      </c>
      <c r="F127">
        <v>1</v>
      </c>
      <c r="G127">
        <v>2398</v>
      </c>
      <c r="H127" t="s">
        <v>99</v>
      </c>
      <c r="I127">
        <v>1040</v>
      </c>
      <c r="J127">
        <v>1.45</v>
      </c>
      <c r="K127" t="s">
        <v>100</v>
      </c>
      <c r="L127">
        <v>216666.66666666669</v>
      </c>
      <c r="M127" t="s">
        <v>120</v>
      </c>
      <c r="N127" t="s">
        <v>111</v>
      </c>
      <c r="O127" t="s">
        <v>148</v>
      </c>
      <c r="P127">
        <v>1160</v>
      </c>
      <c r="Q127" t="s">
        <v>96</v>
      </c>
      <c r="R127">
        <v>0.69230769230769229</v>
      </c>
      <c r="S127" t="s">
        <v>113</v>
      </c>
      <c r="T127">
        <v>-8.1730769230769232E-2</v>
      </c>
      <c r="U127">
        <v>4.3448275862068932E-2</v>
      </c>
    </row>
    <row r="128" spans="1:21">
      <c r="A128" t="s">
        <v>155</v>
      </c>
      <c r="B128" t="s">
        <v>128</v>
      </c>
      <c r="C128" t="s">
        <v>104</v>
      </c>
      <c r="D128" t="s">
        <v>112</v>
      </c>
      <c r="E128" t="s">
        <v>98</v>
      </c>
      <c r="F128">
        <v>1</v>
      </c>
      <c r="G128">
        <v>1885</v>
      </c>
      <c r="H128" t="s">
        <v>99</v>
      </c>
      <c r="I128">
        <v>915</v>
      </c>
      <c r="J128">
        <v>1</v>
      </c>
      <c r="K128" t="s">
        <v>100</v>
      </c>
      <c r="L128">
        <v>93333.333333333343</v>
      </c>
      <c r="M128" t="s">
        <v>109</v>
      </c>
      <c r="N128" t="s">
        <v>111</v>
      </c>
      <c r="O128" t="s">
        <v>148</v>
      </c>
      <c r="P128">
        <v>990</v>
      </c>
      <c r="Q128" t="s">
        <v>96</v>
      </c>
      <c r="R128">
        <v>0.64285714285714279</v>
      </c>
      <c r="S128" t="s">
        <v>113</v>
      </c>
      <c r="T128">
        <v>1.5300546448087432E-2</v>
      </c>
      <c r="U128">
        <v>0</v>
      </c>
    </row>
    <row r="129" spans="1:21">
      <c r="A129" t="s">
        <v>88</v>
      </c>
      <c r="B129" t="s">
        <v>128</v>
      </c>
      <c r="C129" t="s">
        <v>111</v>
      </c>
      <c r="D129" t="s">
        <v>112</v>
      </c>
      <c r="E129" t="s">
        <v>98</v>
      </c>
      <c r="F129">
        <v>1</v>
      </c>
      <c r="G129">
        <v>7571</v>
      </c>
      <c r="H129" t="s">
        <v>99</v>
      </c>
      <c r="I129">
        <v>1529</v>
      </c>
      <c r="J129">
        <v>4</v>
      </c>
      <c r="K129" t="s">
        <v>100</v>
      </c>
      <c r="L129">
        <v>79166.666666666672</v>
      </c>
      <c r="M129" t="s">
        <v>109</v>
      </c>
      <c r="N129" t="s">
        <v>96</v>
      </c>
      <c r="O129" t="s">
        <v>148</v>
      </c>
      <c r="P129">
        <v>1580</v>
      </c>
      <c r="Q129" t="s">
        <v>104</v>
      </c>
      <c r="R129">
        <v>0.94736842105263153</v>
      </c>
      <c r="S129" t="s">
        <v>113</v>
      </c>
      <c r="T129">
        <v>0.94898626553302812</v>
      </c>
      <c r="U129">
        <v>0.375</v>
      </c>
    </row>
    <row r="130" spans="1:21">
      <c r="A130" t="s">
        <v>156</v>
      </c>
      <c r="B130" t="s">
        <v>106</v>
      </c>
      <c r="C130" t="s">
        <v>104</v>
      </c>
      <c r="D130" t="s">
        <v>107</v>
      </c>
      <c r="E130" t="s">
        <v>98</v>
      </c>
      <c r="F130">
        <v>1</v>
      </c>
      <c r="G130">
        <v>504</v>
      </c>
      <c r="H130" t="s">
        <v>99</v>
      </c>
      <c r="I130">
        <v>1548</v>
      </c>
      <c r="J130">
        <v>3.9</v>
      </c>
      <c r="K130" t="s">
        <v>100</v>
      </c>
      <c r="L130">
        <v>283333.33333333331</v>
      </c>
      <c r="M130" t="s">
        <v>118</v>
      </c>
      <c r="N130" t="s">
        <v>102</v>
      </c>
      <c r="O130" t="s">
        <v>148</v>
      </c>
      <c r="P130">
        <v>350</v>
      </c>
      <c r="Q130" t="s">
        <v>102</v>
      </c>
      <c r="R130">
        <v>0.88235294117647067</v>
      </c>
      <c r="S130" t="s">
        <v>96</v>
      </c>
      <c r="T130">
        <v>3.9405684754521962E-2</v>
      </c>
      <c r="U130">
        <v>7.6923076923076997E-2</v>
      </c>
    </row>
    <row r="131" spans="1:21">
      <c r="A131" t="s">
        <v>157</v>
      </c>
      <c r="B131" t="s">
        <v>117</v>
      </c>
      <c r="C131" t="s">
        <v>96</v>
      </c>
      <c r="D131" t="s">
        <v>112</v>
      </c>
      <c r="E131" t="s">
        <v>98</v>
      </c>
      <c r="F131">
        <v>1</v>
      </c>
      <c r="G131">
        <v>8439</v>
      </c>
      <c r="H131" t="s">
        <v>99</v>
      </c>
      <c r="I131">
        <v>1030</v>
      </c>
      <c r="J131">
        <v>1.2825</v>
      </c>
      <c r="K131" t="s">
        <v>100</v>
      </c>
      <c r="L131">
        <v>68333.333333333328</v>
      </c>
      <c r="M131" t="s">
        <v>109</v>
      </c>
      <c r="N131" t="s">
        <v>102</v>
      </c>
      <c r="O131" t="s">
        <v>148</v>
      </c>
      <c r="P131">
        <v>470</v>
      </c>
      <c r="Q131" t="s">
        <v>111</v>
      </c>
      <c r="R131">
        <v>0.87804878048780499</v>
      </c>
      <c r="S131" t="s">
        <v>96</v>
      </c>
      <c r="T131">
        <v>0.3679611650485437</v>
      </c>
      <c r="U131">
        <v>7.7972709551656985E-2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E98FF-178A-384C-BC35-C72CAFCAEB15}">
  <dimension ref="A1:U107"/>
  <sheetViews>
    <sheetView workbookViewId="0">
      <selection activeCell="E27" sqref="E27"/>
    </sheetView>
  </sheetViews>
  <sheetFormatPr baseColWidth="10" defaultRowHeight="16"/>
  <cols>
    <col min="1" max="1" width="16.33203125" style="1" customWidth="1"/>
    <col min="4" max="4" width="11.5" customWidth="1"/>
    <col min="16" max="16" width="12.1640625" bestFit="1" customWidth="1"/>
    <col min="20" max="20" width="15" bestFit="1" customWidth="1"/>
    <col min="21" max="21" width="12.83203125" bestFit="1" customWidth="1"/>
  </cols>
  <sheetData>
    <row r="1" spans="1:21" ht="34">
      <c r="A1" s="1" t="s">
        <v>0</v>
      </c>
      <c r="B1" t="s">
        <v>2</v>
      </c>
      <c r="C1" t="s">
        <v>6</v>
      </c>
      <c r="D1" t="s">
        <v>9</v>
      </c>
      <c r="E1" s="1" t="s">
        <v>3</v>
      </c>
      <c r="F1" t="s">
        <v>89</v>
      </c>
      <c r="G1" t="s">
        <v>4</v>
      </c>
      <c r="H1" t="s">
        <v>5</v>
      </c>
      <c r="I1" t="s">
        <v>10</v>
      </c>
      <c r="J1" t="s">
        <v>11</v>
      </c>
      <c r="K1" t="s">
        <v>90</v>
      </c>
      <c r="L1" t="s">
        <v>91</v>
      </c>
      <c r="M1" t="s">
        <v>92</v>
      </c>
      <c r="N1" t="s">
        <v>7</v>
      </c>
      <c r="O1" t="s">
        <v>1</v>
      </c>
      <c r="P1" s="1" t="s">
        <v>158</v>
      </c>
      <c r="Q1" t="s">
        <v>8</v>
      </c>
      <c r="R1" t="s">
        <v>93</v>
      </c>
      <c r="S1" t="s">
        <v>159</v>
      </c>
      <c r="T1" t="s">
        <v>12</v>
      </c>
      <c r="U1" t="s">
        <v>13</v>
      </c>
    </row>
    <row r="2" spans="1:21" ht="17">
      <c r="A2" s="1" t="str">
        <f>Cost_Sch2!A2</f>
        <v>Bohai Ming Zhu</v>
      </c>
      <c r="B2" t="str">
        <f>Cost_Sch2!B2</f>
        <v>SEA CH</v>
      </c>
      <c r="C2">
        <f>VLOOKUP(Cost_Sch2!C2,Coding!$B$2:$D$6,3,FALSE)</f>
        <v>5</v>
      </c>
      <c r="D2" t="str">
        <f>Cost_Sch2!D2</f>
        <v>NOC</v>
      </c>
      <c r="E2">
        <f>VLOOKUP(Cost_Sch2!E2,Coding!$B$36:$C$37,2,FALSE)</f>
        <v>2</v>
      </c>
      <c r="F2" s="7">
        <f>Cost_Sch2!F2</f>
        <v>1</v>
      </c>
      <c r="G2" s="7">
        <f>Cost_Sch2!G2</f>
        <v>4350</v>
      </c>
      <c r="H2" t="str">
        <f>Cost_Sch2!H2</f>
        <v>EPC</v>
      </c>
      <c r="I2" s="7">
        <f>Cost_Sch2!I2</f>
        <v>259</v>
      </c>
      <c r="J2" s="6">
        <f>Cost_Sch2!J2</f>
        <v>0.4</v>
      </c>
      <c r="K2" t="str">
        <f>Cost_Sch2!K2</f>
        <v>NEW</v>
      </c>
      <c r="L2" s="7">
        <f>Cost_Sch2!L2</f>
        <v>40000</v>
      </c>
      <c r="M2">
        <f>VLOOKUP(Cost_Sch2!M2,Coding!$B$47:$D$53,3,FALSE)</f>
        <v>1</v>
      </c>
      <c r="N2">
        <f>VLOOKUP(Cost_Sch2!N2,Coding!$B$2:$D$6,3,FALSE)</f>
        <v>2</v>
      </c>
      <c r="O2" t="str">
        <f>Cost_Sch2!O2</f>
        <v>FPSO</v>
      </c>
      <c r="P2" s="7">
        <f>Cost_Sch2!P2</f>
        <v>30</v>
      </c>
      <c r="Q2">
        <f>VLOOKUP(Cost_Sch2!Q2,Coding!$B$2:$D$6,3,FALSE)</f>
        <v>1</v>
      </c>
      <c r="R2" s="9">
        <f>Cost_Sch2!R2</f>
        <v>1</v>
      </c>
      <c r="S2">
        <f>VLOOKUP(Cost_Sch2!S2,Coding!$B$2:$D$6,3,FALSE)</f>
        <v>1</v>
      </c>
      <c r="T2">
        <f>Cost_Sch2!T2</f>
        <v>0.47104247104247104</v>
      </c>
      <c r="U2">
        <f>Cost_Sch2!U2</f>
        <v>0.24999999999999994</v>
      </c>
    </row>
    <row r="3" spans="1:21" ht="17">
      <c r="A3" s="1" t="str">
        <f>Cost_Sch2!A3</f>
        <v>Petrojarl Varg</v>
      </c>
      <c r="B3" t="str">
        <f>Cost_Sch2!B3</f>
        <v>NE</v>
      </c>
      <c r="C3">
        <f>VLOOKUP(Cost_Sch2!C3,Coding!$B$2:$D$6,3,FALSE)</f>
        <v>1</v>
      </c>
      <c r="D3" t="str">
        <f>Cost_Sch2!D3</f>
        <v>OC</v>
      </c>
      <c r="E3">
        <f>VLOOKUP(Cost_Sch2!E3,Coding!$B$36:$C$37,2,FALSE)</f>
        <v>1</v>
      </c>
      <c r="F3" s="7">
        <f>Cost_Sch2!F3</f>
        <v>1</v>
      </c>
      <c r="G3" s="7">
        <f>Cost_Sch2!G3</f>
        <v>2240</v>
      </c>
      <c r="H3" t="str">
        <f>Cost_Sch2!H3</f>
        <v>EPC</v>
      </c>
      <c r="I3" s="7">
        <f>Cost_Sch2!I3</f>
        <v>816</v>
      </c>
      <c r="J3" s="6">
        <f>Cost_Sch2!J3</f>
        <v>0.46</v>
      </c>
      <c r="K3" t="str">
        <f>Cost_Sch2!K3</f>
        <v>NEW</v>
      </c>
      <c r="L3" s="7">
        <f>Cost_Sch2!L3</f>
        <v>65833.333333333328</v>
      </c>
      <c r="M3">
        <f>VLOOKUP(Cost_Sch2!M3,Coding!$B$47:$D$53,3,FALSE)</f>
        <v>2</v>
      </c>
      <c r="N3">
        <f>VLOOKUP(Cost_Sch2!N3,Coding!$B$2:$D$6,3,FALSE)</f>
        <v>2</v>
      </c>
      <c r="O3" t="str">
        <f>Cost_Sch2!O3</f>
        <v>FPSO</v>
      </c>
      <c r="P3" s="7">
        <f>Cost_Sch2!P3</f>
        <v>84</v>
      </c>
      <c r="Q3">
        <f>VLOOKUP(Cost_Sch2!Q3,Coding!$B$2:$D$6,3,FALSE)</f>
        <v>1</v>
      </c>
      <c r="R3" s="9">
        <f>Cost_Sch2!R3</f>
        <v>0.86582278481012664</v>
      </c>
      <c r="S3">
        <f>VLOOKUP(Cost_Sch2!S3,Coding!$B$2:$D$6,3,FALSE)</f>
        <v>2</v>
      </c>
      <c r="T3">
        <f>Cost_Sch2!T3</f>
        <v>0.28676470588235292</v>
      </c>
      <c r="U3">
        <f>Cost_Sch2!U3</f>
        <v>0.24</v>
      </c>
    </row>
    <row r="4" spans="1:21" ht="34">
      <c r="A4" s="1" t="str">
        <f>Cost_Sch2!A4</f>
        <v>Stybarrow Venture MV16</v>
      </c>
      <c r="B4" t="str">
        <f>Cost_Sch2!B4</f>
        <v>AUST/NZ</v>
      </c>
      <c r="C4">
        <f>VLOOKUP(Cost_Sch2!C4,Coding!$B$2:$D$6,3,FALSE)</f>
        <v>3</v>
      </c>
      <c r="D4" t="str">
        <f>Cost_Sch2!D4</f>
        <v>IOC</v>
      </c>
      <c r="E4">
        <f>VLOOKUP(Cost_Sch2!E4,Coding!$B$36:$C$37,2,FALSE)</f>
        <v>1</v>
      </c>
      <c r="F4" s="7">
        <f>Cost_Sch2!F4</f>
        <v>3</v>
      </c>
      <c r="G4" s="7">
        <f>Cost_Sch2!G4</f>
        <v>5922</v>
      </c>
      <c r="H4" t="str">
        <f>Cost_Sch2!H4</f>
        <v>EPC</v>
      </c>
      <c r="I4" s="7">
        <f>Cost_Sch2!I4</f>
        <v>702</v>
      </c>
      <c r="J4" s="6">
        <f>Cost_Sch2!J4</f>
        <v>0.59842519685039375</v>
      </c>
      <c r="K4" t="str">
        <f>Cost_Sch2!K4</f>
        <v>NEW</v>
      </c>
      <c r="L4" s="7">
        <f>Cost_Sch2!L4</f>
        <v>87500</v>
      </c>
      <c r="M4">
        <f>VLOOKUP(Cost_Sch2!M4,Coding!$B$47:$D$53,3,FALSE)</f>
        <v>2</v>
      </c>
      <c r="N4">
        <f>VLOOKUP(Cost_Sch2!N4,Coding!$B$2:$D$6,3,FALSE)</f>
        <v>3</v>
      </c>
      <c r="O4" t="str">
        <f>Cost_Sch2!O4</f>
        <v>FPSO</v>
      </c>
      <c r="P4" s="7">
        <f>Cost_Sch2!P4</f>
        <v>825</v>
      </c>
      <c r="Q4">
        <f>VLOOKUP(Cost_Sch2!Q4,Coding!$B$2:$D$6,3,FALSE)</f>
        <v>2</v>
      </c>
      <c r="R4" s="9">
        <f>Cost_Sch2!R4</f>
        <v>0.91428571428571426</v>
      </c>
      <c r="S4">
        <f>VLOOKUP(Cost_Sch2!S4,Coding!$B$2:$D$6,3,FALSE)</f>
        <v>4</v>
      </c>
      <c r="T4">
        <f>Cost_Sch2!T4</f>
        <v>-0.14387464387464388</v>
      </c>
      <c r="U4">
        <f>Cost_Sch2!U4</f>
        <v>0.26999999999999991</v>
      </c>
    </row>
    <row r="5" spans="1:21" ht="17">
      <c r="A5" s="1" t="str">
        <f>Cost_Sch2!A5</f>
        <v>Alima FPU</v>
      </c>
      <c r="B5" t="str">
        <f>Cost_Sch2!B5</f>
        <v>AFRICA</v>
      </c>
      <c r="C5">
        <f>VLOOKUP(Cost_Sch2!C5,Coding!$B$2:$D$6,3,FALSE)</f>
        <v>2</v>
      </c>
      <c r="D5" t="str">
        <f>Cost_Sch2!D5</f>
        <v>IOC</v>
      </c>
      <c r="E5">
        <f>VLOOKUP(Cost_Sch2!E5,Coding!$B$36:$C$37,2,FALSE)</f>
        <v>2</v>
      </c>
      <c r="F5" s="7">
        <f>Cost_Sch2!F5</f>
        <v>1</v>
      </c>
      <c r="G5" s="7">
        <f>Cost_Sch2!G5</f>
        <v>5720</v>
      </c>
      <c r="H5" t="str">
        <f>Cost_Sch2!H5</f>
        <v>EPC</v>
      </c>
      <c r="I5" s="7">
        <f>Cost_Sch2!I5</f>
        <v>994</v>
      </c>
      <c r="J5" s="6">
        <f>Cost_Sch2!J5</f>
        <v>1.133</v>
      </c>
      <c r="K5" t="str">
        <f>Cost_Sch2!K5</f>
        <v>NEW</v>
      </c>
      <c r="L5" s="7">
        <f>Cost_Sch2!L5</f>
        <v>100000</v>
      </c>
      <c r="M5">
        <f>VLOOKUP(Cost_Sch2!M5,Coding!$B$47:$D$53,3,FALSE)</f>
        <v>3</v>
      </c>
      <c r="N5">
        <f>VLOOKUP(Cost_Sch2!N5,Coding!$B$2:$D$6,3,FALSE)</f>
        <v>1</v>
      </c>
      <c r="O5" t="str">
        <f>Cost_Sch2!O5</f>
        <v>BARGE</v>
      </c>
      <c r="P5" s="7">
        <f>Cost_Sch2!P5</f>
        <v>600</v>
      </c>
      <c r="Q5">
        <f>VLOOKUP(Cost_Sch2!Q5,Coding!$B$2:$D$6,3,FALSE)</f>
        <v>3</v>
      </c>
      <c r="R5" s="9">
        <f>Cost_Sch2!R5</f>
        <v>0.9</v>
      </c>
      <c r="S5">
        <f>VLOOKUP(Cost_Sch2!S5,Coding!$B$2:$D$6,3,FALSE)</f>
        <v>4</v>
      </c>
      <c r="T5">
        <f>Cost_Sch2!T5</f>
        <v>-2.2132796780684104E-2</v>
      </c>
      <c r="U5">
        <f>Cost_Sch2!U5</f>
        <v>0.35000000000000014</v>
      </c>
    </row>
    <row r="6" spans="1:21" ht="17">
      <c r="A6" s="1" t="str">
        <f>Cost_Sch2!A6</f>
        <v>Jangkrik</v>
      </c>
      <c r="B6" t="str">
        <f>Cost_Sch2!B6</f>
        <v>SEA</v>
      </c>
      <c r="C6">
        <f>VLOOKUP(Cost_Sch2!C6,Coding!$B$2:$D$6,3,FALSE)</f>
        <v>4</v>
      </c>
      <c r="D6" t="str">
        <f>Cost_Sch2!D6</f>
        <v>OC</v>
      </c>
      <c r="E6">
        <f>VLOOKUP(Cost_Sch2!E6,Coding!$B$36:$C$37,2,FALSE)</f>
        <v>2</v>
      </c>
      <c r="F6" s="7">
        <f>Cost_Sch2!F6</f>
        <v>1</v>
      </c>
      <c r="G6" s="7">
        <f>Cost_Sch2!G6</f>
        <v>8824</v>
      </c>
      <c r="H6" t="str">
        <f>Cost_Sch2!H6</f>
        <v>EPC</v>
      </c>
      <c r="I6" s="7">
        <f>Cost_Sch2!I6</f>
        <v>1052</v>
      </c>
      <c r="J6" s="6">
        <f>Cost_Sch2!J6</f>
        <v>2.6764999999999999</v>
      </c>
      <c r="K6" t="str">
        <f>Cost_Sch2!K6</f>
        <v>NEW</v>
      </c>
      <c r="L6" s="7">
        <f>Cost_Sch2!L6</f>
        <v>79400</v>
      </c>
      <c r="M6">
        <f>VLOOKUP(Cost_Sch2!M6,Coding!$B$47:$D$53,3,FALSE)</f>
        <v>2</v>
      </c>
      <c r="N6">
        <f>VLOOKUP(Cost_Sch2!N6,Coding!$B$2:$D$6,3,FALSE)</f>
        <v>2</v>
      </c>
      <c r="O6" t="str">
        <f>Cost_Sch2!O6</f>
        <v>BARGE</v>
      </c>
      <c r="P6" s="7">
        <f>Cost_Sch2!P6</f>
        <v>120</v>
      </c>
      <c r="Q6">
        <f>VLOOKUP(Cost_Sch2!Q6,Coding!$B$2:$D$6,3,FALSE)</f>
        <v>2</v>
      </c>
      <c r="R6" s="9">
        <f>Cost_Sch2!R6</f>
        <v>5.5415617128463476E-2</v>
      </c>
      <c r="S6">
        <f>VLOOKUP(Cost_Sch2!S6,Coding!$B$2:$D$6,3,FALSE)</f>
        <v>3</v>
      </c>
      <c r="T6">
        <f>Cost_Sch2!T6</f>
        <v>0.11406844106463879</v>
      </c>
      <c r="U6">
        <f>Cost_Sch2!U6</f>
        <v>0.16999999999999996</v>
      </c>
    </row>
    <row r="7" spans="1:21" ht="17">
      <c r="A7" s="1" t="str">
        <f>Cost_Sch2!A7</f>
        <v>Prelude</v>
      </c>
      <c r="B7" t="str">
        <f>Cost_Sch2!B7</f>
        <v>AUST/NZ</v>
      </c>
      <c r="C7">
        <f>VLOOKUP(Cost_Sch2!C7,Coding!$B$2:$D$6,3,FALSE)</f>
        <v>3</v>
      </c>
      <c r="D7" t="str">
        <f>Cost_Sch2!D7</f>
        <v>IOC</v>
      </c>
      <c r="E7">
        <f>VLOOKUP(Cost_Sch2!E7,Coding!$B$36:$C$37,2,FALSE)</f>
        <v>2</v>
      </c>
      <c r="F7" s="7">
        <f>Cost_Sch2!F7</f>
        <v>1</v>
      </c>
      <c r="G7" s="7">
        <f>Cost_Sch2!G7</f>
        <v>7814</v>
      </c>
      <c r="H7" t="str">
        <f>Cost_Sch2!H7</f>
        <v>EPC</v>
      </c>
      <c r="I7" s="7">
        <f>Cost_Sch2!I7</f>
        <v>2229</v>
      </c>
      <c r="J7" s="6">
        <f>Cost_Sch2!J7</f>
        <v>11.16</v>
      </c>
      <c r="K7" t="str">
        <f>Cost_Sch2!K7</f>
        <v>NEW</v>
      </c>
      <c r="L7" s="7">
        <f>Cost_Sch2!L7</f>
        <v>148333.33333333331</v>
      </c>
      <c r="M7">
        <f>VLOOKUP(Cost_Sch2!M7,Coding!$B$47:$D$53,3,FALSE)</f>
        <v>6</v>
      </c>
      <c r="N7">
        <f>VLOOKUP(Cost_Sch2!N7,Coding!$B$2:$D$6,3,FALSE)</f>
        <v>5</v>
      </c>
      <c r="O7" t="str">
        <f>Cost_Sch2!O7</f>
        <v>FLNG</v>
      </c>
      <c r="P7" s="7">
        <f>Cost_Sch2!P7</f>
        <v>250</v>
      </c>
      <c r="Q7">
        <f>VLOOKUP(Cost_Sch2!Q7,Coding!$B$2:$D$6,3,FALSE)</f>
        <v>1</v>
      </c>
      <c r="R7" s="9">
        <f>Cost_Sch2!R7</f>
        <v>0.2359550561797753</v>
      </c>
      <c r="S7">
        <f>VLOOKUP(Cost_Sch2!S7,Coding!$B$2:$D$6,3,FALSE)</f>
        <v>5</v>
      </c>
      <c r="T7">
        <f>Cost_Sch2!T7</f>
        <v>0.24315836698070883</v>
      </c>
      <c r="U7">
        <f>Cost_Sch2!U7</f>
        <v>0.34408602150537632</v>
      </c>
    </row>
    <row r="8" spans="1:21" ht="17">
      <c r="A8" s="1" t="str">
        <f>Cost_Sch2!A8</f>
        <v>CLOV FPSO</v>
      </c>
      <c r="B8" t="str">
        <f>Cost_Sch2!B8</f>
        <v>AFRICA</v>
      </c>
      <c r="C8">
        <f>VLOOKUP(Cost_Sch2!C8,Coding!$B$2:$D$6,3,FALSE)</f>
        <v>3</v>
      </c>
      <c r="D8" t="str">
        <f>Cost_Sch2!D8</f>
        <v>IOC</v>
      </c>
      <c r="E8">
        <f>VLOOKUP(Cost_Sch2!E8,Coding!$B$36:$C$37,2,FALSE)</f>
        <v>2</v>
      </c>
      <c r="F8" s="7">
        <f>Cost_Sch2!F8</f>
        <v>1</v>
      </c>
      <c r="G8" s="7">
        <f>Cost_Sch2!G8</f>
        <v>7534</v>
      </c>
      <c r="H8" t="str">
        <f>Cost_Sch2!H8</f>
        <v>EPC</v>
      </c>
      <c r="I8" s="7">
        <f>Cost_Sch2!I8</f>
        <v>1383</v>
      </c>
      <c r="J8" s="6">
        <f>Cost_Sch2!J8</f>
        <v>7</v>
      </c>
      <c r="K8" t="str">
        <f>Cost_Sch2!K8</f>
        <v>NEW</v>
      </c>
      <c r="L8" s="7">
        <f>Cost_Sch2!L8</f>
        <v>198333.33333333334</v>
      </c>
      <c r="M8">
        <f>VLOOKUP(Cost_Sch2!M8,Coding!$B$47:$D$53,3,FALSE)</f>
        <v>4</v>
      </c>
      <c r="N8">
        <f>VLOOKUP(Cost_Sch2!N8,Coding!$B$2:$D$6,3,FALSE)</f>
        <v>2</v>
      </c>
      <c r="O8" t="str">
        <f>Cost_Sch2!O8</f>
        <v>FPSO</v>
      </c>
      <c r="P8" s="7">
        <f>Cost_Sch2!P8</f>
        <v>1290</v>
      </c>
      <c r="Q8">
        <f>VLOOKUP(Cost_Sch2!Q8,Coding!$B$2:$D$6,3,FALSE)</f>
        <v>4</v>
      </c>
      <c r="R8" s="9">
        <f>Cost_Sch2!R8</f>
        <v>0.80672268907563016</v>
      </c>
      <c r="S8">
        <f>VLOOKUP(Cost_Sch2!S8,Coding!$B$2:$D$6,3,FALSE)</f>
        <v>5</v>
      </c>
      <c r="T8">
        <f>Cost_Sch2!T8</f>
        <v>7.9537237888647871E-3</v>
      </c>
      <c r="U8">
        <f>Cost_Sch2!U8</f>
        <v>0.14285714285714285</v>
      </c>
    </row>
    <row r="9" spans="1:21" ht="17">
      <c r="A9" s="1" t="str">
        <f>Cost_Sch2!A9</f>
        <v>Dalia</v>
      </c>
      <c r="B9" t="str">
        <f>Cost_Sch2!B9</f>
        <v>AFRICA</v>
      </c>
      <c r="C9">
        <f>VLOOKUP(Cost_Sch2!C9,Coding!$B$2:$D$6,3,FALSE)</f>
        <v>4</v>
      </c>
      <c r="D9" t="str">
        <f>Cost_Sch2!D9</f>
        <v>IOC</v>
      </c>
      <c r="E9">
        <f>VLOOKUP(Cost_Sch2!E9,Coding!$B$36:$C$37,2,FALSE)</f>
        <v>2</v>
      </c>
      <c r="F9" s="7">
        <f>Cost_Sch2!F9</f>
        <v>1</v>
      </c>
      <c r="G9" s="7">
        <f>Cost_Sch2!G9</f>
        <v>4872</v>
      </c>
      <c r="H9" t="str">
        <f>Cost_Sch2!H9</f>
        <v>EPC</v>
      </c>
      <c r="I9" s="7">
        <f>Cost_Sch2!I9</f>
        <v>1306</v>
      </c>
      <c r="J9" s="6">
        <f>Cost_Sch2!J9</f>
        <v>3.4</v>
      </c>
      <c r="K9" t="str">
        <f>Cost_Sch2!K9</f>
        <v>NEW</v>
      </c>
      <c r="L9" s="7">
        <f>Cost_Sch2!L9</f>
        <v>287000</v>
      </c>
      <c r="M9">
        <f>VLOOKUP(Cost_Sch2!M9,Coding!$B$47:$D$53,3,FALSE)</f>
        <v>6</v>
      </c>
      <c r="N9">
        <f>VLOOKUP(Cost_Sch2!N9,Coding!$B$2:$D$6,3,FALSE)</f>
        <v>3</v>
      </c>
      <c r="O9" t="str">
        <f>Cost_Sch2!O9</f>
        <v>FPSO</v>
      </c>
      <c r="P9" s="7">
        <f>Cost_Sch2!P9</f>
        <v>1360</v>
      </c>
      <c r="Q9">
        <f>VLOOKUP(Cost_Sch2!Q9,Coding!$B$2:$D$6,3,FALSE)</f>
        <v>5</v>
      </c>
      <c r="R9" s="9">
        <f>Cost_Sch2!R9</f>
        <v>0.83623693379790942</v>
      </c>
      <c r="S9">
        <f>VLOOKUP(Cost_Sch2!S9,Coding!$B$2:$D$6,3,FALSE)</f>
        <v>2</v>
      </c>
      <c r="T9">
        <f>Cost_Sch2!T9</f>
        <v>1.0719754977029096E-2</v>
      </c>
      <c r="U9">
        <f>Cost_Sch2!U9</f>
        <v>0.17647058823529416</v>
      </c>
    </row>
    <row r="10" spans="1:21" ht="17">
      <c r="A10" s="1" t="str">
        <f>Cost_Sch2!A10</f>
        <v>Girassol</v>
      </c>
      <c r="B10" t="str">
        <f>Cost_Sch2!B10</f>
        <v>AFRICA</v>
      </c>
      <c r="C10">
        <f>VLOOKUP(Cost_Sch2!C10,Coding!$B$2:$D$6,3,FALSE)</f>
        <v>4</v>
      </c>
      <c r="D10" t="str">
        <f>Cost_Sch2!D10</f>
        <v>IOC</v>
      </c>
      <c r="E10">
        <f>VLOOKUP(Cost_Sch2!E10,Coding!$B$36:$C$37,2,FALSE)</f>
        <v>2</v>
      </c>
      <c r="F10" s="7">
        <f>Cost_Sch2!F10</f>
        <v>1</v>
      </c>
      <c r="G10" s="7">
        <f>Cost_Sch2!G10</f>
        <v>3103</v>
      </c>
      <c r="H10" t="str">
        <f>Cost_Sch2!H10</f>
        <v>EPC</v>
      </c>
      <c r="I10" s="7">
        <f>Cost_Sch2!I10</f>
        <v>823</v>
      </c>
      <c r="J10" s="6">
        <f>Cost_Sch2!J10</f>
        <v>2.5</v>
      </c>
      <c r="K10" t="str">
        <f>Cost_Sch2!K10</f>
        <v>NEW</v>
      </c>
      <c r="L10" s="7">
        <f>Cost_Sch2!L10</f>
        <v>246666.66666666666</v>
      </c>
      <c r="M10">
        <f>VLOOKUP(Cost_Sch2!M10,Coding!$B$47:$D$53,3,FALSE)</f>
        <v>5</v>
      </c>
      <c r="N10">
        <f>VLOOKUP(Cost_Sch2!N10,Coding!$B$2:$D$6,3,FALSE)</f>
        <v>3</v>
      </c>
      <c r="O10" t="str">
        <f>Cost_Sch2!O10</f>
        <v>FPSO</v>
      </c>
      <c r="P10" s="7">
        <f>Cost_Sch2!P10</f>
        <v>1350</v>
      </c>
      <c r="Q10">
        <f>VLOOKUP(Cost_Sch2!Q10,Coding!$B$2:$D$6,3,FALSE)</f>
        <v>1</v>
      </c>
      <c r="R10" s="9">
        <f>Cost_Sch2!R10</f>
        <v>0.81081081081081086</v>
      </c>
      <c r="S10">
        <f>VLOOKUP(Cost_Sch2!S10,Coding!$B$2:$D$6,3,FALSE)</f>
        <v>1</v>
      </c>
      <c r="T10">
        <f>Cost_Sch2!T10</f>
        <v>0.52126366950182257</v>
      </c>
      <c r="U10">
        <f>Cost_Sch2!U10</f>
        <v>0.11999999999999993</v>
      </c>
    </row>
    <row r="11" spans="1:21" ht="17">
      <c r="A11" s="1" t="str">
        <f>Cost_Sch2!A11</f>
        <v>Kizomba B</v>
      </c>
      <c r="B11" t="str">
        <f>Cost_Sch2!B11</f>
        <v>AFRICA</v>
      </c>
      <c r="C11">
        <f>VLOOKUP(Cost_Sch2!C11,Coding!$B$2:$D$6,3,FALSE)</f>
        <v>3</v>
      </c>
      <c r="D11" t="str">
        <f>Cost_Sch2!D11</f>
        <v>IOC</v>
      </c>
      <c r="E11">
        <f>VLOOKUP(Cost_Sch2!E11,Coding!$B$36:$C$37,2,FALSE)</f>
        <v>2</v>
      </c>
      <c r="F11" s="7">
        <f>Cost_Sch2!F11</f>
        <v>1</v>
      </c>
      <c r="G11" s="7">
        <f>Cost_Sch2!G11</f>
        <v>4756</v>
      </c>
      <c r="H11" t="str">
        <f>Cost_Sch2!H11</f>
        <v>EPC</v>
      </c>
      <c r="I11" s="7">
        <f>Cost_Sch2!I11</f>
        <v>1071</v>
      </c>
      <c r="J11" s="6">
        <f>Cost_Sch2!J11</f>
        <v>0.76</v>
      </c>
      <c r="K11" t="str">
        <f>Cost_Sch2!K11</f>
        <v>NEW</v>
      </c>
      <c r="L11" s="7">
        <f>Cost_Sch2!L11</f>
        <v>316666.66666666669</v>
      </c>
      <c r="M11">
        <f>VLOOKUP(Cost_Sch2!M11,Coding!$B$47:$D$53,3,FALSE)</f>
        <v>6</v>
      </c>
      <c r="N11">
        <f>VLOOKUP(Cost_Sch2!N11,Coding!$B$2:$D$6,3,FALSE)</f>
        <v>1</v>
      </c>
      <c r="O11" t="str">
        <f>Cost_Sch2!O11</f>
        <v>FPSO</v>
      </c>
      <c r="P11" s="7">
        <f>Cost_Sch2!P11</f>
        <v>1250</v>
      </c>
      <c r="Q11">
        <f>VLOOKUP(Cost_Sch2!Q11,Coding!$B$2:$D$6,3,FALSE)</f>
        <v>5</v>
      </c>
      <c r="R11" s="9">
        <f>Cost_Sch2!R11</f>
        <v>0.78947368421052622</v>
      </c>
      <c r="S11">
        <f>VLOOKUP(Cost_Sch2!S11,Coding!$B$2:$D$6,3,FALSE)</f>
        <v>2</v>
      </c>
      <c r="T11">
        <f>Cost_Sch2!T11</f>
        <v>-0.14005602240896359</v>
      </c>
      <c r="U11">
        <f>Cost_Sch2!U11</f>
        <v>0.13333333333333341</v>
      </c>
    </row>
    <row r="12" spans="1:21" ht="17">
      <c r="A12" s="1" t="str">
        <f>Cost_Sch2!A12</f>
        <v>Mondo</v>
      </c>
      <c r="B12" t="str">
        <f>Cost_Sch2!B12</f>
        <v>AFRICA</v>
      </c>
      <c r="C12">
        <f>VLOOKUP(Cost_Sch2!C12,Coding!$B$2:$D$6,3,FALSE)</f>
        <v>4</v>
      </c>
      <c r="D12" t="str">
        <f>Cost_Sch2!D12</f>
        <v>IOC</v>
      </c>
      <c r="E12">
        <f>VLOOKUP(Cost_Sch2!E12,Coding!$B$36:$C$37,2,FALSE)</f>
        <v>1</v>
      </c>
      <c r="F12" s="7">
        <f>Cost_Sch2!F12</f>
        <v>1</v>
      </c>
      <c r="G12" s="7">
        <f>Cost_Sch2!G12</f>
        <v>5866</v>
      </c>
      <c r="H12" t="str">
        <f>Cost_Sch2!H12</f>
        <v>EPC</v>
      </c>
      <c r="I12" s="7">
        <f>Cost_Sch2!I12</f>
        <v>797</v>
      </c>
      <c r="J12" s="6">
        <f>Cost_Sch2!J12</f>
        <v>0.75</v>
      </c>
      <c r="K12" t="str">
        <f>Cost_Sch2!K12</f>
        <v>CONV</v>
      </c>
      <c r="L12" s="7">
        <f>Cost_Sch2!L12</f>
        <v>115833.33333333333</v>
      </c>
      <c r="M12">
        <f>VLOOKUP(Cost_Sch2!M12,Coding!$B$47:$D$53,3,FALSE)</f>
        <v>3</v>
      </c>
      <c r="N12">
        <f>VLOOKUP(Cost_Sch2!N12,Coding!$B$2:$D$6,3,FALSE)</f>
        <v>1</v>
      </c>
      <c r="O12" t="str">
        <f>Cost_Sch2!O12</f>
        <v>FPSO</v>
      </c>
      <c r="P12" s="7">
        <f>Cost_Sch2!P12</f>
        <v>728</v>
      </c>
      <c r="Q12">
        <f>VLOOKUP(Cost_Sch2!Q12,Coding!$B$2:$D$6,3,FALSE)</f>
        <v>3</v>
      </c>
      <c r="R12" s="9">
        <f>Cost_Sch2!R12</f>
        <v>0.86330935251798568</v>
      </c>
      <c r="S12">
        <f>VLOOKUP(Cost_Sch2!S12,Coding!$B$2:$D$6,3,FALSE)</f>
        <v>3</v>
      </c>
      <c r="T12">
        <f>Cost_Sch2!T12</f>
        <v>-0.10163111668757842</v>
      </c>
      <c r="U12">
        <f>Cost_Sch2!U12</f>
        <v>0</v>
      </c>
    </row>
    <row r="13" spans="1:21" ht="17">
      <c r="A13" s="1" t="str">
        <f>Cost_Sch2!A13</f>
        <v>Saxi-Batuque</v>
      </c>
      <c r="B13" t="str">
        <f>Cost_Sch2!B13</f>
        <v>AFRICA</v>
      </c>
      <c r="C13">
        <f>VLOOKUP(Cost_Sch2!C13,Coding!$B$2:$D$6,3,FALSE)</f>
        <v>4</v>
      </c>
      <c r="D13" t="str">
        <f>Cost_Sch2!D13</f>
        <v>IOC</v>
      </c>
      <c r="E13">
        <f>VLOOKUP(Cost_Sch2!E13,Coding!$B$36:$C$37,2,FALSE)</f>
        <v>1</v>
      </c>
      <c r="F13" s="7">
        <f>Cost_Sch2!F13</f>
        <v>3</v>
      </c>
      <c r="G13" s="7">
        <f>Cost_Sch2!G13</f>
        <v>5866</v>
      </c>
      <c r="H13" t="str">
        <f>Cost_Sch2!H13</f>
        <v>EPC</v>
      </c>
      <c r="I13" s="7">
        <f>Cost_Sch2!I13</f>
        <v>797</v>
      </c>
      <c r="J13" s="6">
        <f>Cost_Sch2!J13</f>
        <v>0.75</v>
      </c>
      <c r="K13" t="str">
        <f>Cost_Sch2!K13</f>
        <v>CONV</v>
      </c>
      <c r="L13" s="7">
        <f>Cost_Sch2!L13</f>
        <v>130000</v>
      </c>
      <c r="M13">
        <f>VLOOKUP(Cost_Sch2!M13,Coding!$B$47:$D$53,3,FALSE)</f>
        <v>3</v>
      </c>
      <c r="N13">
        <f>VLOOKUP(Cost_Sch2!N13,Coding!$B$2:$D$6,3,FALSE)</f>
        <v>1</v>
      </c>
      <c r="O13" t="str">
        <f>Cost_Sch2!O13</f>
        <v>FPSO</v>
      </c>
      <c r="P13" s="7">
        <f>Cost_Sch2!P13</f>
        <v>720</v>
      </c>
      <c r="Q13">
        <f>VLOOKUP(Cost_Sch2!Q13,Coding!$B$2:$D$6,3,FALSE)</f>
        <v>3</v>
      </c>
      <c r="R13" s="9">
        <f>Cost_Sch2!R13</f>
        <v>0.80769230769230771</v>
      </c>
      <c r="S13">
        <f>VLOOKUP(Cost_Sch2!S13,Coding!$B$2:$D$6,3,FALSE)</f>
        <v>3</v>
      </c>
      <c r="T13">
        <f>Cost_Sch2!T13</f>
        <v>-8.4065244667503133E-2</v>
      </c>
      <c r="U13">
        <f>Cost_Sch2!U13</f>
        <v>0</v>
      </c>
    </row>
    <row r="14" spans="1:21" ht="17">
      <c r="A14" s="1" t="str">
        <f>Cost_Sch2!A14</f>
        <v>Greater Plutonio</v>
      </c>
      <c r="B14" t="str">
        <f>Cost_Sch2!B14</f>
        <v>AFRICA</v>
      </c>
      <c r="C14">
        <f>VLOOKUP(Cost_Sch2!C14,Coding!$B$2:$D$6,3,FALSE)</f>
        <v>3</v>
      </c>
      <c r="D14" t="str">
        <f>Cost_Sch2!D14</f>
        <v>IOC</v>
      </c>
      <c r="E14">
        <f>VLOOKUP(Cost_Sch2!E14,Coding!$B$36:$C$37,2,FALSE)</f>
        <v>2</v>
      </c>
      <c r="F14" s="7">
        <f>Cost_Sch2!F14</f>
        <v>1</v>
      </c>
      <c r="G14" s="7">
        <f>Cost_Sch2!G14</f>
        <v>5144</v>
      </c>
      <c r="H14" t="str">
        <f>Cost_Sch2!H14</f>
        <v>EPC</v>
      </c>
      <c r="I14" s="7">
        <f>Cost_Sch2!I14</f>
        <v>1124</v>
      </c>
      <c r="J14" s="6">
        <f>Cost_Sch2!J14</f>
        <v>1.73</v>
      </c>
      <c r="K14" t="str">
        <f>Cost_Sch2!K14</f>
        <v>NEW</v>
      </c>
      <c r="L14" s="7">
        <f>Cost_Sch2!L14</f>
        <v>305000</v>
      </c>
      <c r="M14">
        <f>VLOOKUP(Cost_Sch2!M14,Coding!$B$47:$D$53,3,FALSE)</f>
        <v>6</v>
      </c>
      <c r="N14">
        <f>VLOOKUP(Cost_Sch2!N14,Coding!$B$2:$D$6,3,FALSE)</f>
        <v>3</v>
      </c>
      <c r="O14" t="str">
        <f>Cost_Sch2!O14</f>
        <v>FPSO</v>
      </c>
      <c r="P14" s="7">
        <f>Cost_Sch2!P14</f>
        <v>1350</v>
      </c>
      <c r="Q14">
        <f>VLOOKUP(Cost_Sch2!Q14,Coding!$B$2:$D$6,3,FALSE)</f>
        <v>2</v>
      </c>
      <c r="R14" s="9">
        <f>Cost_Sch2!R14</f>
        <v>0.81967213114754101</v>
      </c>
      <c r="S14">
        <f>VLOOKUP(Cost_Sch2!S14,Coding!$B$2:$D$6,3,FALSE)</f>
        <v>4</v>
      </c>
      <c r="T14">
        <f>Cost_Sch2!T14</f>
        <v>0.19039145907473309</v>
      </c>
      <c r="U14">
        <f>Cost_Sch2!U14</f>
        <v>0.85</v>
      </c>
    </row>
    <row r="15" spans="1:21" ht="17">
      <c r="A15" s="1" t="str">
        <f>Cost_Sch2!A15</f>
        <v>PSVM FPSO</v>
      </c>
      <c r="B15" t="str">
        <f>Cost_Sch2!B15</f>
        <v>AFRICA</v>
      </c>
      <c r="C15">
        <f>VLOOKUP(Cost_Sch2!C15,Coding!$B$2:$D$6,3,FALSE)</f>
        <v>5</v>
      </c>
      <c r="D15" t="str">
        <f>Cost_Sch2!D15</f>
        <v>IOC</v>
      </c>
      <c r="E15">
        <f>VLOOKUP(Cost_Sch2!E15,Coding!$B$36:$C$37,2,FALSE)</f>
        <v>2</v>
      </c>
      <c r="F15" s="7">
        <f>Cost_Sch2!F15</f>
        <v>1</v>
      </c>
      <c r="G15" s="7">
        <f>Cost_Sch2!G15</f>
        <v>6755</v>
      </c>
      <c r="H15" t="str">
        <f>Cost_Sch2!H15</f>
        <v>EPC</v>
      </c>
      <c r="I15" s="7">
        <f>Cost_Sch2!I15</f>
        <v>1249</v>
      </c>
      <c r="J15" s="6">
        <f>Cost_Sch2!J15</f>
        <v>10</v>
      </c>
      <c r="K15" t="str">
        <f>Cost_Sch2!K15</f>
        <v>CONV</v>
      </c>
      <c r="L15" s="7">
        <f>Cost_Sch2!L15</f>
        <v>197833.33333333334</v>
      </c>
      <c r="M15">
        <f>VLOOKUP(Cost_Sch2!M15,Coding!$B$47:$D$53,3,FALSE)</f>
        <v>4</v>
      </c>
      <c r="N15">
        <f>VLOOKUP(Cost_Sch2!N15,Coding!$B$2:$D$6,3,FALSE)</f>
        <v>5</v>
      </c>
      <c r="O15" t="str">
        <f>Cost_Sch2!O15</f>
        <v>FPSO</v>
      </c>
      <c r="P15" s="7">
        <f>Cost_Sch2!P15</f>
        <v>2000</v>
      </c>
      <c r="Q15">
        <f>VLOOKUP(Cost_Sch2!Q15,Coding!$B$2:$D$6,3,FALSE)</f>
        <v>2</v>
      </c>
      <c r="R15" s="9">
        <f>Cost_Sch2!R15</f>
        <v>0.79359730412805385</v>
      </c>
      <c r="S15">
        <f>VLOOKUP(Cost_Sch2!S15,Coding!$B$2:$D$6,3,FALSE)</f>
        <v>1</v>
      </c>
      <c r="T15">
        <f>Cost_Sch2!T15</f>
        <v>0.29703763010408324</v>
      </c>
      <c r="U15">
        <f>Cost_Sch2!U15</f>
        <v>0.4</v>
      </c>
    </row>
    <row r="16" spans="1:21" ht="34">
      <c r="A16" s="1" t="str">
        <f>Cost_Sch2!A16</f>
        <v>Baobab Ivoirien MV10</v>
      </c>
      <c r="B16" t="str">
        <f>Cost_Sch2!B16</f>
        <v>AFRICA</v>
      </c>
      <c r="C16">
        <f>VLOOKUP(Cost_Sch2!C16,Coding!$B$2:$D$6,3,FALSE)</f>
        <v>1</v>
      </c>
      <c r="D16" t="str">
        <f>Cost_Sch2!D16</f>
        <v>OC</v>
      </c>
      <c r="E16">
        <f>VLOOKUP(Cost_Sch2!E16,Coding!$B$36:$C$37,2,FALSE)</f>
        <v>1</v>
      </c>
      <c r="F16" s="7">
        <f>Cost_Sch2!F16</f>
        <v>3</v>
      </c>
      <c r="G16" s="7">
        <f>Cost_Sch2!G16</f>
        <v>4949</v>
      </c>
      <c r="H16" t="str">
        <f>Cost_Sch2!H16</f>
        <v>EPC</v>
      </c>
      <c r="I16" s="7">
        <f>Cost_Sch2!I16</f>
        <v>711</v>
      </c>
      <c r="J16" s="6">
        <f>Cost_Sch2!J16</f>
        <v>1.5</v>
      </c>
      <c r="K16" t="str">
        <f>Cost_Sch2!K16</f>
        <v>CONV</v>
      </c>
      <c r="L16" s="7">
        <f>Cost_Sch2!L16</f>
        <v>82500</v>
      </c>
      <c r="M16">
        <f>VLOOKUP(Cost_Sch2!M16,Coding!$B$47:$D$53,3,FALSE)</f>
        <v>2</v>
      </c>
      <c r="N16">
        <f>VLOOKUP(Cost_Sch2!N16,Coding!$B$2:$D$6,3,FALSE)</f>
        <v>1</v>
      </c>
      <c r="O16" t="str">
        <f>Cost_Sch2!O16</f>
        <v>FPSO</v>
      </c>
      <c r="P16" s="7">
        <f>Cost_Sch2!P16</f>
        <v>970</v>
      </c>
      <c r="Q16">
        <f>VLOOKUP(Cost_Sch2!Q16,Coding!$B$2:$D$6,3,FALSE)</f>
        <v>3</v>
      </c>
      <c r="R16" s="9">
        <f>Cost_Sch2!R16</f>
        <v>0.84848484848484851</v>
      </c>
      <c r="S16">
        <f>VLOOKUP(Cost_Sch2!S16,Coding!$B$2:$D$6,3,FALSE)</f>
        <v>2</v>
      </c>
      <c r="T16">
        <f>Cost_Sch2!T16</f>
        <v>6.7510548523206745E-2</v>
      </c>
      <c r="U16">
        <f>Cost_Sch2!U16</f>
        <v>0</v>
      </c>
    </row>
    <row r="17" spans="1:21" ht="34">
      <c r="A17" s="1" t="str">
        <f>Cost_Sch2!A17</f>
        <v>Prof. John Evans Atta Mills</v>
      </c>
      <c r="B17" t="str">
        <f>Cost_Sch2!B17</f>
        <v>AFRICA</v>
      </c>
      <c r="C17">
        <f>VLOOKUP(Cost_Sch2!C17,Coding!$B$2:$D$6,3,FALSE)</f>
        <v>4</v>
      </c>
      <c r="D17" t="str">
        <f>Cost_Sch2!D17</f>
        <v>IOC</v>
      </c>
      <c r="E17">
        <f>VLOOKUP(Cost_Sch2!E17,Coding!$B$36:$C$37,2,FALSE)</f>
        <v>1</v>
      </c>
      <c r="F17" s="7">
        <f>Cost_Sch2!F17</f>
        <v>3</v>
      </c>
      <c r="G17" s="7">
        <f>Cost_Sch2!G17</f>
        <v>8617</v>
      </c>
      <c r="H17" t="str">
        <f>Cost_Sch2!H17</f>
        <v>EPC</v>
      </c>
      <c r="I17" s="7">
        <f>Cost_Sch2!I17</f>
        <v>1092</v>
      </c>
      <c r="J17" s="6">
        <f>Cost_Sch2!J17</f>
        <v>4.5</v>
      </c>
      <c r="K17" t="str">
        <f>Cost_Sch2!K17</f>
        <v>CONV</v>
      </c>
      <c r="L17" s="7">
        <f>Cost_Sch2!L17</f>
        <v>108333.33333333333</v>
      </c>
      <c r="M17">
        <f>VLOOKUP(Cost_Sch2!M17,Coding!$B$47:$D$53,3,FALSE)</f>
        <v>3</v>
      </c>
      <c r="N17">
        <f>VLOOKUP(Cost_Sch2!N17,Coding!$B$2:$D$6,3,FALSE)</f>
        <v>1</v>
      </c>
      <c r="O17" t="str">
        <f>Cost_Sch2!O17</f>
        <v>FPSO</v>
      </c>
      <c r="P17" s="7">
        <f>Cost_Sch2!P17</f>
        <v>1425</v>
      </c>
      <c r="Q17">
        <f>VLOOKUP(Cost_Sch2!Q17,Coding!$B$2:$D$6,3,FALSE)</f>
        <v>2</v>
      </c>
      <c r="R17" s="9">
        <f>Cost_Sch2!R17</f>
        <v>0.7384615384615385</v>
      </c>
      <c r="S17">
        <f>VLOOKUP(Cost_Sch2!S17,Coding!$B$2:$D$6,3,FALSE)</f>
        <v>5</v>
      </c>
      <c r="T17">
        <f>Cost_Sch2!T17</f>
        <v>1.5567765567765568E-2</v>
      </c>
      <c r="U17">
        <f>Cost_Sch2!U17</f>
        <v>8.8888888888888962E-2</v>
      </c>
    </row>
    <row r="18" spans="1:21" ht="17">
      <c r="A18" s="1" t="str">
        <f>Cost_Sch2!A18</f>
        <v>Agbami</v>
      </c>
      <c r="B18" t="str">
        <f>Cost_Sch2!B18</f>
        <v>AFRICA</v>
      </c>
      <c r="C18">
        <f>VLOOKUP(Cost_Sch2!C18,Coding!$B$2:$D$6,3,FALSE)</f>
        <v>2</v>
      </c>
      <c r="D18" t="str">
        <f>Cost_Sch2!D18</f>
        <v>IOC</v>
      </c>
      <c r="E18">
        <f>VLOOKUP(Cost_Sch2!E18,Coding!$B$36:$C$37,2,FALSE)</f>
        <v>2</v>
      </c>
      <c r="F18" s="7">
        <f>Cost_Sch2!F18</f>
        <v>2</v>
      </c>
      <c r="G18" s="7">
        <f>Cost_Sch2!G18</f>
        <v>5539</v>
      </c>
      <c r="H18" t="str">
        <f>Cost_Sch2!H18</f>
        <v>EPC</v>
      </c>
      <c r="I18" s="7">
        <f>Cost_Sch2!I18</f>
        <v>1126</v>
      </c>
      <c r="J18" s="6">
        <f>Cost_Sch2!J18</f>
        <v>4.1538461538461542</v>
      </c>
      <c r="K18" t="str">
        <f>Cost_Sch2!K18</f>
        <v>NEW</v>
      </c>
      <c r="L18" s="7">
        <f>Cost_Sch2!L18</f>
        <v>325000</v>
      </c>
      <c r="M18">
        <f>VLOOKUP(Cost_Sch2!M18,Coding!$B$47:$D$53,3,FALSE)</f>
        <v>6</v>
      </c>
      <c r="N18">
        <f>VLOOKUP(Cost_Sch2!N18,Coding!$B$2:$D$6,3,FALSE)</f>
        <v>2</v>
      </c>
      <c r="O18" t="str">
        <f>Cost_Sch2!O18</f>
        <v>FPSO</v>
      </c>
      <c r="P18" s="7">
        <f>Cost_Sch2!P18</f>
        <v>1433</v>
      </c>
      <c r="Q18">
        <f>VLOOKUP(Cost_Sch2!Q18,Coding!$B$2:$D$6,3,FALSE)</f>
        <v>2</v>
      </c>
      <c r="R18" s="9">
        <f>Cost_Sch2!R18</f>
        <v>0.76923076923076927</v>
      </c>
      <c r="S18">
        <f>VLOOKUP(Cost_Sch2!S18,Coding!$B$2:$D$6,3,FALSE)</f>
        <v>2</v>
      </c>
      <c r="T18">
        <f>Cost_Sch2!T18</f>
        <v>0.11367673179396093</v>
      </c>
      <c r="U18">
        <f>Cost_Sch2!U18</f>
        <v>0.3</v>
      </c>
    </row>
    <row r="19" spans="1:21" ht="17">
      <c r="A19" s="1" t="str">
        <f>Cost_Sch2!A19</f>
        <v>Akpo</v>
      </c>
      <c r="B19" t="str">
        <f>Cost_Sch2!B19</f>
        <v>AFRICA</v>
      </c>
      <c r="C19">
        <f>VLOOKUP(Cost_Sch2!C19,Coding!$B$2:$D$6,3,FALSE)</f>
        <v>4</v>
      </c>
      <c r="D19" t="str">
        <f>Cost_Sch2!D19</f>
        <v>IOC</v>
      </c>
      <c r="E19">
        <f>VLOOKUP(Cost_Sch2!E19,Coding!$B$36:$C$37,2,FALSE)</f>
        <v>2</v>
      </c>
      <c r="F19" s="7">
        <f>Cost_Sch2!F19</f>
        <v>1</v>
      </c>
      <c r="G19" s="7">
        <f>Cost_Sch2!G19</f>
        <v>5606</v>
      </c>
      <c r="H19" t="str">
        <f>Cost_Sch2!H19</f>
        <v>TK</v>
      </c>
      <c r="I19" s="7">
        <f>Cost_Sch2!I19</f>
        <v>1303</v>
      </c>
      <c r="J19" s="6">
        <f>Cost_Sch2!J19</f>
        <v>2.3450000000000002</v>
      </c>
      <c r="K19" t="str">
        <f>Cost_Sch2!K19</f>
        <v>NEW</v>
      </c>
      <c r="L19" s="7">
        <f>Cost_Sch2!L19</f>
        <v>273333.33333333331</v>
      </c>
      <c r="M19">
        <f>VLOOKUP(Cost_Sch2!M19,Coding!$B$47:$D$53,3,FALSE)</f>
        <v>6</v>
      </c>
      <c r="N19">
        <f>VLOOKUP(Cost_Sch2!N19,Coding!$B$2:$D$6,3,FALSE)</f>
        <v>4</v>
      </c>
      <c r="O19" t="str">
        <f>Cost_Sch2!O19</f>
        <v>FPSO</v>
      </c>
      <c r="P19" s="7">
        <f>Cost_Sch2!P19</f>
        <v>1325</v>
      </c>
      <c r="Q19">
        <f>VLOOKUP(Cost_Sch2!Q19,Coding!$B$2:$D$6,3,FALSE)</f>
        <v>1</v>
      </c>
      <c r="R19" s="9">
        <f>Cost_Sch2!R19</f>
        <v>0.67682926829268297</v>
      </c>
      <c r="S19">
        <f>VLOOKUP(Cost_Sch2!S19,Coding!$B$2:$D$6,3,FALSE)</f>
        <v>2</v>
      </c>
      <c r="T19">
        <f>Cost_Sch2!T19</f>
        <v>7.2141212586339223E-2</v>
      </c>
      <c r="U19">
        <f>Cost_Sch2!U19</f>
        <v>1.5499999999999998</v>
      </c>
    </row>
    <row r="20" spans="1:21" ht="17">
      <c r="A20" s="1" t="str">
        <f>Cost_Sch2!A20</f>
        <v>Bonga</v>
      </c>
      <c r="B20" t="str">
        <f>Cost_Sch2!B20</f>
        <v>AFRICA</v>
      </c>
      <c r="C20">
        <f>VLOOKUP(Cost_Sch2!C20,Coding!$B$2:$D$6,3,FALSE)</f>
        <v>4</v>
      </c>
      <c r="D20" t="str">
        <f>Cost_Sch2!D20</f>
        <v>IOC</v>
      </c>
      <c r="E20">
        <f>VLOOKUP(Cost_Sch2!E20,Coding!$B$36:$C$37,2,FALSE)</f>
        <v>2</v>
      </c>
      <c r="F20" s="7">
        <f>Cost_Sch2!F20</f>
        <v>1</v>
      </c>
      <c r="G20" s="7">
        <f>Cost_Sch2!G20</f>
        <v>4049</v>
      </c>
      <c r="H20" t="str">
        <f>Cost_Sch2!H20</f>
        <v>EPC</v>
      </c>
      <c r="I20" s="7">
        <f>Cost_Sch2!I20</f>
        <v>1033</v>
      </c>
      <c r="J20" s="6">
        <f>Cost_Sch2!J20</f>
        <v>2.4</v>
      </c>
      <c r="K20" t="str">
        <f>Cost_Sch2!K20</f>
        <v>NEW</v>
      </c>
      <c r="L20" s="7">
        <f>Cost_Sch2!L20</f>
        <v>253333.33333333334</v>
      </c>
      <c r="M20">
        <f>VLOOKUP(Cost_Sch2!M20,Coding!$B$47:$D$53,3,FALSE)</f>
        <v>6</v>
      </c>
      <c r="N20">
        <f>VLOOKUP(Cost_Sch2!N20,Coding!$B$2:$D$6,3,FALSE)</f>
        <v>3</v>
      </c>
      <c r="O20" t="str">
        <f>Cost_Sch2!O20</f>
        <v>FPSO</v>
      </c>
      <c r="P20" s="7">
        <f>Cost_Sch2!P20</f>
        <v>1250</v>
      </c>
      <c r="Q20">
        <f>VLOOKUP(Cost_Sch2!Q20,Coding!$B$2:$D$6,3,FALSE)</f>
        <v>1</v>
      </c>
      <c r="R20" s="9">
        <f>Cost_Sch2!R20</f>
        <v>0.88815789473684204</v>
      </c>
      <c r="S20">
        <f>VLOOKUP(Cost_Sch2!S20,Coding!$B$2:$D$6,3,FALSE)</f>
        <v>3</v>
      </c>
      <c r="T20">
        <f>Cost_Sch2!T20</f>
        <v>0.70764762826718297</v>
      </c>
      <c r="U20">
        <f>Cost_Sch2!U20</f>
        <v>0.50000000000000011</v>
      </c>
    </row>
    <row r="21" spans="1:21" ht="17">
      <c r="A21" s="1" t="str">
        <f>Cost_Sch2!A21</f>
        <v>Egina FPSO</v>
      </c>
      <c r="B21" t="str">
        <f>Cost_Sch2!B21</f>
        <v>AFRICA</v>
      </c>
      <c r="C21">
        <f>VLOOKUP(Cost_Sch2!C21,Coding!$B$2:$D$6,3,FALSE)</f>
        <v>5</v>
      </c>
      <c r="D21" t="str">
        <f>Cost_Sch2!D21</f>
        <v>IOC</v>
      </c>
      <c r="E21">
        <f>VLOOKUP(Cost_Sch2!E21,Coding!$B$36:$C$37,2,FALSE)</f>
        <v>2</v>
      </c>
      <c r="F21" s="7">
        <f>Cost_Sch2!F21</f>
        <v>1</v>
      </c>
      <c r="G21" s="7">
        <f>Cost_Sch2!G21</f>
        <v>8540</v>
      </c>
      <c r="H21" t="str">
        <f>Cost_Sch2!H21</f>
        <v>EPC</v>
      </c>
      <c r="I21" s="7">
        <f>Cost_Sch2!I21</f>
        <v>1595</v>
      </c>
      <c r="J21" s="6">
        <f>Cost_Sch2!J21</f>
        <v>15</v>
      </c>
      <c r="K21" t="str">
        <f>Cost_Sch2!K21</f>
        <v>NEW</v>
      </c>
      <c r="L21" s="7">
        <f>Cost_Sch2!L21</f>
        <v>260000</v>
      </c>
      <c r="M21">
        <f>VLOOKUP(Cost_Sch2!M21,Coding!$B$47:$D$53,3,FALSE)</f>
        <v>6</v>
      </c>
      <c r="N21">
        <f>VLOOKUP(Cost_Sch2!N21,Coding!$B$2:$D$6,3,FALSE)</f>
        <v>2</v>
      </c>
      <c r="O21" t="str">
        <f>Cost_Sch2!O21</f>
        <v>FPSO</v>
      </c>
      <c r="P21" s="7">
        <f>Cost_Sch2!P21</f>
        <v>1600</v>
      </c>
      <c r="Q21">
        <f>VLOOKUP(Cost_Sch2!Q21,Coding!$B$2:$D$6,3,FALSE)</f>
        <v>3</v>
      </c>
      <c r="R21" s="9">
        <f>Cost_Sch2!R21</f>
        <v>0.76923076923076927</v>
      </c>
      <c r="S21">
        <f>VLOOKUP(Cost_Sch2!S21,Coding!$B$2:$D$6,3,FALSE)</f>
        <v>2</v>
      </c>
      <c r="T21">
        <f>Cost_Sch2!T21</f>
        <v>0.28714733542319748</v>
      </c>
      <c r="U21">
        <f>Cost_Sch2!U21</f>
        <v>-3.3333333333333333E-2</v>
      </c>
    </row>
    <row r="22" spans="1:21" ht="17">
      <c r="A22" s="1" t="str">
        <f>Cost_Sch2!A22</f>
        <v>Erha</v>
      </c>
      <c r="B22" t="str">
        <f>Cost_Sch2!B22</f>
        <v>AFRICA</v>
      </c>
      <c r="C22">
        <f>VLOOKUP(Cost_Sch2!C22,Coding!$B$2:$D$6,3,FALSE)</f>
        <v>4</v>
      </c>
      <c r="D22" t="str">
        <f>Cost_Sch2!D22</f>
        <v>IOC</v>
      </c>
      <c r="E22">
        <f>VLOOKUP(Cost_Sch2!E22,Coding!$B$36:$C$37,2,FALSE)</f>
        <v>2</v>
      </c>
      <c r="F22" s="7">
        <f>Cost_Sch2!F22</f>
        <v>1</v>
      </c>
      <c r="G22" s="7">
        <f>Cost_Sch2!G22</f>
        <v>4671</v>
      </c>
      <c r="H22" t="str">
        <f>Cost_Sch2!H22</f>
        <v>EPC</v>
      </c>
      <c r="I22" s="7">
        <f>Cost_Sch2!I22</f>
        <v>1081</v>
      </c>
      <c r="J22" s="6">
        <f>Cost_Sch2!J22</f>
        <v>2.6</v>
      </c>
      <c r="K22" t="str">
        <f>Cost_Sch2!K22</f>
        <v>NEW</v>
      </c>
      <c r="L22" s="7">
        <f>Cost_Sch2!L22</f>
        <v>266666.66666666669</v>
      </c>
      <c r="M22">
        <f>VLOOKUP(Cost_Sch2!M22,Coding!$B$47:$D$53,3,FALSE)</f>
        <v>6</v>
      </c>
      <c r="N22">
        <f>VLOOKUP(Cost_Sch2!N22,Coding!$B$2:$D$6,3,FALSE)</f>
        <v>2</v>
      </c>
      <c r="O22" t="str">
        <f>Cost_Sch2!O22</f>
        <v>FPSO</v>
      </c>
      <c r="P22" s="7">
        <f>Cost_Sch2!P22</f>
        <v>1180</v>
      </c>
      <c r="Q22">
        <f>VLOOKUP(Cost_Sch2!Q22,Coding!$B$2:$D$6,3,FALSE)</f>
        <v>2</v>
      </c>
      <c r="R22" s="9">
        <f>Cost_Sch2!R22</f>
        <v>0.78749999999999998</v>
      </c>
      <c r="S22">
        <f>VLOOKUP(Cost_Sch2!S22,Coding!$B$2:$D$6,3,FALSE)</f>
        <v>2</v>
      </c>
      <c r="T22">
        <f>Cost_Sch2!T22</f>
        <v>0.1933395004625347</v>
      </c>
      <c r="U22">
        <f>Cost_Sch2!U22</f>
        <v>0.57000000000000028</v>
      </c>
    </row>
    <row r="23" spans="1:21" ht="17">
      <c r="A23" s="1" t="str">
        <f>Cost_Sch2!A23</f>
        <v>Kizomba A</v>
      </c>
      <c r="B23" t="str">
        <f>Cost_Sch2!B23</f>
        <v>AFRICA</v>
      </c>
      <c r="C23">
        <f>VLOOKUP(Cost_Sch2!C23,Coding!$B$2:$D$6,3,FALSE)</f>
        <v>3</v>
      </c>
      <c r="D23" t="str">
        <f>Cost_Sch2!D23</f>
        <v>IOC</v>
      </c>
      <c r="E23">
        <f>VLOOKUP(Cost_Sch2!E23,Coding!$B$36:$C$37,2,FALSE)</f>
        <v>2</v>
      </c>
      <c r="F23" s="7">
        <f>Cost_Sch2!F23</f>
        <v>1</v>
      </c>
      <c r="G23" s="7">
        <f>Cost_Sch2!G23</f>
        <v>4253</v>
      </c>
      <c r="H23" t="str">
        <f>Cost_Sch2!H23</f>
        <v>EPC</v>
      </c>
      <c r="I23" s="7">
        <f>Cost_Sch2!I23</f>
        <v>1073</v>
      </c>
      <c r="J23" s="6">
        <f>Cost_Sch2!J23</f>
        <v>0.77</v>
      </c>
      <c r="K23" t="str">
        <f>Cost_Sch2!K23</f>
        <v>NEW</v>
      </c>
      <c r="L23" s="7">
        <f>Cost_Sch2!L23</f>
        <v>316666.66666666669</v>
      </c>
      <c r="M23">
        <f>VLOOKUP(Cost_Sch2!M23,Coding!$B$47:$D$53,3,FALSE)</f>
        <v>6</v>
      </c>
      <c r="N23">
        <f>VLOOKUP(Cost_Sch2!N23,Coding!$B$2:$D$6,3,FALSE)</f>
        <v>2</v>
      </c>
      <c r="O23" t="str">
        <f>Cost_Sch2!O23</f>
        <v>FPSO</v>
      </c>
      <c r="P23" s="7">
        <f>Cost_Sch2!P23</f>
        <v>1250</v>
      </c>
      <c r="Q23">
        <f>VLOOKUP(Cost_Sch2!Q23,Coding!$B$2:$D$6,3,FALSE)</f>
        <v>3</v>
      </c>
      <c r="R23" s="9">
        <f>Cost_Sch2!R23</f>
        <v>0.78947368421052622</v>
      </c>
      <c r="S23">
        <f>VLOOKUP(Cost_Sch2!S23,Coding!$B$2:$D$6,3,FALSE)</f>
        <v>2</v>
      </c>
      <c r="T23">
        <f>Cost_Sch2!T23</f>
        <v>5.5917986952469714E-3</v>
      </c>
      <c r="U23">
        <f>Cost_Sch2!U23</f>
        <v>0.13333333333333322</v>
      </c>
    </row>
    <row r="24" spans="1:21" ht="17">
      <c r="A24" s="1" t="str">
        <f>Cost_Sch2!A24</f>
        <v>Ichthys Venturer</v>
      </c>
      <c r="B24" t="str">
        <f>Cost_Sch2!B24</f>
        <v>AUST/NZ</v>
      </c>
      <c r="C24">
        <f>VLOOKUP(Cost_Sch2!C24,Coding!$B$2:$D$6,3,FALSE)</f>
        <v>4</v>
      </c>
      <c r="D24" t="str">
        <f>Cost_Sch2!D24</f>
        <v>IOC</v>
      </c>
      <c r="E24">
        <f>VLOOKUP(Cost_Sch2!E24,Coding!$B$36:$C$37,2,FALSE)</f>
        <v>2</v>
      </c>
      <c r="F24" s="7">
        <f>Cost_Sch2!F24</f>
        <v>1</v>
      </c>
      <c r="G24" s="7">
        <f>Cost_Sch2!G24</f>
        <v>8102</v>
      </c>
      <c r="H24" t="str">
        <f>Cost_Sch2!H24</f>
        <v>EPC</v>
      </c>
      <c r="I24" s="7">
        <f>Cost_Sch2!I24</f>
        <v>1743</v>
      </c>
      <c r="J24" s="6">
        <f>Cost_Sch2!J24</f>
        <v>2</v>
      </c>
      <c r="K24" t="str">
        <f>Cost_Sch2!K24</f>
        <v>NEW</v>
      </c>
      <c r="L24" s="7">
        <f>Cost_Sch2!L24</f>
        <v>85000</v>
      </c>
      <c r="M24">
        <f>VLOOKUP(Cost_Sch2!M24,Coding!$B$47:$D$53,3,FALSE)</f>
        <v>2</v>
      </c>
      <c r="N24">
        <f>VLOOKUP(Cost_Sch2!N24,Coding!$B$2:$D$6,3,FALSE)</f>
        <v>5</v>
      </c>
      <c r="O24" t="str">
        <f>Cost_Sch2!O24</f>
        <v>FPSO</v>
      </c>
      <c r="P24" s="7">
        <f>Cost_Sch2!P24</f>
        <v>250</v>
      </c>
      <c r="Q24">
        <f>VLOOKUP(Cost_Sch2!Q24,Coding!$B$2:$D$6,3,FALSE)</f>
        <v>2</v>
      </c>
      <c r="R24" s="9">
        <f>Cost_Sch2!R24</f>
        <v>1</v>
      </c>
      <c r="S24">
        <f>VLOOKUP(Cost_Sch2!S24,Coding!$B$2:$D$6,3,FALSE)</f>
        <v>5</v>
      </c>
      <c r="T24">
        <f>Cost_Sch2!T24</f>
        <v>0.3763625932300631</v>
      </c>
      <c r="U24">
        <f>Cost_Sch2!U24</f>
        <v>0.32352941176470584</v>
      </c>
    </row>
    <row r="25" spans="1:21" ht="17">
      <c r="A25" s="1" t="str">
        <f>Cost_Sch2!A25</f>
        <v>Pyrenees Venture</v>
      </c>
      <c r="B25" t="str">
        <f>Cost_Sch2!B25</f>
        <v>AUST/NZ</v>
      </c>
      <c r="C25">
        <f>VLOOKUP(Cost_Sch2!C25,Coding!$B$2:$D$6,3,FALSE)</f>
        <v>3</v>
      </c>
      <c r="D25" t="str">
        <f>Cost_Sch2!D25</f>
        <v>IOC</v>
      </c>
      <c r="E25">
        <f>VLOOKUP(Cost_Sch2!E25,Coding!$B$36:$C$37,2,FALSE)</f>
        <v>2</v>
      </c>
      <c r="F25" s="7">
        <f>Cost_Sch2!F25</f>
        <v>2</v>
      </c>
      <c r="G25" s="7">
        <f>Cost_Sch2!G25</f>
        <v>6379</v>
      </c>
      <c r="H25" t="str">
        <f>Cost_Sch2!H25</f>
        <v>EPC</v>
      </c>
      <c r="I25" s="7">
        <f>Cost_Sch2!I25</f>
        <v>1014</v>
      </c>
      <c r="J25" s="6">
        <f>Cost_Sch2!J25</f>
        <v>1.66</v>
      </c>
      <c r="K25" t="str">
        <f>Cost_Sch2!K25</f>
        <v>CONV</v>
      </c>
      <c r="L25" s="7">
        <f>Cost_Sch2!L25</f>
        <v>106000</v>
      </c>
      <c r="M25">
        <f>VLOOKUP(Cost_Sch2!M25,Coding!$B$47:$D$53,3,FALSE)</f>
        <v>3</v>
      </c>
      <c r="N25">
        <f>VLOOKUP(Cost_Sch2!N25,Coding!$B$2:$D$6,3,FALSE)</f>
        <v>4</v>
      </c>
      <c r="O25" t="str">
        <f>Cost_Sch2!O25</f>
        <v>FPSO</v>
      </c>
      <c r="P25" s="7">
        <f>Cost_Sch2!P25</f>
        <v>200</v>
      </c>
      <c r="Q25">
        <f>VLOOKUP(Cost_Sch2!Q25,Coding!$B$2:$D$6,3,FALSE)</f>
        <v>4</v>
      </c>
      <c r="R25" s="9">
        <f>Cost_Sch2!R25</f>
        <v>0.90566037735849059</v>
      </c>
      <c r="S25">
        <f>VLOOKUP(Cost_Sch2!S25,Coding!$B$2:$D$6,3,FALSE)</f>
        <v>5</v>
      </c>
      <c r="T25">
        <f>Cost_Sch2!T25</f>
        <v>1.9723865877712033E-3</v>
      </c>
      <c r="U25">
        <f>Cost_Sch2!U25</f>
        <v>1.2027952212040005E-2</v>
      </c>
    </row>
    <row r="26" spans="1:21" ht="17">
      <c r="A26" s="1" t="str">
        <f>Cost_Sch2!A26</f>
        <v>Ngujima Yin</v>
      </c>
      <c r="B26" t="str">
        <f>Cost_Sch2!B26</f>
        <v>AUST/NZ</v>
      </c>
      <c r="C26">
        <f>VLOOKUP(Cost_Sch2!C26,Coding!$B$2:$D$6,3,FALSE)</f>
        <v>3</v>
      </c>
      <c r="D26" t="str">
        <f>Cost_Sch2!D26</f>
        <v>IOC</v>
      </c>
      <c r="E26">
        <f>VLOOKUP(Cost_Sch2!E26,Coding!$B$36:$C$37,2,FALSE)</f>
        <v>2</v>
      </c>
      <c r="F26" s="7">
        <f>Cost_Sch2!F26</f>
        <v>1</v>
      </c>
      <c r="G26" s="7">
        <f>Cost_Sch2!G26</f>
        <v>5993</v>
      </c>
      <c r="H26" t="str">
        <f>Cost_Sch2!H26</f>
        <v>EPC</v>
      </c>
      <c r="I26" s="7">
        <f>Cost_Sch2!I26</f>
        <v>716</v>
      </c>
      <c r="J26" s="6">
        <f>Cost_Sch2!J26</f>
        <v>0.72</v>
      </c>
      <c r="K26" t="str">
        <f>Cost_Sch2!K26</f>
        <v>CONV</v>
      </c>
      <c r="L26" s="7">
        <f>Cost_Sch2!L26</f>
        <v>136666.66666666666</v>
      </c>
      <c r="M26">
        <f>VLOOKUP(Cost_Sch2!M26,Coding!$B$47:$D$53,3,FALSE)</f>
        <v>3</v>
      </c>
      <c r="N26">
        <f>VLOOKUP(Cost_Sch2!N26,Coding!$B$2:$D$6,3,FALSE)</f>
        <v>2</v>
      </c>
      <c r="O26" t="str">
        <f>Cost_Sch2!O26</f>
        <v>FPSO</v>
      </c>
      <c r="P26" s="7">
        <f>Cost_Sch2!P26</f>
        <v>340</v>
      </c>
      <c r="Q26">
        <f>VLOOKUP(Cost_Sch2!Q26,Coding!$B$2:$D$6,3,FALSE)</f>
        <v>2</v>
      </c>
      <c r="R26" s="9">
        <f>Cost_Sch2!R26</f>
        <v>0.87804878048780499</v>
      </c>
      <c r="S26">
        <f>VLOOKUP(Cost_Sch2!S26,Coding!$B$2:$D$6,3,FALSE)</f>
        <v>3</v>
      </c>
      <c r="T26">
        <f>Cost_Sch2!T26</f>
        <v>0.14664804469273743</v>
      </c>
      <c r="U26">
        <f>Cost_Sch2!U26</f>
        <v>0.33333333333333331</v>
      </c>
    </row>
    <row r="27" spans="1:21" ht="17">
      <c r="A27" s="1" t="str">
        <f>Cost_Sch2!A27</f>
        <v>P 50</v>
      </c>
      <c r="B27" t="str">
        <f>Cost_Sch2!B27</f>
        <v>BRAZ</v>
      </c>
      <c r="C27">
        <f>VLOOKUP(Cost_Sch2!C27,Coding!$B$2:$D$6,3,FALSE)</f>
        <v>4</v>
      </c>
      <c r="D27" t="str">
        <f>Cost_Sch2!D27</f>
        <v>NOC</v>
      </c>
      <c r="E27">
        <f>VLOOKUP(Cost_Sch2!E27,Coding!$B$36:$C$37,2,FALSE)</f>
        <v>2</v>
      </c>
      <c r="F27" s="7">
        <f>Cost_Sch2!F27</f>
        <v>1</v>
      </c>
      <c r="G27" s="7">
        <f>Cost_Sch2!G27</f>
        <v>4557</v>
      </c>
      <c r="H27" t="str">
        <f>Cost_Sch2!H27</f>
        <v>CL</v>
      </c>
      <c r="I27" s="7">
        <f>Cost_Sch2!I27</f>
        <v>844</v>
      </c>
      <c r="J27" s="6">
        <f>Cost_Sch2!J27</f>
        <v>0.496</v>
      </c>
      <c r="K27" t="str">
        <f>Cost_Sch2!K27</f>
        <v>CONV</v>
      </c>
      <c r="L27" s="7">
        <f>Cost_Sch2!L27</f>
        <v>215000</v>
      </c>
      <c r="M27">
        <f>VLOOKUP(Cost_Sch2!M27,Coding!$B$47:$D$53,3,FALSE)</f>
        <v>5</v>
      </c>
      <c r="N27">
        <f>VLOOKUP(Cost_Sch2!N27,Coding!$B$2:$D$6,3,FALSE)</f>
        <v>4</v>
      </c>
      <c r="O27" t="str">
        <f>Cost_Sch2!O27</f>
        <v>FPSO</v>
      </c>
      <c r="P27" s="7">
        <f>Cost_Sch2!P27</f>
        <v>1240</v>
      </c>
      <c r="Q27">
        <f>VLOOKUP(Cost_Sch2!Q27,Coding!$B$2:$D$6,3,FALSE)</f>
        <v>1</v>
      </c>
      <c r="R27" s="9">
        <f>Cost_Sch2!R27</f>
        <v>0.83720930232558144</v>
      </c>
      <c r="S27">
        <f>VLOOKUP(Cost_Sch2!S27,Coding!$B$2:$D$6,3,FALSE)</f>
        <v>1</v>
      </c>
      <c r="T27">
        <f>Cost_Sch2!T27</f>
        <v>0.6635071090047393</v>
      </c>
      <c r="U27">
        <f>Cost_Sch2!U27</f>
        <v>0.41129032258064507</v>
      </c>
    </row>
    <row r="28" spans="1:21" ht="17">
      <c r="A28" s="1" t="str">
        <f>Cost_Sch2!A28</f>
        <v>P 43</v>
      </c>
      <c r="B28" t="str">
        <f>Cost_Sch2!B28</f>
        <v>BRAZ</v>
      </c>
      <c r="C28">
        <f>VLOOKUP(Cost_Sch2!C28,Coding!$B$2:$D$6,3,FALSE)</f>
        <v>5</v>
      </c>
      <c r="D28" t="str">
        <f>Cost_Sch2!D28</f>
        <v>NOC</v>
      </c>
      <c r="E28">
        <f>VLOOKUP(Cost_Sch2!E28,Coding!$B$36:$C$37,2,FALSE)</f>
        <v>2</v>
      </c>
      <c r="F28" s="7">
        <f>Cost_Sch2!F28</f>
        <v>1</v>
      </c>
      <c r="G28" s="7">
        <f>Cost_Sch2!G28</f>
        <v>4199</v>
      </c>
      <c r="H28" t="str">
        <f>Cost_Sch2!H28</f>
        <v>TK</v>
      </c>
      <c r="I28" s="7">
        <f>Cost_Sch2!I28</f>
        <v>883</v>
      </c>
      <c r="J28" s="6">
        <f>Cost_Sch2!J28</f>
        <v>1.3</v>
      </c>
      <c r="K28" t="str">
        <f>Cost_Sch2!K28</f>
        <v>CONV</v>
      </c>
      <c r="L28" s="7">
        <f>Cost_Sch2!L28</f>
        <v>185000</v>
      </c>
      <c r="M28">
        <f>VLOOKUP(Cost_Sch2!M28,Coding!$B$47:$D$53,3,FALSE)</f>
        <v>4</v>
      </c>
      <c r="N28">
        <f>VLOOKUP(Cost_Sch2!N28,Coding!$B$2:$D$6,3,FALSE)</f>
        <v>3</v>
      </c>
      <c r="O28" t="str">
        <f>Cost_Sch2!O28</f>
        <v>FPSO</v>
      </c>
      <c r="P28" s="7">
        <f>Cost_Sch2!P28</f>
        <v>800</v>
      </c>
      <c r="Q28">
        <f>VLOOKUP(Cost_Sch2!Q28,Coding!$B$2:$D$6,3,FALSE)</f>
        <v>1</v>
      </c>
      <c r="R28" s="9">
        <f>Cost_Sch2!R28</f>
        <v>0.81081081081081086</v>
      </c>
      <c r="S28">
        <f>VLOOKUP(Cost_Sch2!S28,Coding!$B$2:$D$6,3,FALSE)</f>
        <v>1</v>
      </c>
      <c r="T28">
        <f>Cost_Sch2!T28</f>
        <v>0.43827859569648925</v>
      </c>
      <c r="U28">
        <f>Cost_Sch2!U28</f>
        <v>0.38461538461538458</v>
      </c>
    </row>
    <row r="29" spans="1:21" ht="17">
      <c r="A29" s="1" t="str">
        <f>Cost_Sch2!A29</f>
        <v>P 48</v>
      </c>
      <c r="B29" t="str">
        <f>Cost_Sch2!B29</f>
        <v>BRAZ</v>
      </c>
      <c r="C29">
        <f>VLOOKUP(Cost_Sch2!C29,Coding!$B$2:$D$6,3,FALSE)</f>
        <v>5</v>
      </c>
      <c r="D29" t="str">
        <f>Cost_Sch2!D29</f>
        <v>NOC</v>
      </c>
      <c r="E29">
        <f>VLOOKUP(Cost_Sch2!E29,Coding!$B$36:$C$37,2,FALSE)</f>
        <v>2</v>
      </c>
      <c r="F29" s="7">
        <f>Cost_Sch2!F29</f>
        <v>1</v>
      </c>
      <c r="G29" s="7">
        <f>Cost_Sch2!G29</f>
        <v>4199</v>
      </c>
      <c r="H29" t="str">
        <f>Cost_Sch2!H29</f>
        <v>TK</v>
      </c>
      <c r="I29" s="7">
        <f>Cost_Sch2!I29</f>
        <v>1066</v>
      </c>
      <c r="J29" s="6">
        <f>Cost_Sch2!J29</f>
        <v>1.3</v>
      </c>
      <c r="K29" t="str">
        <f>Cost_Sch2!K29</f>
        <v>CONV</v>
      </c>
      <c r="L29" s="7">
        <f>Cost_Sch2!L29</f>
        <v>185000</v>
      </c>
      <c r="M29">
        <f>VLOOKUP(Cost_Sch2!M29,Coding!$B$47:$D$53,3,FALSE)</f>
        <v>4</v>
      </c>
      <c r="N29">
        <f>VLOOKUP(Cost_Sch2!N29,Coding!$B$2:$D$6,3,FALSE)</f>
        <v>1</v>
      </c>
      <c r="O29" t="str">
        <f>Cost_Sch2!O29</f>
        <v>FPSO</v>
      </c>
      <c r="P29" s="7">
        <f>Cost_Sch2!P29</f>
        <v>1040</v>
      </c>
      <c r="Q29">
        <f>VLOOKUP(Cost_Sch2!Q29,Coding!$B$2:$D$6,3,FALSE)</f>
        <v>2</v>
      </c>
      <c r="R29" s="9">
        <f>Cost_Sch2!R29</f>
        <v>0.81081081081081086</v>
      </c>
      <c r="S29">
        <f>VLOOKUP(Cost_Sch2!S29,Coding!$B$2:$D$6,3,FALSE)</f>
        <v>1</v>
      </c>
      <c r="T29">
        <f>Cost_Sch2!T29</f>
        <v>0.25515947467166977</v>
      </c>
      <c r="U29">
        <f>Cost_Sch2!U29</f>
        <v>0.38461538461538458</v>
      </c>
    </row>
    <row r="30" spans="1:21" ht="17">
      <c r="A30" s="1" t="str">
        <f>Cost_Sch2!A30</f>
        <v>Frade</v>
      </c>
      <c r="B30" t="str">
        <f>Cost_Sch2!B30</f>
        <v>BRAZ</v>
      </c>
      <c r="C30">
        <f>VLOOKUP(Cost_Sch2!C30,Coding!$B$2:$D$6,3,FALSE)</f>
        <v>3</v>
      </c>
      <c r="D30" t="str">
        <f>Cost_Sch2!D30</f>
        <v>IOC</v>
      </c>
      <c r="E30">
        <f>VLOOKUP(Cost_Sch2!E30,Coding!$B$36:$C$37,2,FALSE)</f>
        <v>2</v>
      </c>
      <c r="F30" s="7">
        <f>Cost_Sch2!F30</f>
        <v>1</v>
      </c>
      <c r="G30" s="7">
        <f>Cost_Sch2!G30</f>
        <v>6014</v>
      </c>
      <c r="H30" t="str">
        <f>Cost_Sch2!H30</f>
        <v>EPC</v>
      </c>
      <c r="I30" s="7">
        <f>Cost_Sch2!I30</f>
        <v>909</v>
      </c>
      <c r="J30" s="6">
        <f>Cost_Sch2!J30</f>
        <v>2</v>
      </c>
      <c r="K30" t="str">
        <f>Cost_Sch2!K30</f>
        <v>CONV</v>
      </c>
      <c r="L30" s="7">
        <f>Cost_Sch2!L30</f>
        <v>117666.66666666667</v>
      </c>
      <c r="M30">
        <f>VLOOKUP(Cost_Sch2!M30,Coding!$B$47:$D$53,3,FALSE)</f>
        <v>3</v>
      </c>
      <c r="N30">
        <f>VLOOKUP(Cost_Sch2!N30,Coding!$B$2:$D$6,3,FALSE)</f>
        <v>2</v>
      </c>
      <c r="O30" t="str">
        <f>Cost_Sch2!O30</f>
        <v>FPSO</v>
      </c>
      <c r="P30" s="7">
        <f>Cost_Sch2!P30</f>
        <v>1080</v>
      </c>
      <c r="Q30">
        <f>VLOOKUP(Cost_Sch2!Q30,Coding!$B$2:$D$6,3,FALSE)</f>
        <v>1</v>
      </c>
      <c r="R30" s="9">
        <f>Cost_Sch2!R30</f>
        <v>0.84985835694050993</v>
      </c>
      <c r="S30">
        <f>VLOOKUP(Cost_Sch2!S30,Coding!$B$2:$D$6,3,FALSE)</f>
        <v>4</v>
      </c>
      <c r="T30">
        <f>Cost_Sch2!T30</f>
        <v>0.20902090209020902</v>
      </c>
      <c r="U30">
        <f>Cost_Sch2!U30</f>
        <v>1.35</v>
      </c>
    </row>
    <row r="31" spans="1:21" ht="34">
      <c r="A31" s="1" t="str">
        <f>Cost_Sch2!A31</f>
        <v>Cidade de Itaguai MV26</v>
      </c>
      <c r="B31" t="str">
        <f>Cost_Sch2!B31</f>
        <v>BRAZ</v>
      </c>
      <c r="C31">
        <f>VLOOKUP(Cost_Sch2!C31,Coding!$B$2:$D$6,3,FALSE)</f>
        <v>4</v>
      </c>
      <c r="D31" t="str">
        <f>Cost_Sch2!D31</f>
        <v>NOC</v>
      </c>
      <c r="E31">
        <f>VLOOKUP(Cost_Sch2!E31,Coding!$B$36:$C$37,2,FALSE)</f>
        <v>1</v>
      </c>
      <c r="F31" s="7">
        <f>Cost_Sch2!F31</f>
        <v>3</v>
      </c>
      <c r="G31" s="7">
        <f>Cost_Sch2!G31</f>
        <v>8352</v>
      </c>
      <c r="H31" t="str">
        <f>Cost_Sch2!H31</f>
        <v>EPC</v>
      </c>
      <c r="I31" s="7">
        <f>Cost_Sch2!I31</f>
        <v>838</v>
      </c>
      <c r="J31" s="6">
        <f>Cost_Sch2!J31</f>
        <v>1.17</v>
      </c>
      <c r="K31" t="str">
        <f>Cost_Sch2!K31</f>
        <v>CONV</v>
      </c>
      <c r="L31" s="7">
        <f>Cost_Sch2!L31</f>
        <v>196666.66666666666</v>
      </c>
      <c r="M31">
        <f>VLOOKUP(Cost_Sch2!M31,Coding!$B$47:$D$53,3,FALSE)</f>
        <v>4</v>
      </c>
      <c r="N31">
        <f>VLOOKUP(Cost_Sch2!N31,Coding!$B$2:$D$6,3,FALSE)</f>
        <v>1</v>
      </c>
      <c r="O31" t="str">
        <f>Cost_Sch2!O31</f>
        <v>FPSO</v>
      </c>
      <c r="P31" s="7">
        <f>Cost_Sch2!P31</f>
        <v>2240</v>
      </c>
      <c r="Q31">
        <f>VLOOKUP(Cost_Sch2!Q31,Coding!$B$2:$D$6,3,FALSE)</f>
        <v>3</v>
      </c>
      <c r="R31" s="9">
        <f>Cost_Sch2!R31</f>
        <v>0.76271186440677974</v>
      </c>
      <c r="S31">
        <f>VLOOKUP(Cost_Sch2!S31,Coding!$B$2:$D$6,3,FALSE)</f>
        <v>1</v>
      </c>
      <c r="T31">
        <f>Cost_Sch2!T31</f>
        <v>0.18138424821002386</v>
      </c>
      <c r="U31">
        <f>Cost_Sch2!U31</f>
        <v>0</v>
      </c>
    </row>
    <row r="32" spans="1:21" ht="17">
      <c r="A32" s="1" t="str">
        <f>Cost_Sch2!A32</f>
        <v>P 57</v>
      </c>
      <c r="B32" t="str">
        <f>Cost_Sch2!B32</f>
        <v>BRAZ</v>
      </c>
      <c r="C32">
        <f>VLOOKUP(Cost_Sch2!C32,Coding!$B$2:$D$6,3,FALSE)</f>
        <v>5</v>
      </c>
      <c r="D32" t="str">
        <f>Cost_Sch2!D32</f>
        <v>NOC</v>
      </c>
      <c r="E32">
        <f>VLOOKUP(Cost_Sch2!E32,Coding!$B$36:$C$37,2,FALSE)</f>
        <v>1</v>
      </c>
      <c r="F32" s="7">
        <f>Cost_Sch2!F32</f>
        <v>2</v>
      </c>
      <c r="G32" s="7">
        <f>Cost_Sch2!G32</f>
        <v>6622</v>
      </c>
      <c r="H32" t="str">
        <f>Cost_Sch2!H32</f>
        <v>EPC</v>
      </c>
      <c r="I32" s="7">
        <f>Cost_Sch2!I32</f>
        <v>1041</v>
      </c>
      <c r="J32" s="6">
        <f>Cost_Sch2!J32</f>
        <v>1.1950000000000001</v>
      </c>
      <c r="K32" t="str">
        <f>Cost_Sch2!K32</f>
        <v>CONV</v>
      </c>
      <c r="L32" s="7">
        <f>Cost_Sch2!L32</f>
        <v>191833.33333333334</v>
      </c>
      <c r="M32">
        <f>VLOOKUP(Cost_Sch2!M32,Coding!$B$47:$D$53,3,FALSE)</f>
        <v>4</v>
      </c>
      <c r="N32">
        <f>VLOOKUP(Cost_Sch2!N32,Coding!$B$2:$D$6,3,FALSE)</f>
        <v>1</v>
      </c>
      <c r="O32" t="str">
        <f>Cost_Sch2!O32</f>
        <v>FPSO</v>
      </c>
      <c r="P32" s="7">
        <f>Cost_Sch2!P32</f>
        <v>1300</v>
      </c>
      <c r="Q32">
        <f>VLOOKUP(Cost_Sch2!Q32,Coding!$B$2:$D$6,3,FALSE)</f>
        <v>4</v>
      </c>
      <c r="R32" s="9">
        <f>Cost_Sch2!R32</f>
        <v>0.93831450912250214</v>
      </c>
      <c r="S32">
        <f>VLOOKUP(Cost_Sch2!S32,Coding!$B$2:$D$6,3,FALSE)</f>
        <v>1</v>
      </c>
      <c r="T32">
        <f>Cost_Sch2!T32</f>
        <v>-4.5148895292987511E-2</v>
      </c>
      <c r="U32">
        <f>Cost_Sch2!U32</f>
        <v>4.1841004184099521E-3</v>
      </c>
    </row>
    <row r="33" spans="1:21" ht="17">
      <c r="A33" s="1" t="str">
        <f>Cost_Sch2!A33</f>
        <v>Pioneiro de Libra</v>
      </c>
      <c r="B33" t="str">
        <f>Cost_Sch2!B33</f>
        <v>BRAZ</v>
      </c>
      <c r="C33">
        <f>VLOOKUP(Cost_Sch2!C33,Coding!$B$2:$D$6,3,FALSE)</f>
        <v>5</v>
      </c>
      <c r="D33" t="str">
        <f>Cost_Sch2!D33</f>
        <v>NOC</v>
      </c>
      <c r="E33">
        <f>VLOOKUP(Cost_Sch2!E33,Coding!$B$36:$C$37,2,FALSE)</f>
        <v>1</v>
      </c>
      <c r="F33" s="7">
        <f>Cost_Sch2!F33</f>
        <v>3</v>
      </c>
      <c r="G33" s="7">
        <f>Cost_Sch2!G33</f>
        <v>8984</v>
      </c>
      <c r="H33" t="str">
        <f>Cost_Sch2!H33</f>
        <v>PS</v>
      </c>
      <c r="I33" s="7">
        <f>Cost_Sch2!I33</f>
        <v>831</v>
      </c>
      <c r="J33" s="6">
        <f>Cost_Sch2!J33</f>
        <v>1</v>
      </c>
      <c r="K33" t="str">
        <f>Cost_Sch2!K33</f>
        <v>CONV</v>
      </c>
      <c r="L33" s="7">
        <f>Cost_Sch2!L33</f>
        <v>73333.333333333328</v>
      </c>
      <c r="M33">
        <f>VLOOKUP(Cost_Sch2!M33,Coding!$B$47:$D$53,3,FALSE)</f>
        <v>2</v>
      </c>
      <c r="N33">
        <f>VLOOKUP(Cost_Sch2!N33,Coding!$B$2:$D$6,3,FALSE)</f>
        <v>1</v>
      </c>
      <c r="O33" t="str">
        <f>Cost_Sch2!O33</f>
        <v>FPSO</v>
      </c>
      <c r="P33" s="7">
        <f>Cost_Sch2!P33</f>
        <v>2200</v>
      </c>
      <c r="Q33">
        <f>VLOOKUP(Cost_Sch2!Q33,Coding!$B$2:$D$6,3,FALSE)</f>
        <v>1</v>
      </c>
      <c r="R33" s="9">
        <f>Cost_Sch2!R33</f>
        <v>0.68181818181818188</v>
      </c>
      <c r="S33">
        <f>VLOOKUP(Cost_Sch2!S33,Coding!$B$2:$D$6,3,FALSE)</f>
        <v>1</v>
      </c>
      <c r="T33">
        <f>Cost_Sch2!T33</f>
        <v>0.457280385078219</v>
      </c>
      <c r="U33">
        <f>Cost_Sch2!U33</f>
        <v>0.275528416</v>
      </c>
    </row>
    <row r="34" spans="1:21" ht="17">
      <c r="A34" s="1" t="str">
        <f>Cost_Sch2!A34</f>
        <v>P 63</v>
      </c>
      <c r="B34" t="str">
        <f>Cost_Sch2!B34</f>
        <v>BRAZ</v>
      </c>
      <c r="C34">
        <f>VLOOKUP(Cost_Sch2!C34,Coding!$B$2:$D$6,3,FALSE)</f>
        <v>5</v>
      </c>
      <c r="D34" t="str">
        <f>Cost_Sch2!D34</f>
        <v>NOC</v>
      </c>
      <c r="E34">
        <f>VLOOKUP(Cost_Sch2!E34,Coding!$B$36:$C$37,2,FALSE)</f>
        <v>2</v>
      </c>
      <c r="F34" s="7">
        <f>Cost_Sch2!F34</f>
        <v>1</v>
      </c>
      <c r="G34" s="7">
        <f>Cost_Sch2!G34</f>
        <v>7213</v>
      </c>
      <c r="H34" t="str">
        <f>Cost_Sch2!H34</f>
        <v>EPC</v>
      </c>
      <c r="I34" s="7">
        <f>Cost_Sch2!I34</f>
        <v>1383</v>
      </c>
      <c r="J34" s="6">
        <f>Cost_Sch2!J34</f>
        <v>1.3</v>
      </c>
      <c r="K34" t="str">
        <f>Cost_Sch2!K34</f>
        <v>CONV</v>
      </c>
      <c r="L34" s="7">
        <f>Cost_Sch2!L34</f>
        <v>145833.33333333334</v>
      </c>
      <c r="M34">
        <f>VLOOKUP(Cost_Sch2!M34,Coding!$B$47:$D$53,3,FALSE)</f>
        <v>3</v>
      </c>
      <c r="N34">
        <f>VLOOKUP(Cost_Sch2!N34,Coding!$B$2:$D$6,3,FALSE)</f>
        <v>1</v>
      </c>
      <c r="O34" t="str">
        <f>Cost_Sch2!O34</f>
        <v>FPSO</v>
      </c>
      <c r="P34" s="7">
        <f>Cost_Sch2!P34</f>
        <v>1170</v>
      </c>
      <c r="Q34">
        <f>VLOOKUP(Cost_Sch2!Q34,Coding!$B$2:$D$6,3,FALSE)</f>
        <v>2</v>
      </c>
      <c r="R34" s="9">
        <f>Cost_Sch2!R34</f>
        <v>0.96</v>
      </c>
      <c r="S34">
        <f>VLOOKUP(Cost_Sch2!S34,Coding!$B$2:$D$6,3,FALSE)</f>
        <v>2</v>
      </c>
      <c r="T34">
        <f>Cost_Sch2!T34</f>
        <v>8.6767895878524945E-2</v>
      </c>
      <c r="U34">
        <f>Cost_Sch2!U34</f>
        <v>0.25384615384615372</v>
      </c>
    </row>
    <row r="35" spans="1:21" ht="17">
      <c r="A35" s="1" t="str">
        <f>Cost_Sch2!A35</f>
        <v>Espirito Santo</v>
      </c>
      <c r="B35" t="str">
        <f>Cost_Sch2!B35</f>
        <v>BRAZ</v>
      </c>
      <c r="C35">
        <f>VLOOKUP(Cost_Sch2!C35,Coding!$B$2:$D$6,3,FALSE)</f>
        <v>5</v>
      </c>
      <c r="D35" t="str">
        <f>Cost_Sch2!D35</f>
        <v>IOC</v>
      </c>
      <c r="E35">
        <f>VLOOKUP(Cost_Sch2!E35,Coding!$B$36:$C$37,2,FALSE)</f>
        <v>1</v>
      </c>
      <c r="F35" s="7">
        <f>Cost_Sch2!F35</f>
        <v>3</v>
      </c>
      <c r="G35" s="7">
        <f>Cost_Sch2!G35</f>
        <v>6153</v>
      </c>
      <c r="H35" t="str">
        <f>Cost_Sch2!H35</f>
        <v>EPC</v>
      </c>
      <c r="I35" s="7">
        <f>Cost_Sch2!I35</f>
        <v>787</v>
      </c>
      <c r="J35" s="6">
        <f>Cost_Sch2!J35</f>
        <v>1.5086206896551726</v>
      </c>
      <c r="K35" t="str">
        <f>Cost_Sch2!K35</f>
        <v>CONV</v>
      </c>
      <c r="L35" s="7">
        <f>Cost_Sch2!L35</f>
        <v>105000</v>
      </c>
      <c r="M35">
        <f>VLOOKUP(Cost_Sch2!M35,Coding!$B$47:$D$53,3,FALSE)</f>
        <v>3</v>
      </c>
      <c r="N35">
        <f>VLOOKUP(Cost_Sch2!N35,Coding!$B$2:$D$6,3,FALSE)</f>
        <v>5</v>
      </c>
      <c r="O35" t="str">
        <f>Cost_Sch2!O35</f>
        <v>FPSO</v>
      </c>
      <c r="P35" s="7">
        <f>Cost_Sch2!P35</f>
        <v>1780</v>
      </c>
      <c r="Q35">
        <f>VLOOKUP(Cost_Sch2!Q35,Coding!$B$2:$D$6,3,FALSE)</f>
        <v>1</v>
      </c>
      <c r="R35" s="9">
        <f>Cost_Sch2!R35</f>
        <v>0.95238095238095233</v>
      </c>
      <c r="S35">
        <f>VLOOKUP(Cost_Sch2!S35,Coding!$B$2:$D$6,3,FALSE)</f>
        <v>2</v>
      </c>
      <c r="T35">
        <f>Cost_Sch2!T35</f>
        <v>0.24777636594663277</v>
      </c>
      <c r="U35">
        <f>Cost_Sch2!U35</f>
        <v>1.3199999999999996</v>
      </c>
    </row>
    <row r="36" spans="1:21" ht="17">
      <c r="A36" s="1" t="str">
        <f>Cost_Sch2!A36</f>
        <v>P 54</v>
      </c>
      <c r="B36" t="str">
        <f>Cost_Sch2!B36</f>
        <v>BRAZ</v>
      </c>
      <c r="C36">
        <f>VLOOKUP(Cost_Sch2!C36,Coding!$B$2:$D$6,3,FALSE)</f>
        <v>5</v>
      </c>
      <c r="D36" t="str">
        <f>Cost_Sch2!D36</f>
        <v>NOC</v>
      </c>
      <c r="E36">
        <f>VLOOKUP(Cost_Sch2!E36,Coding!$B$36:$C$37,2,FALSE)</f>
        <v>2</v>
      </c>
      <c r="F36" s="7">
        <f>Cost_Sch2!F36</f>
        <v>1</v>
      </c>
      <c r="G36" s="7">
        <f>Cost_Sch2!G36</f>
        <v>5272</v>
      </c>
      <c r="H36" t="str">
        <f>Cost_Sch2!H36</f>
        <v>EPC</v>
      </c>
      <c r="I36" s="7">
        <f>Cost_Sch2!I36</f>
        <v>1034</v>
      </c>
      <c r="J36" s="6">
        <f>Cost_Sch2!J36</f>
        <v>0.629</v>
      </c>
      <c r="K36" t="str">
        <f>Cost_Sch2!K36</f>
        <v>CONV</v>
      </c>
      <c r="L36" s="7">
        <f>Cost_Sch2!L36</f>
        <v>215000</v>
      </c>
      <c r="M36">
        <f>VLOOKUP(Cost_Sch2!M36,Coding!$B$47:$D$53,3,FALSE)</f>
        <v>5</v>
      </c>
      <c r="N36">
        <f>VLOOKUP(Cost_Sch2!N36,Coding!$B$2:$D$6,3,FALSE)</f>
        <v>3</v>
      </c>
      <c r="O36" t="str">
        <f>Cost_Sch2!O36</f>
        <v>FPSO</v>
      </c>
      <c r="P36" s="7">
        <f>Cost_Sch2!P36</f>
        <v>1315</v>
      </c>
      <c r="Q36">
        <f>VLOOKUP(Cost_Sch2!Q36,Coding!$B$2:$D$6,3,FALSE)</f>
        <v>3</v>
      </c>
      <c r="R36" s="9">
        <f>Cost_Sch2!R36</f>
        <v>0.83720930232558144</v>
      </c>
      <c r="S36">
        <f>VLOOKUP(Cost_Sch2!S36,Coding!$B$2:$D$6,3,FALSE)</f>
        <v>1</v>
      </c>
      <c r="T36">
        <f>Cost_Sch2!T36</f>
        <v>0.24468085106382978</v>
      </c>
      <c r="U36">
        <f>Cost_Sch2!U36</f>
        <v>0.97138314785373603</v>
      </c>
    </row>
    <row r="37" spans="1:21" ht="51">
      <c r="A37" s="1" t="str">
        <f>Cost_Sch2!A37</f>
        <v>Cidade de Campos dos Goytacazes MV29</v>
      </c>
      <c r="B37" t="str">
        <f>Cost_Sch2!B37</f>
        <v>BRAZ</v>
      </c>
      <c r="C37">
        <f>VLOOKUP(Cost_Sch2!C37,Coding!$B$2:$D$6,3,FALSE)</f>
        <v>4</v>
      </c>
      <c r="D37" t="str">
        <f>Cost_Sch2!D37</f>
        <v>NOC</v>
      </c>
      <c r="E37">
        <f>VLOOKUP(Cost_Sch2!E37,Coding!$B$36:$C$37,2,FALSE)</f>
        <v>1</v>
      </c>
      <c r="F37" s="7">
        <f>Cost_Sch2!F37</f>
        <v>3</v>
      </c>
      <c r="G37" s="7">
        <f>Cost_Sch2!G37</f>
        <v>9101</v>
      </c>
      <c r="H37" t="str">
        <f>Cost_Sch2!H37</f>
        <v>EPC</v>
      </c>
      <c r="I37" s="7">
        <f>Cost_Sch2!I37</f>
        <v>1018</v>
      </c>
      <c r="J37" s="6">
        <f>Cost_Sch2!J37</f>
        <v>1.2629999999999999</v>
      </c>
      <c r="K37" t="str">
        <f>Cost_Sch2!K37</f>
        <v>CONV</v>
      </c>
      <c r="L37" s="7">
        <f>Cost_Sch2!L37</f>
        <v>179500</v>
      </c>
      <c r="M37">
        <f>VLOOKUP(Cost_Sch2!M37,Coding!$B$47:$D$53,3,FALSE)</f>
        <v>4</v>
      </c>
      <c r="N37">
        <f>VLOOKUP(Cost_Sch2!N37,Coding!$B$2:$D$6,3,FALSE)</f>
        <v>2</v>
      </c>
      <c r="O37" t="str">
        <f>Cost_Sch2!O37</f>
        <v>FPSO</v>
      </c>
      <c r="P37" s="7">
        <f>Cost_Sch2!P37</f>
        <v>765</v>
      </c>
      <c r="Q37">
        <f>VLOOKUP(Cost_Sch2!Q37,Coding!$B$2:$D$6,3,FALSE)</f>
        <v>4</v>
      </c>
      <c r="R37" s="9">
        <f>Cost_Sch2!R37</f>
        <v>0.83565459610027859</v>
      </c>
      <c r="S37">
        <f>VLOOKUP(Cost_Sch2!S37,Coding!$B$2:$D$6,3,FALSE)</f>
        <v>1</v>
      </c>
      <c r="T37">
        <f>Cost_Sch2!T37</f>
        <v>0.27897838899803534</v>
      </c>
      <c r="U37">
        <f>Cost_Sch2!U37</f>
        <v>5.5423594615994602E-3</v>
      </c>
    </row>
    <row r="38" spans="1:21" ht="17">
      <c r="A38" s="1" t="str">
        <f>Cost_Sch2!A38</f>
        <v>Terra Nova</v>
      </c>
      <c r="B38" t="str">
        <f>Cost_Sch2!B38</f>
        <v>CAN</v>
      </c>
      <c r="C38">
        <f>VLOOKUP(Cost_Sch2!C38,Coding!$B$2:$D$6,3,FALSE)</f>
        <v>2</v>
      </c>
      <c r="D38" t="str">
        <f>Cost_Sch2!D38</f>
        <v>OC</v>
      </c>
      <c r="E38">
        <f>VLOOKUP(Cost_Sch2!E38,Coding!$B$36:$C$37,2,FALSE)</f>
        <v>2</v>
      </c>
      <c r="F38" s="7">
        <f>Cost_Sch2!F38</f>
        <v>1</v>
      </c>
      <c r="G38" s="7">
        <f>Cost_Sch2!G38</f>
        <v>2800</v>
      </c>
      <c r="H38" t="str">
        <f>Cost_Sch2!H38</f>
        <v>EPC</v>
      </c>
      <c r="I38" s="7">
        <f>Cost_Sch2!I38</f>
        <v>1157</v>
      </c>
      <c r="J38" s="6">
        <f>Cost_Sch2!J38</f>
        <v>1.3</v>
      </c>
      <c r="K38" t="str">
        <f>Cost_Sch2!K38</f>
        <v>NEW</v>
      </c>
      <c r="L38" s="7">
        <f>Cost_Sch2!L38</f>
        <v>175000</v>
      </c>
      <c r="M38">
        <f>VLOOKUP(Cost_Sch2!M38,Coding!$B$47:$D$53,3,FALSE)</f>
        <v>4</v>
      </c>
      <c r="N38">
        <f>VLOOKUP(Cost_Sch2!N38,Coding!$B$2:$D$6,3,FALSE)</f>
        <v>5</v>
      </c>
      <c r="O38" t="str">
        <f>Cost_Sch2!O38</f>
        <v>FPSO</v>
      </c>
      <c r="P38" s="7">
        <f>Cost_Sch2!P38</f>
        <v>90</v>
      </c>
      <c r="Q38">
        <f>VLOOKUP(Cost_Sch2!Q38,Coding!$B$2:$D$6,3,FALSE)</f>
        <v>1</v>
      </c>
      <c r="R38" s="9">
        <f>Cost_Sch2!R38</f>
        <v>0.8571428571428571</v>
      </c>
      <c r="S38">
        <f>VLOOKUP(Cost_Sch2!S38,Coding!$B$2:$D$6,3,FALSE)</f>
        <v>2</v>
      </c>
      <c r="T38">
        <f>Cost_Sch2!T38</f>
        <v>0.39412273120138291</v>
      </c>
      <c r="U38">
        <f>Cost_Sch2!U38</f>
        <v>0.3076923076923076</v>
      </c>
    </row>
    <row r="39" spans="1:21" ht="17">
      <c r="A39" s="1" t="str">
        <f>Cost_Sch2!A39</f>
        <v>Sea Rose</v>
      </c>
      <c r="B39" t="str">
        <f>Cost_Sch2!B39</f>
        <v>CAN</v>
      </c>
      <c r="C39">
        <f>VLOOKUP(Cost_Sch2!C39,Coding!$B$2:$D$6,3,FALSE)</f>
        <v>3</v>
      </c>
      <c r="D39" t="str">
        <f>Cost_Sch2!D39</f>
        <v>OC</v>
      </c>
      <c r="E39">
        <f>VLOOKUP(Cost_Sch2!E39,Coding!$B$36:$C$37,2,FALSE)</f>
        <v>2</v>
      </c>
      <c r="F39" s="7">
        <f>Cost_Sch2!F39</f>
        <v>1</v>
      </c>
      <c r="G39" s="7">
        <f>Cost_Sch2!G39</f>
        <v>4476</v>
      </c>
      <c r="H39" t="str">
        <f>Cost_Sch2!H39</f>
        <v>EPC</v>
      </c>
      <c r="I39" s="7">
        <f>Cost_Sch2!I39</f>
        <v>1229</v>
      </c>
      <c r="J39" s="6">
        <f>Cost_Sch2!J39</f>
        <v>0.49</v>
      </c>
      <c r="K39" t="str">
        <f>Cost_Sch2!K39</f>
        <v>NEW</v>
      </c>
      <c r="L39" s="7">
        <f>Cost_Sch2!L39</f>
        <v>125000</v>
      </c>
      <c r="M39">
        <f>VLOOKUP(Cost_Sch2!M39,Coding!$B$47:$D$53,3,FALSE)</f>
        <v>3</v>
      </c>
      <c r="N39">
        <f>VLOOKUP(Cost_Sch2!N39,Coding!$B$2:$D$6,3,FALSE)</f>
        <v>5</v>
      </c>
      <c r="O39" t="str">
        <f>Cost_Sch2!O39</f>
        <v>FPSO</v>
      </c>
      <c r="P39" s="7">
        <f>Cost_Sch2!P39</f>
        <v>120</v>
      </c>
      <c r="Q39">
        <f>VLOOKUP(Cost_Sch2!Q39,Coding!$B$2:$D$6,3,FALSE)</f>
        <v>1</v>
      </c>
      <c r="R39" s="9">
        <f>Cost_Sch2!R39</f>
        <v>0.8</v>
      </c>
      <c r="S39">
        <f>VLOOKUP(Cost_Sch2!S39,Coding!$B$2:$D$6,3,FALSE)</f>
        <v>4</v>
      </c>
      <c r="T39">
        <f>Cost_Sch2!T39</f>
        <v>7.2416598860862491E-2</v>
      </c>
      <c r="U39">
        <f>Cost_Sch2!U39</f>
        <v>0.19999999999999996</v>
      </c>
    </row>
    <row r="40" spans="1:21" ht="17">
      <c r="A40" s="1" t="str">
        <f>Cost_Sch2!A40</f>
        <v>Turritella</v>
      </c>
      <c r="B40" t="str">
        <f>Cost_Sch2!B40</f>
        <v>GOM</v>
      </c>
      <c r="C40">
        <f>VLOOKUP(Cost_Sch2!C40,Coding!$B$2:$D$6,3,FALSE)</f>
        <v>1</v>
      </c>
      <c r="D40" t="str">
        <f>Cost_Sch2!D40</f>
        <v>OC</v>
      </c>
      <c r="E40">
        <f>VLOOKUP(Cost_Sch2!E40,Coding!$B$36:$C$37,2,FALSE)</f>
        <v>2</v>
      </c>
      <c r="F40" s="7">
        <f>Cost_Sch2!F40</f>
        <v>1</v>
      </c>
      <c r="G40" s="7">
        <f>Cost_Sch2!G40</f>
        <v>8528</v>
      </c>
      <c r="H40" t="str">
        <f>Cost_Sch2!H40</f>
        <v>EPC</v>
      </c>
      <c r="I40" s="7">
        <f>Cost_Sch2!I40</f>
        <v>1149</v>
      </c>
      <c r="J40" s="6">
        <f>Cost_Sch2!J40</f>
        <v>1</v>
      </c>
      <c r="K40" t="str">
        <f>Cost_Sch2!K40</f>
        <v>Conv</v>
      </c>
      <c r="L40" s="7">
        <f>Cost_Sch2!L40</f>
        <v>62500</v>
      </c>
      <c r="M40">
        <f>VLOOKUP(Cost_Sch2!M40,Coding!$B$47:$D$53,3,FALSE)</f>
        <v>2</v>
      </c>
      <c r="N40">
        <f>VLOOKUP(Cost_Sch2!N40,Coding!$B$2:$D$6,3,FALSE)</f>
        <v>4</v>
      </c>
      <c r="O40" t="str">
        <f>Cost_Sch2!O40</f>
        <v>FPSO</v>
      </c>
      <c r="P40" s="7">
        <f>Cost_Sch2!P40</f>
        <v>2900</v>
      </c>
      <c r="Q40">
        <f>VLOOKUP(Cost_Sch2!Q40,Coding!$B$2:$D$6,3,FALSE)</f>
        <v>2</v>
      </c>
      <c r="R40" s="9">
        <f>Cost_Sch2!R40</f>
        <v>0.96</v>
      </c>
      <c r="S40">
        <f>VLOOKUP(Cost_Sch2!S40,Coding!$B$2:$D$6,3,FALSE)</f>
        <v>5</v>
      </c>
      <c r="T40">
        <f>Cost_Sch2!T40</f>
        <v>0.1122715404699739</v>
      </c>
      <c r="U40">
        <f>Cost_Sch2!U40</f>
        <v>0.31099999999999994</v>
      </c>
    </row>
    <row r="41" spans="1:21" ht="17">
      <c r="A41" s="1" t="str">
        <f>Cost_Sch2!A41</f>
        <v>Asgard A</v>
      </c>
      <c r="B41" t="str">
        <f>Cost_Sch2!B41</f>
        <v>NE</v>
      </c>
      <c r="C41">
        <f>VLOOKUP(Cost_Sch2!C41,Coding!$B$2:$D$6,3,FALSE)</f>
        <v>3</v>
      </c>
      <c r="D41" t="str">
        <f>Cost_Sch2!D41</f>
        <v>OC</v>
      </c>
      <c r="E41">
        <f>VLOOKUP(Cost_Sch2!E41,Coding!$B$36:$C$37,2,FALSE)</f>
        <v>2</v>
      </c>
      <c r="F41" s="7">
        <f>Cost_Sch2!F41</f>
        <v>1</v>
      </c>
      <c r="G41" s="7">
        <f>Cost_Sch2!G41</f>
        <v>2356</v>
      </c>
      <c r="H41" t="str">
        <f>Cost_Sch2!H41</f>
        <v>TK</v>
      </c>
      <c r="I41" s="7">
        <f>Cost_Sch2!I41</f>
        <v>870</v>
      </c>
      <c r="J41" s="6">
        <f>Cost_Sch2!J41</f>
        <v>5.2941176470588234</v>
      </c>
      <c r="K41" t="str">
        <f>Cost_Sch2!K41</f>
        <v>NEW</v>
      </c>
      <c r="L41" s="7">
        <f>Cost_Sch2!L41</f>
        <v>300000</v>
      </c>
      <c r="M41">
        <f>VLOOKUP(Cost_Sch2!M41,Coding!$B$47:$D$53,3,FALSE)</f>
        <v>6</v>
      </c>
      <c r="N41">
        <f>VLOOKUP(Cost_Sch2!N41,Coding!$B$2:$D$6,3,FALSE)</f>
        <v>4</v>
      </c>
      <c r="O41" t="str">
        <f>Cost_Sch2!O41</f>
        <v>FPSO</v>
      </c>
      <c r="P41" s="7">
        <f>Cost_Sch2!P41</f>
        <v>300</v>
      </c>
      <c r="Q41">
        <f>VLOOKUP(Cost_Sch2!Q41,Coding!$B$2:$D$6,3,FALSE)</f>
        <v>1</v>
      </c>
      <c r="R41" s="9">
        <f>Cost_Sch2!R41</f>
        <v>0.66666666666666663</v>
      </c>
      <c r="S41">
        <f>VLOOKUP(Cost_Sch2!S41,Coding!$B$2:$D$6,3,FALSE)</f>
        <v>3</v>
      </c>
      <c r="T41">
        <f>Cost_Sch2!T41</f>
        <v>0.20804597701149424</v>
      </c>
      <c r="U41">
        <f>Cost_Sch2!U41</f>
        <v>0.3600000000000001</v>
      </c>
    </row>
    <row r="42" spans="1:21" ht="17">
      <c r="A42" s="1" t="str">
        <f>Cost_Sch2!A42</f>
        <v>Balder</v>
      </c>
      <c r="B42" t="str">
        <f>Cost_Sch2!B42</f>
        <v>NE</v>
      </c>
      <c r="C42">
        <f>VLOOKUP(Cost_Sch2!C42,Coding!$B$2:$D$6,3,FALSE)</f>
        <v>3</v>
      </c>
      <c r="D42" t="str">
        <f>Cost_Sch2!D42</f>
        <v>IOC</v>
      </c>
      <c r="E42">
        <f>VLOOKUP(Cost_Sch2!E42,Coding!$B$36:$C$37,2,FALSE)</f>
        <v>2</v>
      </c>
      <c r="F42" s="7">
        <f>Cost_Sch2!F42</f>
        <v>1</v>
      </c>
      <c r="G42" s="7">
        <f>Cost_Sch2!G42</f>
        <v>1826</v>
      </c>
      <c r="H42" t="str">
        <f>Cost_Sch2!H42</f>
        <v>TK</v>
      </c>
      <c r="I42" s="7">
        <f>Cost_Sch2!I42</f>
        <v>592</v>
      </c>
      <c r="J42" s="6">
        <f>Cost_Sch2!J42</f>
        <v>0.35</v>
      </c>
      <c r="K42" t="str">
        <f>Cost_Sch2!K42</f>
        <v>NEW</v>
      </c>
      <c r="L42" s="7">
        <f>Cost_Sch2!L42</f>
        <v>90500</v>
      </c>
      <c r="M42">
        <f>VLOOKUP(Cost_Sch2!M42,Coding!$B$47:$D$53,3,FALSE)</f>
        <v>2</v>
      </c>
      <c r="N42">
        <f>VLOOKUP(Cost_Sch2!N42,Coding!$B$2:$D$6,3,FALSE)</f>
        <v>5</v>
      </c>
      <c r="O42" t="str">
        <f>Cost_Sch2!O42</f>
        <v>FPSO</v>
      </c>
      <c r="P42" s="7">
        <f>Cost_Sch2!P42</f>
        <v>125</v>
      </c>
      <c r="Q42">
        <f>VLOOKUP(Cost_Sch2!Q42,Coding!$B$2:$D$6,3,FALSE)</f>
        <v>1</v>
      </c>
      <c r="R42" s="9">
        <f>Cost_Sch2!R42</f>
        <v>0.91712707182320441</v>
      </c>
      <c r="S42">
        <f>VLOOKUP(Cost_Sch2!S42,Coding!$B$2:$D$6,3,FALSE)</f>
        <v>1</v>
      </c>
      <c r="T42">
        <f>Cost_Sch2!T42</f>
        <v>1.9290540540540539</v>
      </c>
      <c r="U42">
        <f>Cost_Sch2!U42</f>
        <v>0.62</v>
      </c>
    </row>
    <row r="43" spans="1:21" ht="17">
      <c r="A43" s="1" t="str">
        <f>Cost_Sch2!A43</f>
        <v>Goliat FPSO</v>
      </c>
      <c r="B43" t="str">
        <f>Cost_Sch2!B43</f>
        <v>NE</v>
      </c>
      <c r="C43">
        <f>VLOOKUP(Cost_Sch2!C43,Coding!$B$2:$D$6,3,FALSE)</f>
        <v>2</v>
      </c>
      <c r="D43" t="str">
        <f>Cost_Sch2!D43</f>
        <v>OC</v>
      </c>
      <c r="E43">
        <f>VLOOKUP(Cost_Sch2!E43,Coding!$B$36:$C$37,2,FALSE)</f>
        <v>2</v>
      </c>
      <c r="F43" s="7">
        <f>Cost_Sch2!F43</f>
        <v>1</v>
      </c>
      <c r="G43" s="7">
        <f>Cost_Sch2!G43</f>
        <v>7218</v>
      </c>
      <c r="H43" t="str">
        <f>Cost_Sch2!H43</f>
        <v>EPC</v>
      </c>
      <c r="I43" s="7">
        <f>Cost_Sch2!I43</f>
        <v>1364</v>
      </c>
      <c r="J43" s="6">
        <f>Cost_Sch2!J43</f>
        <v>3.9</v>
      </c>
      <c r="K43" t="str">
        <f>Cost_Sch2!K43</f>
        <v>NEW</v>
      </c>
      <c r="L43" s="7">
        <f>Cost_Sch2!L43</f>
        <v>122500</v>
      </c>
      <c r="M43">
        <f>VLOOKUP(Cost_Sch2!M43,Coding!$B$47:$D$53,3,FALSE)</f>
        <v>3</v>
      </c>
      <c r="N43">
        <f>VLOOKUP(Cost_Sch2!N43,Coding!$B$2:$D$6,3,FALSE)</f>
        <v>5</v>
      </c>
      <c r="O43" t="str">
        <f>Cost_Sch2!O43</f>
        <v>FPSO</v>
      </c>
      <c r="P43" s="7">
        <f>Cost_Sch2!P43</f>
        <v>400</v>
      </c>
      <c r="Q43">
        <f>VLOOKUP(Cost_Sch2!Q43,Coding!$B$2:$D$6,3,FALSE)</f>
        <v>1</v>
      </c>
      <c r="R43" s="9">
        <f>Cost_Sch2!R43</f>
        <v>0.81632653061224492</v>
      </c>
      <c r="S43">
        <f>VLOOKUP(Cost_Sch2!S43,Coding!$B$2:$D$6,3,FALSE)</f>
        <v>3</v>
      </c>
      <c r="T43">
        <f>Cost_Sch2!T43</f>
        <v>0.72360703812316718</v>
      </c>
      <c r="U43">
        <f>Cost_Sch2!U43</f>
        <v>0.94871794871794868</v>
      </c>
    </row>
    <row r="44" spans="1:21" ht="17">
      <c r="A44" s="1" t="str">
        <f>Cost_Sch2!A44</f>
        <v>Petrojarl Knarr</v>
      </c>
      <c r="B44" t="str">
        <f>Cost_Sch2!B44</f>
        <v>NE</v>
      </c>
      <c r="C44">
        <f>VLOOKUP(Cost_Sch2!C44,Coding!$B$2:$D$6,3,FALSE)</f>
        <v>2</v>
      </c>
      <c r="D44" t="str">
        <f>Cost_Sch2!D44</f>
        <v>OC</v>
      </c>
      <c r="E44">
        <f>VLOOKUP(Cost_Sch2!E44,Coding!$B$36:$C$37,2,FALSE)</f>
        <v>1</v>
      </c>
      <c r="F44" s="7">
        <f>Cost_Sch2!F44</f>
        <v>3</v>
      </c>
      <c r="G44" s="7">
        <f>Cost_Sch2!G44</f>
        <v>7850</v>
      </c>
      <c r="H44" t="str">
        <f>Cost_Sch2!H44</f>
        <v>EPC</v>
      </c>
      <c r="I44" s="7">
        <f>Cost_Sch2!I44</f>
        <v>732</v>
      </c>
      <c r="J44" s="6">
        <f>Cost_Sch2!J44</f>
        <v>1.6119090909090907</v>
      </c>
      <c r="K44" t="str">
        <f>Cost_Sch2!K44</f>
        <v>NEW</v>
      </c>
      <c r="L44" s="7">
        <f>Cost_Sch2!L44</f>
        <v>70833.333333333328</v>
      </c>
      <c r="M44">
        <f>VLOOKUP(Cost_Sch2!M44,Coding!$B$47:$D$53,3,FALSE)</f>
        <v>2</v>
      </c>
      <c r="N44">
        <f>VLOOKUP(Cost_Sch2!N44,Coding!$B$2:$D$6,3,FALSE)</f>
        <v>2</v>
      </c>
      <c r="O44" t="str">
        <f>Cost_Sch2!O44</f>
        <v>FPSO</v>
      </c>
      <c r="P44" s="7">
        <f>Cost_Sch2!P44</f>
        <v>410</v>
      </c>
      <c r="Q44">
        <f>VLOOKUP(Cost_Sch2!Q44,Coding!$B$2:$D$6,3,FALSE)</f>
        <v>2</v>
      </c>
      <c r="R44" s="9">
        <f>Cost_Sch2!R44</f>
        <v>0.88941176470588246</v>
      </c>
      <c r="S44">
        <f>VLOOKUP(Cost_Sch2!S44,Coding!$B$2:$D$6,3,FALSE)</f>
        <v>4</v>
      </c>
      <c r="T44">
        <f>Cost_Sch2!T44</f>
        <v>0.85655737704918034</v>
      </c>
      <c r="U44">
        <f>Cost_Sch2!U44</f>
        <v>0.36974789915966394</v>
      </c>
    </row>
    <row r="45" spans="1:21" ht="17">
      <c r="A45" s="1" t="str">
        <f>Cost_Sch2!A45</f>
        <v>Norne</v>
      </c>
      <c r="B45" t="str">
        <f>Cost_Sch2!B45</f>
        <v>NE</v>
      </c>
      <c r="C45">
        <f>VLOOKUP(Cost_Sch2!C45,Coding!$B$2:$D$6,3,FALSE)</f>
        <v>3</v>
      </c>
      <c r="D45" t="str">
        <f>Cost_Sch2!D45</f>
        <v>OC</v>
      </c>
      <c r="E45">
        <f>VLOOKUP(Cost_Sch2!E45,Coding!$B$36:$C$37,2,FALSE)</f>
        <v>2</v>
      </c>
      <c r="F45" s="7">
        <f>Cost_Sch2!F45</f>
        <v>1</v>
      </c>
      <c r="G45" s="7">
        <f>Cost_Sch2!G45</f>
        <v>1551</v>
      </c>
      <c r="H45" t="str">
        <f>Cost_Sch2!H45</f>
        <v>EPC</v>
      </c>
      <c r="I45" s="7">
        <f>Cost_Sch2!I45</f>
        <v>1334</v>
      </c>
      <c r="J45" s="6">
        <f>Cost_Sch2!J45</f>
        <v>4.7</v>
      </c>
      <c r="K45" t="str">
        <f>Cost_Sch2!K45</f>
        <v>NEW</v>
      </c>
      <c r="L45" s="7">
        <f>Cost_Sch2!L45</f>
        <v>261666.66666666666</v>
      </c>
      <c r="M45">
        <f>VLOOKUP(Cost_Sch2!M45,Coding!$B$47:$D$53,3,FALSE)</f>
        <v>6</v>
      </c>
      <c r="N45">
        <f>VLOOKUP(Cost_Sch2!N45,Coding!$B$2:$D$6,3,FALSE)</f>
        <v>4</v>
      </c>
      <c r="O45" t="str">
        <f>Cost_Sch2!O45</f>
        <v>FPSO</v>
      </c>
      <c r="P45" s="7">
        <f>Cost_Sch2!P45</f>
        <v>380</v>
      </c>
      <c r="Q45">
        <f>VLOOKUP(Cost_Sch2!Q45,Coding!$B$2:$D$6,3,FALSE)</f>
        <v>3</v>
      </c>
      <c r="R45" s="9">
        <f>Cost_Sch2!R45</f>
        <v>0.84076433121019112</v>
      </c>
      <c r="S45">
        <f>VLOOKUP(Cost_Sch2!S45,Coding!$B$2:$D$6,3,FALSE)</f>
        <v>2</v>
      </c>
      <c r="T45">
        <f>Cost_Sch2!T45</f>
        <v>-0.12518740629685157</v>
      </c>
      <c r="U45">
        <f>Cost_Sch2!U45</f>
        <v>0.60000000000000009</v>
      </c>
    </row>
    <row r="46" spans="1:21" ht="17">
      <c r="A46" s="1" t="str">
        <f>Cost_Sch2!A46</f>
        <v>Skarv</v>
      </c>
      <c r="B46" t="str">
        <f>Cost_Sch2!B46</f>
        <v>NE</v>
      </c>
      <c r="C46">
        <f>VLOOKUP(Cost_Sch2!C46,Coding!$B$2:$D$6,3,FALSE)</f>
        <v>2</v>
      </c>
      <c r="D46" t="str">
        <f>Cost_Sch2!D46</f>
        <v>IOC</v>
      </c>
      <c r="E46">
        <f>VLOOKUP(Cost_Sch2!E46,Coding!$B$36:$C$37,2,FALSE)</f>
        <v>2</v>
      </c>
      <c r="F46" s="7">
        <f>Cost_Sch2!F46</f>
        <v>1</v>
      </c>
      <c r="G46" s="7">
        <f>Cost_Sch2!G46</f>
        <v>6240</v>
      </c>
      <c r="H46" t="str">
        <f>Cost_Sch2!H46</f>
        <v>EPC</v>
      </c>
      <c r="I46" s="7">
        <f>Cost_Sch2!I46</f>
        <v>1245</v>
      </c>
      <c r="J46" s="6">
        <f>Cost_Sch2!J46</f>
        <v>5</v>
      </c>
      <c r="K46" t="str">
        <f>Cost_Sch2!K46</f>
        <v>NEW</v>
      </c>
      <c r="L46" s="7">
        <f>Cost_Sch2!L46</f>
        <v>167500</v>
      </c>
      <c r="M46">
        <f>VLOOKUP(Cost_Sch2!M46,Coding!$B$47:$D$53,3,FALSE)</f>
        <v>4</v>
      </c>
      <c r="N46">
        <f>VLOOKUP(Cost_Sch2!N46,Coding!$B$2:$D$6,3,FALSE)</f>
        <v>4</v>
      </c>
      <c r="O46" t="str">
        <f>Cost_Sch2!O46</f>
        <v>FPSO</v>
      </c>
      <c r="P46" s="7">
        <f>Cost_Sch2!P46</f>
        <v>370</v>
      </c>
      <c r="Q46">
        <f>VLOOKUP(Cost_Sch2!Q46,Coding!$B$2:$D$6,3,FALSE)</f>
        <v>1</v>
      </c>
      <c r="R46" s="9">
        <f>Cost_Sch2!R46</f>
        <v>0.47761194029850745</v>
      </c>
      <c r="S46">
        <f>VLOOKUP(Cost_Sch2!S46,Coding!$B$2:$D$6,3,FALSE)</f>
        <v>3</v>
      </c>
      <c r="T46">
        <f>Cost_Sch2!T46</f>
        <v>0.73493975903614461</v>
      </c>
      <c r="U46">
        <f>Cost_Sch2!U46</f>
        <v>0.7</v>
      </c>
    </row>
    <row r="47" spans="1:21" ht="17">
      <c r="A47" s="1" t="str">
        <f>Cost_Sch2!A47</f>
        <v>Armada Kraken</v>
      </c>
      <c r="B47" t="str">
        <f>Cost_Sch2!B47</f>
        <v>NE</v>
      </c>
      <c r="C47">
        <f>VLOOKUP(Cost_Sch2!C47,Coding!$B$2:$D$6,3,FALSE)</f>
        <v>1</v>
      </c>
      <c r="D47" t="str">
        <f>Cost_Sch2!D47</f>
        <v>OC</v>
      </c>
      <c r="E47">
        <f>VLOOKUP(Cost_Sch2!E47,Coding!$B$36:$C$37,2,FALSE)</f>
        <v>1</v>
      </c>
      <c r="F47" s="7">
        <f>Cost_Sch2!F47</f>
        <v>0</v>
      </c>
      <c r="G47" s="7">
        <f>Cost_Sch2!G47</f>
        <v>8719</v>
      </c>
      <c r="H47" t="str">
        <f>Cost_Sch2!H47</f>
        <v>EPC</v>
      </c>
      <c r="I47" s="7">
        <f>Cost_Sch2!I47</f>
        <v>1136</v>
      </c>
      <c r="J47" s="6">
        <f>Cost_Sch2!J47</f>
        <v>2.5</v>
      </c>
      <c r="K47" t="str">
        <f>Cost_Sch2!K47</f>
        <v>CONV</v>
      </c>
      <c r="L47" s="7">
        <f>Cost_Sch2!L47</f>
        <v>83333.333333333328</v>
      </c>
      <c r="M47">
        <f>VLOOKUP(Cost_Sch2!M47,Coding!$B$47:$D$53,3,FALSE)</f>
        <v>2</v>
      </c>
      <c r="N47">
        <f>VLOOKUP(Cost_Sch2!N47,Coding!$B$2:$D$6,3,FALSE)</f>
        <v>1</v>
      </c>
      <c r="O47" t="str">
        <f>Cost_Sch2!O47</f>
        <v>FPSO</v>
      </c>
      <c r="P47" s="7">
        <f>Cost_Sch2!P47</f>
        <v>116</v>
      </c>
      <c r="Q47">
        <f>VLOOKUP(Cost_Sch2!Q47,Coding!$B$2:$D$6,3,FALSE)</f>
        <v>1</v>
      </c>
      <c r="R47" s="9">
        <f>Cost_Sch2!R47</f>
        <v>0.96000000000000008</v>
      </c>
      <c r="S47">
        <f>VLOOKUP(Cost_Sch2!S47,Coding!$B$2:$D$6,3,FALSE)</f>
        <v>4</v>
      </c>
      <c r="T47">
        <f>Cost_Sch2!T47</f>
        <v>0.16285211267605634</v>
      </c>
      <c r="U47">
        <f>Cost_Sch2!U47</f>
        <v>0</v>
      </c>
    </row>
    <row r="48" spans="1:21" ht="17">
      <c r="A48" s="1" t="str">
        <f>Cost_Sch2!A48</f>
        <v>Glen Lyon</v>
      </c>
      <c r="B48" t="str">
        <f>Cost_Sch2!B48</f>
        <v>NE</v>
      </c>
      <c r="C48">
        <f>VLOOKUP(Cost_Sch2!C48,Coding!$B$2:$D$6,3,FALSE)</f>
        <v>3</v>
      </c>
      <c r="D48" t="str">
        <f>Cost_Sch2!D48</f>
        <v>IOC</v>
      </c>
      <c r="E48">
        <f>VLOOKUP(Cost_Sch2!E48,Coding!$B$36:$C$37,2,FALSE)</f>
        <v>2</v>
      </c>
      <c r="F48" s="7">
        <f>Cost_Sch2!F48</f>
        <v>1</v>
      </c>
      <c r="G48" s="7">
        <f>Cost_Sch2!G48</f>
        <v>7729</v>
      </c>
      <c r="H48" t="str">
        <f>Cost_Sch2!H48</f>
        <v>EPC</v>
      </c>
      <c r="I48" s="7">
        <f>Cost_Sch2!I48</f>
        <v>1949</v>
      </c>
      <c r="J48" s="6">
        <f>Cost_Sch2!J48</f>
        <v>4.78</v>
      </c>
      <c r="K48" t="str">
        <f>Cost_Sch2!K48</f>
        <v>NEW</v>
      </c>
      <c r="L48" s="7">
        <f>Cost_Sch2!L48</f>
        <v>166666.66666666666</v>
      </c>
      <c r="M48">
        <f>VLOOKUP(Cost_Sch2!M48,Coding!$B$47:$D$53,3,FALSE)</f>
        <v>4</v>
      </c>
      <c r="N48">
        <f>VLOOKUP(Cost_Sch2!N48,Coding!$B$2:$D$6,3,FALSE)</f>
        <v>2</v>
      </c>
      <c r="O48" t="str">
        <f>Cost_Sch2!O48</f>
        <v>FPSO</v>
      </c>
      <c r="P48" s="7">
        <f>Cost_Sch2!P48</f>
        <v>424</v>
      </c>
      <c r="Q48">
        <f>VLOOKUP(Cost_Sch2!Q48,Coding!$B$2:$D$6,3,FALSE)</f>
        <v>1</v>
      </c>
      <c r="R48" s="9">
        <f>Cost_Sch2!R48</f>
        <v>0.78</v>
      </c>
      <c r="S48">
        <f>VLOOKUP(Cost_Sch2!S48,Coding!$B$2:$D$6,3,FALSE)</f>
        <v>4</v>
      </c>
      <c r="T48">
        <f>Cost_Sch2!T48</f>
        <v>0.1667521806054387</v>
      </c>
      <c r="U48">
        <f>Cost_Sch2!U48</f>
        <v>0.1924686192468619</v>
      </c>
    </row>
    <row r="49" spans="1:21" ht="34">
      <c r="A49" s="1" t="str">
        <f>Cost_Sch2!A49</f>
        <v>Western Isles FPSO</v>
      </c>
      <c r="B49" t="str">
        <f>Cost_Sch2!B49</f>
        <v>NE</v>
      </c>
      <c r="C49">
        <f>VLOOKUP(Cost_Sch2!C49,Coding!$B$2:$D$6,3,FALSE)</f>
        <v>1</v>
      </c>
      <c r="D49" t="str">
        <f>Cost_Sch2!D49</f>
        <v>OC</v>
      </c>
      <c r="E49">
        <f>VLOOKUP(Cost_Sch2!E49,Coding!$B$36:$C$37,2,FALSE)</f>
        <v>2</v>
      </c>
      <c r="F49" s="7">
        <f>Cost_Sch2!F49</f>
        <v>1</v>
      </c>
      <c r="G49" s="7">
        <f>Cost_Sch2!G49</f>
        <v>8391</v>
      </c>
      <c r="H49" t="str">
        <f>Cost_Sch2!H49</f>
        <v>EPC</v>
      </c>
      <c r="I49" s="7">
        <f>Cost_Sch2!I49</f>
        <v>952</v>
      </c>
      <c r="J49" s="6">
        <f>Cost_Sch2!J49</f>
        <v>1.6</v>
      </c>
      <c r="K49" t="str">
        <f>Cost_Sch2!K49</f>
        <v>NEW</v>
      </c>
      <c r="L49" s="7">
        <f>Cost_Sch2!L49</f>
        <v>40000</v>
      </c>
      <c r="M49">
        <f>VLOOKUP(Cost_Sch2!M49,Coding!$B$47:$D$53,3,FALSE)</f>
        <v>1</v>
      </c>
      <c r="N49">
        <f>VLOOKUP(Cost_Sch2!N49,Coding!$B$2:$D$6,3,FALSE)</f>
        <v>3</v>
      </c>
      <c r="O49" t="str">
        <f>Cost_Sch2!O49</f>
        <v>FPSO</v>
      </c>
      <c r="P49" s="7">
        <f>Cost_Sch2!P49</f>
        <v>165</v>
      </c>
      <c r="Q49">
        <f>VLOOKUP(Cost_Sch2!Q49,Coding!$B$2:$D$6,3,FALSE)</f>
        <v>2</v>
      </c>
      <c r="R49" s="9">
        <f>Cost_Sch2!R49</f>
        <v>1</v>
      </c>
      <c r="S49">
        <f>VLOOKUP(Cost_Sch2!S49,Coding!$B$2:$D$6,3,FALSE)</f>
        <v>3</v>
      </c>
      <c r="T49">
        <f>Cost_Sch2!T49</f>
        <v>0.87920168067226889</v>
      </c>
      <c r="U49">
        <f>Cost_Sch2!U49</f>
        <v>0.24999999999999994</v>
      </c>
    </row>
    <row r="50" spans="1:21" ht="17">
      <c r="A50" s="1" t="str">
        <f>Cost_Sch2!A50</f>
        <v>Belanak Natuna</v>
      </c>
      <c r="B50" t="str">
        <f>Cost_Sch2!B50</f>
        <v>SEA</v>
      </c>
      <c r="C50">
        <f>VLOOKUP(Cost_Sch2!C50,Coding!$B$2:$D$6,3,FALSE)</f>
        <v>4</v>
      </c>
      <c r="D50" t="str">
        <f>Cost_Sch2!D50</f>
        <v>IOC</v>
      </c>
      <c r="E50">
        <f>VLOOKUP(Cost_Sch2!E50,Coding!$B$36:$C$37,2,FALSE)</f>
        <v>2</v>
      </c>
      <c r="F50" s="7">
        <f>Cost_Sch2!F50</f>
        <v>1</v>
      </c>
      <c r="G50" s="7">
        <f>Cost_Sch2!G50</f>
        <v>4250</v>
      </c>
      <c r="H50" t="str">
        <f>Cost_Sch2!H50</f>
        <v>TK</v>
      </c>
      <c r="I50" s="7">
        <f>Cost_Sch2!I50</f>
        <v>1137</v>
      </c>
      <c r="J50" s="6">
        <f>Cost_Sch2!J50</f>
        <v>1.6</v>
      </c>
      <c r="K50" t="str">
        <f>Cost_Sch2!K50</f>
        <v>NEW</v>
      </c>
      <c r="L50" s="7">
        <f>Cost_Sch2!L50</f>
        <v>158333.33333333334</v>
      </c>
      <c r="M50">
        <f>VLOOKUP(Cost_Sch2!M50,Coding!$B$47:$D$53,3,FALSE)</f>
        <v>4</v>
      </c>
      <c r="N50">
        <f>VLOOKUP(Cost_Sch2!N50,Coding!$B$2:$D$6,3,FALSE)</f>
        <v>4</v>
      </c>
      <c r="O50" t="str">
        <f>Cost_Sch2!O50</f>
        <v>FPSO</v>
      </c>
      <c r="P50" s="7">
        <f>Cost_Sch2!P50</f>
        <v>100</v>
      </c>
      <c r="Q50">
        <f>VLOOKUP(Cost_Sch2!Q50,Coding!$B$2:$D$6,3,FALSE)</f>
        <v>2</v>
      </c>
      <c r="R50" s="9">
        <f>Cost_Sch2!R50</f>
        <v>0.63157894736842102</v>
      </c>
      <c r="S50">
        <f>VLOOKUP(Cost_Sch2!S50,Coding!$B$2:$D$6,3,FALSE)</f>
        <v>4</v>
      </c>
      <c r="T50">
        <f>Cost_Sch2!T50</f>
        <v>5.8927000879507474E-2</v>
      </c>
      <c r="U50">
        <f>Cost_Sch2!U50</f>
        <v>7.8167115902965101E-2</v>
      </c>
    </row>
    <row r="51" spans="1:21" ht="17">
      <c r="A51" s="1" t="str">
        <f>Cost_Sch2!A51</f>
        <v>Kikeh FPSO</v>
      </c>
      <c r="B51" t="str">
        <f>Cost_Sch2!B51</f>
        <v>SEA</v>
      </c>
      <c r="C51">
        <f>VLOOKUP(Cost_Sch2!C51,Coding!$B$2:$D$6,3,FALSE)</f>
        <v>5</v>
      </c>
      <c r="D51" t="str">
        <f>Cost_Sch2!D51</f>
        <v>OC</v>
      </c>
      <c r="E51">
        <f>VLOOKUP(Cost_Sch2!E51,Coding!$B$36:$C$37,2,FALSE)</f>
        <v>1</v>
      </c>
      <c r="F51" s="7">
        <f>Cost_Sch2!F51</f>
        <v>3</v>
      </c>
      <c r="G51" s="7">
        <f>Cost_Sch2!G51</f>
        <v>5513</v>
      </c>
      <c r="H51" t="str">
        <f>Cost_Sch2!H51</f>
        <v>EPC</v>
      </c>
      <c r="I51" s="7">
        <f>Cost_Sch2!I51</f>
        <v>939</v>
      </c>
      <c r="J51" s="6">
        <f>Cost_Sch2!J51</f>
        <v>0.8</v>
      </c>
      <c r="K51" t="str">
        <f>Cost_Sch2!K51</f>
        <v>CONV</v>
      </c>
      <c r="L51" s="7">
        <f>Cost_Sch2!L51</f>
        <v>143500</v>
      </c>
      <c r="M51">
        <f>VLOOKUP(Cost_Sch2!M51,Coding!$B$47:$D$53,3,FALSE)</f>
        <v>3</v>
      </c>
      <c r="N51">
        <f>VLOOKUP(Cost_Sch2!N51,Coding!$B$2:$D$6,3,FALSE)</f>
        <v>2</v>
      </c>
      <c r="O51" t="str">
        <f>Cost_Sch2!O51</f>
        <v>FPSO</v>
      </c>
      <c r="P51" s="7">
        <f>Cost_Sch2!P51</f>
        <v>1350</v>
      </c>
      <c r="Q51">
        <f>VLOOKUP(Cost_Sch2!Q51,Coding!$B$2:$D$6,3,FALSE)</f>
        <v>1</v>
      </c>
      <c r="R51" s="9">
        <f>Cost_Sch2!R51</f>
        <v>0.83623693379790942</v>
      </c>
      <c r="S51">
        <f>VLOOKUP(Cost_Sch2!S51,Coding!$B$2:$D$6,3,FALSE)</f>
        <v>4</v>
      </c>
      <c r="T51">
        <f>Cost_Sch2!T51</f>
        <v>-1.5974440894568689E-2</v>
      </c>
      <c r="U51">
        <f>Cost_Sch2!U51</f>
        <v>0.20000000000000004</v>
      </c>
    </row>
    <row r="52" spans="1:21" ht="34">
      <c r="A52" s="1" t="str">
        <f>Cost_Sch2!A52</f>
        <v>Song Doc Pride MV 19</v>
      </c>
      <c r="B52" t="str">
        <f>Cost_Sch2!B52</f>
        <v>SEA</v>
      </c>
      <c r="C52">
        <f>VLOOKUP(Cost_Sch2!C52,Coding!$B$2:$D$6,3,FALSE)</f>
        <v>1</v>
      </c>
      <c r="D52" t="str">
        <f>Cost_Sch2!D52</f>
        <v>NOC</v>
      </c>
      <c r="E52">
        <f>VLOOKUP(Cost_Sch2!E52,Coding!$B$36:$C$37,2,FALSE)</f>
        <v>1</v>
      </c>
      <c r="F52" s="7">
        <f>Cost_Sch2!F52</f>
        <v>1</v>
      </c>
      <c r="G52" s="7">
        <f>Cost_Sch2!G52</f>
        <v>6339</v>
      </c>
      <c r="H52" t="str">
        <f>Cost_Sch2!H52</f>
        <v>EPC</v>
      </c>
      <c r="I52" s="7">
        <f>Cost_Sch2!I52</f>
        <v>417</v>
      </c>
      <c r="J52" s="6">
        <f>Cost_Sch2!J52</f>
        <v>0.25</v>
      </c>
      <c r="K52" t="str">
        <f>Cost_Sch2!K52</f>
        <v>CONV</v>
      </c>
      <c r="L52" s="7">
        <f>Cost_Sch2!L52</f>
        <v>30000</v>
      </c>
      <c r="M52">
        <f>VLOOKUP(Cost_Sch2!M52,Coding!$B$47:$D$53,3,FALSE)</f>
        <v>1</v>
      </c>
      <c r="N52">
        <f>VLOOKUP(Cost_Sch2!N52,Coding!$B$2:$D$6,3,FALSE)</f>
        <v>1</v>
      </c>
      <c r="O52" t="str">
        <f>Cost_Sch2!O52</f>
        <v>FPSO</v>
      </c>
      <c r="P52" s="7">
        <f>Cost_Sch2!P52</f>
        <v>55</v>
      </c>
      <c r="Q52">
        <f>VLOOKUP(Cost_Sch2!Q52,Coding!$B$2:$D$6,3,FALSE)</f>
        <v>2</v>
      </c>
      <c r="R52" s="9">
        <f>Cost_Sch2!R52</f>
        <v>1</v>
      </c>
      <c r="S52">
        <f>VLOOKUP(Cost_Sch2!S52,Coding!$B$2:$D$6,3,FALSE)</f>
        <v>1</v>
      </c>
      <c r="T52">
        <f>Cost_Sch2!T52</f>
        <v>0.3501199040767386</v>
      </c>
      <c r="U52">
        <f>Cost_Sch2!U52</f>
        <v>4.0869565217391379E-2</v>
      </c>
    </row>
    <row r="53" spans="1:21" ht="17">
      <c r="A53" s="1" t="str">
        <f>Cost_Sch2!A53</f>
        <v>Thai Binh Vn</v>
      </c>
      <c r="B53" t="str">
        <f>Cost_Sch2!B53</f>
        <v>SEA</v>
      </c>
      <c r="C53">
        <f>VLOOKUP(Cost_Sch2!C53,Coding!$B$2:$D$6,3,FALSE)</f>
        <v>1</v>
      </c>
      <c r="D53" t="str">
        <f>Cost_Sch2!D53</f>
        <v>NOC</v>
      </c>
      <c r="E53">
        <f>VLOOKUP(Cost_Sch2!E53,Coding!$B$36:$C$37,2,FALSE)</f>
        <v>2</v>
      </c>
      <c r="F53" s="7">
        <f>Cost_Sch2!F53</f>
        <v>1</v>
      </c>
      <c r="G53" s="7">
        <f>Cost_Sch2!G53</f>
        <v>4446</v>
      </c>
      <c r="H53" t="str">
        <f>Cost_Sch2!H53</f>
        <v>EPC</v>
      </c>
      <c r="I53" s="7">
        <f>Cost_Sch2!I53</f>
        <v>611</v>
      </c>
      <c r="J53" s="6">
        <f>Cost_Sch2!J53</f>
        <v>0.71399999999999997</v>
      </c>
      <c r="K53" t="str">
        <f>Cost_Sch2!K53</f>
        <v>NEW</v>
      </c>
      <c r="L53" s="7">
        <f>Cost_Sch2!L53</f>
        <v>68333.333333333328</v>
      </c>
      <c r="M53">
        <f>VLOOKUP(Cost_Sch2!M53,Coding!$B$47:$D$53,3,FALSE)</f>
        <v>2</v>
      </c>
      <c r="N53">
        <f>VLOOKUP(Cost_Sch2!N53,Coding!$B$2:$D$6,3,FALSE)</f>
        <v>1</v>
      </c>
      <c r="O53" t="str">
        <f>Cost_Sch2!O53</f>
        <v>FPSO</v>
      </c>
      <c r="P53" s="7">
        <f>Cost_Sch2!P53</f>
        <v>48</v>
      </c>
      <c r="Q53">
        <f>VLOOKUP(Cost_Sch2!Q53,Coding!$B$2:$D$6,3,FALSE)</f>
        <v>2</v>
      </c>
      <c r="R53" s="9">
        <f>Cost_Sch2!R53</f>
        <v>0.95121951219512202</v>
      </c>
      <c r="S53">
        <f>VLOOKUP(Cost_Sch2!S53,Coding!$B$2:$D$6,3,FALSE)</f>
        <v>3</v>
      </c>
      <c r="T53">
        <f>Cost_Sch2!T53</f>
        <v>3.7643207855973811E-2</v>
      </c>
      <c r="U53">
        <f>Cost_Sch2!U53</f>
        <v>4.4000000000000004E-2</v>
      </c>
    </row>
    <row r="54" spans="1:21" ht="34">
      <c r="A54" s="1" t="str">
        <f>Cost_Sch2!A54</f>
        <v>Hai Yang Shi You 117</v>
      </c>
      <c r="B54" t="str">
        <f>Cost_Sch2!B54</f>
        <v>SEA CH</v>
      </c>
      <c r="C54">
        <f>VLOOKUP(Cost_Sch2!C54,Coding!$B$2:$D$6,3,FALSE)</f>
        <v>4</v>
      </c>
      <c r="D54" t="str">
        <f>Cost_Sch2!D54</f>
        <v>NOC</v>
      </c>
      <c r="E54">
        <f>VLOOKUP(Cost_Sch2!E54,Coding!$B$36:$C$37,2,FALSE)</f>
        <v>2</v>
      </c>
      <c r="F54" s="7">
        <f>Cost_Sch2!F54</f>
        <v>1</v>
      </c>
      <c r="G54" s="7">
        <f>Cost_Sch2!G54</f>
        <v>5524</v>
      </c>
      <c r="H54" t="str">
        <f>Cost_Sch2!H54</f>
        <v>EPC</v>
      </c>
      <c r="I54" s="7">
        <f>Cost_Sch2!I54</f>
        <v>897</v>
      </c>
      <c r="J54" s="6">
        <f>Cost_Sch2!J54</f>
        <v>1.8</v>
      </c>
      <c r="K54" t="str">
        <f>Cost_Sch2!K54</f>
        <v>NEW</v>
      </c>
      <c r="L54" s="7">
        <f>Cost_Sch2!L54</f>
        <v>190000</v>
      </c>
      <c r="M54">
        <f>VLOOKUP(Cost_Sch2!M54,Coding!$B$47:$D$53,3,FALSE)</f>
        <v>4</v>
      </c>
      <c r="N54">
        <f>VLOOKUP(Cost_Sch2!N54,Coding!$B$2:$D$6,3,FALSE)</f>
        <v>1</v>
      </c>
      <c r="O54" t="str">
        <f>Cost_Sch2!O54</f>
        <v>FPSO</v>
      </c>
      <c r="P54" s="7">
        <f>Cost_Sch2!P54</f>
        <v>27</v>
      </c>
      <c r="Q54">
        <f>VLOOKUP(Cost_Sch2!Q54,Coding!$B$2:$D$6,3,FALSE)</f>
        <v>1</v>
      </c>
      <c r="R54" s="9">
        <f>Cost_Sch2!R54</f>
        <v>1</v>
      </c>
      <c r="S54">
        <f>VLOOKUP(Cost_Sch2!S54,Coding!$B$2:$D$6,3,FALSE)</f>
        <v>3</v>
      </c>
      <c r="T54">
        <f>Cost_Sch2!T54</f>
        <v>0.72798216276477146</v>
      </c>
      <c r="U54">
        <f>Cost_Sch2!U54</f>
        <v>0.38888888888888884</v>
      </c>
    </row>
    <row r="55" spans="1:21" ht="34">
      <c r="A55" s="1" t="str">
        <f>Cost_Sch2!A55</f>
        <v>Hai Yang Shi You 116</v>
      </c>
      <c r="B55" t="str">
        <f>Cost_Sch2!B55</f>
        <v>SEA CH</v>
      </c>
      <c r="C55">
        <f>VLOOKUP(Cost_Sch2!C55,Coding!$B$2:$D$6,3,FALSE)</f>
        <v>4</v>
      </c>
      <c r="D55" t="str">
        <f>Cost_Sch2!D55</f>
        <v>NOC</v>
      </c>
      <c r="E55">
        <f>VLOOKUP(Cost_Sch2!E55,Coding!$B$36:$C$37,2,FALSE)</f>
        <v>2</v>
      </c>
      <c r="F55" s="7">
        <f>Cost_Sch2!F55</f>
        <v>1</v>
      </c>
      <c r="G55" s="7">
        <f>Cost_Sch2!G55</f>
        <v>5804</v>
      </c>
      <c r="H55" t="str">
        <f>Cost_Sch2!H55</f>
        <v>EPC</v>
      </c>
      <c r="I55" s="7">
        <f>Cost_Sch2!I55</f>
        <v>723</v>
      </c>
      <c r="J55" s="6">
        <f>Cost_Sch2!J55</f>
        <v>1.2</v>
      </c>
      <c r="K55" t="str">
        <f>Cost_Sch2!K55</f>
        <v>NEW</v>
      </c>
      <c r="L55" s="7">
        <f>Cost_Sch2!L55</f>
        <v>106000</v>
      </c>
      <c r="M55">
        <f>VLOOKUP(Cost_Sch2!M55,Coding!$B$47:$D$53,3,FALSE)</f>
        <v>3</v>
      </c>
      <c r="N55">
        <f>VLOOKUP(Cost_Sch2!N55,Coding!$B$2:$D$6,3,FALSE)</f>
        <v>2</v>
      </c>
      <c r="O55" t="str">
        <f>Cost_Sch2!O55</f>
        <v>FPSO</v>
      </c>
      <c r="P55" s="7">
        <f>Cost_Sch2!P55</f>
        <v>125</v>
      </c>
      <c r="Q55">
        <f>VLOOKUP(Cost_Sch2!Q55,Coding!$B$2:$D$6,3,FALSE)</f>
        <v>1</v>
      </c>
      <c r="R55" s="9">
        <f>Cost_Sch2!R55</f>
        <v>1</v>
      </c>
      <c r="S55">
        <f>VLOOKUP(Cost_Sch2!S55,Coding!$B$2:$D$6,3,FALSE)</f>
        <v>1</v>
      </c>
      <c r="T55">
        <f>Cost_Sch2!T55</f>
        <v>0.31950207468879666</v>
      </c>
      <c r="U55">
        <f>Cost_Sch2!U55</f>
        <v>0.98</v>
      </c>
    </row>
    <row r="56" spans="1:21" ht="17">
      <c r="A56" s="1" t="str">
        <f>Cost_Sch2!A56</f>
        <v>Unity</v>
      </c>
      <c r="B56" t="str">
        <f>Cost_Sch2!B56</f>
        <v>AFRICA</v>
      </c>
      <c r="C56">
        <f>VLOOKUP(Cost_Sch2!C56,Coding!$B$2:$D$6,3,FALSE)</f>
        <v>4</v>
      </c>
      <c r="D56" t="str">
        <f>Cost_Sch2!D56</f>
        <v>IOC</v>
      </c>
      <c r="E56">
        <f>VLOOKUP(Cost_Sch2!E56,Coding!$B$36:$C$37,2,FALSE)</f>
        <v>2</v>
      </c>
      <c r="F56" s="7">
        <f>Cost_Sch2!F56</f>
        <v>1</v>
      </c>
      <c r="G56" s="7">
        <f>Cost_Sch2!G56</f>
        <v>4018</v>
      </c>
      <c r="H56" t="str">
        <f>Cost_Sch2!H56</f>
        <v>EPC</v>
      </c>
      <c r="I56" s="7">
        <f>Cost_Sch2!I56</f>
        <v>545</v>
      </c>
      <c r="J56" s="6">
        <f>Cost_Sch2!J56</f>
        <v>1</v>
      </c>
      <c r="K56" t="str">
        <f>Cost_Sch2!K56</f>
        <v>NEW</v>
      </c>
      <c r="L56" s="7">
        <f>Cost_Sch2!L56</f>
        <v>125000</v>
      </c>
      <c r="M56">
        <f>VLOOKUP(Cost_Sch2!M56,Coding!$B$47:$D$53,3,FALSE)</f>
        <v>3</v>
      </c>
      <c r="N56">
        <f>VLOOKUP(Cost_Sch2!N56,Coding!$B$2:$D$6,3,FALSE)</f>
        <v>2</v>
      </c>
      <c r="O56" t="str">
        <f>Cost_Sch2!O56</f>
        <v>FSO</v>
      </c>
      <c r="P56" s="7">
        <f>Cost_Sch2!P56</f>
        <v>65</v>
      </c>
      <c r="Q56">
        <f>VLOOKUP(Cost_Sch2!Q56,Coding!$B$2:$D$6,3,FALSE)</f>
        <v>3</v>
      </c>
      <c r="R56" s="9">
        <f>Cost_Sch2!R56</f>
        <v>1</v>
      </c>
      <c r="S56">
        <f>VLOOKUP(Cost_Sch2!S56,Coding!$B$2:$D$6,3,FALSE)</f>
        <v>2</v>
      </c>
      <c r="T56">
        <f>Cost_Sch2!T56</f>
        <v>0.70091743119266059</v>
      </c>
      <c r="U56">
        <f>Cost_Sch2!U56</f>
        <v>0.39999999999999991</v>
      </c>
    </row>
    <row r="57" spans="1:21" ht="17">
      <c r="A57" s="1" t="str">
        <f>Cost_Sch2!A57</f>
        <v>Yoho</v>
      </c>
      <c r="B57" t="str">
        <f>Cost_Sch2!B57</f>
        <v>AFRICA</v>
      </c>
      <c r="C57">
        <f>VLOOKUP(Cost_Sch2!C57,Coding!$B$2:$D$6,3,FALSE)</f>
        <v>3</v>
      </c>
      <c r="D57" t="str">
        <f>Cost_Sch2!D57</f>
        <v>IOC</v>
      </c>
      <c r="E57">
        <f>VLOOKUP(Cost_Sch2!E57,Coding!$B$36:$C$37,2,FALSE)</f>
        <v>2</v>
      </c>
      <c r="F57" s="7">
        <f>Cost_Sch2!F57</f>
        <v>1</v>
      </c>
      <c r="G57" s="7">
        <f>Cost_Sch2!G57</f>
        <v>4196</v>
      </c>
      <c r="H57" t="str">
        <f>Cost_Sch2!H57</f>
        <v>EPC</v>
      </c>
      <c r="I57" s="7">
        <f>Cost_Sch2!I57</f>
        <v>505</v>
      </c>
      <c r="J57" s="6">
        <f>Cost_Sch2!J57</f>
        <v>1.2</v>
      </c>
      <c r="K57" t="str">
        <f>Cost_Sch2!K57</f>
        <v>CONV</v>
      </c>
      <c r="L57" s="7">
        <f>Cost_Sch2!L57</f>
        <v>90000</v>
      </c>
      <c r="M57">
        <f>VLOOKUP(Cost_Sch2!M57,Coding!$B$47:$D$53,3,FALSE)</f>
        <v>2</v>
      </c>
      <c r="N57">
        <f>VLOOKUP(Cost_Sch2!N57,Coding!$B$2:$D$6,3,FALSE)</f>
        <v>2</v>
      </c>
      <c r="O57" t="str">
        <f>Cost_Sch2!O57</f>
        <v>FSO</v>
      </c>
      <c r="P57" s="7">
        <f>Cost_Sch2!P57</f>
        <v>56</v>
      </c>
      <c r="Q57">
        <f>VLOOKUP(Cost_Sch2!Q57,Coding!$B$2:$D$6,3,FALSE)</f>
        <v>1</v>
      </c>
      <c r="R57" s="9">
        <f>Cost_Sch2!R57</f>
        <v>1</v>
      </c>
      <c r="S57">
        <f>VLOOKUP(Cost_Sch2!S57,Coding!$B$2:$D$6,3,FALSE)</f>
        <v>1</v>
      </c>
      <c r="T57">
        <f>Cost_Sch2!T57</f>
        <v>0.20792079207920791</v>
      </c>
      <c r="U57">
        <f>Cost_Sch2!U57</f>
        <v>8.3333333333333412E-2</v>
      </c>
    </row>
    <row r="58" spans="1:21" ht="17">
      <c r="A58" s="1" t="str">
        <f>Cost_Sch2!A58</f>
        <v>Yoho</v>
      </c>
      <c r="B58" t="str">
        <f>Cost_Sch2!B58</f>
        <v>AFRICA</v>
      </c>
      <c r="C58">
        <f>VLOOKUP(Cost_Sch2!C58,Coding!$B$2:$D$6,3,FALSE)</f>
        <v>3</v>
      </c>
      <c r="D58" t="str">
        <f>Cost_Sch2!D58</f>
        <v>IOC</v>
      </c>
      <c r="E58">
        <f>VLOOKUP(Cost_Sch2!E58,Coding!$B$36:$C$37,2,FALSE)</f>
        <v>2</v>
      </c>
      <c r="F58" s="7">
        <f>Cost_Sch2!F58</f>
        <v>1</v>
      </c>
      <c r="G58" s="7">
        <f>Cost_Sch2!G58</f>
        <v>4623</v>
      </c>
      <c r="H58" t="str">
        <f>Cost_Sch2!H58</f>
        <v>EPC</v>
      </c>
      <c r="I58" s="7">
        <f>Cost_Sch2!I58</f>
        <v>761</v>
      </c>
      <c r="J58" s="6">
        <f>Cost_Sch2!J58</f>
        <v>1.2</v>
      </c>
      <c r="K58" t="str">
        <f>Cost_Sch2!K58</f>
        <v>CONV</v>
      </c>
      <c r="L58" s="7">
        <f>Cost_Sch2!L58</f>
        <v>116666.66666666667</v>
      </c>
      <c r="M58">
        <f>VLOOKUP(Cost_Sch2!M58,Coding!$B$47:$D$53,3,FALSE)</f>
        <v>3</v>
      </c>
      <c r="N58">
        <f>VLOOKUP(Cost_Sch2!N58,Coding!$B$2:$D$6,3,FALSE)</f>
        <v>2</v>
      </c>
      <c r="O58" t="str">
        <f>Cost_Sch2!O58</f>
        <v>FSO</v>
      </c>
      <c r="P58" s="7">
        <f>Cost_Sch2!P58</f>
        <v>56</v>
      </c>
      <c r="Q58">
        <f>VLOOKUP(Cost_Sch2!Q58,Coding!$B$2:$D$6,3,FALSE)</f>
        <v>3</v>
      </c>
      <c r="R58" s="9">
        <f>Cost_Sch2!R58</f>
        <v>0.8571428571428571</v>
      </c>
      <c r="S58">
        <f>VLOOKUP(Cost_Sch2!S58,Coding!$B$2:$D$6,3,FALSE)</f>
        <v>2</v>
      </c>
      <c r="T58">
        <f>Cost_Sch2!T58</f>
        <v>0.66360052562417871</v>
      </c>
      <c r="U58">
        <f>Cost_Sch2!U58</f>
        <v>8.3333333333333412E-2</v>
      </c>
    </row>
    <row r="59" spans="1:21" ht="17">
      <c r="A59" s="1" t="str">
        <f>Cost_Sch2!A59</f>
        <v>Randgrid</v>
      </c>
      <c r="B59" t="str">
        <f>Cost_Sch2!B59</f>
        <v>NE</v>
      </c>
      <c r="C59">
        <f>VLOOKUP(Cost_Sch2!C59,Coding!$B$2:$D$6,3,FALSE)</f>
        <v>2</v>
      </c>
      <c r="D59" t="str">
        <f>Cost_Sch2!D59</f>
        <v>OC</v>
      </c>
      <c r="E59">
        <f>VLOOKUP(Cost_Sch2!E59,Coding!$B$36:$C$37,2,FALSE)</f>
        <v>1</v>
      </c>
      <c r="F59" s="7">
        <f>Cost_Sch2!F59</f>
        <v>0</v>
      </c>
      <c r="G59" s="7">
        <f>Cost_Sch2!G59</f>
        <v>8521</v>
      </c>
      <c r="H59" t="str">
        <f>Cost_Sch2!H59</f>
        <v>EPC</v>
      </c>
      <c r="I59" s="7">
        <f>Cost_Sch2!I59</f>
        <v>1386</v>
      </c>
      <c r="J59" s="6">
        <f>Cost_Sch2!J59</f>
        <v>3.7</v>
      </c>
      <c r="K59" t="str">
        <f>Cost_Sch2!K59</f>
        <v>CONV</v>
      </c>
      <c r="L59" s="7">
        <f>Cost_Sch2!L59</f>
        <v>0</v>
      </c>
      <c r="M59">
        <f>VLOOKUP(Cost_Sch2!M59,Coding!$B$47:$D$53,3,FALSE)</f>
        <v>1</v>
      </c>
      <c r="N59">
        <f>VLOOKUP(Cost_Sch2!N59,Coding!$B$2:$D$6,3,FALSE)</f>
        <v>1</v>
      </c>
      <c r="O59" t="str">
        <f>Cost_Sch2!O59</f>
        <v>FSO</v>
      </c>
      <c r="P59" s="7">
        <f>Cost_Sch2!P59</f>
        <v>116</v>
      </c>
      <c r="Q59">
        <f>VLOOKUP(Cost_Sch2!Q59,Coding!$B$2:$D$6,3,FALSE)</f>
        <v>2</v>
      </c>
      <c r="R59" s="9">
        <f>Cost_Sch2!R59</f>
        <v>1</v>
      </c>
      <c r="S59">
        <f>VLOOKUP(Cost_Sch2!S59,Coding!$B$2:$D$6,3,FALSE)</f>
        <v>3</v>
      </c>
      <c r="T59">
        <f>Cost_Sch2!T59</f>
        <v>9.7402597402597407E-2</v>
      </c>
      <c r="U59">
        <f>Cost_Sch2!U59</f>
        <v>0</v>
      </c>
    </row>
    <row r="60" spans="1:21" ht="17">
      <c r="A60" s="1" t="str">
        <f>Cost_Sch2!A60</f>
        <v>Hanne Knutsen</v>
      </c>
      <c r="B60" t="str">
        <f>Cost_Sch2!B60</f>
        <v>NE</v>
      </c>
      <c r="C60">
        <f>VLOOKUP(Cost_Sch2!C60,Coding!$B$2:$D$6,3,FALSE)</f>
        <v>2</v>
      </c>
      <c r="D60" t="str">
        <f>Cost_Sch2!D60</f>
        <v>IOC</v>
      </c>
      <c r="E60">
        <f>VLOOKUP(Cost_Sch2!E60,Coding!$B$36:$C$37,2,FALSE)</f>
        <v>1</v>
      </c>
      <c r="F60" s="7">
        <f>Cost_Sch2!F60</f>
        <v>3</v>
      </c>
      <c r="G60" s="7">
        <f>Cost_Sch2!G60</f>
        <v>8124</v>
      </c>
      <c r="H60" t="str">
        <f>Cost_Sch2!H60</f>
        <v>EPC</v>
      </c>
      <c r="I60" s="7">
        <f>Cost_Sch2!I60</f>
        <v>1691</v>
      </c>
      <c r="J60" s="6">
        <f>Cost_Sch2!J60</f>
        <v>2.8648648648648645</v>
      </c>
      <c r="K60" t="str">
        <f>Cost_Sch2!K60</f>
        <v>CONV</v>
      </c>
      <c r="L60" s="7">
        <f>Cost_Sch2!L60</f>
        <v>100000</v>
      </c>
      <c r="M60">
        <f>VLOOKUP(Cost_Sch2!M60,Coding!$B$47:$D$53,3,FALSE)</f>
        <v>3</v>
      </c>
      <c r="N60">
        <f>VLOOKUP(Cost_Sch2!N60,Coding!$B$2:$D$6,3,FALSE)</f>
        <v>3</v>
      </c>
      <c r="O60" t="str">
        <f>Cost_Sch2!O60</f>
        <v>FSO</v>
      </c>
      <c r="P60" s="7">
        <f>Cost_Sch2!P60</f>
        <v>115</v>
      </c>
      <c r="Q60">
        <f>VLOOKUP(Cost_Sch2!Q60,Coding!$B$2:$D$6,3,FALSE)</f>
        <v>1</v>
      </c>
      <c r="R60" s="9">
        <f>Cost_Sch2!R60</f>
        <v>1</v>
      </c>
      <c r="S60">
        <f>VLOOKUP(Cost_Sch2!S60,Coding!$B$2:$D$6,3,FALSE)</f>
        <v>2</v>
      </c>
      <c r="T60">
        <f>Cost_Sch2!T60</f>
        <v>0.8095801301005322</v>
      </c>
      <c r="U60">
        <f>Cost_Sch2!U60</f>
        <v>0.8500000000000002</v>
      </c>
    </row>
    <row r="61" spans="1:21" ht="17">
      <c r="A61" s="1" t="str">
        <f>Cost_Sch2!A61</f>
        <v>Ailsa FSO</v>
      </c>
      <c r="B61" t="str">
        <f>Cost_Sch2!B61</f>
        <v>NE</v>
      </c>
      <c r="C61">
        <f>VLOOKUP(Cost_Sch2!C61,Coding!$B$2:$D$6,3,FALSE)</f>
        <v>2</v>
      </c>
      <c r="D61" t="str">
        <f>Cost_Sch2!D61</f>
        <v>IOC</v>
      </c>
      <c r="E61">
        <f>VLOOKUP(Cost_Sch2!E61,Coding!$B$36:$C$37,2,FALSE)</f>
        <v>2</v>
      </c>
      <c r="F61" s="7">
        <f>Cost_Sch2!F61</f>
        <v>1</v>
      </c>
      <c r="G61" s="7">
        <f>Cost_Sch2!G61</f>
        <v>9389</v>
      </c>
      <c r="H61" t="str">
        <f>Cost_Sch2!H61</f>
        <v>EPC</v>
      </c>
      <c r="I61" s="7">
        <f>Cost_Sch2!I61</f>
        <v>1364</v>
      </c>
      <c r="J61" s="6">
        <f>Cost_Sch2!J61</f>
        <v>4.7</v>
      </c>
      <c r="K61" t="str">
        <f>Cost_Sch2!K61</f>
        <v>NEW</v>
      </c>
      <c r="L61" s="7">
        <f>Cost_Sch2!L61</f>
        <v>108333.33333333333</v>
      </c>
      <c r="M61">
        <f>VLOOKUP(Cost_Sch2!M61,Coding!$B$47:$D$53,3,FALSE)</f>
        <v>3</v>
      </c>
      <c r="N61">
        <f>VLOOKUP(Cost_Sch2!N61,Coding!$B$2:$D$6,3,FALSE)</f>
        <v>2</v>
      </c>
      <c r="O61" t="str">
        <f>Cost_Sch2!O61</f>
        <v>FSO</v>
      </c>
      <c r="P61" s="7">
        <f>Cost_Sch2!P61</f>
        <v>90</v>
      </c>
      <c r="Q61">
        <f>VLOOKUP(Cost_Sch2!Q61,Coding!$B$2:$D$6,3,FALSE)</f>
        <v>5</v>
      </c>
      <c r="R61" s="9">
        <f>Cost_Sch2!R61</f>
        <v>0.23076923076923078</v>
      </c>
      <c r="S61">
        <f>VLOOKUP(Cost_Sch2!S61,Coding!$B$2:$D$6,3,FALSE)</f>
        <v>5</v>
      </c>
      <c r="T61">
        <f>Cost_Sch2!T61</f>
        <v>0</v>
      </c>
      <c r="U61">
        <f>Cost_Sch2!U61</f>
        <v>0</v>
      </c>
    </row>
    <row r="62" spans="1:21" ht="17">
      <c r="A62" s="1" t="str">
        <f>Cost_Sch2!A62</f>
        <v>Gagak Rimang</v>
      </c>
      <c r="B62" t="str">
        <f>Cost_Sch2!B62</f>
        <v>SEA</v>
      </c>
      <c r="C62">
        <f>VLOOKUP(Cost_Sch2!C62,Coding!$B$2:$D$6,3,FALSE)</f>
        <v>5</v>
      </c>
      <c r="D62" t="str">
        <f>Cost_Sch2!D62</f>
        <v>IOC</v>
      </c>
      <c r="E62">
        <f>VLOOKUP(Cost_Sch2!E62,Coding!$B$36:$C$37,2,FALSE)</f>
        <v>2</v>
      </c>
      <c r="F62" s="7">
        <f>Cost_Sch2!F62</f>
        <v>1</v>
      </c>
      <c r="G62" s="7">
        <f>Cost_Sch2!G62</f>
        <v>7891</v>
      </c>
      <c r="H62" t="str">
        <f>Cost_Sch2!H62</f>
        <v>EPC</v>
      </c>
      <c r="I62" s="7">
        <f>Cost_Sch2!I62</f>
        <v>1110</v>
      </c>
      <c r="J62" s="6">
        <f>Cost_Sch2!J62</f>
        <v>1.2</v>
      </c>
      <c r="K62" t="str">
        <f>Cost_Sch2!K62</f>
        <v>CONV</v>
      </c>
      <c r="L62" s="7">
        <f>Cost_Sch2!L62</f>
        <v>165000</v>
      </c>
      <c r="M62">
        <f>VLOOKUP(Cost_Sch2!M62,Coding!$B$47:$D$53,3,FALSE)</f>
        <v>4</v>
      </c>
      <c r="N62">
        <f>VLOOKUP(Cost_Sch2!N62,Coding!$B$2:$D$6,3,FALSE)</f>
        <v>2</v>
      </c>
      <c r="O62" t="str">
        <f>Cost_Sch2!O62</f>
        <v>FSO</v>
      </c>
      <c r="P62" s="7">
        <f>Cost_Sch2!P62</f>
        <v>33</v>
      </c>
      <c r="Q62">
        <f>VLOOKUP(Cost_Sch2!Q62,Coding!$B$2:$D$6,3,FALSE)</f>
        <v>1</v>
      </c>
      <c r="R62" s="9">
        <f>Cost_Sch2!R62</f>
        <v>1</v>
      </c>
      <c r="S62">
        <f>VLOOKUP(Cost_Sch2!S62,Coding!$B$2:$D$6,3,FALSE)</f>
        <v>2</v>
      </c>
      <c r="T62">
        <f>Cost_Sch2!T62</f>
        <v>0.42972972972972973</v>
      </c>
      <c r="U62">
        <f>Cost_Sch2!U62</f>
        <v>1.1666666666666667</v>
      </c>
    </row>
    <row r="63" spans="1:21" ht="17">
      <c r="A63" s="1" t="str">
        <f>Cost_Sch2!A63</f>
        <v>Rang Dong MV17</v>
      </c>
      <c r="B63" t="str">
        <f>Cost_Sch2!B63</f>
        <v>SEA</v>
      </c>
      <c r="C63">
        <f>VLOOKUP(Cost_Sch2!C63,Coding!$B$2:$D$6,3,FALSE)</f>
        <v>1</v>
      </c>
      <c r="D63" t="str">
        <f>Cost_Sch2!D63</f>
        <v>NOC</v>
      </c>
      <c r="E63">
        <f>VLOOKUP(Cost_Sch2!E63,Coding!$B$36:$C$37,2,FALSE)</f>
        <v>1</v>
      </c>
      <c r="F63" s="7">
        <f>Cost_Sch2!F63</f>
        <v>3</v>
      </c>
      <c r="G63" s="7">
        <f>Cost_Sch2!G63</f>
        <v>6038</v>
      </c>
      <c r="H63" t="str">
        <f>Cost_Sch2!H63</f>
        <v>EPC</v>
      </c>
      <c r="I63" s="7">
        <f>Cost_Sch2!I63</f>
        <v>763</v>
      </c>
      <c r="J63" s="6">
        <f>Cost_Sch2!J63</f>
        <v>0.5</v>
      </c>
      <c r="K63" t="str">
        <f>Cost_Sch2!K63</f>
        <v>NEW</v>
      </c>
      <c r="L63" s="7">
        <f>Cost_Sch2!L63</f>
        <v>60000</v>
      </c>
      <c r="M63">
        <f>VLOOKUP(Cost_Sch2!M63,Coding!$B$47:$D$53,3,FALSE)</f>
        <v>2</v>
      </c>
      <c r="N63">
        <f>VLOOKUP(Cost_Sch2!N63,Coding!$B$2:$D$6,3,FALSE)</f>
        <v>1</v>
      </c>
      <c r="O63" t="str">
        <f>Cost_Sch2!O63</f>
        <v>FSO</v>
      </c>
      <c r="P63" s="7">
        <f>Cost_Sch2!P63</f>
        <v>60</v>
      </c>
      <c r="Q63">
        <f>VLOOKUP(Cost_Sch2!Q63,Coding!$B$2:$D$6,3,FALSE)</f>
        <v>2</v>
      </c>
      <c r="R63" s="9">
        <f>Cost_Sch2!R63</f>
        <v>1</v>
      </c>
      <c r="S63">
        <f>VLOOKUP(Cost_Sch2!S63,Coding!$B$2:$D$6,3,FALSE)</f>
        <v>1</v>
      </c>
      <c r="T63">
        <f>Cost_Sch2!T63</f>
        <v>0.10747051114023591</v>
      </c>
      <c r="U63">
        <f>Cost_Sch2!U63</f>
        <v>4.0869565217391379E-2</v>
      </c>
    </row>
    <row r="64" spans="1:21" ht="17">
      <c r="A64" s="1" t="str">
        <f>Cost_Sch2!A64</f>
        <v>Ichthys Explorer</v>
      </c>
      <c r="B64" t="str">
        <f>Cost_Sch2!B64</f>
        <v>AUST/NZ</v>
      </c>
      <c r="C64">
        <f>VLOOKUP(Cost_Sch2!C64,Coding!$B$2:$D$6,3,FALSE)</f>
        <v>4</v>
      </c>
      <c r="D64" t="str">
        <f>Cost_Sch2!D64</f>
        <v>OC</v>
      </c>
      <c r="E64">
        <f>VLOOKUP(Cost_Sch2!E64,Coding!$B$36:$C$37,2,FALSE)</f>
        <v>2</v>
      </c>
      <c r="F64" s="7">
        <f>Cost_Sch2!F64</f>
        <v>1</v>
      </c>
      <c r="G64" s="7">
        <f>Cost_Sch2!G64</f>
        <v>8046</v>
      </c>
      <c r="H64" t="str">
        <f>Cost_Sch2!H64</f>
        <v>EPC</v>
      </c>
      <c r="I64" s="7">
        <f>Cost_Sch2!I64</f>
        <v>1810</v>
      </c>
      <c r="J64" s="6">
        <f>Cost_Sch2!J64</f>
        <v>3</v>
      </c>
      <c r="K64" t="str">
        <f>Cost_Sch2!K64</f>
        <v>NEW</v>
      </c>
      <c r="L64" s="7">
        <f>Cost_Sch2!L64</f>
        <v>361166.66666666669</v>
      </c>
      <c r="M64">
        <f>VLOOKUP(Cost_Sch2!M64,Coding!$B$47:$D$53,3,FALSE)</f>
        <v>6</v>
      </c>
      <c r="N64">
        <f>VLOOKUP(Cost_Sch2!N64,Coding!$B$2:$D$6,3,FALSE)</f>
        <v>4</v>
      </c>
      <c r="O64" t="str">
        <f>Cost_Sch2!O64</f>
        <v>SEMI</v>
      </c>
      <c r="P64" s="7">
        <f>Cost_Sch2!P64</f>
        <v>250</v>
      </c>
      <c r="Q64">
        <f>VLOOKUP(Cost_Sch2!Q64,Coding!$B$2:$D$6,3,FALSE)</f>
        <v>2</v>
      </c>
      <c r="R64" s="9">
        <f>Cost_Sch2!R64</f>
        <v>0.23534840793724041</v>
      </c>
      <c r="S64">
        <f>VLOOKUP(Cost_Sch2!S64,Coding!$B$2:$D$6,3,FALSE)</f>
        <v>5</v>
      </c>
      <c r="T64">
        <f>Cost_Sch2!T64</f>
        <v>0.35635359116022097</v>
      </c>
      <c r="U64">
        <f>Cost_Sch2!U64</f>
        <v>0.3235294117647059</v>
      </c>
    </row>
    <row r="65" spans="1:21" ht="17">
      <c r="A65" s="1" t="str">
        <f>Cost_Sch2!A65</f>
        <v>P 51</v>
      </c>
      <c r="B65" t="str">
        <f>Cost_Sch2!B65</f>
        <v>BRAZ</v>
      </c>
      <c r="C65">
        <f>VLOOKUP(Cost_Sch2!C65,Coding!$B$2:$D$6,3,FALSE)</f>
        <v>5</v>
      </c>
      <c r="D65" t="str">
        <f>Cost_Sch2!D65</f>
        <v>NOC</v>
      </c>
      <c r="E65">
        <f>VLOOKUP(Cost_Sch2!E65,Coding!$B$36:$C$37,2,FALSE)</f>
        <v>2</v>
      </c>
      <c r="F65" s="7">
        <f>Cost_Sch2!F65</f>
        <v>1</v>
      </c>
      <c r="G65" s="7">
        <f>Cost_Sch2!G65</f>
        <v>5201</v>
      </c>
      <c r="H65" t="str">
        <f>Cost_Sch2!H65</f>
        <v>EPC</v>
      </c>
      <c r="I65" s="7">
        <f>Cost_Sch2!I65</f>
        <v>1418</v>
      </c>
      <c r="J65" s="6">
        <f>Cost_Sch2!J65</f>
        <v>0.83</v>
      </c>
      <c r="K65" t="str">
        <f>Cost_Sch2!K65</f>
        <v>NEW</v>
      </c>
      <c r="L65" s="7">
        <f>Cost_Sch2!L65</f>
        <v>215000</v>
      </c>
      <c r="M65">
        <f>VLOOKUP(Cost_Sch2!M65,Coding!$B$47:$D$53,3,FALSE)</f>
        <v>5</v>
      </c>
      <c r="N65">
        <f>VLOOKUP(Cost_Sch2!N65,Coding!$B$2:$D$6,3,FALSE)</f>
        <v>2</v>
      </c>
      <c r="O65" t="str">
        <f>Cost_Sch2!O65</f>
        <v>SEMI</v>
      </c>
      <c r="P65" s="7">
        <f>Cost_Sch2!P65</f>
        <v>1250</v>
      </c>
      <c r="Q65">
        <f>VLOOKUP(Cost_Sch2!Q65,Coding!$B$2:$D$6,3,FALSE)</f>
        <v>5</v>
      </c>
      <c r="R65" s="9">
        <f>Cost_Sch2!R65</f>
        <v>0.83720930232558144</v>
      </c>
      <c r="S65">
        <f>VLOOKUP(Cost_Sch2!S65,Coding!$B$2:$D$6,3,FALSE)</f>
        <v>1</v>
      </c>
      <c r="T65">
        <f>Cost_Sch2!T65</f>
        <v>0.24400564174894218</v>
      </c>
      <c r="U65">
        <f>Cost_Sch2!U65</f>
        <v>0.24999999999999989</v>
      </c>
    </row>
    <row r="66" spans="1:21" ht="17">
      <c r="A66" s="1" t="str">
        <f>Cost_Sch2!A66</f>
        <v>P 56</v>
      </c>
      <c r="B66" t="str">
        <f>Cost_Sch2!B66</f>
        <v>BRAZ</v>
      </c>
      <c r="C66">
        <f>VLOOKUP(Cost_Sch2!C66,Coding!$B$2:$D$6,3,FALSE)</f>
        <v>5</v>
      </c>
      <c r="D66" t="str">
        <f>Cost_Sch2!D66</f>
        <v>NOC</v>
      </c>
      <c r="E66">
        <f>VLOOKUP(Cost_Sch2!E66,Coding!$B$36:$C$37,2,FALSE)</f>
        <v>2</v>
      </c>
      <c r="F66" s="7">
        <f>Cost_Sch2!F66</f>
        <v>1</v>
      </c>
      <c r="G66" s="7">
        <f>Cost_Sch2!G66</f>
        <v>6478</v>
      </c>
      <c r="H66" t="str">
        <f>Cost_Sch2!H66</f>
        <v>EPC</v>
      </c>
      <c r="I66" s="7">
        <f>Cost_Sch2!I66</f>
        <v>1114</v>
      </c>
      <c r="J66" s="6">
        <f>Cost_Sch2!J66</f>
        <v>1.4</v>
      </c>
      <c r="K66" t="str">
        <f>Cost_Sch2!K66</f>
        <v>NEW</v>
      </c>
      <c r="L66" s="7">
        <f>Cost_Sch2!L66</f>
        <v>135000</v>
      </c>
      <c r="M66">
        <f>VLOOKUP(Cost_Sch2!M66,Coding!$B$47:$D$53,3,FALSE)</f>
        <v>3</v>
      </c>
      <c r="N66">
        <f>VLOOKUP(Cost_Sch2!N66,Coding!$B$2:$D$6,3,FALSE)</f>
        <v>1</v>
      </c>
      <c r="O66" t="str">
        <f>Cost_Sch2!O66</f>
        <v>SEMI</v>
      </c>
      <c r="P66" s="7">
        <f>Cost_Sch2!P66</f>
        <v>1670</v>
      </c>
      <c r="Q66">
        <f>VLOOKUP(Cost_Sch2!Q66,Coding!$B$2:$D$6,3,FALSE)</f>
        <v>5</v>
      </c>
      <c r="R66" s="9">
        <f>Cost_Sch2!R66</f>
        <v>0.7407407407407407</v>
      </c>
      <c r="S66">
        <f>VLOOKUP(Cost_Sch2!S66,Coding!$B$2:$D$6,3,FALSE)</f>
        <v>1</v>
      </c>
      <c r="T66">
        <f>Cost_Sch2!T66</f>
        <v>0.27378815080789948</v>
      </c>
      <c r="U66">
        <f>Cost_Sch2!U66</f>
        <v>7.1428571428571494E-2</v>
      </c>
    </row>
    <row r="67" spans="1:21" ht="17">
      <c r="A67" s="1" t="str">
        <f>Cost_Sch2!A67</f>
        <v>P 52</v>
      </c>
      <c r="B67" t="str">
        <f>Cost_Sch2!B67</f>
        <v>BRAZ</v>
      </c>
      <c r="C67">
        <f>VLOOKUP(Cost_Sch2!C67,Coding!$B$2:$D$6,3,FALSE)</f>
        <v>5</v>
      </c>
      <c r="D67" t="str">
        <f>Cost_Sch2!D67</f>
        <v>NOC</v>
      </c>
      <c r="E67">
        <f>VLOOKUP(Cost_Sch2!E67,Coding!$B$36:$C$37,2,FALSE)</f>
        <v>1</v>
      </c>
      <c r="F67" s="7">
        <f>Cost_Sch2!F67</f>
        <v>3</v>
      </c>
      <c r="G67" s="7">
        <f>Cost_Sch2!G67</f>
        <v>5060</v>
      </c>
      <c r="H67" t="str">
        <f>Cost_Sch2!H67</f>
        <v>EPC</v>
      </c>
      <c r="I67" s="7">
        <f>Cost_Sch2!I67</f>
        <v>1237</v>
      </c>
      <c r="J67" s="6">
        <f>Cost_Sch2!J67</f>
        <v>0.90600000000000003</v>
      </c>
      <c r="K67" t="str">
        <f>Cost_Sch2!K67</f>
        <v>NEW</v>
      </c>
      <c r="L67" s="7">
        <f>Cost_Sch2!L67</f>
        <v>235000</v>
      </c>
      <c r="M67">
        <f>VLOOKUP(Cost_Sch2!M67,Coding!$B$47:$D$53,3,FALSE)</f>
        <v>5</v>
      </c>
      <c r="N67">
        <f>VLOOKUP(Cost_Sch2!N67,Coding!$B$2:$D$6,3,FALSE)</f>
        <v>2</v>
      </c>
      <c r="O67" t="str">
        <f>Cost_Sch2!O67</f>
        <v>SEMI</v>
      </c>
      <c r="P67" s="7">
        <f>Cost_Sch2!P67</f>
        <v>1850</v>
      </c>
      <c r="Q67">
        <f>VLOOKUP(Cost_Sch2!Q67,Coding!$B$2:$D$6,3,FALSE)</f>
        <v>3</v>
      </c>
      <c r="R67" s="9">
        <f>Cost_Sch2!R67</f>
        <v>0.76595744680851063</v>
      </c>
      <c r="S67">
        <f>VLOOKUP(Cost_Sch2!S67,Coding!$B$2:$D$6,3,FALSE)</f>
        <v>1</v>
      </c>
      <c r="T67">
        <f>Cost_Sch2!T67</f>
        <v>0.19644300727566694</v>
      </c>
      <c r="U67">
        <f>Cost_Sch2!U67</f>
        <v>0.43487858719646799</v>
      </c>
    </row>
    <row r="68" spans="1:21" ht="17">
      <c r="A68" s="1" t="str">
        <f>Cost_Sch2!A68</f>
        <v>Atlantis</v>
      </c>
      <c r="B68" t="str">
        <f>Cost_Sch2!B68</f>
        <v>GOM</v>
      </c>
      <c r="C68">
        <f>VLOOKUP(Cost_Sch2!C68,Coding!$B$2:$D$6,3,FALSE)</f>
        <v>3</v>
      </c>
      <c r="D68" t="str">
        <f>Cost_Sch2!D68</f>
        <v>IOC</v>
      </c>
      <c r="E68">
        <f>VLOOKUP(Cost_Sch2!E68,Coding!$B$36:$C$37,2,FALSE)</f>
        <v>2</v>
      </c>
      <c r="F68" s="7">
        <f>Cost_Sch2!F68</f>
        <v>1</v>
      </c>
      <c r="G68" s="7">
        <f>Cost_Sch2!G68</f>
        <v>4533</v>
      </c>
      <c r="H68" t="str">
        <f>Cost_Sch2!H68</f>
        <v>EPC</v>
      </c>
      <c r="I68" s="7">
        <f>Cost_Sch2!I68</f>
        <v>1492</v>
      </c>
      <c r="J68" s="6">
        <f>Cost_Sch2!J68</f>
        <v>2.5</v>
      </c>
      <c r="K68" t="str">
        <f>Cost_Sch2!K68</f>
        <v>NEW</v>
      </c>
      <c r="L68" s="7">
        <f>Cost_Sch2!L68</f>
        <v>230000</v>
      </c>
      <c r="M68">
        <f>VLOOKUP(Cost_Sch2!M68,Coding!$B$47:$D$53,3,FALSE)</f>
        <v>5</v>
      </c>
      <c r="N68">
        <f>VLOOKUP(Cost_Sch2!N68,Coding!$B$2:$D$6,3,FALSE)</f>
        <v>3</v>
      </c>
      <c r="O68" t="str">
        <f>Cost_Sch2!O68</f>
        <v>SEMI</v>
      </c>
      <c r="P68" s="7">
        <f>Cost_Sch2!P68</f>
        <v>2145</v>
      </c>
      <c r="Q68">
        <f>VLOOKUP(Cost_Sch2!Q68,Coding!$B$2:$D$6,3,FALSE)</f>
        <v>3</v>
      </c>
      <c r="R68" s="9">
        <f>Cost_Sch2!R68</f>
        <v>0.86956521739130432</v>
      </c>
      <c r="S68">
        <f>VLOOKUP(Cost_Sch2!S68,Coding!$B$2:$D$6,3,FALSE)</f>
        <v>1</v>
      </c>
      <c r="T68">
        <f>Cost_Sch2!T68</f>
        <v>0.60388739946380698</v>
      </c>
      <c r="U68">
        <f>Cost_Sch2!U68</f>
        <v>1.35</v>
      </c>
    </row>
    <row r="69" spans="1:21" ht="34">
      <c r="A69" s="1" t="str">
        <f>Cost_Sch2!A69</f>
        <v>Delta House (Opti-Ex II)</v>
      </c>
      <c r="B69" t="str">
        <f>Cost_Sch2!B69</f>
        <v>GOM</v>
      </c>
      <c r="C69">
        <f>VLOOKUP(Cost_Sch2!C69,Coding!$B$2:$D$6,3,FALSE)</f>
        <v>1</v>
      </c>
      <c r="D69" t="str">
        <f>Cost_Sch2!D69</f>
        <v>OC</v>
      </c>
      <c r="E69">
        <f>VLOOKUP(Cost_Sch2!E69,Coding!$B$36:$C$37,2,FALSE)</f>
        <v>2</v>
      </c>
      <c r="F69" s="7">
        <f>Cost_Sch2!F69</f>
        <v>1</v>
      </c>
      <c r="G69" s="7">
        <f>Cost_Sch2!G69</f>
        <v>8158</v>
      </c>
      <c r="H69" t="str">
        <f>Cost_Sch2!H69</f>
        <v>EPC</v>
      </c>
      <c r="I69" s="7">
        <f>Cost_Sch2!I69</f>
        <v>1093</v>
      </c>
      <c r="J69" s="6">
        <f>Cost_Sch2!J69</f>
        <v>2</v>
      </c>
      <c r="K69" t="str">
        <f>Cost_Sch2!K69</f>
        <v>NEW</v>
      </c>
      <c r="L69" s="7">
        <f>Cost_Sch2!L69</f>
        <v>140000</v>
      </c>
      <c r="M69">
        <f>VLOOKUP(Cost_Sch2!M69,Coding!$B$47:$D$53,3,FALSE)</f>
        <v>3</v>
      </c>
      <c r="N69">
        <f>VLOOKUP(Cost_Sch2!N69,Coding!$B$2:$D$6,3,FALSE)</f>
        <v>2</v>
      </c>
      <c r="O69" t="str">
        <f>Cost_Sch2!O69</f>
        <v>SEMI</v>
      </c>
      <c r="P69" s="7">
        <f>Cost_Sch2!P69</f>
        <v>1372</v>
      </c>
      <c r="Q69">
        <f>VLOOKUP(Cost_Sch2!Q69,Coding!$B$2:$D$6,3,FALSE)</f>
        <v>5</v>
      </c>
      <c r="R69" s="9">
        <f>Cost_Sch2!R69</f>
        <v>0.7142857142857143</v>
      </c>
      <c r="S69">
        <f>VLOOKUP(Cost_Sch2!S69,Coding!$B$2:$D$6,3,FALSE)</f>
        <v>2</v>
      </c>
      <c r="T69">
        <f>Cost_Sch2!T69</f>
        <v>-1.2808783165599268E-2</v>
      </c>
      <c r="U69">
        <f>Cost_Sch2!U69</f>
        <v>0</v>
      </c>
    </row>
    <row r="70" spans="1:21" ht="17">
      <c r="A70" s="1" t="str">
        <f>Cost_Sch2!A70</f>
        <v>Blind Faith</v>
      </c>
      <c r="B70" t="str">
        <f>Cost_Sch2!B70</f>
        <v>GOM</v>
      </c>
      <c r="C70">
        <f>VLOOKUP(Cost_Sch2!C70,Coding!$B$2:$D$6,3,FALSE)</f>
        <v>2</v>
      </c>
      <c r="D70" t="str">
        <f>Cost_Sch2!D70</f>
        <v>IOC</v>
      </c>
      <c r="E70">
        <f>VLOOKUP(Cost_Sch2!E70,Coding!$B$36:$C$37,2,FALSE)</f>
        <v>2</v>
      </c>
      <c r="F70" s="7">
        <f>Cost_Sch2!F70</f>
        <v>1</v>
      </c>
      <c r="G70" s="7">
        <f>Cost_Sch2!G70</f>
        <v>5802</v>
      </c>
      <c r="H70" t="str">
        <f>Cost_Sch2!H70</f>
        <v>EPC</v>
      </c>
      <c r="I70" s="7">
        <f>Cost_Sch2!I70</f>
        <v>846</v>
      </c>
      <c r="J70" s="6">
        <f>Cost_Sch2!J70</f>
        <v>1.1509999999999998</v>
      </c>
      <c r="K70" t="str">
        <f>Cost_Sch2!K70</f>
        <v>NEW</v>
      </c>
      <c r="L70" s="7">
        <f>Cost_Sch2!L70</f>
        <v>52500</v>
      </c>
      <c r="M70">
        <f>VLOOKUP(Cost_Sch2!M70,Coding!$B$47:$D$53,3,FALSE)</f>
        <v>2</v>
      </c>
      <c r="N70">
        <f>VLOOKUP(Cost_Sch2!N70,Coding!$B$2:$D$6,3,FALSE)</f>
        <v>4</v>
      </c>
      <c r="O70" t="str">
        <f>Cost_Sch2!O70</f>
        <v>SEMI</v>
      </c>
      <c r="P70" s="7">
        <f>Cost_Sch2!P70</f>
        <v>2130</v>
      </c>
      <c r="Q70">
        <f>VLOOKUP(Cost_Sch2!Q70,Coding!$B$2:$D$6,3,FALSE)</f>
        <v>1</v>
      </c>
      <c r="R70" s="9">
        <f>Cost_Sch2!R70</f>
        <v>0.8571428571428571</v>
      </c>
      <c r="S70">
        <f>VLOOKUP(Cost_Sch2!S70,Coding!$B$2:$D$6,3,FALSE)</f>
        <v>5</v>
      </c>
      <c r="T70">
        <f>Cost_Sch2!T70</f>
        <v>0.2860520094562648</v>
      </c>
      <c r="U70">
        <f>Cost_Sch2!U70</f>
        <v>0.95</v>
      </c>
    </row>
    <row r="71" spans="1:21" ht="17">
      <c r="A71" s="1" t="str">
        <f>Cost_Sch2!A71</f>
        <v>Thunder Hawk</v>
      </c>
      <c r="B71" t="str">
        <f>Cost_Sch2!B71</f>
        <v>GOM</v>
      </c>
      <c r="C71">
        <f>VLOOKUP(Cost_Sch2!C71,Coding!$B$2:$D$6,3,FALSE)</f>
        <v>1</v>
      </c>
      <c r="D71" t="str">
        <f>Cost_Sch2!D71</f>
        <v>OC</v>
      </c>
      <c r="E71">
        <f>VLOOKUP(Cost_Sch2!E71,Coding!$B$36:$C$37,2,FALSE)</f>
        <v>1</v>
      </c>
      <c r="F71" s="7">
        <f>Cost_Sch2!F71</f>
        <v>3</v>
      </c>
      <c r="G71" s="7">
        <f>Cost_Sch2!G71</f>
        <v>6086</v>
      </c>
      <c r="H71" t="str">
        <f>Cost_Sch2!H71</f>
        <v>EPC</v>
      </c>
      <c r="I71" s="7">
        <f>Cost_Sch2!I71</f>
        <v>958</v>
      </c>
      <c r="J71" s="6">
        <f>Cost_Sch2!J71</f>
        <v>0.8</v>
      </c>
      <c r="K71" t="str">
        <f>Cost_Sch2!K71</f>
        <v>NEW</v>
      </c>
      <c r="L71" s="7">
        <f>Cost_Sch2!L71</f>
        <v>56666.666666666664</v>
      </c>
      <c r="M71">
        <f>VLOOKUP(Cost_Sch2!M71,Coding!$B$47:$D$53,3,FALSE)</f>
        <v>2</v>
      </c>
      <c r="N71">
        <f>VLOOKUP(Cost_Sch2!N71,Coding!$B$2:$D$6,3,FALSE)</f>
        <v>1</v>
      </c>
      <c r="O71" t="str">
        <f>Cost_Sch2!O71</f>
        <v>SEMI</v>
      </c>
      <c r="P71" s="7">
        <f>Cost_Sch2!P71</f>
        <v>1847</v>
      </c>
      <c r="Q71">
        <f>VLOOKUP(Cost_Sch2!Q71,Coding!$B$2:$D$6,3,FALSE)</f>
        <v>4</v>
      </c>
      <c r="R71" s="9">
        <f>Cost_Sch2!R71</f>
        <v>0.79411764705882359</v>
      </c>
      <c r="S71">
        <f>VLOOKUP(Cost_Sch2!S71,Coding!$B$2:$D$6,3,FALSE)</f>
        <v>5</v>
      </c>
      <c r="T71">
        <f>Cost_Sch2!T71</f>
        <v>8.7682672233820466E-2</v>
      </c>
      <c r="U71">
        <f>Cost_Sch2!U71</f>
        <v>0</v>
      </c>
    </row>
    <row r="72" spans="1:21" ht="17">
      <c r="A72" s="1" t="str">
        <f>Cost_Sch2!A72</f>
        <v>Thunder Horse</v>
      </c>
      <c r="B72" t="str">
        <f>Cost_Sch2!B72</f>
        <v>GOM</v>
      </c>
      <c r="C72">
        <f>VLOOKUP(Cost_Sch2!C72,Coding!$B$2:$D$6,3,FALSE)</f>
        <v>3</v>
      </c>
      <c r="D72" t="str">
        <f>Cost_Sch2!D72</f>
        <v>IOC</v>
      </c>
      <c r="E72">
        <f>VLOOKUP(Cost_Sch2!E72,Coding!$B$36:$C$37,2,FALSE)</f>
        <v>2</v>
      </c>
      <c r="F72" s="7">
        <f>Cost_Sch2!F72</f>
        <v>1</v>
      </c>
      <c r="G72" s="7">
        <f>Cost_Sch2!G72</f>
        <v>4624</v>
      </c>
      <c r="H72" t="str">
        <f>Cost_Sch2!H72</f>
        <v>EPC</v>
      </c>
      <c r="I72" s="7">
        <f>Cost_Sch2!I72</f>
        <v>1098</v>
      </c>
      <c r="J72" s="6">
        <f>Cost_Sch2!J72</f>
        <v>5</v>
      </c>
      <c r="K72" t="str">
        <f>Cost_Sch2!K72</f>
        <v>NEW</v>
      </c>
      <c r="L72" s="7">
        <f>Cost_Sch2!L72</f>
        <v>283333.33333333331</v>
      </c>
      <c r="M72">
        <f>VLOOKUP(Cost_Sch2!M72,Coding!$B$47:$D$53,3,FALSE)</f>
        <v>6</v>
      </c>
      <c r="N72">
        <f>VLOOKUP(Cost_Sch2!N72,Coding!$B$2:$D$6,3,FALSE)</f>
        <v>5</v>
      </c>
      <c r="O72" t="str">
        <f>Cost_Sch2!O72</f>
        <v>SEMI</v>
      </c>
      <c r="P72" s="7">
        <f>Cost_Sch2!P72</f>
        <v>1830</v>
      </c>
      <c r="Q72">
        <f>VLOOKUP(Cost_Sch2!Q72,Coding!$B$2:$D$6,3,FALSE)</f>
        <v>1</v>
      </c>
      <c r="R72" s="9">
        <f>Cost_Sch2!R72</f>
        <v>0.88235294117647067</v>
      </c>
      <c r="S72">
        <f>VLOOKUP(Cost_Sch2!S72,Coding!$B$2:$D$6,3,FALSE)</f>
        <v>4</v>
      </c>
      <c r="T72">
        <f>Cost_Sch2!T72</f>
        <v>0.92622950819672134</v>
      </c>
      <c r="U72">
        <f>Cost_Sch2!U72</f>
        <v>2.6800000000000006</v>
      </c>
    </row>
    <row r="73" spans="1:21" ht="34">
      <c r="A73" s="1" t="str">
        <f>Cost_Sch2!A73</f>
        <v>Jack / St. Malo Semi</v>
      </c>
      <c r="B73" t="str">
        <f>Cost_Sch2!B73</f>
        <v>GOM</v>
      </c>
      <c r="C73">
        <f>VLOOKUP(Cost_Sch2!C73,Coding!$B$2:$D$6,3,FALSE)</f>
        <v>1</v>
      </c>
      <c r="D73" t="str">
        <f>Cost_Sch2!D73</f>
        <v>IOC</v>
      </c>
      <c r="E73">
        <f>VLOOKUP(Cost_Sch2!E73,Coding!$B$36:$C$37,2,FALSE)</f>
        <v>2</v>
      </c>
      <c r="F73" s="7">
        <f>Cost_Sch2!F73</f>
        <v>1</v>
      </c>
      <c r="G73" s="7">
        <f>Cost_Sch2!G73</f>
        <v>7270</v>
      </c>
      <c r="H73" t="str">
        <f>Cost_Sch2!H73</f>
        <v>EPC</v>
      </c>
      <c r="I73" s="7">
        <f>Cost_Sch2!I73</f>
        <v>1844</v>
      </c>
      <c r="J73" s="6">
        <f>Cost_Sch2!J73</f>
        <v>7.5</v>
      </c>
      <c r="K73" t="str">
        <f>Cost_Sch2!K73</f>
        <v>NEW</v>
      </c>
      <c r="L73" s="7">
        <f>Cost_Sch2!L73</f>
        <v>177166.66666666666</v>
      </c>
      <c r="M73">
        <f>VLOOKUP(Cost_Sch2!M73,Coding!$B$47:$D$53,3,FALSE)</f>
        <v>4</v>
      </c>
      <c r="N73">
        <f>VLOOKUP(Cost_Sch2!N73,Coding!$B$2:$D$6,3,FALSE)</f>
        <v>1</v>
      </c>
      <c r="O73" t="str">
        <f>Cost_Sch2!O73</f>
        <v>SEMI</v>
      </c>
      <c r="P73" s="7">
        <f>Cost_Sch2!P73</f>
        <v>2134</v>
      </c>
      <c r="Q73">
        <f>VLOOKUP(Cost_Sch2!Q73,Coding!$B$2:$D$6,3,FALSE)</f>
        <v>4</v>
      </c>
      <c r="R73" s="9">
        <f>Cost_Sch2!R73</f>
        <v>0.95954844778927573</v>
      </c>
      <c r="S73">
        <f>VLOOKUP(Cost_Sch2!S73,Coding!$B$2:$D$6,3,FALSE)</f>
        <v>5</v>
      </c>
      <c r="T73">
        <f>Cost_Sch2!T73</f>
        <v>-5.4229934924078091E-3</v>
      </c>
      <c r="U73">
        <f>Cost_Sch2!U73</f>
        <v>0</v>
      </c>
    </row>
    <row r="74" spans="1:21" ht="17">
      <c r="A74" s="1" t="str">
        <f>Cost_Sch2!A74</f>
        <v>Asgard B</v>
      </c>
      <c r="B74" t="str">
        <f>Cost_Sch2!B74</f>
        <v>NE</v>
      </c>
      <c r="C74">
        <f>VLOOKUP(Cost_Sch2!C74,Coding!$B$2:$D$6,3,FALSE)</f>
        <v>4</v>
      </c>
      <c r="D74" t="str">
        <f>Cost_Sch2!D74</f>
        <v>OC</v>
      </c>
      <c r="E74">
        <f>VLOOKUP(Cost_Sch2!E74,Coding!$B$36:$C$37,2,FALSE)</f>
        <v>2</v>
      </c>
      <c r="F74" s="7">
        <f>Cost_Sch2!F74</f>
        <v>1</v>
      </c>
      <c r="G74" s="7">
        <f>Cost_Sch2!G74</f>
        <v>2356</v>
      </c>
      <c r="H74" t="str">
        <f>Cost_Sch2!H74</f>
        <v>TK</v>
      </c>
      <c r="I74" s="7">
        <f>Cost_Sch2!I74</f>
        <v>1570</v>
      </c>
      <c r="J74" s="6">
        <f>Cost_Sch2!J74</f>
        <v>1.3</v>
      </c>
      <c r="K74" t="str">
        <f>Cost_Sch2!K74</f>
        <v>New</v>
      </c>
      <c r="L74" s="7">
        <f>Cost_Sch2!L74</f>
        <v>351666.66666666663</v>
      </c>
      <c r="M74">
        <f>VLOOKUP(Cost_Sch2!M74,Coding!$B$47:$D$53,3,FALSE)</f>
        <v>6</v>
      </c>
      <c r="N74">
        <f>VLOOKUP(Cost_Sch2!N74,Coding!$B$2:$D$6,3,FALSE)</f>
        <v>1</v>
      </c>
      <c r="O74" t="str">
        <f>Cost_Sch2!O74</f>
        <v>SEMI</v>
      </c>
      <c r="P74" s="7">
        <f>Cost_Sch2!P74</f>
        <v>300</v>
      </c>
      <c r="Q74">
        <f>VLOOKUP(Cost_Sch2!Q74,Coding!$B$2:$D$6,3,FALSE)</f>
        <v>5</v>
      </c>
      <c r="R74" s="9">
        <f>Cost_Sch2!R74</f>
        <v>0.38388625592417064</v>
      </c>
      <c r="S74">
        <f>VLOOKUP(Cost_Sch2!S74,Coding!$B$2:$D$6,3,FALSE)</f>
        <v>4</v>
      </c>
      <c r="T74">
        <f>Cost_Sch2!T74</f>
        <v>0</v>
      </c>
      <c r="U74">
        <f>Cost_Sch2!U74</f>
        <v>0</v>
      </c>
    </row>
    <row r="75" spans="1:21" ht="17">
      <c r="A75" s="1" t="str">
        <f>Cost_Sch2!A75</f>
        <v>Gjoa</v>
      </c>
      <c r="B75" t="str">
        <f>Cost_Sch2!B75</f>
        <v>NE</v>
      </c>
      <c r="C75">
        <f>VLOOKUP(Cost_Sch2!C75,Coding!$B$2:$D$6,3,FALSE)</f>
        <v>2</v>
      </c>
      <c r="D75" t="str">
        <f>Cost_Sch2!D75</f>
        <v>OC</v>
      </c>
      <c r="E75">
        <f>VLOOKUP(Cost_Sch2!E75,Coding!$B$36:$C$37,2,FALSE)</f>
        <v>2</v>
      </c>
      <c r="F75" s="7">
        <f>Cost_Sch2!F75</f>
        <v>1</v>
      </c>
      <c r="G75" s="7">
        <f>Cost_Sch2!G75</f>
        <v>6025</v>
      </c>
      <c r="H75" t="str">
        <f>Cost_Sch2!H75</f>
        <v>CL</v>
      </c>
      <c r="I75" s="7">
        <f>Cost_Sch2!I75</f>
        <v>1461</v>
      </c>
      <c r="J75" s="6">
        <f>Cost_Sch2!J75</f>
        <v>4.4360902255639099</v>
      </c>
      <c r="K75" t="str">
        <f>Cost_Sch2!K75</f>
        <v>NEW</v>
      </c>
      <c r="L75" s="7">
        <f>Cost_Sch2!L75</f>
        <v>108333.33333333334</v>
      </c>
      <c r="M75">
        <f>VLOOKUP(Cost_Sch2!M75,Coding!$B$47:$D$53,3,FALSE)</f>
        <v>3</v>
      </c>
      <c r="N75">
        <f>VLOOKUP(Cost_Sch2!N75,Coding!$B$2:$D$6,3,FALSE)</f>
        <v>4</v>
      </c>
      <c r="O75" t="str">
        <f>Cost_Sch2!O75</f>
        <v>SEMI</v>
      </c>
      <c r="P75" s="7">
        <f>Cost_Sch2!P75</f>
        <v>380</v>
      </c>
      <c r="Q75">
        <f>VLOOKUP(Cost_Sch2!Q75,Coding!$B$2:$D$6,3,FALSE)</f>
        <v>1</v>
      </c>
      <c r="R75" s="9">
        <f>Cost_Sch2!R75</f>
        <v>0.46153846153846151</v>
      </c>
      <c r="S75">
        <f>VLOOKUP(Cost_Sch2!S75,Coding!$B$2:$D$6,3,FALSE)</f>
        <v>3</v>
      </c>
      <c r="T75">
        <f>Cost_Sch2!T75</f>
        <v>8.8980150581793288E-2</v>
      </c>
      <c r="U75">
        <f>Cost_Sch2!U75</f>
        <v>0.33000000000000007</v>
      </c>
    </row>
    <row r="76" spans="1:21" ht="17">
      <c r="A76" s="1" t="str">
        <f>Cost_Sch2!A76</f>
        <v>Kristin</v>
      </c>
      <c r="B76" t="str">
        <f>Cost_Sch2!B76</f>
        <v>NE</v>
      </c>
      <c r="C76">
        <f>VLOOKUP(Cost_Sch2!C76,Coding!$B$2:$D$6,3,FALSE)</f>
        <v>4</v>
      </c>
      <c r="D76" t="str">
        <f>Cost_Sch2!D76</f>
        <v>OC</v>
      </c>
      <c r="E76">
        <f>VLOOKUP(Cost_Sch2!E76,Coding!$B$36:$C$37,2,FALSE)</f>
        <v>2</v>
      </c>
      <c r="F76" s="7">
        <f>Cost_Sch2!F76</f>
        <v>1</v>
      </c>
      <c r="G76" s="7">
        <f>Cost_Sch2!G76</f>
        <v>4368</v>
      </c>
      <c r="H76" t="str">
        <f>Cost_Sch2!H76</f>
        <v>EPC</v>
      </c>
      <c r="I76" s="7">
        <f>Cost_Sch2!I76</f>
        <v>1384</v>
      </c>
      <c r="J76" s="6">
        <f>Cost_Sch2!J76</f>
        <v>1.9</v>
      </c>
      <c r="K76" t="str">
        <f>Cost_Sch2!K76</f>
        <v>New</v>
      </c>
      <c r="L76" s="7">
        <f>Cost_Sch2!L76</f>
        <v>128000</v>
      </c>
      <c r="M76">
        <f>VLOOKUP(Cost_Sch2!M76,Coding!$B$47:$D$53,3,FALSE)</f>
        <v>3</v>
      </c>
      <c r="N76">
        <f>VLOOKUP(Cost_Sch2!N76,Coding!$B$2:$D$6,3,FALSE)</f>
        <v>5</v>
      </c>
      <c r="O76" t="str">
        <f>Cost_Sch2!O76</f>
        <v>SEMI</v>
      </c>
      <c r="P76" s="7">
        <f>Cost_Sch2!P76</f>
        <v>370</v>
      </c>
      <c r="Q76">
        <f>VLOOKUP(Cost_Sch2!Q76,Coding!$B$2:$D$6,3,FALSE)</f>
        <v>1</v>
      </c>
      <c r="R76" s="9">
        <f>Cost_Sch2!R76</f>
        <v>0.9765625</v>
      </c>
      <c r="S76">
        <f>VLOOKUP(Cost_Sch2!S76,Coding!$B$2:$D$6,3,FALSE)</f>
        <v>2</v>
      </c>
      <c r="T76">
        <f>Cost_Sch2!T76</f>
        <v>2.3843930635838149E-2</v>
      </c>
      <c r="U76">
        <f>Cost_Sch2!U76</f>
        <v>0.73684210526315785</v>
      </c>
    </row>
    <row r="77" spans="1:21" ht="17">
      <c r="A77" s="1" t="str">
        <f>Cost_Sch2!A77</f>
        <v>Snorre B</v>
      </c>
      <c r="B77" t="str">
        <f>Cost_Sch2!B77</f>
        <v>NE</v>
      </c>
      <c r="C77">
        <f>VLOOKUP(Cost_Sch2!C77,Coding!$B$2:$D$6,3,FALSE)</f>
        <v>4</v>
      </c>
      <c r="D77" t="str">
        <f>Cost_Sch2!D77</f>
        <v>OC</v>
      </c>
      <c r="E77">
        <f>VLOOKUP(Cost_Sch2!E77,Coding!$B$36:$C$37,2,FALSE)</f>
        <v>2</v>
      </c>
      <c r="F77" s="7">
        <f>Cost_Sch2!F77</f>
        <v>1</v>
      </c>
      <c r="G77" s="7">
        <f>Cost_Sch2!G77</f>
        <v>3256</v>
      </c>
      <c r="H77" t="str">
        <f>Cost_Sch2!H77</f>
        <v>EPC</v>
      </c>
      <c r="I77" s="7">
        <f>Cost_Sch2!I77</f>
        <v>943</v>
      </c>
      <c r="J77" s="6">
        <f>Cost_Sch2!J77</f>
        <v>1.2820512820512822</v>
      </c>
      <c r="K77" t="str">
        <f>Cost_Sch2!K77</f>
        <v>NEW</v>
      </c>
      <c r="L77" s="7">
        <f>Cost_Sch2!L77</f>
        <v>115000</v>
      </c>
      <c r="M77">
        <f>VLOOKUP(Cost_Sch2!M77,Coding!$B$47:$D$53,3,FALSE)</f>
        <v>3</v>
      </c>
      <c r="N77">
        <f>VLOOKUP(Cost_Sch2!N77,Coding!$B$2:$D$6,3,FALSE)</f>
        <v>1</v>
      </c>
      <c r="O77" t="str">
        <f>Cost_Sch2!O77</f>
        <v>SEMI</v>
      </c>
      <c r="P77" s="7">
        <f>Cost_Sch2!P77</f>
        <v>310</v>
      </c>
      <c r="Q77">
        <f>VLOOKUP(Cost_Sch2!Q77,Coding!$B$2:$D$6,3,FALSE)</f>
        <v>4</v>
      </c>
      <c r="R77" s="9">
        <f>Cost_Sch2!R77</f>
        <v>1</v>
      </c>
      <c r="S77">
        <f>VLOOKUP(Cost_Sch2!S77,Coding!$B$2:$D$6,3,FALSE)</f>
        <v>2</v>
      </c>
      <c r="T77">
        <f>Cost_Sch2!T77</f>
        <v>-6.4687168610816539E-2</v>
      </c>
      <c r="U77">
        <f>Cost_Sch2!U77</f>
        <v>0.1699999999999999</v>
      </c>
    </row>
    <row r="78" spans="1:21" ht="17">
      <c r="A78" s="1" t="str">
        <f>Cost_Sch2!A78</f>
        <v>Troll B</v>
      </c>
      <c r="B78" t="str">
        <f>Cost_Sch2!B78</f>
        <v>NE</v>
      </c>
      <c r="C78">
        <f>VLOOKUP(Cost_Sch2!C78,Coding!$B$2:$D$6,3,FALSE)</f>
        <v>3</v>
      </c>
      <c r="D78" t="str">
        <f>Cost_Sch2!D78</f>
        <v>OC</v>
      </c>
      <c r="E78">
        <f>VLOOKUP(Cost_Sch2!E78,Coding!$B$36:$C$37,2,FALSE)</f>
        <v>2</v>
      </c>
      <c r="F78" s="7">
        <f>Cost_Sch2!F78</f>
        <v>1</v>
      </c>
      <c r="G78" s="7">
        <f>Cost_Sch2!G78</f>
        <v>379</v>
      </c>
      <c r="H78" t="str">
        <f>Cost_Sch2!H78</f>
        <v>EPC</v>
      </c>
      <c r="I78" s="7">
        <f>Cost_Sch2!I78</f>
        <v>1263</v>
      </c>
      <c r="J78" s="6">
        <f>Cost_Sch2!J78</f>
        <v>2.9</v>
      </c>
      <c r="K78" t="str">
        <f>Cost_Sch2!K78</f>
        <v>NEW</v>
      </c>
      <c r="L78" s="7">
        <f>Cost_Sch2!L78</f>
        <v>317000</v>
      </c>
      <c r="M78">
        <f>VLOOKUP(Cost_Sch2!M78,Coding!$B$47:$D$53,3,FALSE)</f>
        <v>6</v>
      </c>
      <c r="N78">
        <f>VLOOKUP(Cost_Sch2!N78,Coding!$B$2:$D$6,3,FALSE)</f>
        <v>5</v>
      </c>
      <c r="O78" t="str">
        <f>Cost_Sch2!O78</f>
        <v>SEMI</v>
      </c>
      <c r="P78" s="7">
        <f>Cost_Sch2!P78</f>
        <v>320</v>
      </c>
      <c r="Q78">
        <f>VLOOKUP(Cost_Sch2!Q78,Coding!$B$2:$D$6,3,FALSE)</f>
        <v>2</v>
      </c>
      <c r="R78" s="9">
        <f>Cost_Sch2!R78</f>
        <v>0.8517350157728707</v>
      </c>
      <c r="S78">
        <f>VLOOKUP(Cost_Sch2!S78,Coding!$B$2:$D$6,3,FALSE)</f>
        <v>3</v>
      </c>
      <c r="T78">
        <f>Cost_Sch2!T78</f>
        <v>0.35233570863024544</v>
      </c>
      <c r="U78">
        <f>Cost_Sch2!U78</f>
        <v>0.1399999999999999</v>
      </c>
    </row>
    <row r="79" spans="1:21" ht="17">
      <c r="A79" s="1" t="str">
        <f>Cost_Sch2!A79</f>
        <v>Visund</v>
      </c>
      <c r="B79" t="str">
        <f>Cost_Sch2!B79</f>
        <v>NE</v>
      </c>
      <c r="C79">
        <f>VLOOKUP(Cost_Sch2!C79,Coding!$B$2:$D$6,3,FALSE)</f>
        <v>5</v>
      </c>
      <c r="D79" t="str">
        <f>Cost_Sch2!D79</f>
        <v>OC</v>
      </c>
      <c r="E79">
        <f>VLOOKUP(Cost_Sch2!E79,Coding!$B$36:$C$37,2,FALSE)</f>
        <v>2</v>
      </c>
      <c r="F79" s="7">
        <f>Cost_Sch2!F79</f>
        <v>1</v>
      </c>
      <c r="G79" s="7">
        <f>Cost_Sch2!G79</f>
        <v>2251</v>
      </c>
      <c r="H79" t="str">
        <f>Cost_Sch2!H79</f>
        <v>TK</v>
      </c>
      <c r="I79" s="7">
        <f>Cost_Sch2!I79</f>
        <v>851</v>
      </c>
      <c r="J79" s="6">
        <f>Cost_Sch2!J79</f>
        <v>0.7</v>
      </c>
      <c r="K79" t="str">
        <f>Cost_Sch2!K79</f>
        <v>NEW</v>
      </c>
      <c r="L79" s="7">
        <f>Cost_Sch2!L79</f>
        <v>171333.33333333334</v>
      </c>
      <c r="M79">
        <f>VLOOKUP(Cost_Sch2!M79,Coding!$B$47:$D$53,3,FALSE)</f>
        <v>4</v>
      </c>
      <c r="N79">
        <f>VLOOKUP(Cost_Sch2!N79,Coding!$B$2:$D$6,3,FALSE)</f>
        <v>5</v>
      </c>
      <c r="O79" t="str">
        <f>Cost_Sch2!O79</f>
        <v>SEMI</v>
      </c>
      <c r="P79" s="7">
        <f>Cost_Sch2!P79</f>
        <v>335</v>
      </c>
      <c r="Q79">
        <f>VLOOKUP(Cost_Sch2!Q79,Coding!$B$2:$D$6,3,FALSE)</f>
        <v>1</v>
      </c>
      <c r="R79" s="9">
        <f>Cost_Sch2!R79</f>
        <v>0.65953307392996108</v>
      </c>
      <c r="S79">
        <f>VLOOKUP(Cost_Sch2!S79,Coding!$B$2:$D$6,3,FALSE)</f>
        <v>2</v>
      </c>
      <c r="T79">
        <f>Cost_Sch2!T79</f>
        <v>0.33960047003525262</v>
      </c>
      <c r="U79">
        <f>Cost_Sch2!U79</f>
        <v>0.44999999999999996</v>
      </c>
    </row>
    <row r="80" spans="1:21" ht="17">
      <c r="A80" s="1" t="str">
        <f>Cost_Sch2!A80</f>
        <v>Gumusut Semi</v>
      </c>
      <c r="B80" t="str">
        <f>Cost_Sch2!B80</f>
        <v>SEA</v>
      </c>
      <c r="C80">
        <f>VLOOKUP(Cost_Sch2!C80,Coding!$B$2:$D$6,3,FALSE)</f>
        <v>5</v>
      </c>
      <c r="D80" t="str">
        <f>Cost_Sch2!D80</f>
        <v>IOC</v>
      </c>
      <c r="E80">
        <f>VLOOKUP(Cost_Sch2!E80,Coding!$B$36:$C$37,2,FALSE)</f>
        <v>1</v>
      </c>
      <c r="F80" s="7">
        <f>Cost_Sch2!F80</f>
        <v>3</v>
      </c>
      <c r="G80" s="7">
        <f>Cost_Sch2!G80</f>
        <v>6588</v>
      </c>
      <c r="H80" t="str">
        <f>Cost_Sch2!H80</f>
        <v>EPC</v>
      </c>
      <c r="I80" s="7">
        <f>Cost_Sch2!I80</f>
        <v>1233</v>
      </c>
      <c r="J80" s="6">
        <f>Cost_Sch2!J80</f>
        <v>1.6</v>
      </c>
      <c r="K80" t="str">
        <f>Cost_Sch2!K80</f>
        <v>NEW</v>
      </c>
      <c r="L80" s="7">
        <f>Cost_Sch2!L80</f>
        <v>200000</v>
      </c>
      <c r="M80">
        <f>VLOOKUP(Cost_Sch2!M80,Coding!$B$47:$D$53,3,FALSE)</f>
        <v>5</v>
      </c>
      <c r="N80">
        <f>VLOOKUP(Cost_Sch2!N80,Coding!$B$2:$D$6,3,FALSE)</f>
        <v>2</v>
      </c>
      <c r="O80" t="str">
        <f>Cost_Sch2!O80</f>
        <v>SEMI</v>
      </c>
      <c r="P80" s="7">
        <f>Cost_Sch2!P80</f>
        <v>1220</v>
      </c>
      <c r="Q80">
        <f>VLOOKUP(Cost_Sch2!Q80,Coding!$B$2:$D$6,3,FALSE)</f>
        <v>2</v>
      </c>
      <c r="R80" s="9">
        <f>Cost_Sch2!R80</f>
        <v>0.75</v>
      </c>
      <c r="S80">
        <f>VLOOKUP(Cost_Sch2!S80,Coding!$B$2:$D$6,3,FALSE)</f>
        <v>3</v>
      </c>
      <c r="T80">
        <f>Cost_Sch2!T80</f>
        <v>0.99918896999188966</v>
      </c>
      <c r="U80">
        <f>Cost_Sch2!U80</f>
        <v>0.24999999999999994</v>
      </c>
    </row>
    <row r="81" spans="1:21" ht="17">
      <c r="A81" s="1" t="str">
        <f>Cost_Sch2!A81</f>
        <v>Front Runner Spar</v>
      </c>
      <c r="B81" t="str">
        <f>Cost_Sch2!B81</f>
        <v>GOM</v>
      </c>
      <c r="C81">
        <f>VLOOKUP(Cost_Sch2!C81,Coding!$B$2:$D$6,3,FALSE)</f>
        <v>2</v>
      </c>
      <c r="D81" t="str">
        <f>Cost_Sch2!D81</f>
        <v>OC</v>
      </c>
      <c r="E81">
        <f>VLOOKUP(Cost_Sch2!E81,Coding!$B$36:$C$37,2,FALSE)</f>
        <v>2</v>
      </c>
      <c r="F81" s="7">
        <f>Cost_Sch2!F81</f>
        <v>1</v>
      </c>
      <c r="G81" s="7">
        <f>Cost_Sch2!G81</f>
        <v>4459</v>
      </c>
      <c r="H81" t="str">
        <f>Cost_Sch2!H81</f>
        <v>TK</v>
      </c>
      <c r="I81" s="7">
        <f>Cost_Sch2!I81</f>
        <v>728</v>
      </c>
      <c r="J81" s="6">
        <f>Cost_Sch2!J81</f>
        <v>0.2</v>
      </c>
      <c r="K81" t="str">
        <f>Cost_Sch2!K81</f>
        <v>NEW</v>
      </c>
      <c r="L81" s="7">
        <f>Cost_Sch2!L81</f>
        <v>78333.333333333328</v>
      </c>
      <c r="M81">
        <f>VLOOKUP(Cost_Sch2!M81,Coding!$B$47:$D$53,3,FALSE)</f>
        <v>2</v>
      </c>
      <c r="N81">
        <f>VLOOKUP(Cost_Sch2!N81,Coding!$B$2:$D$6,3,FALSE)</f>
        <v>3</v>
      </c>
      <c r="O81" t="str">
        <f>Cost_Sch2!O81</f>
        <v>SPAR</v>
      </c>
      <c r="P81" s="7">
        <f>Cost_Sch2!P81</f>
        <v>1015</v>
      </c>
      <c r="Q81">
        <f>VLOOKUP(Cost_Sch2!Q81,Coding!$B$2:$D$6,3,FALSE)</f>
        <v>1</v>
      </c>
      <c r="R81" s="9">
        <f>Cost_Sch2!R81</f>
        <v>0.76595744680851063</v>
      </c>
      <c r="S81">
        <f>VLOOKUP(Cost_Sch2!S81,Coding!$B$2:$D$6,3,FALSE)</f>
        <v>1</v>
      </c>
      <c r="T81">
        <f>Cost_Sch2!T81</f>
        <v>0.36675824175824173</v>
      </c>
      <c r="U81">
        <f>Cost_Sch2!U81</f>
        <v>7.5000000000000067E-2</v>
      </c>
    </row>
    <row r="82" spans="1:21" ht="17">
      <c r="A82" s="1" t="str">
        <f>Cost_Sch2!A82</f>
        <v>Tahiti Spar</v>
      </c>
      <c r="B82" t="str">
        <f>Cost_Sch2!B82</f>
        <v>GOM</v>
      </c>
      <c r="C82">
        <f>VLOOKUP(Cost_Sch2!C82,Coding!$B$2:$D$6,3,FALSE)</f>
        <v>2</v>
      </c>
      <c r="D82" t="str">
        <f>Cost_Sch2!D82</f>
        <v>IOC</v>
      </c>
      <c r="E82">
        <f>VLOOKUP(Cost_Sch2!E82,Coding!$B$36:$C$37,2,FALSE)</f>
        <v>2</v>
      </c>
      <c r="F82" s="7">
        <f>Cost_Sch2!F82</f>
        <v>1</v>
      </c>
      <c r="G82" s="7">
        <f>Cost_Sch2!G82</f>
        <v>5597</v>
      </c>
      <c r="H82" t="str">
        <f>Cost_Sch2!H82</f>
        <v>EPC</v>
      </c>
      <c r="I82" s="7">
        <f>Cost_Sch2!I82</f>
        <v>1159</v>
      </c>
      <c r="J82" s="6">
        <f>Cost_Sch2!J82</f>
        <v>3.5</v>
      </c>
      <c r="K82" t="str">
        <f>Cost_Sch2!K82</f>
        <v>NEW</v>
      </c>
      <c r="L82" s="7">
        <f>Cost_Sch2!L82</f>
        <v>136666.66666666666</v>
      </c>
      <c r="M82">
        <f>VLOOKUP(Cost_Sch2!M82,Coding!$B$47:$D$53,3,FALSE)</f>
        <v>3</v>
      </c>
      <c r="N82">
        <f>VLOOKUP(Cost_Sch2!N82,Coding!$B$2:$D$6,3,FALSE)</f>
        <v>3</v>
      </c>
      <c r="O82" t="str">
        <f>Cost_Sch2!O82</f>
        <v>SPAR</v>
      </c>
      <c r="P82" s="7">
        <f>Cost_Sch2!P82</f>
        <v>1280</v>
      </c>
      <c r="Q82">
        <f>VLOOKUP(Cost_Sch2!Q82,Coding!$B$2:$D$6,3,FALSE)</f>
        <v>2</v>
      </c>
      <c r="R82" s="9">
        <f>Cost_Sch2!R82</f>
        <v>0.91463414634146345</v>
      </c>
      <c r="S82">
        <f>VLOOKUP(Cost_Sch2!S82,Coding!$B$2:$D$6,3,FALSE)</f>
        <v>2</v>
      </c>
      <c r="T82">
        <f>Cost_Sch2!T82</f>
        <v>0.26747195858498707</v>
      </c>
      <c r="U82">
        <f>Cost_Sch2!U82</f>
        <v>1.7999999999999996</v>
      </c>
    </row>
    <row r="83" spans="1:21" ht="17">
      <c r="A83" s="1" t="str">
        <f>Cost_Sch2!A83</f>
        <v>Mad Dog</v>
      </c>
      <c r="B83" t="str">
        <f>Cost_Sch2!B83</f>
        <v>GOM</v>
      </c>
      <c r="C83">
        <f>VLOOKUP(Cost_Sch2!C83,Coding!$B$2:$D$6,3,FALSE)</f>
        <v>1</v>
      </c>
      <c r="D83" t="str">
        <f>Cost_Sch2!D83</f>
        <v>IOC</v>
      </c>
      <c r="E83">
        <f>VLOOKUP(Cost_Sch2!E83,Coding!$B$36:$C$37,2,FALSE)</f>
        <v>2</v>
      </c>
      <c r="F83" s="7">
        <f>Cost_Sch2!F83</f>
        <v>1</v>
      </c>
      <c r="G83" s="7">
        <f>Cost_Sch2!G83</f>
        <v>4070</v>
      </c>
      <c r="H83" t="str">
        <f>Cost_Sch2!H83</f>
        <v>EPC</v>
      </c>
      <c r="I83" s="7">
        <f>Cost_Sch2!I83</f>
        <v>1397</v>
      </c>
      <c r="J83" s="6">
        <f>Cost_Sch2!J83</f>
        <v>1.82</v>
      </c>
      <c r="K83" t="str">
        <f>Cost_Sch2!K83</f>
        <v>NEW</v>
      </c>
      <c r="L83" s="7">
        <f>Cost_Sch2!L83</f>
        <v>66666.666666666672</v>
      </c>
      <c r="M83">
        <f>VLOOKUP(Cost_Sch2!M83,Coding!$B$47:$D$53,3,FALSE)</f>
        <v>2</v>
      </c>
      <c r="N83">
        <f>VLOOKUP(Cost_Sch2!N83,Coding!$B$2:$D$6,3,FALSE)</f>
        <v>2</v>
      </c>
      <c r="O83" t="str">
        <f>Cost_Sch2!O83</f>
        <v>SPAR</v>
      </c>
      <c r="P83" s="7">
        <f>Cost_Sch2!P83</f>
        <v>1370</v>
      </c>
      <c r="Q83">
        <f>VLOOKUP(Cost_Sch2!Q83,Coding!$B$2:$D$6,3,FALSE)</f>
        <v>1</v>
      </c>
      <c r="R83" s="9">
        <f>Cost_Sch2!R83</f>
        <v>0.89999999999999991</v>
      </c>
      <c r="S83">
        <f>VLOOKUP(Cost_Sch2!S83,Coding!$B$2:$D$6,3,FALSE)</f>
        <v>4</v>
      </c>
      <c r="T83">
        <f>Cost_Sch2!T83</f>
        <v>2.2906227630637079E-2</v>
      </c>
      <c r="U83">
        <f>Cost_Sch2!U83</f>
        <v>0.10000000000000009</v>
      </c>
    </row>
    <row r="84" spans="1:21" ht="17">
      <c r="A84" s="1" t="str">
        <f>Cost_Sch2!A84</f>
        <v>Heidelberg Spar</v>
      </c>
      <c r="B84" t="str">
        <f>Cost_Sch2!B84</f>
        <v>GOM</v>
      </c>
      <c r="C84">
        <f>VLOOKUP(Cost_Sch2!C84,Coding!$B$2:$D$6,3,FALSE)</f>
        <v>1</v>
      </c>
      <c r="D84" t="str">
        <f>Cost_Sch2!D84</f>
        <v>OC</v>
      </c>
      <c r="E84">
        <f>VLOOKUP(Cost_Sch2!E84,Coding!$B$36:$C$37,2,FALSE)</f>
        <v>2</v>
      </c>
      <c r="F84" s="7">
        <f>Cost_Sch2!F84</f>
        <v>1</v>
      </c>
      <c r="G84" s="7">
        <f>Cost_Sch2!G84</f>
        <v>8018</v>
      </c>
      <c r="H84" t="str">
        <f>Cost_Sch2!H84</f>
        <v>EPC</v>
      </c>
      <c r="I84" s="7">
        <f>Cost_Sch2!I84</f>
        <v>1649</v>
      </c>
      <c r="J84" s="6">
        <f>Cost_Sch2!J84</f>
        <v>6.7450000000000001</v>
      </c>
      <c r="K84" t="str">
        <f>Cost_Sch2!K84</f>
        <v>NEW</v>
      </c>
      <c r="L84" s="7">
        <f>Cost_Sch2!L84</f>
        <v>93333.333333333328</v>
      </c>
      <c r="M84">
        <f>VLOOKUP(Cost_Sch2!M84,Coding!$B$47:$D$53,3,FALSE)</f>
        <v>2</v>
      </c>
      <c r="N84">
        <f>VLOOKUP(Cost_Sch2!N84,Coding!$B$2:$D$6,3,FALSE)</f>
        <v>4</v>
      </c>
      <c r="O84" t="str">
        <f>Cost_Sch2!O84</f>
        <v>SPAR</v>
      </c>
      <c r="P84" s="7">
        <f>Cost_Sch2!P84</f>
        <v>1620</v>
      </c>
      <c r="Q84">
        <f>VLOOKUP(Cost_Sch2!Q84,Coding!$B$2:$D$6,3,FALSE)</f>
        <v>5</v>
      </c>
      <c r="R84" s="9">
        <f>Cost_Sch2!R84</f>
        <v>0.85714285714285721</v>
      </c>
      <c r="S84">
        <f>VLOOKUP(Cost_Sch2!S84,Coding!$B$2:$D$6,3,FALSE)</f>
        <v>5</v>
      </c>
      <c r="T84">
        <f>Cost_Sch2!T84</f>
        <v>-9.5815645845967259E-2</v>
      </c>
      <c r="U84">
        <f>Cost_Sch2!U84</f>
        <v>8.1541882876204168E-3</v>
      </c>
    </row>
    <row r="85" spans="1:21" ht="17">
      <c r="A85" s="1" t="str">
        <f>Cost_Sch2!A85</f>
        <v>Lucius Spar</v>
      </c>
      <c r="B85" t="str">
        <f>Cost_Sch2!B85</f>
        <v>GOM</v>
      </c>
      <c r="C85">
        <f>VLOOKUP(Cost_Sch2!C85,Coding!$B$2:$D$6,3,FALSE)</f>
        <v>1</v>
      </c>
      <c r="D85" t="str">
        <f>Cost_Sch2!D85</f>
        <v>OC</v>
      </c>
      <c r="E85">
        <f>VLOOKUP(Cost_Sch2!E85,Coding!$B$36:$C$37,2,FALSE)</f>
        <v>2</v>
      </c>
      <c r="F85" s="7">
        <f>Cost_Sch2!F85</f>
        <v>1</v>
      </c>
      <c r="G85" s="7">
        <f>Cost_Sch2!G85</f>
        <v>8002</v>
      </c>
      <c r="H85" t="str">
        <f>Cost_Sch2!H85</f>
        <v>EPC</v>
      </c>
      <c r="I85" s="7">
        <f>Cost_Sch2!I85</f>
        <v>1007</v>
      </c>
      <c r="J85" s="6">
        <f>Cost_Sch2!J85</f>
        <v>7.7359999999999998</v>
      </c>
      <c r="K85" t="str">
        <f>Cost_Sch2!K85</f>
        <v>NEW</v>
      </c>
      <c r="L85" s="7">
        <f>Cost_Sch2!L85</f>
        <v>155000</v>
      </c>
      <c r="M85">
        <f>VLOOKUP(Cost_Sch2!M85,Coding!$B$47:$D$53,3,FALSE)</f>
        <v>4</v>
      </c>
      <c r="N85">
        <f>VLOOKUP(Cost_Sch2!N85,Coding!$B$2:$D$6,3,FALSE)</f>
        <v>4</v>
      </c>
      <c r="O85" t="str">
        <f>Cost_Sch2!O85</f>
        <v>SPAR</v>
      </c>
      <c r="P85" s="7">
        <f>Cost_Sch2!P85</f>
        <v>2165</v>
      </c>
      <c r="Q85">
        <f>VLOOKUP(Cost_Sch2!Q85,Coding!$B$2:$D$6,3,FALSE)</f>
        <v>4</v>
      </c>
      <c r="R85" s="9">
        <f>Cost_Sch2!R85</f>
        <v>0.5161290322580645</v>
      </c>
      <c r="S85">
        <f>VLOOKUP(Cost_Sch2!S85,Coding!$B$2:$D$6,3,FALSE)</f>
        <v>5</v>
      </c>
      <c r="T85">
        <f>Cost_Sch2!T85</f>
        <v>0.14001986097318769</v>
      </c>
      <c r="U85">
        <f>Cost_Sch2!U85</f>
        <v>8.2730093071354781E-3</v>
      </c>
    </row>
    <row r="86" spans="1:21" ht="17">
      <c r="A86" s="1" t="str">
        <f>Cost_Sch2!A86</f>
        <v>Medusa Spar</v>
      </c>
      <c r="B86" t="str">
        <f>Cost_Sch2!B86</f>
        <v>GOM</v>
      </c>
      <c r="C86">
        <f>VLOOKUP(Cost_Sch2!C86,Coding!$B$2:$D$6,3,FALSE)</f>
        <v>2</v>
      </c>
      <c r="D86" t="str">
        <f>Cost_Sch2!D86</f>
        <v>OC</v>
      </c>
      <c r="E86">
        <f>VLOOKUP(Cost_Sch2!E86,Coding!$B$36:$C$37,2,FALSE)</f>
        <v>2</v>
      </c>
      <c r="F86" s="7">
        <f>Cost_Sch2!F86</f>
        <v>1</v>
      </c>
      <c r="G86" s="7">
        <f>Cost_Sch2!G86</f>
        <v>4077</v>
      </c>
      <c r="H86" t="str">
        <f>Cost_Sch2!H86</f>
        <v>TK</v>
      </c>
      <c r="I86" s="7">
        <f>Cost_Sch2!I86</f>
        <v>579</v>
      </c>
      <c r="J86" s="6">
        <f>Cost_Sch2!J86</f>
        <v>0.2</v>
      </c>
      <c r="K86" t="str">
        <f>Cost_Sch2!K86</f>
        <v>NEW</v>
      </c>
      <c r="L86" s="7">
        <f>Cost_Sch2!L86</f>
        <v>58333.333333333328</v>
      </c>
      <c r="M86">
        <f>VLOOKUP(Cost_Sch2!M86,Coding!$B$47:$D$53,3,FALSE)</f>
        <v>2</v>
      </c>
      <c r="N86">
        <f>VLOOKUP(Cost_Sch2!N86,Coding!$B$2:$D$6,3,FALSE)</f>
        <v>3</v>
      </c>
      <c r="O86" t="str">
        <f>Cost_Sch2!O86</f>
        <v>SPAR</v>
      </c>
      <c r="P86" s="7">
        <f>Cost_Sch2!P86</f>
        <v>675</v>
      </c>
      <c r="Q86">
        <f>VLOOKUP(Cost_Sch2!Q86,Coding!$B$2:$D$6,3,FALSE)</f>
        <v>1</v>
      </c>
      <c r="R86" s="9">
        <f>Cost_Sch2!R86</f>
        <v>0.68571428571428572</v>
      </c>
      <c r="S86">
        <f>VLOOKUP(Cost_Sch2!S86,Coding!$B$2:$D$6,3,FALSE)</f>
        <v>1</v>
      </c>
      <c r="T86">
        <f>Cost_Sch2!T86</f>
        <v>0.7426597582037997</v>
      </c>
      <c r="U86">
        <f>Cost_Sch2!U86</f>
        <v>0.36500000000000005</v>
      </c>
    </row>
    <row r="87" spans="1:21" ht="17">
      <c r="A87" s="1" t="str">
        <f>Cost_Sch2!A87</f>
        <v>Gulfstar 1</v>
      </c>
      <c r="B87" t="str">
        <f>Cost_Sch2!B87</f>
        <v>GOM</v>
      </c>
      <c r="C87">
        <f>VLOOKUP(Cost_Sch2!C87,Coding!$B$2:$D$6,3,FALSE)</f>
        <v>1</v>
      </c>
      <c r="D87" t="str">
        <f>Cost_Sch2!D87</f>
        <v>IOC</v>
      </c>
      <c r="E87">
        <f>VLOOKUP(Cost_Sch2!E87,Coding!$B$36:$C$37,2,FALSE)</f>
        <v>1</v>
      </c>
      <c r="F87" s="7">
        <f>Cost_Sch2!F87</f>
        <v>3</v>
      </c>
      <c r="G87" s="7">
        <f>Cost_Sch2!G87</f>
        <v>7813</v>
      </c>
      <c r="H87" t="str">
        <f>Cost_Sch2!H87</f>
        <v>EPC</v>
      </c>
      <c r="I87" s="7">
        <f>Cost_Sch2!I87</f>
        <v>1132</v>
      </c>
      <c r="J87" s="6">
        <f>Cost_Sch2!J87</f>
        <v>2.2999999999999998</v>
      </c>
      <c r="K87" t="str">
        <f>Cost_Sch2!K87</f>
        <v>NEW</v>
      </c>
      <c r="L87" s="7">
        <f>Cost_Sch2!L87</f>
        <v>109166.66666666667</v>
      </c>
      <c r="M87">
        <f>VLOOKUP(Cost_Sch2!M87,Coding!$B$47:$D$53,3,FALSE)</f>
        <v>3</v>
      </c>
      <c r="N87">
        <f>VLOOKUP(Cost_Sch2!N87,Coding!$B$2:$D$6,3,FALSE)</f>
        <v>2</v>
      </c>
      <c r="O87" t="str">
        <f>Cost_Sch2!O87</f>
        <v>SPAR</v>
      </c>
      <c r="P87" s="7">
        <f>Cost_Sch2!P87</f>
        <v>1310</v>
      </c>
      <c r="Q87">
        <f>VLOOKUP(Cost_Sch2!Q87,Coding!$B$2:$D$6,3,FALSE)</f>
        <v>2</v>
      </c>
      <c r="R87" s="9">
        <f>Cost_Sch2!R87</f>
        <v>0.73282442748091603</v>
      </c>
      <c r="S87">
        <f>VLOOKUP(Cost_Sch2!S87,Coding!$B$2:$D$6,3,FALSE)</f>
        <v>3</v>
      </c>
      <c r="T87">
        <f>Cost_Sch2!T87</f>
        <v>0.12190812720848057</v>
      </c>
      <c r="U87">
        <f>Cost_Sch2!U87</f>
        <v>0.47826086956521746</v>
      </c>
    </row>
    <row r="88" spans="1:21" ht="34">
      <c r="A88" s="1" t="str">
        <f>Cost_Sch2!A88</f>
        <v>Devil's Tower Spar</v>
      </c>
      <c r="B88" t="str">
        <f>Cost_Sch2!B88</f>
        <v>GOM</v>
      </c>
      <c r="C88">
        <f>VLOOKUP(Cost_Sch2!C88,Coding!$B$2:$D$6,3,FALSE)</f>
        <v>3</v>
      </c>
      <c r="D88" t="str">
        <f>Cost_Sch2!D88</f>
        <v>OC</v>
      </c>
      <c r="E88">
        <f>VLOOKUP(Cost_Sch2!E88,Coding!$B$36:$C$37,2,FALSE)</f>
        <v>1</v>
      </c>
      <c r="F88" s="7">
        <f>Cost_Sch2!F88</f>
        <v>3</v>
      </c>
      <c r="G88" s="7">
        <f>Cost_Sch2!G88</f>
        <v>4189</v>
      </c>
      <c r="H88" t="str">
        <f>Cost_Sch2!H88</f>
        <v>TK</v>
      </c>
      <c r="I88" s="7">
        <f>Cost_Sch2!I88</f>
        <v>739</v>
      </c>
      <c r="J88" s="6">
        <f>Cost_Sch2!J88</f>
        <v>0.2</v>
      </c>
      <c r="K88" t="str">
        <f>Cost_Sch2!K88</f>
        <v>NEW</v>
      </c>
      <c r="L88" s="7">
        <f>Cost_Sch2!L88</f>
        <v>66666.666666666672</v>
      </c>
      <c r="M88">
        <f>VLOOKUP(Cost_Sch2!M88,Coding!$B$47:$D$53,3,FALSE)</f>
        <v>2</v>
      </c>
      <c r="N88">
        <f>VLOOKUP(Cost_Sch2!N88,Coding!$B$2:$D$6,3,FALSE)</f>
        <v>2</v>
      </c>
      <c r="O88" t="str">
        <f>Cost_Sch2!O88</f>
        <v>SPAR</v>
      </c>
      <c r="P88" s="7">
        <f>Cost_Sch2!P88</f>
        <v>1710</v>
      </c>
      <c r="Q88">
        <f>VLOOKUP(Cost_Sch2!Q88,Coding!$B$2:$D$6,3,FALSE)</f>
        <v>2</v>
      </c>
      <c r="R88" s="9">
        <f>Cost_Sch2!R88</f>
        <v>0.89999999999999991</v>
      </c>
      <c r="S88">
        <f>VLOOKUP(Cost_Sch2!S88,Coding!$B$2:$D$6,3,FALSE)</f>
        <v>1</v>
      </c>
      <c r="T88">
        <f>Cost_Sch2!T88</f>
        <v>0.41948579161028415</v>
      </c>
      <c r="U88">
        <f>Cost_Sch2!U88</f>
        <v>6.0000000000000053E-2</v>
      </c>
    </row>
    <row r="89" spans="1:21" ht="17">
      <c r="A89" s="1" t="str">
        <f>Cost_Sch2!A89</f>
        <v>Kikeh Spar</v>
      </c>
      <c r="B89" t="str">
        <f>Cost_Sch2!B89</f>
        <v>SEA</v>
      </c>
      <c r="C89">
        <f>VLOOKUP(Cost_Sch2!C89,Coding!$B$2:$D$6,3,FALSE)</f>
        <v>5</v>
      </c>
      <c r="D89" t="str">
        <f>Cost_Sch2!D89</f>
        <v>OC</v>
      </c>
      <c r="E89">
        <f>VLOOKUP(Cost_Sch2!E89,Coding!$B$36:$C$37,2,FALSE)</f>
        <v>2</v>
      </c>
      <c r="F89" s="7">
        <f>Cost_Sch2!F89</f>
        <v>1</v>
      </c>
      <c r="G89" s="7">
        <f>Cost_Sch2!G89</f>
        <v>5513</v>
      </c>
      <c r="H89" t="str">
        <f>Cost_Sch2!H89</f>
        <v>EPC</v>
      </c>
      <c r="I89" s="7">
        <f>Cost_Sch2!I89</f>
        <v>939</v>
      </c>
      <c r="J89" s="6">
        <f>Cost_Sch2!J89</f>
        <v>0.5</v>
      </c>
      <c r="K89" t="str">
        <f>Cost_Sch2!K89</f>
        <v>NEW</v>
      </c>
      <c r="L89" s="7">
        <f>Cost_Sch2!L89</f>
        <v>142500</v>
      </c>
      <c r="M89">
        <f>VLOOKUP(Cost_Sch2!M89,Coding!$B$47:$D$53,3,FALSE)</f>
        <v>3</v>
      </c>
      <c r="N89">
        <f>VLOOKUP(Cost_Sch2!N89,Coding!$B$2:$D$6,3,FALSE)</f>
        <v>4</v>
      </c>
      <c r="O89" t="str">
        <f>Cost_Sch2!O89</f>
        <v>SPAR</v>
      </c>
      <c r="P89" s="7">
        <f>Cost_Sch2!P89</f>
        <v>1330</v>
      </c>
      <c r="Q89">
        <f>VLOOKUP(Cost_Sch2!Q89,Coding!$B$2:$D$6,3,FALSE)</f>
        <v>1</v>
      </c>
      <c r="R89" s="9">
        <f>Cost_Sch2!R89</f>
        <v>0.84210526315789469</v>
      </c>
      <c r="S89">
        <f>VLOOKUP(Cost_Sch2!S89,Coding!$B$2:$D$6,3,FALSE)</f>
        <v>4</v>
      </c>
      <c r="T89">
        <f>Cost_Sch2!T89</f>
        <v>-1.5974440894568689E-2</v>
      </c>
      <c r="U89">
        <f>Cost_Sch2!U89</f>
        <v>0.28571428571428581</v>
      </c>
    </row>
    <row r="90" spans="1:21" ht="34">
      <c r="A90" s="1" t="str">
        <f>Cost_Sch2!A90</f>
        <v>Kizomba A Wellhead TLP</v>
      </c>
      <c r="B90" t="str">
        <f>Cost_Sch2!B90</f>
        <v>AFRICA</v>
      </c>
      <c r="C90">
        <f>VLOOKUP(Cost_Sch2!C90,Coding!$B$2:$D$6,3,FALSE)</f>
        <v>4</v>
      </c>
      <c r="D90" t="str">
        <f>Cost_Sch2!D90</f>
        <v>IOC</v>
      </c>
      <c r="E90">
        <f>VLOOKUP(Cost_Sch2!E90,Coding!$B$36:$C$37,2,FALSE)</f>
        <v>2</v>
      </c>
      <c r="F90" s="7">
        <f>Cost_Sch2!F90</f>
        <v>1</v>
      </c>
      <c r="G90" s="7">
        <f>Cost_Sch2!G90</f>
        <v>4253</v>
      </c>
      <c r="H90" t="str">
        <f>Cost_Sch2!H90</f>
        <v>EPC</v>
      </c>
      <c r="I90" s="7">
        <f>Cost_Sch2!I90</f>
        <v>1073</v>
      </c>
      <c r="J90" s="6">
        <f>Cost_Sch2!J90</f>
        <v>0.65</v>
      </c>
      <c r="K90" t="str">
        <f>Cost_Sch2!K90</f>
        <v>NEW</v>
      </c>
      <c r="L90" s="7">
        <f>Cost_Sch2!L90</f>
        <v>250000</v>
      </c>
      <c r="M90">
        <f>VLOOKUP(Cost_Sch2!M90,Coding!$B$47:$D$53,3,FALSE)</f>
        <v>6</v>
      </c>
      <c r="N90">
        <f>VLOOKUP(Cost_Sch2!N90,Coding!$B$2:$D$6,3,FALSE)</f>
        <v>1</v>
      </c>
      <c r="O90" t="str">
        <f>Cost_Sch2!O90</f>
        <v>TLP</v>
      </c>
      <c r="P90" s="7">
        <f>Cost_Sch2!P90</f>
        <v>1175</v>
      </c>
      <c r="Q90">
        <f>VLOOKUP(Cost_Sch2!Q90,Coding!$B$2:$D$6,3,FALSE)</f>
        <v>3</v>
      </c>
      <c r="R90" s="9">
        <f>Cost_Sch2!R90</f>
        <v>1</v>
      </c>
      <c r="S90">
        <f>VLOOKUP(Cost_Sch2!S90,Coding!$B$2:$D$6,3,FALSE)</f>
        <v>2</v>
      </c>
      <c r="T90">
        <f>Cost_Sch2!T90</f>
        <v>5.5917986952469714E-3</v>
      </c>
      <c r="U90">
        <f>Cost_Sch2!U90</f>
        <v>0.13333333333333333</v>
      </c>
    </row>
    <row r="91" spans="1:21" ht="34">
      <c r="A91" s="1" t="str">
        <f>Cost_Sch2!A91</f>
        <v>Kizomba B Wellhead TLP</v>
      </c>
      <c r="B91" t="str">
        <f>Cost_Sch2!B91</f>
        <v>AFRICA</v>
      </c>
      <c r="C91">
        <f>VLOOKUP(Cost_Sch2!C91,Coding!$B$2:$D$6,3,FALSE)</f>
        <v>3</v>
      </c>
      <c r="D91" t="str">
        <f>Cost_Sch2!D91</f>
        <v>IOC</v>
      </c>
      <c r="E91">
        <f>VLOOKUP(Cost_Sch2!E91,Coding!$B$36:$C$37,2,FALSE)</f>
        <v>2</v>
      </c>
      <c r="F91" s="7">
        <f>Cost_Sch2!F91</f>
        <v>1</v>
      </c>
      <c r="G91" s="7">
        <f>Cost_Sch2!G91</f>
        <v>4756</v>
      </c>
      <c r="H91" t="str">
        <f>Cost_Sch2!H91</f>
        <v>EPC</v>
      </c>
      <c r="I91" s="7">
        <f>Cost_Sch2!I91</f>
        <v>1071</v>
      </c>
      <c r="J91" s="6">
        <f>Cost_Sch2!J91</f>
        <v>0.6</v>
      </c>
      <c r="K91" t="str">
        <f>Cost_Sch2!K91</f>
        <v>NEW</v>
      </c>
      <c r="L91" s="7">
        <f>Cost_Sch2!L91</f>
        <v>250000</v>
      </c>
      <c r="M91">
        <f>VLOOKUP(Cost_Sch2!M91,Coding!$B$47:$D$53,3,FALSE)</f>
        <v>6</v>
      </c>
      <c r="N91">
        <f>VLOOKUP(Cost_Sch2!N91,Coding!$B$2:$D$6,3,FALSE)</f>
        <v>1</v>
      </c>
      <c r="O91" t="str">
        <f>Cost_Sch2!O91</f>
        <v>TLP</v>
      </c>
      <c r="P91" s="7">
        <f>Cost_Sch2!P91</f>
        <v>1250</v>
      </c>
      <c r="Q91">
        <f>VLOOKUP(Cost_Sch2!Q91,Coding!$B$2:$D$6,3,FALSE)</f>
        <v>5</v>
      </c>
      <c r="R91" s="9">
        <f>Cost_Sch2!R91</f>
        <v>1</v>
      </c>
      <c r="S91">
        <f>VLOOKUP(Cost_Sch2!S91,Coding!$B$2:$D$6,3,FALSE)</f>
        <v>2</v>
      </c>
      <c r="T91">
        <f>Cost_Sch2!T91</f>
        <v>-0.14005602240896359</v>
      </c>
      <c r="U91">
        <f>Cost_Sch2!U91</f>
        <v>0.13333333333333347</v>
      </c>
    </row>
    <row r="92" spans="1:21" ht="17">
      <c r="A92" s="1" t="str">
        <f>Cost_Sch2!A92</f>
        <v>Okume TLP</v>
      </c>
      <c r="B92" t="str">
        <f>Cost_Sch2!B92</f>
        <v>AFRICA</v>
      </c>
      <c r="C92">
        <f>VLOOKUP(Cost_Sch2!C92,Coding!$B$2:$D$6,3,FALSE)</f>
        <v>2</v>
      </c>
      <c r="D92" t="str">
        <f>Cost_Sch2!D92</f>
        <v>OC</v>
      </c>
      <c r="E92">
        <f>VLOOKUP(Cost_Sch2!E92,Coding!$B$36:$C$37,2,FALSE)</f>
        <v>2</v>
      </c>
      <c r="F92" s="7">
        <f>Cost_Sch2!F92</f>
        <v>1</v>
      </c>
      <c r="G92" s="7">
        <f>Cost_Sch2!G92</f>
        <v>5414</v>
      </c>
      <c r="H92" t="str">
        <f>Cost_Sch2!H92</f>
        <v>EPC</v>
      </c>
      <c r="I92" s="7">
        <f>Cost_Sch2!I92</f>
        <v>550</v>
      </c>
      <c r="J92" s="6">
        <f>Cost_Sch2!J92</f>
        <v>0.14249999999999999</v>
      </c>
      <c r="K92" t="str">
        <f>Cost_Sch2!K92</f>
        <v>NEW</v>
      </c>
      <c r="L92" s="7">
        <f>Cost_Sch2!L92</f>
        <v>30000</v>
      </c>
      <c r="M92">
        <f>VLOOKUP(Cost_Sch2!M92,Coding!$B$47:$D$53,3,FALSE)</f>
        <v>1</v>
      </c>
      <c r="N92">
        <f>VLOOKUP(Cost_Sch2!N92,Coding!$B$2:$D$6,3,FALSE)</f>
        <v>1</v>
      </c>
      <c r="O92" t="str">
        <f>Cost_Sch2!O92</f>
        <v>TLP</v>
      </c>
      <c r="P92" s="7">
        <f>Cost_Sch2!P92</f>
        <v>500</v>
      </c>
      <c r="Q92">
        <f>VLOOKUP(Cost_Sch2!Q92,Coding!$B$2:$D$6,3,FALSE)</f>
        <v>4</v>
      </c>
      <c r="R92" s="9">
        <f>Cost_Sch2!R92</f>
        <v>0.83333333333333337</v>
      </c>
      <c r="S92">
        <f>VLOOKUP(Cost_Sch2!S92,Coding!$B$2:$D$6,3,FALSE)</f>
        <v>4</v>
      </c>
      <c r="T92">
        <f>Cost_Sch2!T92</f>
        <v>0.04</v>
      </c>
      <c r="U92">
        <f>Cost_Sch2!U92</f>
        <v>0</v>
      </c>
    </row>
    <row r="93" spans="1:21" ht="17">
      <c r="A93" s="1" t="str">
        <f>Cost_Sch2!A93</f>
        <v>Oveng TLP</v>
      </c>
      <c r="B93" t="str">
        <f>Cost_Sch2!B93</f>
        <v>AFRICA</v>
      </c>
      <c r="C93">
        <f>VLOOKUP(Cost_Sch2!C93,Coding!$B$2:$D$6,3,FALSE)</f>
        <v>2</v>
      </c>
      <c r="D93" t="str">
        <f>Cost_Sch2!D93</f>
        <v>OC</v>
      </c>
      <c r="E93">
        <f>VLOOKUP(Cost_Sch2!E93,Coding!$B$36:$C$37,2,FALSE)</f>
        <v>2</v>
      </c>
      <c r="F93" s="7">
        <f>Cost_Sch2!F93</f>
        <v>1</v>
      </c>
      <c r="G93" s="7">
        <f>Cost_Sch2!G93</f>
        <v>5414</v>
      </c>
      <c r="H93" t="str">
        <f>Cost_Sch2!H93</f>
        <v>EPC</v>
      </c>
      <c r="I93" s="7">
        <f>Cost_Sch2!I93</f>
        <v>550</v>
      </c>
      <c r="J93" s="6">
        <f>Cost_Sch2!J93</f>
        <v>0.14249999999999999</v>
      </c>
      <c r="K93" t="str">
        <f>Cost_Sch2!K93</f>
        <v>NEW</v>
      </c>
      <c r="L93" s="7">
        <f>Cost_Sch2!L93</f>
        <v>30000</v>
      </c>
      <c r="M93">
        <f>VLOOKUP(Cost_Sch2!M93,Coding!$B$47:$D$53,3,FALSE)</f>
        <v>1</v>
      </c>
      <c r="N93">
        <f>VLOOKUP(Cost_Sch2!N93,Coding!$B$2:$D$6,3,FALSE)</f>
        <v>1</v>
      </c>
      <c r="O93" t="str">
        <f>Cost_Sch2!O93</f>
        <v>TLP</v>
      </c>
      <c r="P93" s="7">
        <f>Cost_Sch2!P93</f>
        <v>280</v>
      </c>
      <c r="Q93">
        <f>VLOOKUP(Cost_Sch2!Q93,Coding!$B$2:$D$6,3,FALSE)</f>
        <v>4</v>
      </c>
      <c r="R93" s="9">
        <f>Cost_Sch2!R93</f>
        <v>0.83333333333333337</v>
      </c>
      <c r="S93">
        <f>VLOOKUP(Cost_Sch2!S93,Coding!$B$2:$D$6,3,FALSE)</f>
        <v>4</v>
      </c>
      <c r="T93">
        <f>Cost_Sch2!T93</f>
        <v>0.04</v>
      </c>
      <c r="U93">
        <f>Cost_Sch2!U93</f>
        <v>0</v>
      </c>
    </row>
    <row r="94" spans="1:21" ht="34">
      <c r="A94" s="1" t="str">
        <f>Cost_Sch2!A94</f>
        <v>P 61 Wellhead TLP</v>
      </c>
      <c r="B94" t="str">
        <f>Cost_Sch2!B94</f>
        <v>BRAZ</v>
      </c>
      <c r="C94">
        <f>VLOOKUP(Cost_Sch2!C94,Coding!$B$2:$D$6,3,FALSE)</f>
        <v>5</v>
      </c>
      <c r="D94" t="str">
        <f>Cost_Sch2!D94</f>
        <v>NOC</v>
      </c>
      <c r="E94">
        <f>VLOOKUP(Cost_Sch2!E94,Coding!$B$36:$C$37,2,FALSE)</f>
        <v>2</v>
      </c>
      <c r="F94" s="7">
        <f>Cost_Sch2!F94</f>
        <v>1</v>
      </c>
      <c r="G94" s="7">
        <f>Cost_Sch2!G94</f>
        <v>7213</v>
      </c>
      <c r="H94" t="str">
        <f>Cost_Sch2!H94</f>
        <v>EPC</v>
      </c>
      <c r="I94" s="7">
        <f>Cost_Sch2!I94</f>
        <v>1475</v>
      </c>
      <c r="J94" s="6">
        <f>Cost_Sch2!J94</f>
        <v>1.07</v>
      </c>
      <c r="K94" t="str">
        <f>Cost_Sch2!K94</f>
        <v>NEW</v>
      </c>
      <c r="L94" s="7">
        <f>Cost_Sch2!L94</f>
        <v>145833.33333333334</v>
      </c>
      <c r="M94">
        <f>VLOOKUP(Cost_Sch2!M94,Coding!$B$47:$D$53,3,FALSE)</f>
        <v>3</v>
      </c>
      <c r="N94">
        <f>VLOOKUP(Cost_Sch2!N94,Coding!$B$2:$D$6,3,FALSE)</f>
        <v>3</v>
      </c>
      <c r="O94" t="str">
        <f>Cost_Sch2!O94</f>
        <v>TLP</v>
      </c>
      <c r="P94" s="7">
        <f>Cost_Sch2!P94</f>
        <v>1180</v>
      </c>
      <c r="Q94">
        <f>VLOOKUP(Cost_Sch2!Q94,Coding!$B$2:$D$6,3,FALSE)</f>
        <v>1</v>
      </c>
      <c r="R94" s="9">
        <f>Cost_Sch2!R94</f>
        <v>0.96</v>
      </c>
      <c r="S94">
        <f>VLOOKUP(Cost_Sch2!S94,Coding!$B$2:$D$6,3,FALSE)</f>
        <v>2</v>
      </c>
      <c r="T94">
        <f>Cost_Sch2!T94</f>
        <v>0.35050847457627121</v>
      </c>
      <c r="U94">
        <f>Cost_Sch2!U94</f>
        <v>0</v>
      </c>
    </row>
    <row r="95" spans="1:21" ht="17">
      <c r="A95" s="1" t="str">
        <f>Cost_Sch2!A95</f>
        <v>Auger TLP</v>
      </c>
      <c r="B95" t="str">
        <f>Cost_Sch2!B95</f>
        <v>GOM</v>
      </c>
      <c r="C95">
        <f>VLOOKUP(Cost_Sch2!C95,Coding!$B$2:$D$6,3,FALSE)</f>
        <v>2</v>
      </c>
      <c r="D95" t="str">
        <f>Cost_Sch2!D95</f>
        <v>IOC</v>
      </c>
      <c r="E95">
        <f>VLOOKUP(Cost_Sch2!E95,Coding!$B$36:$C$37,2,FALSE)</f>
        <v>2</v>
      </c>
      <c r="F95" s="7">
        <f>Cost_Sch2!F95</f>
        <v>1</v>
      </c>
      <c r="G95" s="7">
        <f>Cost_Sch2!G95</f>
        <v>287</v>
      </c>
      <c r="H95" t="str">
        <f>Cost_Sch2!H95</f>
        <v>EPC</v>
      </c>
      <c r="I95" s="7">
        <f>Cost_Sch2!I95</f>
        <v>1233</v>
      </c>
      <c r="J95" s="6">
        <f>Cost_Sch2!J95</f>
        <v>0.86363636363636354</v>
      </c>
      <c r="K95" t="str">
        <f>Cost_Sch2!K95</f>
        <v>NEW</v>
      </c>
      <c r="L95" s="7">
        <f>Cost_Sch2!L95</f>
        <v>65000</v>
      </c>
      <c r="M95">
        <f>VLOOKUP(Cost_Sch2!M95,Coding!$B$47:$D$53,3,FALSE)</f>
        <v>2</v>
      </c>
      <c r="N95">
        <f>VLOOKUP(Cost_Sch2!N95,Coding!$B$2:$D$6,3,FALSE)</f>
        <v>4</v>
      </c>
      <c r="O95" t="str">
        <f>Cost_Sch2!O95</f>
        <v>TLP</v>
      </c>
      <c r="P95" s="7">
        <f>Cost_Sch2!P95</f>
        <v>870</v>
      </c>
      <c r="Q95">
        <f>VLOOKUP(Cost_Sch2!Q95,Coding!$B$2:$D$6,3,FALSE)</f>
        <v>2</v>
      </c>
      <c r="R95" s="9">
        <f>Cost_Sch2!R95</f>
        <v>0.61538461538461542</v>
      </c>
      <c r="S95">
        <f>VLOOKUP(Cost_Sch2!S95,Coding!$B$2:$D$6,3,FALSE)</f>
        <v>4</v>
      </c>
      <c r="T95">
        <f>Cost_Sch2!T95</f>
        <v>4.4606650446066508E-2</v>
      </c>
      <c r="U95">
        <f>Cost_Sch2!U95</f>
        <v>0.38947368421052642</v>
      </c>
    </row>
    <row r="96" spans="1:21" ht="17">
      <c r="A96" s="1" t="str">
        <f>Cost_Sch2!A96</f>
        <v>Magnolia TLP</v>
      </c>
      <c r="B96" t="str">
        <f>Cost_Sch2!B96</f>
        <v>GOM</v>
      </c>
      <c r="C96">
        <f>VLOOKUP(Cost_Sch2!C96,Coding!$B$2:$D$6,3,FALSE)</f>
        <v>1</v>
      </c>
      <c r="D96" t="str">
        <f>Cost_Sch2!D96</f>
        <v>IOC</v>
      </c>
      <c r="E96">
        <f>VLOOKUP(Cost_Sch2!E96,Coding!$B$36:$C$37,2,FALSE)</f>
        <v>2</v>
      </c>
      <c r="F96" s="7">
        <f>Cost_Sch2!F96</f>
        <v>1</v>
      </c>
      <c r="G96" s="7">
        <f>Cost_Sch2!G96</f>
        <v>4392</v>
      </c>
      <c r="H96" t="str">
        <f>Cost_Sch2!H96</f>
        <v>EPC</v>
      </c>
      <c r="I96" s="7">
        <f>Cost_Sch2!I96</f>
        <v>1040</v>
      </c>
      <c r="J96" s="6">
        <f>Cost_Sch2!J96</f>
        <v>0.6</v>
      </c>
      <c r="K96" t="str">
        <f>Cost_Sch2!K96</f>
        <v>NEW</v>
      </c>
      <c r="L96" s="7">
        <f>Cost_Sch2!L96</f>
        <v>75000</v>
      </c>
      <c r="M96">
        <f>VLOOKUP(Cost_Sch2!M96,Coding!$B$47:$D$53,3,FALSE)</f>
        <v>2</v>
      </c>
      <c r="N96">
        <f>VLOOKUP(Cost_Sch2!N96,Coding!$B$2:$D$6,3,FALSE)</f>
        <v>4</v>
      </c>
      <c r="O96" t="str">
        <f>Cost_Sch2!O96</f>
        <v>TLP</v>
      </c>
      <c r="P96" s="7">
        <f>Cost_Sch2!P96</f>
        <v>1432</v>
      </c>
      <c r="Q96">
        <f>VLOOKUP(Cost_Sch2!Q96,Coding!$B$2:$D$6,3,FALSE)</f>
        <v>2</v>
      </c>
      <c r="R96" s="9">
        <f>Cost_Sch2!R96</f>
        <v>0.66666666666666663</v>
      </c>
      <c r="S96">
        <f>VLOOKUP(Cost_Sch2!S96,Coding!$B$2:$D$6,3,FALSE)</f>
        <v>5</v>
      </c>
      <c r="T96">
        <f>Cost_Sch2!T96</f>
        <v>3.8461538461538464E-2</v>
      </c>
      <c r="U96">
        <f>Cost_Sch2!U96</f>
        <v>0</v>
      </c>
    </row>
    <row r="97" spans="1:21" ht="17">
      <c r="A97" s="1" t="str">
        <f>Cost_Sch2!A97</f>
        <v>Brutus TLP</v>
      </c>
      <c r="B97" t="str">
        <f>Cost_Sch2!B97</f>
        <v>GOM</v>
      </c>
      <c r="C97">
        <f>VLOOKUP(Cost_Sch2!C97,Coding!$B$2:$D$6,3,FALSE)</f>
        <v>1</v>
      </c>
      <c r="D97" t="str">
        <f>Cost_Sch2!D97</f>
        <v>IOC</v>
      </c>
      <c r="E97">
        <f>VLOOKUP(Cost_Sch2!E97,Coding!$B$36:$C$37,2,FALSE)</f>
        <v>2</v>
      </c>
      <c r="F97" s="7">
        <f>Cost_Sch2!F97</f>
        <v>1</v>
      </c>
      <c r="G97" s="7">
        <f>Cost_Sch2!G97</f>
        <v>3570</v>
      </c>
      <c r="H97" t="str">
        <f>Cost_Sch2!H97</f>
        <v>EPC</v>
      </c>
      <c r="I97" s="7">
        <f>Cost_Sch2!I97</f>
        <v>674</v>
      </c>
      <c r="J97" s="6">
        <f>Cost_Sch2!J97</f>
        <v>0.76</v>
      </c>
      <c r="K97" t="str">
        <f>Cost_Sch2!K97</f>
        <v>NEW</v>
      </c>
      <c r="L97" s="7">
        <f>Cost_Sch2!L97</f>
        <v>155000</v>
      </c>
      <c r="M97">
        <f>VLOOKUP(Cost_Sch2!M97,Coding!$B$47:$D$53,3,FALSE)</f>
        <v>4</v>
      </c>
      <c r="N97">
        <f>VLOOKUP(Cost_Sch2!N97,Coding!$B$2:$D$6,3,FALSE)</f>
        <v>2</v>
      </c>
      <c r="O97" t="str">
        <f>Cost_Sch2!O97</f>
        <v>TLP</v>
      </c>
      <c r="P97" s="7">
        <f>Cost_Sch2!P97</f>
        <v>910</v>
      </c>
      <c r="Q97">
        <f>VLOOKUP(Cost_Sch2!Q97,Coding!$B$2:$D$6,3,FALSE)</f>
        <v>4</v>
      </c>
      <c r="R97" s="9">
        <f>Cost_Sch2!R97</f>
        <v>0.83870967741935487</v>
      </c>
      <c r="S97">
        <f>VLOOKUP(Cost_Sch2!S97,Coding!$B$2:$D$6,3,FALSE)</f>
        <v>4</v>
      </c>
      <c r="T97">
        <f>Cost_Sch2!T97</f>
        <v>3.857566765578635E-2</v>
      </c>
      <c r="U97">
        <f>Cost_Sch2!U97</f>
        <v>7.8947368421052558E-2</v>
      </c>
    </row>
    <row r="98" spans="1:21" ht="17">
      <c r="A98" s="1" t="str">
        <f>Cost_Sch2!A98</f>
        <v>Stampede TLP</v>
      </c>
      <c r="B98" t="str">
        <f>Cost_Sch2!B98</f>
        <v>GOM</v>
      </c>
      <c r="C98">
        <f>VLOOKUP(Cost_Sch2!C98,Coding!$B$2:$D$6,3,FALSE)</f>
        <v>1</v>
      </c>
      <c r="D98" t="str">
        <f>Cost_Sch2!D98</f>
        <v>OC</v>
      </c>
      <c r="E98">
        <f>VLOOKUP(Cost_Sch2!E98,Coding!$B$36:$C$37,2,FALSE)</f>
        <v>2</v>
      </c>
      <c r="F98" s="7">
        <f>Cost_Sch2!F98</f>
        <v>1</v>
      </c>
      <c r="G98" s="7">
        <f>Cost_Sch2!G98</f>
        <v>8523</v>
      </c>
      <c r="H98" t="str">
        <f>Cost_Sch2!H98</f>
        <v>EPC</v>
      </c>
      <c r="I98" s="7">
        <f>Cost_Sch2!I98</f>
        <v>1982</v>
      </c>
      <c r="J98" s="6">
        <f>Cost_Sch2!J98</f>
        <v>6.2</v>
      </c>
      <c r="K98" t="str">
        <f>Cost_Sch2!K98</f>
        <v>NEW</v>
      </c>
      <c r="L98" s="7">
        <f>Cost_Sch2!L98</f>
        <v>86666.666666666672</v>
      </c>
      <c r="M98">
        <f>VLOOKUP(Cost_Sch2!M98,Coding!$B$47:$D$53,3,FALSE)</f>
        <v>2</v>
      </c>
      <c r="N98">
        <f>VLOOKUP(Cost_Sch2!N98,Coding!$B$2:$D$6,3,FALSE)</f>
        <v>1</v>
      </c>
      <c r="O98" t="str">
        <f>Cost_Sch2!O98</f>
        <v>TLP</v>
      </c>
      <c r="P98" s="7">
        <f>Cost_Sch2!P98</f>
        <v>1160</v>
      </c>
      <c r="Q98">
        <f>VLOOKUP(Cost_Sch2!Q98,Coding!$B$2:$D$6,3,FALSE)</f>
        <v>4</v>
      </c>
      <c r="R98" s="9">
        <f>Cost_Sch2!R98</f>
        <v>0.92307692307692302</v>
      </c>
      <c r="S98">
        <f>VLOOKUP(Cost_Sch2!S98,Coding!$B$2:$D$6,3,FALSE)</f>
        <v>5</v>
      </c>
      <c r="T98">
        <f>Cost_Sch2!T98</f>
        <v>-0.12209889001009082</v>
      </c>
      <c r="U98">
        <f>Cost_Sch2!U98</f>
        <v>-0.1290322580645161</v>
      </c>
    </row>
    <row r="99" spans="1:21" ht="17">
      <c r="A99" s="1" t="str">
        <f>Cost_Sch2!A99</f>
        <v>Neptune TLP</v>
      </c>
      <c r="B99" t="str">
        <f>Cost_Sch2!B99</f>
        <v>GOM</v>
      </c>
      <c r="C99">
        <f>VLOOKUP(Cost_Sch2!C99,Coding!$B$2:$D$6,3,FALSE)</f>
        <v>2</v>
      </c>
      <c r="D99" t="str">
        <f>Cost_Sch2!D99</f>
        <v>OC</v>
      </c>
      <c r="E99">
        <f>VLOOKUP(Cost_Sch2!E99,Coding!$B$36:$C$37,2,FALSE)</f>
        <v>2</v>
      </c>
      <c r="F99" s="7">
        <f>Cost_Sch2!F99</f>
        <v>1</v>
      </c>
      <c r="G99" s="7">
        <f>Cost_Sch2!G99</f>
        <v>5670</v>
      </c>
      <c r="H99" t="str">
        <f>Cost_Sch2!H99</f>
        <v>EPC</v>
      </c>
      <c r="I99" s="7">
        <f>Cost_Sch2!I99</f>
        <v>887</v>
      </c>
      <c r="J99" s="6">
        <f>Cost_Sch2!J99</f>
        <v>0.85</v>
      </c>
      <c r="K99" t="str">
        <f>Cost_Sch2!K99</f>
        <v>NEW</v>
      </c>
      <c r="L99" s="7">
        <f>Cost_Sch2!L99</f>
        <v>58333.333333333336</v>
      </c>
      <c r="M99">
        <f>VLOOKUP(Cost_Sch2!M99,Coding!$B$47:$D$53,3,FALSE)</f>
        <v>2</v>
      </c>
      <c r="N99">
        <f>VLOOKUP(Cost_Sch2!N99,Coding!$B$2:$D$6,3,FALSE)</f>
        <v>2</v>
      </c>
      <c r="O99" t="str">
        <f>Cost_Sch2!O99</f>
        <v>TLP</v>
      </c>
      <c r="P99" s="7">
        <f>Cost_Sch2!P99</f>
        <v>1300</v>
      </c>
      <c r="Q99">
        <f>VLOOKUP(Cost_Sch2!Q99,Coding!$B$2:$D$6,3,FALSE)</f>
        <v>2</v>
      </c>
      <c r="R99" s="9">
        <f>Cost_Sch2!R99</f>
        <v>0.8571428571428571</v>
      </c>
      <c r="S99">
        <f>VLOOKUP(Cost_Sch2!S99,Coding!$B$2:$D$6,3,FALSE)</f>
        <v>3</v>
      </c>
      <c r="T99">
        <f>Cost_Sch2!T99</f>
        <v>0.23449830890642615</v>
      </c>
      <c r="U99">
        <f>Cost_Sch2!U99</f>
        <v>0.47882352941176465</v>
      </c>
    </row>
    <row r="100" spans="1:21" ht="17">
      <c r="A100" s="1" t="str">
        <f>Cost_Sch2!A100</f>
        <v>Shenzi TLP</v>
      </c>
      <c r="B100" t="str">
        <f>Cost_Sch2!B100</f>
        <v>GOM</v>
      </c>
      <c r="C100">
        <f>VLOOKUP(Cost_Sch2!C100,Coding!$B$2:$D$6,3,FALSE)</f>
        <v>2</v>
      </c>
      <c r="D100" t="str">
        <f>Cost_Sch2!D100</f>
        <v>OC</v>
      </c>
      <c r="E100">
        <f>VLOOKUP(Cost_Sch2!E100,Coding!$B$36:$C$37,2,FALSE)</f>
        <v>2</v>
      </c>
      <c r="F100" s="7">
        <f>Cost_Sch2!F100</f>
        <v>1</v>
      </c>
      <c r="G100" s="7">
        <f>Cost_Sch2!G100</f>
        <v>6001</v>
      </c>
      <c r="H100" t="str">
        <f>Cost_Sch2!H100</f>
        <v>EPC</v>
      </c>
      <c r="I100" s="7">
        <f>Cost_Sch2!I100</f>
        <v>1119</v>
      </c>
      <c r="J100" s="6">
        <f>Cost_Sch2!J100</f>
        <v>4.41</v>
      </c>
      <c r="K100" t="str">
        <f>Cost_Sch2!K100</f>
        <v>NEW</v>
      </c>
      <c r="L100" s="7">
        <f>Cost_Sch2!L100</f>
        <v>116666.66666666667</v>
      </c>
      <c r="M100">
        <f>VLOOKUP(Cost_Sch2!M100,Coding!$B$47:$D$53,3,FALSE)</f>
        <v>3</v>
      </c>
      <c r="N100">
        <f>VLOOKUP(Cost_Sch2!N100,Coding!$B$2:$D$6,3,FALSE)</f>
        <v>2</v>
      </c>
      <c r="O100" t="str">
        <f>Cost_Sch2!O100</f>
        <v>TLP</v>
      </c>
      <c r="P100" s="7">
        <f>Cost_Sch2!P100</f>
        <v>1333</v>
      </c>
      <c r="Q100">
        <f>VLOOKUP(Cost_Sch2!Q100,Coding!$B$2:$D$6,3,FALSE)</f>
        <v>2</v>
      </c>
      <c r="R100" s="9">
        <f>Cost_Sch2!R100</f>
        <v>0.8571428571428571</v>
      </c>
      <c r="S100">
        <f>VLOOKUP(Cost_Sch2!S100,Coding!$B$2:$D$6,3,FALSE)</f>
        <v>5</v>
      </c>
      <c r="T100">
        <f>Cost_Sch2!T100</f>
        <v>-8.8471849865951746E-2</v>
      </c>
      <c r="U100">
        <f>Cost_Sch2!U100</f>
        <v>0</v>
      </c>
    </row>
    <row r="101" spans="1:21" ht="17">
      <c r="A101" s="1" t="str">
        <f>Cost_Sch2!A101</f>
        <v>Mars TLP</v>
      </c>
      <c r="B101" t="str">
        <f>Cost_Sch2!B101</f>
        <v>GOM</v>
      </c>
      <c r="C101">
        <f>VLOOKUP(Cost_Sch2!C101,Coding!$B$2:$D$6,3,FALSE)</f>
        <v>1</v>
      </c>
      <c r="D101" t="str">
        <f>Cost_Sch2!D101</f>
        <v>IOC</v>
      </c>
      <c r="E101">
        <f>VLOOKUP(Cost_Sch2!E101,Coding!$B$36:$C$37,2,FALSE)</f>
        <v>2</v>
      </c>
      <c r="F101" s="7">
        <f>Cost_Sch2!F101</f>
        <v>1</v>
      </c>
      <c r="G101" s="7">
        <f>Cost_Sch2!G101</f>
        <v>1381</v>
      </c>
      <c r="H101" t="str">
        <f>Cost_Sch2!H101</f>
        <v>EPC</v>
      </c>
      <c r="I101" s="7">
        <f>Cost_Sch2!I101</f>
        <v>1098</v>
      </c>
      <c r="J101" s="6">
        <f>Cost_Sch2!J101</f>
        <v>1.2</v>
      </c>
      <c r="K101" t="str">
        <f>Cost_Sch2!K101</f>
        <v>NEW</v>
      </c>
      <c r="L101" s="7">
        <f>Cost_Sch2!L101</f>
        <v>230833.33333333334</v>
      </c>
      <c r="M101">
        <f>VLOOKUP(Cost_Sch2!M101,Coding!$B$47:$D$53,3,FALSE)</f>
        <v>5</v>
      </c>
      <c r="N101">
        <f>VLOOKUP(Cost_Sch2!N101,Coding!$B$2:$D$6,3,FALSE)</f>
        <v>2</v>
      </c>
      <c r="O101" t="str">
        <f>Cost_Sch2!O101</f>
        <v>TLP</v>
      </c>
      <c r="P101" s="7">
        <f>Cost_Sch2!P101</f>
        <v>896</v>
      </c>
      <c r="Q101">
        <f>VLOOKUP(Cost_Sch2!Q101,Coding!$B$2:$D$6,3,FALSE)</f>
        <v>4</v>
      </c>
      <c r="R101" s="9">
        <f>Cost_Sch2!R101</f>
        <v>0.86642599277978338</v>
      </c>
      <c r="S101">
        <f>VLOOKUP(Cost_Sch2!S101,Coding!$B$2:$D$6,3,FALSE)</f>
        <v>4</v>
      </c>
      <c r="T101">
        <f>Cost_Sch2!T101</f>
        <v>-9.0163934426229511E-2</v>
      </c>
      <c r="U101">
        <f>Cost_Sch2!U101</f>
        <v>-5.4166666666666627E-2</v>
      </c>
    </row>
    <row r="102" spans="1:21" ht="17">
      <c r="A102" s="1" t="str">
        <f>Cost_Sch2!A102</f>
        <v>Olympus TLP</v>
      </c>
      <c r="B102" t="str">
        <f>Cost_Sch2!B102</f>
        <v>GOM</v>
      </c>
      <c r="C102">
        <f>VLOOKUP(Cost_Sch2!C102,Coding!$B$2:$D$6,3,FALSE)</f>
        <v>1</v>
      </c>
      <c r="D102" t="str">
        <f>Cost_Sch2!D102</f>
        <v>IOC</v>
      </c>
      <c r="E102">
        <f>VLOOKUP(Cost_Sch2!E102,Coding!$B$36:$C$37,2,FALSE)</f>
        <v>2</v>
      </c>
      <c r="F102" s="7">
        <f>Cost_Sch2!F102</f>
        <v>1</v>
      </c>
      <c r="G102" s="7">
        <f>Cost_Sch2!G102</f>
        <v>7729</v>
      </c>
      <c r="H102" t="str">
        <f>Cost_Sch2!H102</f>
        <v>EPC</v>
      </c>
      <c r="I102" s="7">
        <f>Cost_Sch2!I102</f>
        <v>1202</v>
      </c>
      <c r="J102" s="6">
        <f>Cost_Sch2!J102</f>
        <v>3</v>
      </c>
      <c r="K102" t="str">
        <f>Cost_Sch2!K102</f>
        <v>NEW</v>
      </c>
      <c r="L102" s="7">
        <f>Cost_Sch2!L102</f>
        <v>116666.66666666667</v>
      </c>
      <c r="M102">
        <f>VLOOKUP(Cost_Sch2!M102,Coding!$B$47:$D$53,3,FALSE)</f>
        <v>3</v>
      </c>
      <c r="N102">
        <f>VLOOKUP(Cost_Sch2!N102,Coding!$B$2:$D$6,3,FALSE)</f>
        <v>2</v>
      </c>
      <c r="O102" t="str">
        <f>Cost_Sch2!O102</f>
        <v>TLP</v>
      </c>
      <c r="P102" s="7">
        <f>Cost_Sch2!P102</f>
        <v>945</v>
      </c>
      <c r="Q102">
        <f>VLOOKUP(Cost_Sch2!Q102,Coding!$B$2:$D$6,3,FALSE)</f>
        <v>5</v>
      </c>
      <c r="R102" s="9">
        <f>Cost_Sch2!R102</f>
        <v>0.8571428571428571</v>
      </c>
      <c r="S102">
        <f>VLOOKUP(Cost_Sch2!S102,Coding!$B$2:$D$6,3,FALSE)</f>
        <v>5</v>
      </c>
      <c r="T102">
        <f>Cost_Sch2!T102</f>
        <v>-0.12562396006655574</v>
      </c>
      <c r="U102">
        <f>Cost_Sch2!U102</f>
        <v>0</v>
      </c>
    </row>
    <row r="103" spans="1:21" ht="17">
      <c r="A103" s="1" t="str">
        <f>Cost_Sch2!A103</f>
        <v>Ursa TLP</v>
      </c>
      <c r="B103" t="str">
        <f>Cost_Sch2!B103</f>
        <v>GOM</v>
      </c>
      <c r="C103">
        <f>VLOOKUP(Cost_Sch2!C103,Coding!$B$2:$D$6,3,FALSE)</f>
        <v>1</v>
      </c>
      <c r="D103" t="str">
        <f>Cost_Sch2!D103</f>
        <v>IOC</v>
      </c>
      <c r="E103">
        <f>VLOOKUP(Cost_Sch2!E103,Coding!$B$36:$C$37,2,FALSE)</f>
        <v>2</v>
      </c>
      <c r="F103" s="7">
        <f>Cost_Sch2!F103</f>
        <v>1</v>
      </c>
      <c r="G103" s="7">
        <f>Cost_Sch2!G103</f>
        <v>2398</v>
      </c>
      <c r="H103" t="str">
        <f>Cost_Sch2!H103</f>
        <v>EPC</v>
      </c>
      <c r="I103" s="7">
        <f>Cost_Sch2!I103</f>
        <v>1040</v>
      </c>
      <c r="J103" s="6">
        <f>Cost_Sch2!J103</f>
        <v>1.45</v>
      </c>
      <c r="K103" t="str">
        <f>Cost_Sch2!K103</f>
        <v>NEW</v>
      </c>
      <c r="L103" s="7">
        <f>Cost_Sch2!L103</f>
        <v>216666.66666666669</v>
      </c>
      <c r="M103">
        <f>VLOOKUP(Cost_Sch2!M103,Coding!$B$47:$D$53,3,FALSE)</f>
        <v>5</v>
      </c>
      <c r="N103">
        <f>VLOOKUP(Cost_Sch2!N103,Coding!$B$2:$D$6,3,FALSE)</f>
        <v>3</v>
      </c>
      <c r="O103" t="str">
        <f>Cost_Sch2!O103</f>
        <v>TLP</v>
      </c>
      <c r="P103" s="7">
        <f>Cost_Sch2!P103</f>
        <v>1160</v>
      </c>
      <c r="Q103">
        <f>VLOOKUP(Cost_Sch2!Q103,Coding!$B$2:$D$6,3,FALSE)</f>
        <v>5</v>
      </c>
      <c r="R103" s="9">
        <f>Cost_Sch2!R103</f>
        <v>0.69230769230769229</v>
      </c>
      <c r="S103">
        <f>VLOOKUP(Cost_Sch2!S103,Coding!$B$2:$D$6,3,FALSE)</f>
        <v>4</v>
      </c>
      <c r="T103">
        <f>Cost_Sch2!T103</f>
        <v>-8.1730769230769232E-2</v>
      </c>
      <c r="U103">
        <f>Cost_Sch2!U103</f>
        <v>4.3448275862068932E-2</v>
      </c>
    </row>
    <row r="104" spans="1:21" ht="17">
      <c r="A104" s="1" t="str">
        <f>Cost_Sch2!A104</f>
        <v>Ram Powell TLP</v>
      </c>
      <c r="B104" t="str">
        <f>Cost_Sch2!B104</f>
        <v>GOM</v>
      </c>
      <c r="C104">
        <f>VLOOKUP(Cost_Sch2!C104,Coding!$B$2:$D$6,3,FALSE)</f>
        <v>1</v>
      </c>
      <c r="D104" t="str">
        <f>Cost_Sch2!D104</f>
        <v>IOC</v>
      </c>
      <c r="E104">
        <f>VLOOKUP(Cost_Sch2!E104,Coding!$B$36:$C$37,2,FALSE)</f>
        <v>2</v>
      </c>
      <c r="F104" s="7">
        <f>Cost_Sch2!F104</f>
        <v>1</v>
      </c>
      <c r="G104" s="7">
        <f>Cost_Sch2!G104</f>
        <v>1885</v>
      </c>
      <c r="H104" t="str">
        <f>Cost_Sch2!H104</f>
        <v>EPC</v>
      </c>
      <c r="I104" s="7">
        <f>Cost_Sch2!I104</f>
        <v>915</v>
      </c>
      <c r="J104" s="6">
        <f>Cost_Sch2!J104</f>
        <v>1</v>
      </c>
      <c r="K104" t="str">
        <f>Cost_Sch2!K104</f>
        <v>NEW</v>
      </c>
      <c r="L104" s="7">
        <f>Cost_Sch2!L104</f>
        <v>93333.333333333343</v>
      </c>
      <c r="M104">
        <f>VLOOKUP(Cost_Sch2!M104,Coding!$B$47:$D$53,3,FALSE)</f>
        <v>2</v>
      </c>
      <c r="N104">
        <f>VLOOKUP(Cost_Sch2!N104,Coding!$B$2:$D$6,3,FALSE)</f>
        <v>3</v>
      </c>
      <c r="O104" t="str">
        <f>Cost_Sch2!O104</f>
        <v>TLP</v>
      </c>
      <c r="P104" s="7">
        <f>Cost_Sch2!P104</f>
        <v>990</v>
      </c>
      <c r="Q104">
        <f>VLOOKUP(Cost_Sch2!Q104,Coding!$B$2:$D$6,3,FALSE)</f>
        <v>5</v>
      </c>
      <c r="R104" s="9">
        <f>Cost_Sch2!R104</f>
        <v>0.64285714285714279</v>
      </c>
      <c r="S104">
        <f>VLOOKUP(Cost_Sch2!S104,Coding!$B$2:$D$6,3,FALSE)</f>
        <v>4</v>
      </c>
      <c r="T104">
        <f>Cost_Sch2!T104</f>
        <v>1.5300546448087432E-2</v>
      </c>
      <c r="U104">
        <f>Cost_Sch2!U104</f>
        <v>0</v>
      </c>
    </row>
    <row r="105" spans="1:21" ht="17">
      <c r="A105" s="1" t="str">
        <f>Cost_Sch2!A105</f>
        <v>Big Foot</v>
      </c>
      <c r="B105" t="str">
        <f>Cost_Sch2!B105</f>
        <v>GOM</v>
      </c>
      <c r="C105">
        <f>VLOOKUP(Cost_Sch2!C105,Coding!$B$2:$D$6,3,FALSE)</f>
        <v>3</v>
      </c>
      <c r="D105" t="str">
        <f>Cost_Sch2!D105</f>
        <v>IOC</v>
      </c>
      <c r="E105">
        <f>VLOOKUP(Cost_Sch2!E105,Coding!$B$36:$C$37,2,FALSE)</f>
        <v>2</v>
      </c>
      <c r="F105" s="7">
        <f>Cost_Sch2!F105</f>
        <v>1</v>
      </c>
      <c r="G105" s="7">
        <f>Cost_Sch2!G105</f>
        <v>7571</v>
      </c>
      <c r="H105" t="str">
        <f>Cost_Sch2!H105</f>
        <v>EPC</v>
      </c>
      <c r="I105" s="7">
        <f>Cost_Sch2!I105</f>
        <v>1529</v>
      </c>
      <c r="J105" s="6">
        <f>Cost_Sch2!J105</f>
        <v>4</v>
      </c>
      <c r="K105" t="str">
        <f>Cost_Sch2!K105</f>
        <v>NEW</v>
      </c>
      <c r="L105" s="7">
        <f>Cost_Sch2!L105</f>
        <v>79166.666666666672</v>
      </c>
      <c r="M105">
        <f>VLOOKUP(Cost_Sch2!M105,Coding!$B$47:$D$53,3,FALSE)</f>
        <v>2</v>
      </c>
      <c r="N105">
        <f>VLOOKUP(Cost_Sch2!N105,Coding!$B$2:$D$6,3,FALSE)</f>
        <v>5</v>
      </c>
      <c r="O105" t="str">
        <f>Cost_Sch2!O105</f>
        <v>TLP</v>
      </c>
      <c r="P105" s="7">
        <f>Cost_Sch2!P105</f>
        <v>1580</v>
      </c>
      <c r="Q105">
        <f>VLOOKUP(Cost_Sch2!Q105,Coding!$B$2:$D$6,3,FALSE)</f>
        <v>1</v>
      </c>
      <c r="R105" s="9">
        <f>Cost_Sch2!R105</f>
        <v>0.94736842105263153</v>
      </c>
      <c r="S105">
        <f>VLOOKUP(Cost_Sch2!S105,Coding!$B$2:$D$6,3,FALSE)</f>
        <v>4</v>
      </c>
      <c r="T105">
        <f>Cost_Sch2!T105</f>
        <v>0.94898626553302812</v>
      </c>
      <c r="U105">
        <f>Cost_Sch2!U105</f>
        <v>0.375</v>
      </c>
    </row>
    <row r="106" spans="1:21" ht="17">
      <c r="A106" s="1" t="str">
        <f>Cost_Sch2!A106</f>
        <v>Heidrun TLP</v>
      </c>
      <c r="B106" t="str">
        <f>Cost_Sch2!B106</f>
        <v>NE</v>
      </c>
      <c r="C106">
        <f>VLOOKUP(Cost_Sch2!C106,Coding!$B$2:$D$6,3,FALSE)</f>
        <v>1</v>
      </c>
      <c r="D106" t="str">
        <f>Cost_Sch2!D106</f>
        <v>OC</v>
      </c>
      <c r="E106">
        <f>VLOOKUP(Cost_Sch2!E106,Coding!$B$36:$C$37,2,FALSE)</f>
        <v>2</v>
      </c>
      <c r="F106" s="7">
        <f>Cost_Sch2!F106</f>
        <v>1</v>
      </c>
      <c r="G106" s="7">
        <f>Cost_Sch2!G106</f>
        <v>504</v>
      </c>
      <c r="H106" t="str">
        <f>Cost_Sch2!H106</f>
        <v>EPC</v>
      </c>
      <c r="I106" s="7">
        <f>Cost_Sch2!I106</f>
        <v>1548</v>
      </c>
      <c r="J106" s="6">
        <f>Cost_Sch2!J106</f>
        <v>3.9</v>
      </c>
      <c r="K106" t="str">
        <f>Cost_Sch2!K106</f>
        <v>NEW</v>
      </c>
      <c r="L106" s="7">
        <f>Cost_Sch2!L106</f>
        <v>283333.33333333331</v>
      </c>
      <c r="M106">
        <f>VLOOKUP(Cost_Sch2!M106,Coding!$B$47:$D$53,3,FALSE)</f>
        <v>6</v>
      </c>
      <c r="N106">
        <f>VLOOKUP(Cost_Sch2!N106,Coding!$B$2:$D$6,3,FALSE)</f>
        <v>2</v>
      </c>
      <c r="O106" t="str">
        <f>Cost_Sch2!O106</f>
        <v>TLP</v>
      </c>
      <c r="P106" s="7">
        <f>Cost_Sch2!P106</f>
        <v>350</v>
      </c>
      <c r="Q106">
        <f>VLOOKUP(Cost_Sch2!Q106,Coding!$B$2:$D$6,3,FALSE)</f>
        <v>2</v>
      </c>
      <c r="R106" s="9">
        <f>Cost_Sch2!R106</f>
        <v>0.88235294117647067</v>
      </c>
      <c r="S106">
        <f>VLOOKUP(Cost_Sch2!S106,Coding!$B$2:$D$6,3,FALSE)</f>
        <v>5</v>
      </c>
      <c r="T106">
        <f>Cost_Sch2!T106</f>
        <v>3.9405684754521962E-2</v>
      </c>
      <c r="U106">
        <f>Cost_Sch2!U106</f>
        <v>7.6923076923076997E-2</v>
      </c>
    </row>
    <row r="107" spans="1:21" ht="17">
      <c r="A107" s="1" t="str">
        <f>Cost_Sch2!A107</f>
        <v>Malikai TLP</v>
      </c>
      <c r="B107" t="str">
        <f>Cost_Sch2!B107</f>
        <v>SEA</v>
      </c>
      <c r="C107">
        <f>VLOOKUP(Cost_Sch2!C107,Coding!$B$2:$D$6,3,FALSE)</f>
        <v>5</v>
      </c>
      <c r="D107" t="str">
        <f>Cost_Sch2!D107</f>
        <v>IOC</v>
      </c>
      <c r="E107">
        <f>VLOOKUP(Cost_Sch2!E107,Coding!$B$36:$C$37,2,FALSE)</f>
        <v>2</v>
      </c>
      <c r="F107" s="7">
        <f>Cost_Sch2!F107</f>
        <v>1</v>
      </c>
      <c r="G107" s="7">
        <f>Cost_Sch2!G107</f>
        <v>8439</v>
      </c>
      <c r="H107" t="str">
        <f>Cost_Sch2!H107</f>
        <v>EPC</v>
      </c>
      <c r="I107" s="7">
        <f>Cost_Sch2!I107</f>
        <v>1030</v>
      </c>
      <c r="J107" s="6">
        <f>Cost_Sch2!J107</f>
        <v>1.2825</v>
      </c>
      <c r="K107" t="str">
        <f>Cost_Sch2!K107</f>
        <v>NEW</v>
      </c>
      <c r="L107" s="7">
        <f>Cost_Sch2!L107</f>
        <v>68333.333333333328</v>
      </c>
      <c r="M107">
        <f>VLOOKUP(Cost_Sch2!M107,Coding!$B$47:$D$53,3,FALSE)</f>
        <v>2</v>
      </c>
      <c r="N107">
        <f>VLOOKUP(Cost_Sch2!N107,Coding!$B$2:$D$6,3,FALSE)</f>
        <v>2</v>
      </c>
      <c r="O107" t="str">
        <f>Cost_Sch2!O107</f>
        <v>TLP</v>
      </c>
      <c r="P107" s="7">
        <f>Cost_Sch2!P107</f>
        <v>470</v>
      </c>
      <c r="Q107">
        <f>VLOOKUP(Cost_Sch2!Q107,Coding!$B$2:$D$6,3,FALSE)</f>
        <v>3</v>
      </c>
      <c r="R107" s="9">
        <f>Cost_Sch2!R107</f>
        <v>0.87804878048780499</v>
      </c>
      <c r="S107">
        <f>VLOOKUP(Cost_Sch2!S94,Coding!$B$2:$D$6,3,FALSE)</f>
        <v>2</v>
      </c>
      <c r="T107">
        <f>Cost_Sch2!T107</f>
        <v>0.3679611650485437</v>
      </c>
      <c r="U107">
        <f>Cost_Sch2!U107</f>
        <v>7.7972709551656985E-2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52"/>
  <sheetViews>
    <sheetView workbookViewId="0">
      <selection activeCell="C19" sqref="C19"/>
    </sheetView>
  </sheetViews>
  <sheetFormatPr baseColWidth="10" defaultRowHeight="16"/>
  <cols>
    <col min="3" max="3" width="34.1640625" bestFit="1" customWidth="1"/>
    <col min="7" max="7" width="22.83203125" bestFit="1" customWidth="1"/>
  </cols>
  <sheetData>
    <row r="2" spans="1:8">
      <c r="B2" s="2" t="s">
        <v>96</v>
      </c>
      <c r="C2" s="2" t="s">
        <v>160</v>
      </c>
      <c r="D2" s="2">
        <v>5</v>
      </c>
      <c r="F2" t="s">
        <v>96</v>
      </c>
      <c r="G2">
        <f>VLOOKUP(F2,B2:D6,3,FALSE)</f>
        <v>5</v>
      </c>
    </row>
    <row r="3" spans="1:8">
      <c r="B3" s="2" t="s">
        <v>113</v>
      </c>
      <c r="C3" s="2" t="s">
        <v>161</v>
      </c>
      <c r="D3" s="2">
        <v>4</v>
      </c>
    </row>
    <row r="4" spans="1:8">
      <c r="B4" s="2" t="s">
        <v>111</v>
      </c>
      <c r="C4" s="2" t="s">
        <v>162</v>
      </c>
      <c r="D4" s="2">
        <v>3</v>
      </c>
    </row>
    <row r="5" spans="1:8">
      <c r="B5" s="2" t="s">
        <v>102</v>
      </c>
      <c r="C5" s="2" t="s">
        <v>163</v>
      </c>
      <c r="D5" s="2">
        <v>2</v>
      </c>
    </row>
    <row r="6" spans="1:8">
      <c r="B6" s="2" t="s">
        <v>104</v>
      </c>
      <c r="C6" s="2" t="s">
        <v>164</v>
      </c>
      <c r="D6" s="2">
        <v>1</v>
      </c>
    </row>
    <row r="8" spans="1:8">
      <c r="A8" t="s">
        <v>175</v>
      </c>
      <c r="B8" s="2" t="s">
        <v>107</v>
      </c>
      <c r="C8" s="2" t="s">
        <v>165</v>
      </c>
      <c r="D8" s="2">
        <v>1</v>
      </c>
      <c r="E8" s="8" t="s">
        <v>174</v>
      </c>
      <c r="F8" s="2" t="s">
        <v>107</v>
      </c>
      <c r="G8" s="2" t="s">
        <v>165</v>
      </c>
      <c r="H8" s="2">
        <v>1</v>
      </c>
    </row>
    <row r="9" spans="1:8">
      <c r="B9" s="2" t="s">
        <v>112</v>
      </c>
      <c r="C9" s="2" t="s">
        <v>166</v>
      </c>
      <c r="D9" s="2">
        <v>2</v>
      </c>
      <c r="F9" s="2" t="s">
        <v>97</v>
      </c>
      <c r="G9" s="2" t="s">
        <v>166</v>
      </c>
      <c r="H9" s="2">
        <v>2</v>
      </c>
    </row>
    <row r="10" spans="1:8">
      <c r="B10" s="2" t="s">
        <v>97</v>
      </c>
      <c r="C10" s="2" t="s">
        <v>167</v>
      </c>
      <c r="D10" s="2">
        <v>3</v>
      </c>
      <c r="F10" s="2" t="s">
        <v>112</v>
      </c>
      <c r="G10" s="2" t="s">
        <v>167</v>
      </c>
      <c r="H10" s="2">
        <v>3</v>
      </c>
    </row>
    <row r="12" spans="1:8">
      <c r="B12" s="2" t="s">
        <v>99</v>
      </c>
      <c r="C12" s="2" t="s">
        <v>168</v>
      </c>
      <c r="D12" s="2">
        <v>3</v>
      </c>
    </row>
    <row r="13" spans="1:8">
      <c r="B13" s="2" t="s">
        <v>123</v>
      </c>
      <c r="C13" s="2" t="s">
        <v>169</v>
      </c>
      <c r="D13" s="2">
        <v>4</v>
      </c>
    </row>
    <row r="14" spans="1:8">
      <c r="B14" s="2" t="s">
        <v>125</v>
      </c>
      <c r="C14" s="2" t="s">
        <v>170</v>
      </c>
      <c r="D14" s="2">
        <v>2</v>
      </c>
    </row>
    <row r="15" spans="1:8">
      <c r="B15" s="2" t="s">
        <v>126</v>
      </c>
      <c r="C15" s="2" t="s">
        <v>171</v>
      </c>
      <c r="D15" s="2">
        <v>1</v>
      </c>
    </row>
    <row r="17" spans="1:7">
      <c r="B17" s="2" t="s">
        <v>115</v>
      </c>
      <c r="C17" s="10">
        <v>1</v>
      </c>
      <c r="F17" s="2" t="s">
        <v>115</v>
      </c>
      <c r="G17">
        <v>2</v>
      </c>
    </row>
    <row r="18" spans="1:7">
      <c r="B18" s="2" t="s">
        <v>119</v>
      </c>
      <c r="C18" s="2">
        <v>4</v>
      </c>
      <c r="F18" s="2" t="s">
        <v>119</v>
      </c>
      <c r="G18">
        <v>5</v>
      </c>
    </row>
    <row r="19" spans="1:7">
      <c r="B19" s="2" t="s">
        <v>103</v>
      </c>
      <c r="C19" s="2">
        <v>5</v>
      </c>
      <c r="F19" s="2" t="s">
        <v>103</v>
      </c>
      <c r="G19">
        <v>4</v>
      </c>
    </row>
    <row r="20" spans="1:7">
      <c r="B20" s="2" t="s">
        <v>138</v>
      </c>
      <c r="C20" s="2">
        <v>7</v>
      </c>
      <c r="F20" s="2" t="s">
        <v>138</v>
      </c>
      <c r="G20">
        <v>6</v>
      </c>
    </row>
    <row r="21" spans="1:7">
      <c r="B21" s="2" t="s">
        <v>141</v>
      </c>
      <c r="C21" s="2">
        <v>6</v>
      </c>
      <c r="F21" s="2" t="s">
        <v>141</v>
      </c>
      <c r="G21">
        <v>7</v>
      </c>
    </row>
    <row r="22" spans="1:7">
      <c r="B22" s="2" t="s">
        <v>146</v>
      </c>
      <c r="C22" s="2">
        <v>3</v>
      </c>
      <c r="F22" s="2" t="s">
        <v>146</v>
      </c>
      <c r="G22">
        <v>3</v>
      </c>
    </row>
    <row r="23" spans="1:7">
      <c r="B23" s="2" t="s">
        <v>148</v>
      </c>
      <c r="C23" s="2">
        <v>2</v>
      </c>
      <c r="F23" s="2" t="s">
        <v>148</v>
      </c>
      <c r="G23">
        <v>1</v>
      </c>
    </row>
    <row r="24" spans="1:7">
      <c r="B24" s="2" t="s">
        <v>172</v>
      </c>
      <c r="C24" s="2">
        <v>8</v>
      </c>
      <c r="F24" s="2" t="s">
        <v>172</v>
      </c>
      <c r="G24">
        <v>8</v>
      </c>
    </row>
    <row r="25" spans="1:7">
      <c r="B25" s="2" t="s">
        <v>173</v>
      </c>
      <c r="C25" s="2">
        <v>9</v>
      </c>
      <c r="F25" s="2" t="s">
        <v>173</v>
      </c>
      <c r="G25">
        <v>9</v>
      </c>
    </row>
    <row r="27" spans="1:7">
      <c r="A27" t="s">
        <v>175</v>
      </c>
      <c r="B27" s="2" t="s">
        <v>114</v>
      </c>
      <c r="C27" s="2">
        <v>1</v>
      </c>
      <c r="D27" t="s">
        <v>174</v>
      </c>
      <c r="E27" s="2" t="s">
        <v>114</v>
      </c>
      <c r="F27" s="2">
        <v>1</v>
      </c>
    </row>
    <row r="28" spans="1:7">
      <c r="B28" s="2" t="s">
        <v>117</v>
      </c>
      <c r="C28" s="2">
        <v>2</v>
      </c>
      <c r="E28" s="2" t="s">
        <v>117</v>
      </c>
      <c r="F28" s="2">
        <v>2</v>
      </c>
    </row>
    <row r="29" spans="1:7">
      <c r="B29" s="2" t="s">
        <v>128</v>
      </c>
      <c r="C29" s="2">
        <v>3</v>
      </c>
      <c r="E29" t="s">
        <v>127</v>
      </c>
      <c r="F29" s="2">
        <v>3</v>
      </c>
    </row>
    <row r="30" spans="1:7">
      <c r="B30" s="2" t="s">
        <v>110</v>
      </c>
      <c r="C30" s="2">
        <v>4</v>
      </c>
      <c r="E30" t="s">
        <v>110</v>
      </c>
      <c r="F30" s="2">
        <v>4</v>
      </c>
    </row>
    <row r="31" spans="1:7">
      <c r="B31" s="2" t="s">
        <v>127</v>
      </c>
      <c r="C31" s="2">
        <v>5</v>
      </c>
      <c r="E31" t="s">
        <v>106</v>
      </c>
      <c r="F31" s="2">
        <v>5</v>
      </c>
    </row>
    <row r="32" spans="1:7">
      <c r="B32" s="2" t="s">
        <v>124</v>
      </c>
      <c r="C32" s="2">
        <v>6</v>
      </c>
      <c r="E32" t="s">
        <v>128</v>
      </c>
      <c r="F32" s="2">
        <v>6</v>
      </c>
    </row>
    <row r="33" spans="1:6">
      <c r="B33" s="2" t="s">
        <v>106</v>
      </c>
      <c r="C33" s="2">
        <v>7</v>
      </c>
      <c r="E33" t="s">
        <v>124</v>
      </c>
      <c r="F33" s="2">
        <v>7</v>
      </c>
    </row>
    <row r="34" spans="1:6">
      <c r="B34" s="2" t="s">
        <v>95</v>
      </c>
      <c r="C34" s="2">
        <v>8</v>
      </c>
      <c r="E34" t="s">
        <v>95</v>
      </c>
      <c r="F34" s="2">
        <v>8</v>
      </c>
    </row>
    <row r="36" spans="1:6">
      <c r="B36" s="2" t="s">
        <v>108</v>
      </c>
      <c r="C36" s="2">
        <v>1</v>
      </c>
    </row>
    <row r="37" spans="1:6">
      <c r="B37" s="2" t="s">
        <v>98</v>
      </c>
      <c r="C37" s="2">
        <v>2</v>
      </c>
    </row>
    <row r="38" spans="1:6">
      <c r="C38" t="s">
        <v>176</v>
      </c>
    </row>
    <row r="39" spans="1:6">
      <c r="A39" t="s">
        <v>175</v>
      </c>
      <c r="B39">
        <v>1</v>
      </c>
      <c r="C39" t="s">
        <v>177</v>
      </c>
    </row>
    <row r="40" spans="1:6">
      <c r="B40">
        <v>2</v>
      </c>
      <c r="C40" t="s">
        <v>178</v>
      </c>
    </row>
    <row r="41" spans="1:6">
      <c r="B41">
        <v>3</v>
      </c>
      <c r="C41" t="s">
        <v>179</v>
      </c>
    </row>
    <row r="42" spans="1:6">
      <c r="B42">
        <v>4</v>
      </c>
    </row>
    <row r="44" spans="1:6">
      <c r="B44" t="s">
        <v>100</v>
      </c>
      <c r="C44">
        <v>1</v>
      </c>
    </row>
    <row r="45" spans="1:6">
      <c r="B45" t="s">
        <v>121</v>
      </c>
      <c r="C45">
        <v>2</v>
      </c>
    </row>
    <row r="47" spans="1:6">
      <c r="B47" t="s">
        <v>101</v>
      </c>
      <c r="C47" t="s">
        <v>180</v>
      </c>
      <c r="D47">
        <v>1</v>
      </c>
    </row>
    <row r="48" spans="1:6">
      <c r="B48" t="s">
        <v>109</v>
      </c>
      <c r="C48" t="s">
        <v>181</v>
      </c>
      <c r="D48">
        <v>2</v>
      </c>
    </row>
    <row r="49" spans="2:4">
      <c r="B49" t="s">
        <v>113</v>
      </c>
      <c r="C49" t="s">
        <v>161</v>
      </c>
      <c r="D49">
        <v>3</v>
      </c>
    </row>
    <row r="50" spans="2:4">
      <c r="B50" t="s">
        <v>102</v>
      </c>
      <c r="C50" t="s">
        <v>182</v>
      </c>
      <c r="D50">
        <v>4</v>
      </c>
    </row>
    <row r="51" spans="2:4">
      <c r="B51" t="s">
        <v>120</v>
      </c>
      <c r="C51" t="s">
        <v>183</v>
      </c>
      <c r="D51">
        <v>5</v>
      </c>
    </row>
    <row r="52" spans="2:4">
      <c r="B52" t="s">
        <v>118</v>
      </c>
      <c r="C52" t="s">
        <v>184</v>
      </c>
      <c r="D52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9"/>
  <sheetViews>
    <sheetView workbookViewId="0">
      <selection sqref="A1:B1"/>
    </sheetView>
  </sheetViews>
  <sheetFormatPr baseColWidth="10" defaultRowHeight="16"/>
  <cols>
    <col min="1" max="1" width="16" bestFit="1" customWidth="1"/>
    <col min="2" max="2" width="12.1640625" bestFit="1" customWidth="1"/>
  </cols>
  <sheetData>
    <row r="1" spans="1:2">
      <c r="A1" s="3" t="s">
        <v>12</v>
      </c>
      <c r="B1" s="3" t="s">
        <v>13</v>
      </c>
    </row>
    <row r="2" spans="1:2">
      <c r="A2" s="4">
        <v>4.0199999999999996</v>
      </c>
      <c r="B2" s="4">
        <v>4.16</v>
      </c>
    </row>
    <row r="3" spans="1:2">
      <c r="A3" s="4">
        <v>0.32</v>
      </c>
      <c r="B3" s="4">
        <v>0.11</v>
      </c>
    </row>
    <row r="4" spans="1:2">
      <c r="A4" s="4">
        <v>0.33</v>
      </c>
      <c r="B4" s="4">
        <v>0.63</v>
      </c>
    </row>
    <row r="5" spans="1:2">
      <c r="A5" s="4">
        <v>0.06</v>
      </c>
      <c r="B5" s="4">
        <v>0.02</v>
      </c>
    </row>
    <row r="6" spans="1:2">
      <c r="A6" s="4">
        <v>0.21</v>
      </c>
      <c r="B6" s="4">
        <v>-7.0000000000000007E-2</v>
      </c>
    </row>
    <row r="7" spans="1:2">
      <c r="A7" s="4">
        <v>0.26</v>
      </c>
      <c r="B7" s="4">
        <v>-0.18</v>
      </c>
    </row>
    <row r="8" spans="1:2">
      <c r="A8" s="4">
        <v>0</v>
      </c>
      <c r="B8" s="4">
        <v>0.5</v>
      </c>
    </row>
    <row r="9" spans="1:2">
      <c r="A9" s="4">
        <v>0.68</v>
      </c>
      <c r="B9" s="4">
        <v>0.87</v>
      </c>
    </row>
    <row r="10" spans="1:2">
      <c r="A10" s="4">
        <v>0.57999999999999996</v>
      </c>
      <c r="B10" s="4">
        <v>1.01</v>
      </c>
    </row>
    <row r="11" spans="1:2">
      <c r="A11" s="4">
        <v>-0.28999999999999998</v>
      </c>
      <c r="B11" s="4">
        <v>-0.03</v>
      </c>
    </row>
    <row r="12" spans="1:2">
      <c r="A12" s="4">
        <v>1.1599999999999999</v>
      </c>
      <c r="B12" s="4">
        <v>0.21</v>
      </c>
    </row>
    <row r="13" spans="1:2">
      <c r="A13" s="4">
        <v>0.21</v>
      </c>
      <c r="B13" s="4">
        <v>-0.02</v>
      </c>
    </row>
    <row r="14" spans="1:2">
      <c r="A14" s="4">
        <v>0.31</v>
      </c>
      <c r="B14" s="4">
        <v>-0.03</v>
      </c>
    </row>
    <row r="15" spans="1:2">
      <c r="A15" s="4">
        <v>0.1</v>
      </c>
      <c r="B15" s="4">
        <v>0.12</v>
      </c>
    </row>
    <row r="16" spans="1:2">
      <c r="A16" s="4">
        <v>0.27</v>
      </c>
      <c r="B16" s="4">
        <v>0.15</v>
      </c>
    </row>
    <row r="17" spans="1:2">
      <c r="A17" s="4">
        <v>0.6</v>
      </c>
      <c r="B17" s="4">
        <v>-0.2</v>
      </c>
    </row>
    <row r="18" spans="1:2">
      <c r="A18" s="4">
        <v>1</v>
      </c>
      <c r="B18" s="4">
        <v>0.23</v>
      </c>
    </row>
    <row r="19" spans="1:2">
      <c r="A19" s="4">
        <v>0.49</v>
      </c>
      <c r="B19" s="4">
        <v>2</v>
      </c>
    </row>
    <row r="20" spans="1:2">
      <c r="A20" s="4">
        <v>-0.22</v>
      </c>
      <c r="B20" s="4">
        <v>-0.51</v>
      </c>
    </row>
    <row r="21" spans="1:2">
      <c r="A21" s="4">
        <v>1.3</v>
      </c>
      <c r="B21" s="4">
        <v>0.26</v>
      </c>
    </row>
    <row r="22" spans="1:2">
      <c r="A22" s="4">
        <v>0.56000000000000005</v>
      </c>
      <c r="B22" s="4">
        <v>-0.17</v>
      </c>
    </row>
    <row r="23" spans="1:2">
      <c r="A23" s="4">
        <v>0.03</v>
      </c>
      <c r="B23" s="4">
        <v>1.43</v>
      </c>
    </row>
    <row r="24" spans="1:2">
      <c r="A24" s="4">
        <v>-0.02</v>
      </c>
      <c r="B24" s="4">
        <v>-0.06</v>
      </c>
    </row>
    <row r="25" spans="1:2">
      <c r="A25" s="4">
        <v>3.25</v>
      </c>
      <c r="B25" s="4">
        <v>5.13</v>
      </c>
    </row>
    <row r="26" spans="1:2">
      <c r="A26" s="4">
        <v>0.38</v>
      </c>
      <c r="B26" s="4">
        <v>3.53</v>
      </c>
    </row>
    <row r="27" spans="1:2">
      <c r="A27" s="4">
        <v>0.32</v>
      </c>
      <c r="B27" s="4">
        <v>0.88</v>
      </c>
    </row>
    <row r="28" spans="1:2">
      <c r="A28" s="4">
        <v>0.98</v>
      </c>
      <c r="B28" s="4">
        <v>-0.16</v>
      </c>
    </row>
    <row r="29" spans="1:2">
      <c r="A29" s="4">
        <v>1.47</v>
      </c>
      <c r="B29" s="4">
        <v>4.0199999999999996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workbookViewId="0">
      <selection activeCell="E12" sqref="E12"/>
    </sheetView>
  </sheetViews>
  <sheetFormatPr baseColWidth="10" defaultRowHeight="16"/>
  <cols>
    <col min="1" max="1" width="16" bestFit="1" customWidth="1"/>
    <col min="2" max="2" width="12.1640625" bestFit="1" customWidth="1"/>
  </cols>
  <sheetData>
    <row r="1" spans="1:2">
      <c r="A1" s="3" t="s">
        <v>12</v>
      </c>
      <c r="B1" s="3" t="s">
        <v>13</v>
      </c>
    </row>
    <row r="2" spans="1:2">
      <c r="A2">
        <v>-0.15</v>
      </c>
      <c r="B2">
        <v>0.81622911694510736</v>
      </c>
    </row>
    <row r="3" spans="1:2">
      <c r="A3">
        <v>-8.3333333333333329E-2</v>
      </c>
      <c r="B3">
        <v>0.32826747720364752</v>
      </c>
    </row>
    <row r="4" spans="1:2">
      <c r="A4">
        <v>0.78333333333333333</v>
      </c>
      <c r="B4">
        <v>1.0096908046781989</v>
      </c>
    </row>
    <row r="5" spans="1:2">
      <c r="A5">
        <v>1.25</v>
      </c>
      <c r="B5">
        <v>2.0199203187250996</v>
      </c>
    </row>
    <row r="6" spans="1:2">
      <c r="A6">
        <v>0.16666666666666666</v>
      </c>
      <c r="B6">
        <v>4.4918585064570464E-2</v>
      </c>
    </row>
    <row r="7" spans="1:2">
      <c r="A7">
        <v>0.91666666666666663</v>
      </c>
      <c r="B7">
        <v>1.5123378127896203</v>
      </c>
    </row>
    <row r="8" spans="1:2">
      <c r="A8">
        <v>0.18333333333333332</v>
      </c>
      <c r="B8">
        <v>2.1207430340557276</v>
      </c>
    </row>
    <row r="9" spans="1:2">
      <c r="A9">
        <v>0.18333333333333332</v>
      </c>
      <c r="B9">
        <v>0.92664670658682635</v>
      </c>
    </row>
    <row r="10" spans="1:2">
      <c r="A10">
        <v>0</v>
      </c>
      <c r="B10">
        <v>3.4501219439652606E-2</v>
      </c>
    </row>
    <row r="11" spans="1:2">
      <c r="A11">
        <v>0.35416666666666669</v>
      </c>
      <c r="B11">
        <v>2.2217511129955521E-2</v>
      </c>
    </row>
    <row r="12" spans="1:2">
      <c r="A12">
        <v>0.35416666666666669</v>
      </c>
      <c r="B12">
        <v>2.2217511129955521E-2</v>
      </c>
    </row>
    <row r="13" spans="1:2">
      <c r="A13">
        <v>0.35416666666666669</v>
      </c>
      <c r="B13">
        <v>6.6663133347466597E-2</v>
      </c>
    </row>
    <row r="14" spans="1:2">
      <c r="A14">
        <v>0.35416666666666669</v>
      </c>
      <c r="B14">
        <v>8.888064447742211E-2</v>
      </c>
    </row>
    <row r="15" spans="1:2">
      <c r="A15">
        <v>0.18</v>
      </c>
      <c r="B15">
        <v>0.96735395189003426</v>
      </c>
    </row>
    <row r="16" spans="1:2">
      <c r="A16">
        <v>0</v>
      </c>
      <c r="B16">
        <v>2.2700666243654823</v>
      </c>
    </row>
    <row r="17" spans="1:2">
      <c r="A17">
        <v>0</v>
      </c>
      <c r="B17">
        <v>0.10631729884181813</v>
      </c>
    </row>
    <row r="18" spans="1:2">
      <c r="A18">
        <v>1.0166666666666666</v>
      </c>
      <c r="B18">
        <v>1.7095238095238094</v>
      </c>
    </row>
    <row r="19" spans="1:2">
      <c r="A19">
        <v>1.0333333333333334</v>
      </c>
      <c r="B19">
        <v>4.3533225283630461</v>
      </c>
    </row>
    <row r="20" spans="1:2">
      <c r="A20">
        <v>0.6166666666666667</v>
      </c>
      <c r="B20">
        <v>1.4803149606299211</v>
      </c>
    </row>
    <row r="21" spans="1:2">
      <c r="A21">
        <v>1.4</v>
      </c>
      <c r="B21">
        <v>4.0992366412213741</v>
      </c>
    </row>
    <row r="22" spans="1:2">
      <c r="A22">
        <v>0</v>
      </c>
      <c r="B22">
        <v>0.2951096121416526</v>
      </c>
    </row>
    <row r="23" spans="1:2">
      <c r="A23">
        <v>1.6666666666666666E-2</v>
      </c>
      <c r="B23">
        <v>0.74883720930232567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sqref="A1:B1"/>
    </sheetView>
  </sheetViews>
  <sheetFormatPr baseColWidth="10" defaultRowHeight="16"/>
  <cols>
    <col min="1" max="1" width="16" bestFit="1" customWidth="1"/>
    <col min="2" max="2" width="12.1640625" bestFit="1" customWidth="1"/>
  </cols>
  <sheetData>
    <row r="1" spans="1:2">
      <c r="A1" s="3" t="s">
        <v>12</v>
      </c>
      <c r="B1" s="3" t="s">
        <v>13</v>
      </c>
    </row>
    <row r="2" spans="1:2">
      <c r="A2" s="4">
        <v>0.03</v>
      </c>
      <c r="B2" s="4">
        <v>-0.09</v>
      </c>
    </row>
    <row r="3" spans="1:2">
      <c r="A3" s="4">
        <v>-0.08</v>
      </c>
      <c r="B3" s="4">
        <v>0</v>
      </c>
    </row>
    <row r="4" spans="1:2">
      <c r="A4" s="4">
        <v>0</v>
      </c>
      <c r="B4" s="4">
        <v>0.31</v>
      </c>
    </row>
    <row r="5" spans="1:2">
      <c r="A5" s="4">
        <v>-0.03</v>
      </c>
      <c r="B5" s="4">
        <v>-0.02</v>
      </c>
    </row>
    <row r="6" spans="1:2">
      <c r="A6" s="4">
        <v>-0.1</v>
      </c>
      <c r="B6" s="4">
        <v>-0.19</v>
      </c>
    </row>
    <row r="7" spans="1:2">
      <c r="A7" s="4">
        <v>0</v>
      </c>
      <c r="B7" s="4">
        <v>-0.16</v>
      </c>
    </row>
    <row r="8" spans="1:2">
      <c r="A8" s="4">
        <v>-0.02</v>
      </c>
      <c r="B8" s="4">
        <v>0.13</v>
      </c>
    </row>
    <row r="9" spans="1:2">
      <c r="A9" s="4">
        <v>0</v>
      </c>
      <c r="B9" s="4">
        <v>0.05</v>
      </c>
    </row>
    <row r="10" spans="1:2">
      <c r="A10" s="4">
        <v>0</v>
      </c>
      <c r="B10" s="4">
        <v>0.12</v>
      </c>
    </row>
    <row r="11" spans="1:2">
      <c r="A11" s="4">
        <v>-0.04</v>
      </c>
      <c r="B11" s="4">
        <v>0</v>
      </c>
    </row>
    <row r="12" spans="1:2">
      <c r="A12" s="4">
        <v>0</v>
      </c>
      <c r="B12" s="4">
        <v>0.13</v>
      </c>
    </row>
    <row r="13" spans="1:2">
      <c r="A13" s="4">
        <v>-0.04</v>
      </c>
      <c r="B13" s="4">
        <v>0.08</v>
      </c>
    </row>
    <row r="14" spans="1:2">
      <c r="A14" s="4">
        <v>0.25</v>
      </c>
      <c r="B14" s="4">
        <v>-0.03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5"/>
  <sheetViews>
    <sheetView workbookViewId="0">
      <selection activeCell="C10" sqref="C10"/>
    </sheetView>
  </sheetViews>
  <sheetFormatPr baseColWidth="10" defaultRowHeight="16"/>
  <cols>
    <col min="1" max="1" width="16" bestFit="1" customWidth="1"/>
    <col min="2" max="2" width="12.1640625" bestFit="1" customWidth="1"/>
  </cols>
  <sheetData>
    <row r="1" spans="1:2">
      <c r="A1" s="3" t="s">
        <v>12</v>
      </c>
      <c r="B1" s="3" t="s">
        <v>13</v>
      </c>
    </row>
    <row r="2" spans="1:2">
      <c r="A2" s="4">
        <v>0.15</v>
      </c>
      <c r="B2" s="4">
        <v>0.1</v>
      </c>
    </row>
    <row r="3" spans="1:2">
      <c r="A3" s="4">
        <v>-0.03</v>
      </c>
      <c r="B3" s="4">
        <v>-0.14000000000000001</v>
      </c>
    </row>
    <row r="4" spans="1:2">
      <c r="A4" s="4">
        <v>0</v>
      </c>
      <c r="B4" s="4">
        <v>1.2</v>
      </c>
    </row>
    <row r="5" spans="1:2">
      <c r="A5" s="4">
        <v>0.5</v>
      </c>
      <c r="B5" s="4">
        <v>0</v>
      </c>
    </row>
    <row r="6" spans="1:2">
      <c r="A6" s="4">
        <v>0</v>
      </c>
      <c r="B6" s="4">
        <v>0.04</v>
      </c>
    </row>
    <row r="7" spans="1:2">
      <c r="A7" s="4">
        <v>0.17</v>
      </c>
      <c r="B7" s="4">
        <v>0.75</v>
      </c>
    </row>
    <row r="8" spans="1:2">
      <c r="A8" s="4">
        <v>0.46</v>
      </c>
      <c r="B8" s="4">
        <v>0.75</v>
      </c>
    </row>
    <row r="9" spans="1:2">
      <c r="A9" s="4">
        <v>0.23</v>
      </c>
      <c r="B9" s="4">
        <v>0.56999999999999995</v>
      </c>
    </row>
    <row r="10" spans="1:2">
      <c r="A10" s="4">
        <v>0.17</v>
      </c>
      <c r="B10" s="4">
        <v>0.31</v>
      </c>
    </row>
    <row r="11" spans="1:2">
      <c r="A11" s="4">
        <v>0.1</v>
      </c>
      <c r="B11" s="4">
        <v>0.09</v>
      </c>
    </row>
    <row r="12" spans="1:2">
      <c r="A12" s="4">
        <v>0.09</v>
      </c>
      <c r="B12" s="4">
        <v>0.09</v>
      </c>
    </row>
    <row r="13" spans="1:2">
      <c r="A13" s="4">
        <v>0</v>
      </c>
      <c r="B13" s="4">
        <v>0.11</v>
      </c>
    </row>
    <row r="14" spans="1:2">
      <c r="A14" s="4">
        <v>0</v>
      </c>
      <c r="B14" s="4">
        <v>0.09</v>
      </c>
    </row>
    <row r="15" spans="1:2">
      <c r="A15" s="4">
        <v>0.13</v>
      </c>
      <c r="B15" s="4">
        <v>0.69</v>
      </c>
    </row>
    <row r="16" spans="1:2">
      <c r="A16" s="4">
        <v>0</v>
      </c>
      <c r="B16" s="4">
        <v>-0.17</v>
      </c>
    </row>
    <row r="17" spans="1:2">
      <c r="A17" s="4">
        <v>0.67</v>
      </c>
      <c r="B17" s="4">
        <v>-0.09</v>
      </c>
    </row>
    <row r="18" spans="1:2">
      <c r="A18" s="4">
        <v>-7.0000000000000007E-2</v>
      </c>
      <c r="B18" s="4">
        <v>-0.31</v>
      </c>
    </row>
    <row r="19" spans="1:2">
      <c r="A19" s="4">
        <v>-0.11</v>
      </c>
      <c r="B19" s="4">
        <v>-0.42</v>
      </c>
    </row>
    <row r="20" spans="1:2">
      <c r="A20" s="4">
        <v>0</v>
      </c>
      <c r="B20" s="4">
        <v>0.15</v>
      </c>
    </row>
    <row r="21" spans="1:2">
      <c r="A21" s="4">
        <v>0.04</v>
      </c>
      <c r="B21" s="4">
        <v>0.01</v>
      </c>
    </row>
    <row r="22" spans="1:2">
      <c r="A22" s="4">
        <v>0</v>
      </c>
      <c r="B22" s="4">
        <v>-0.5</v>
      </c>
    </row>
    <row r="23" spans="1:2">
      <c r="A23" s="4">
        <v>0</v>
      </c>
      <c r="B23" s="4">
        <v>0.13</v>
      </c>
    </row>
    <row r="24" spans="1:2">
      <c r="A24" s="4">
        <v>0</v>
      </c>
      <c r="B24" s="4">
        <v>0.14000000000000001</v>
      </c>
    </row>
    <row r="25" spans="1:2">
      <c r="A25" s="4">
        <v>0</v>
      </c>
      <c r="B25" s="4">
        <v>0.03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9"/>
  <sheetViews>
    <sheetView workbookViewId="0">
      <selection sqref="A1:B1"/>
    </sheetView>
  </sheetViews>
  <sheetFormatPr baseColWidth="10" defaultRowHeight="16"/>
  <cols>
    <col min="1" max="1" width="16" bestFit="1" customWidth="1"/>
    <col min="2" max="2" width="12.1640625" bestFit="1" customWidth="1"/>
  </cols>
  <sheetData>
    <row r="1" spans="1:2">
      <c r="A1" s="3" t="s">
        <v>12</v>
      </c>
      <c r="B1" s="3" t="s">
        <v>13</v>
      </c>
    </row>
    <row r="2" spans="1:2">
      <c r="A2">
        <v>0.1</v>
      </c>
      <c r="B2">
        <v>-8.3870967741935983E-3</v>
      </c>
    </row>
    <row r="3" spans="1:2">
      <c r="A3">
        <v>0</v>
      </c>
      <c r="B3">
        <v>0.35712886525815024</v>
      </c>
    </row>
    <row r="4" spans="1:2">
      <c r="A4">
        <v>0.25</v>
      </c>
      <c r="B4">
        <v>0.10087719298245613</v>
      </c>
    </row>
    <row r="5" spans="1:2">
      <c r="A5">
        <v>0</v>
      </c>
      <c r="B5">
        <v>-5.6899004267425366E-3</v>
      </c>
    </row>
    <row r="6" spans="1:2">
      <c r="A6">
        <v>-8.3333333333333329E-2</v>
      </c>
      <c r="B6">
        <v>0</v>
      </c>
    </row>
    <row r="7" spans="1:2">
      <c r="A7">
        <v>0</v>
      </c>
      <c r="B7">
        <v>0</v>
      </c>
    </row>
    <row r="8" spans="1:2">
      <c r="A8">
        <v>0.6</v>
      </c>
      <c r="B8">
        <v>0.21359223300970873</v>
      </c>
    </row>
    <row r="9" spans="1:2">
      <c r="A9">
        <v>-0.19047619047619047</v>
      </c>
      <c r="B9">
        <v>0</v>
      </c>
    </row>
    <row r="10" spans="1:2">
      <c r="A10">
        <v>0.15</v>
      </c>
      <c r="B10">
        <v>0.17699115044247787</v>
      </c>
    </row>
    <row r="11" spans="1:2">
      <c r="A11">
        <v>-0.125</v>
      </c>
      <c r="B11">
        <v>1.7319277108433704E-2</v>
      </c>
    </row>
    <row r="12" spans="1:2">
      <c r="A12">
        <v>0.5</v>
      </c>
      <c r="B12">
        <v>6.4516129032258063E-2</v>
      </c>
    </row>
    <row r="13" spans="1:2">
      <c r="A13">
        <v>-5.2631578947368418E-2</v>
      </c>
      <c r="B13">
        <v>0</v>
      </c>
    </row>
    <row r="14" spans="1:2">
      <c r="A14">
        <v>-0.1</v>
      </c>
      <c r="B14">
        <v>0</v>
      </c>
    </row>
    <row r="15" spans="1:2">
      <c r="A15">
        <v>0</v>
      </c>
      <c r="B15">
        <v>4.1493775933610123E-3</v>
      </c>
    </row>
    <row r="16" spans="1:2">
      <c r="A16">
        <v>0.2</v>
      </c>
      <c r="B16">
        <v>-2.1032504780114727E-2</v>
      </c>
    </row>
    <row r="17" spans="1:2">
      <c r="A17">
        <v>0.33333333333333331</v>
      </c>
      <c r="B17">
        <v>6.5096952908587261E-2</v>
      </c>
    </row>
    <row r="18" spans="1:2">
      <c r="A18">
        <v>-0.15</v>
      </c>
      <c r="B18">
        <v>-8.2372322899505763E-3</v>
      </c>
    </row>
    <row r="19" spans="1:2">
      <c r="A19">
        <v>0.2857142857142857</v>
      </c>
      <c r="B19">
        <v>-3.3707865168539325E-2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6"/>
  <sheetViews>
    <sheetView workbookViewId="0">
      <selection activeCell="D18" sqref="D18"/>
    </sheetView>
  </sheetViews>
  <sheetFormatPr baseColWidth="10" defaultRowHeight="16"/>
  <cols>
    <col min="1" max="1" width="16" bestFit="1" customWidth="1"/>
    <col min="2" max="2" width="12.1640625" bestFit="1" customWidth="1"/>
  </cols>
  <sheetData>
    <row r="1" spans="1:2">
      <c r="A1" s="3" t="s">
        <v>12</v>
      </c>
      <c r="B1" s="3" t="s">
        <v>13</v>
      </c>
    </row>
    <row r="2" spans="1:2">
      <c r="A2" s="5">
        <v>0</v>
      </c>
      <c r="B2" s="5">
        <v>0.15</v>
      </c>
    </row>
    <row r="3" spans="1:2">
      <c r="A3" s="5">
        <v>0</v>
      </c>
      <c r="B3" s="5">
        <v>0.21</v>
      </c>
    </row>
    <row r="4" spans="1:2">
      <c r="A4" s="5">
        <v>0</v>
      </c>
      <c r="B4" s="5">
        <v>0.14000000000000001</v>
      </c>
    </row>
    <row r="5" spans="1:2">
      <c r="A5" s="5">
        <v>0</v>
      </c>
      <c r="B5" s="5">
        <v>0.18</v>
      </c>
    </row>
    <row r="6" spans="1:2">
      <c r="A6" s="5">
        <v>0</v>
      </c>
      <c r="B6" s="5">
        <v>0.33</v>
      </c>
    </row>
    <row r="7" spans="1:2">
      <c r="A7" s="5">
        <v>0</v>
      </c>
      <c r="B7" s="5">
        <v>0.33</v>
      </c>
    </row>
    <row r="8" spans="1:2">
      <c r="A8" s="5">
        <v>0</v>
      </c>
      <c r="B8" s="5">
        <v>0.11</v>
      </c>
    </row>
    <row r="9" spans="1:2">
      <c r="A9" s="5">
        <v>0</v>
      </c>
      <c r="B9" s="5">
        <v>0</v>
      </c>
    </row>
    <row r="10" spans="1:2">
      <c r="A10" s="5">
        <v>0</v>
      </c>
      <c r="B10" s="5">
        <v>-0.33</v>
      </c>
    </row>
    <row r="11" spans="1:2">
      <c r="A11" s="5">
        <v>0</v>
      </c>
      <c r="B11" s="5">
        <v>0.13</v>
      </c>
    </row>
    <row r="12" spans="1:2">
      <c r="A12" s="5">
        <v>0</v>
      </c>
      <c r="B12" s="5">
        <v>-0.04</v>
      </c>
    </row>
    <row r="13" spans="1:2">
      <c r="A13" s="5">
        <v>0</v>
      </c>
      <c r="B13" s="5">
        <v>0.71</v>
      </c>
    </row>
    <row r="14" spans="1:2">
      <c r="A14" s="5">
        <v>0</v>
      </c>
      <c r="B14" s="5">
        <v>0.04</v>
      </c>
    </row>
    <row r="15" spans="1:2">
      <c r="A15" s="5">
        <v>0</v>
      </c>
      <c r="B15" s="5">
        <v>-0.11</v>
      </c>
    </row>
    <row r="16" spans="1:2">
      <c r="A16" s="5">
        <v>0</v>
      </c>
      <c r="B16" s="5">
        <v>-0.21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8"/>
  <sheetViews>
    <sheetView workbookViewId="0">
      <selection sqref="A1:XFD1048576"/>
    </sheetView>
  </sheetViews>
  <sheetFormatPr baseColWidth="10" defaultRowHeight="16"/>
  <cols>
    <col min="1" max="1" width="16.33203125" style="1" customWidth="1"/>
    <col min="4" max="4" width="11.5" customWidth="1"/>
    <col min="16" max="16" width="12.1640625" bestFit="1" customWidth="1"/>
    <col min="20" max="20" width="15" bestFit="1" customWidth="1"/>
    <col min="21" max="21" width="12.83203125" bestFit="1" customWidth="1"/>
  </cols>
  <sheetData>
    <row r="1" spans="1:21" ht="34">
      <c r="A1" s="1" t="s">
        <v>0</v>
      </c>
      <c r="B1" t="s">
        <v>2</v>
      </c>
      <c r="C1" t="s">
        <v>6</v>
      </c>
      <c r="D1" t="s">
        <v>9</v>
      </c>
      <c r="E1" s="1" t="s">
        <v>3</v>
      </c>
      <c r="F1" t="s">
        <v>89</v>
      </c>
      <c r="G1" t="s">
        <v>4</v>
      </c>
      <c r="H1" t="s">
        <v>5</v>
      </c>
      <c r="I1" t="s">
        <v>10</v>
      </c>
      <c r="J1" t="s">
        <v>11</v>
      </c>
      <c r="K1" t="s">
        <v>90</v>
      </c>
      <c r="L1" t="s">
        <v>91</v>
      </c>
      <c r="M1" t="s">
        <v>92</v>
      </c>
      <c r="N1" t="s">
        <v>7</v>
      </c>
      <c r="O1" t="s">
        <v>1</v>
      </c>
      <c r="P1" s="1" t="s">
        <v>158</v>
      </c>
      <c r="Q1" t="s">
        <v>8</v>
      </c>
      <c r="R1" t="s">
        <v>93</v>
      </c>
      <c r="S1" t="s">
        <v>159</v>
      </c>
      <c r="T1" t="s">
        <v>12</v>
      </c>
      <c r="U1" t="s">
        <v>13</v>
      </c>
    </row>
    <row r="2" spans="1:21" ht="17">
      <c r="A2" s="1" t="str">
        <f>Cost_Sch1!A2</f>
        <v>Lingshui Semi</v>
      </c>
      <c r="B2">
        <f>VLOOKUP(Cost_Sch1!B2,Coding!$B$27:$C$34,2,FALSE)</f>
        <v>8</v>
      </c>
      <c r="C2">
        <f>VLOOKUP(Cost_Sch1!C2,Coding!$B$2:$D$6,3,FALSE)</f>
        <v>5</v>
      </c>
      <c r="D2">
        <f>VLOOKUP(Cost_Sch1!D2,Coding!$B$8:$D$10,3,FALSE)</f>
        <v>3</v>
      </c>
      <c r="E2">
        <f>VLOOKUP(Cost_Sch1!E2,Coding!$B$36:$C$37,2,FALSE)</f>
        <v>2</v>
      </c>
      <c r="F2" s="7">
        <f>Cost_Sch1!F2</f>
        <v>1</v>
      </c>
      <c r="G2">
        <f>Cost_Sch1!G2</f>
        <v>10439</v>
      </c>
      <c r="H2">
        <f>VLOOKUP(Cost_Sch1!H2,Coding!$B$12:$D$15,3,FALSE)</f>
        <v>3</v>
      </c>
      <c r="I2">
        <f>Cost_Sch1!I2</f>
        <v>700</v>
      </c>
      <c r="J2">
        <f>Cost_Sch1!J2</f>
        <v>3.1</v>
      </c>
      <c r="K2">
        <f>VLOOKUP(Cost_Sch1!K2,Coding!$B$44:$C$45,2,FALSE)</f>
        <v>1</v>
      </c>
      <c r="L2">
        <f>Cost_Sch1!L2</f>
        <v>67166.666666666657</v>
      </c>
      <c r="M2">
        <f>VLOOKUP(Cost_Sch1!M2,Coding!$B$47:$D$53,3,FALSE)</f>
        <v>2</v>
      </c>
      <c r="N2">
        <f>VLOOKUP(Cost_Sch1!N2,Coding!$B$2:$D$6,3,FALSE)</f>
        <v>2</v>
      </c>
      <c r="O2">
        <f>VLOOKUP(Cost_Sch1!O2,Coding!$B$17:$C$25,2,FALSE)</f>
        <v>6</v>
      </c>
      <c r="P2">
        <f>Cost_Sch1!P2</f>
        <v>980</v>
      </c>
      <c r="Q2">
        <f>VLOOKUP(Cost_Sch1!Q2,Coding!$B$2:$D$6,3,FALSE)</f>
        <v>2</v>
      </c>
      <c r="R2">
        <f>Cost_Sch1!R2</f>
        <v>0.14888337468982632</v>
      </c>
      <c r="S2">
        <f>VLOOKUP(Cost_Sch1!S2,Coding!$B$2:$D$6,3,FALSE)</f>
        <v>4</v>
      </c>
      <c r="T2">
        <f>Cost_Sch1!T2</f>
        <v>0.76</v>
      </c>
      <c r="U2" t="str">
        <f>Cost_Sch1!U2</f>
        <v>Not Availible</v>
      </c>
    </row>
    <row r="3" spans="1:21" ht="17">
      <c r="A3" s="1" t="str">
        <f>Cost_Sch1!A3</f>
        <v>Bohai Ming Zhu</v>
      </c>
      <c r="B3">
        <f>VLOOKUP(Cost_Sch1!B3,Coding!$B$27:$C$34,2,FALSE)</f>
        <v>8</v>
      </c>
      <c r="C3">
        <f>VLOOKUP(Cost_Sch1!C3,Coding!$B$2:$D$6,3,FALSE)</f>
        <v>5</v>
      </c>
      <c r="D3">
        <f>VLOOKUP(Cost_Sch1!D3,Coding!$B$8:$D$10,3,FALSE)</f>
        <v>3</v>
      </c>
      <c r="E3">
        <f>VLOOKUP(Cost_Sch1!E3,Coding!$B$36:$C$37,2,FALSE)</f>
        <v>2</v>
      </c>
      <c r="F3" s="7">
        <f>Cost_Sch1!F3</f>
        <v>1</v>
      </c>
      <c r="G3">
        <f>Cost_Sch1!G3</f>
        <v>4350</v>
      </c>
      <c r="H3">
        <f>VLOOKUP(Cost_Sch1!H3,Coding!$B$12:$D$15,3,FALSE)</f>
        <v>3</v>
      </c>
      <c r="I3">
        <f>Cost_Sch1!I3</f>
        <v>259</v>
      </c>
      <c r="J3">
        <f>Cost_Sch1!J3</f>
        <v>0.4</v>
      </c>
      <c r="K3">
        <f>VLOOKUP(Cost_Sch1!K3,Coding!$B$44:$C$45,2,FALSE)</f>
        <v>1</v>
      </c>
      <c r="L3">
        <f>Cost_Sch1!L3</f>
        <v>40000</v>
      </c>
      <c r="M3">
        <f>VLOOKUP(Cost_Sch1!M3,Coding!$B$47:$D$53,3,FALSE)</f>
        <v>1</v>
      </c>
      <c r="N3">
        <f>VLOOKUP(Cost_Sch1!N3,Coding!$B$2:$D$6,3,FALSE)</f>
        <v>2</v>
      </c>
      <c r="O3">
        <f>VLOOKUP(Cost_Sch1!O3,Coding!$B$17:$C$25,2,FALSE)</f>
        <v>5</v>
      </c>
      <c r="P3">
        <f>Cost_Sch1!P3</f>
        <v>30</v>
      </c>
      <c r="Q3">
        <f>VLOOKUP(Cost_Sch1!Q3,Coding!$B$2:$D$6,3,FALSE)</f>
        <v>1</v>
      </c>
      <c r="R3">
        <f>Cost_Sch1!R3</f>
        <v>1</v>
      </c>
      <c r="S3">
        <f>VLOOKUP(Cost_Sch1!S3,Coding!$B$2:$D$6,3,FALSE)</f>
        <v>1</v>
      </c>
      <c r="T3">
        <f>Cost_Sch1!T3</f>
        <v>0.47104247104247104</v>
      </c>
      <c r="U3">
        <f>Cost_Sch1!U3</f>
        <v>0.24999999999999994</v>
      </c>
    </row>
    <row r="4" spans="1:21" ht="17">
      <c r="A4" s="1" t="str">
        <f>Cost_Sch1!A4</f>
        <v>Petrojarl Varg</v>
      </c>
      <c r="B4">
        <f>VLOOKUP(Cost_Sch1!B4,Coding!$B$27:$C$34,2,FALSE)</f>
        <v>7</v>
      </c>
      <c r="C4">
        <f>VLOOKUP(Cost_Sch1!C4,Coding!$B$2:$D$6,3,FALSE)</f>
        <v>1</v>
      </c>
      <c r="D4">
        <f>VLOOKUP(Cost_Sch1!D4,Coding!$B$8:$D$10,3,FALSE)</f>
        <v>1</v>
      </c>
      <c r="E4">
        <f>VLOOKUP(Cost_Sch1!E4,Coding!$B$36:$C$37,2,FALSE)</f>
        <v>1</v>
      </c>
      <c r="F4" s="7">
        <f>Cost_Sch1!F4</f>
        <v>1</v>
      </c>
      <c r="G4">
        <f>Cost_Sch1!G4</f>
        <v>2240</v>
      </c>
      <c r="H4">
        <f>VLOOKUP(Cost_Sch1!H4,Coding!$B$12:$D$15,3,FALSE)</f>
        <v>3</v>
      </c>
      <c r="I4">
        <f>Cost_Sch1!I4</f>
        <v>816</v>
      </c>
      <c r="J4">
        <f>Cost_Sch1!J4</f>
        <v>0.46</v>
      </c>
      <c r="K4">
        <f>VLOOKUP(Cost_Sch1!K4,Coding!$B$44:$C$45,2,FALSE)</f>
        <v>1</v>
      </c>
      <c r="L4">
        <f>Cost_Sch1!L4</f>
        <v>65833.333333333328</v>
      </c>
      <c r="M4">
        <f>VLOOKUP(Cost_Sch1!M4,Coding!$B$47:$D$53,3,FALSE)</f>
        <v>2</v>
      </c>
      <c r="N4">
        <f>VLOOKUP(Cost_Sch1!N4,Coding!$B$2:$D$6,3,FALSE)</f>
        <v>2</v>
      </c>
      <c r="O4">
        <f>VLOOKUP(Cost_Sch1!O4,Coding!$B$17:$C$25,2,FALSE)</f>
        <v>5</v>
      </c>
      <c r="P4">
        <f>Cost_Sch1!P4</f>
        <v>84</v>
      </c>
      <c r="Q4">
        <f>VLOOKUP(Cost_Sch1!Q4,Coding!$B$2:$D$6,3,FALSE)</f>
        <v>1</v>
      </c>
      <c r="R4">
        <f>Cost_Sch1!R4</f>
        <v>0.86582278481012664</v>
      </c>
      <c r="S4">
        <f>VLOOKUP(Cost_Sch1!S4,Coding!$B$2:$D$6,3,FALSE)</f>
        <v>2</v>
      </c>
      <c r="T4">
        <f>Cost_Sch1!T4</f>
        <v>0.28676470588235292</v>
      </c>
      <c r="U4">
        <f>Cost_Sch1!U4</f>
        <v>0.24</v>
      </c>
    </row>
    <row r="5" spans="1:21" ht="34">
      <c r="A5" s="1" t="str">
        <f>Cost_Sch1!A5</f>
        <v>Stybarrow Venture MV16</v>
      </c>
      <c r="B5">
        <f>VLOOKUP(Cost_Sch1!B5,Coding!$B$27:$C$34,2,FALSE)</f>
        <v>4</v>
      </c>
      <c r="C5">
        <f>VLOOKUP(Cost_Sch1!C5,Coding!$B$2:$D$6,3,FALSE)</f>
        <v>3</v>
      </c>
      <c r="D5">
        <f>VLOOKUP(Cost_Sch1!D5,Coding!$B$8:$D$10,3,FALSE)</f>
        <v>2</v>
      </c>
      <c r="E5">
        <f>VLOOKUP(Cost_Sch1!E5,Coding!$B$36:$C$37,2,FALSE)</f>
        <v>1</v>
      </c>
      <c r="F5" s="7">
        <f>Cost_Sch1!F5</f>
        <v>3</v>
      </c>
      <c r="G5">
        <f>Cost_Sch1!G5</f>
        <v>5922</v>
      </c>
      <c r="H5">
        <f>VLOOKUP(Cost_Sch1!H5,Coding!$B$12:$D$15,3,FALSE)</f>
        <v>3</v>
      </c>
      <c r="I5">
        <f>Cost_Sch1!I5</f>
        <v>702</v>
      </c>
      <c r="J5">
        <f>Cost_Sch1!J5</f>
        <v>0.59842519685039375</v>
      </c>
      <c r="K5">
        <f>VLOOKUP(Cost_Sch1!K5,Coding!$B$44:$C$45,2,FALSE)</f>
        <v>1</v>
      </c>
      <c r="L5">
        <f>Cost_Sch1!L5</f>
        <v>87500</v>
      </c>
      <c r="M5">
        <f>VLOOKUP(Cost_Sch1!M5,Coding!$B$47:$D$53,3,FALSE)</f>
        <v>2</v>
      </c>
      <c r="N5">
        <f>VLOOKUP(Cost_Sch1!N5,Coding!$B$2:$D$6,3,FALSE)</f>
        <v>3</v>
      </c>
      <c r="O5">
        <f>VLOOKUP(Cost_Sch1!O5,Coding!$B$17:$C$25,2,FALSE)</f>
        <v>5</v>
      </c>
      <c r="P5">
        <f>Cost_Sch1!P5</f>
        <v>825</v>
      </c>
      <c r="Q5">
        <f>VLOOKUP(Cost_Sch1!Q5,Coding!$B$2:$D$6,3,FALSE)</f>
        <v>2</v>
      </c>
      <c r="R5">
        <f>Cost_Sch1!R5</f>
        <v>0.91428571428571426</v>
      </c>
      <c r="S5">
        <f>VLOOKUP(Cost_Sch1!S5,Coding!$B$2:$D$6,3,FALSE)</f>
        <v>4</v>
      </c>
      <c r="T5">
        <f>Cost_Sch1!T5</f>
        <v>-0.14387464387464388</v>
      </c>
      <c r="U5">
        <f>Cost_Sch1!U5</f>
        <v>0.26999999999999991</v>
      </c>
    </row>
    <row r="6" spans="1:21" ht="17">
      <c r="A6" s="1" t="str">
        <f>Cost_Sch1!A6</f>
        <v>Alima FPU</v>
      </c>
      <c r="B6">
        <f>VLOOKUP(Cost_Sch1!B6,Coding!$B$27:$C$34,2,FALSE)</f>
        <v>1</v>
      </c>
      <c r="C6">
        <f>VLOOKUP(Cost_Sch1!C6,Coding!$B$2:$D$6,3,FALSE)</f>
        <v>2</v>
      </c>
      <c r="D6">
        <f>VLOOKUP(Cost_Sch1!D6,Coding!$B$8:$D$10,3,FALSE)</f>
        <v>2</v>
      </c>
      <c r="E6">
        <f>VLOOKUP(Cost_Sch1!E6,Coding!$B$36:$C$37,2,FALSE)</f>
        <v>2</v>
      </c>
      <c r="F6" s="7">
        <f>Cost_Sch1!F6</f>
        <v>1</v>
      </c>
      <c r="G6">
        <f>Cost_Sch1!G6</f>
        <v>5720</v>
      </c>
      <c r="H6">
        <f>VLOOKUP(Cost_Sch1!H6,Coding!$B$12:$D$15,3,FALSE)</f>
        <v>3</v>
      </c>
      <c r="I6">
        <f>Cost_Sch1!I6</f>
        <v>994</v>
      </c>
      <c r="J6">
        <f>Cost_Sch1!J6</f>
        <v>1.133</v>
      </c>
      <c r="K6">
        <f>VLOOKUP(Cost_Sch1!K6,Coding!$B$44:$C$45,2,FALSE)</f>
        <v>1</v>
      </c>
      <c r="L6">
        <f>Cost_Sch1!L6</f>
        <v>100000</v>
      </c>
      <c r="M6">
        <f>VLOOKUP(Cost_Sch1!M6,Coding!$B$47:$D$53,3,FALSE)</f>
        <v>3</v>
      </c>
      <c r="N6">
        <f>VLOOKUP(Cost_Sch1!N6,Coding!$B$2:$D$6,3,FALSE)</f>
        <v>1</v>
      </c>
      <c r="O6">
        <f>VLOOKUP(Cost_Sch1!O6,Coding!$B$17:$C$25,2,FALSE)</f>
        <v>1</v>
      </c>
      <c r="P6">
        <f>Cost_Sch1!P6</f>
        <v>600</v>
      </c>
      <c r="Q6">
        <f>VLOOKUP(Cost_Sch1!Q6,Coding!$B$2:$D$6,3,FALSE)</f>
        <v>3</v>
      </c>
      <c r="R6">
        <f>Cost_Sch1!R6</f>
        <v>0.9</v>
      </c>
      <c r="S6">
        <f>VLOOKUP(Cost_Sch1!S6,Coding!$B$2:$D$6,3,FALSE)</f>
        <v>4</v>
      </c>
      <c r="T6">
        <f>Cost_Sch1!T6</f>
        <v>-2.2132796780684104E-2</v>
      </c>
      <c r="U6">
        <f>Cost_Sch1!U6</f>
        <v>0.35000000000000014</v>
      </c>
    </row>
    <row r="7" spans="1:21" ht="17">
      <c r="A7" s="1" t="str">
        <f>Cost_Sch1!A7</f>
        <v>Jangkrik</v>
      </c>
      <c r="B7">
        <f>VLOOKUP(Cost_Sch1!B7,Coding!$B$27:$C$34,2,FALSE)</f>
        <v>2</v>
      </c>
      <c r="C7">
        <f>VLOOKUP(Cost_Sch1!C7,Coding!$B$2:$D$6,3,FALSE)</f>
        <v>4</v>
      </c>
      <c r="D7">
        <f>VLOOKUP(Cost_Sch1!D7,Coding!$B$8:$D$10,3,FALSE)</f>
        <v>1</v>
      </c>
      <c r="E7">
        <f>VLOOKUP(Cost_Sch1!E7,Coding!$B$36:$C$37,2,FALSE)</f>
        <v>2</v>
      </c>
      <c r="F7" s="7">
        <f>Cost_Sch1!F7</f>
        <v>1</v>
      </c>
      <c r="G7">
        <f>Cost_Sch1!G7</f>
        <v>8824</v>
      </c>
      <c r="H7">
        <f>VLOOKUP(Cost_Sch1!H7,Coding!$B$12:$D$15,3,FALSE)</f>
        <v>3</v>
      </c>
      <c r="I7">
        <f>Cost_Sch1!I7</f>
        <v>1052</v>
      </c>
      <c r="J7">
        <f>Cost_Sch1!J7</f>
        <v>2.6764999999999999</v>
      </c>
      <c r="K7">
        <f>VLOOKUP(Cost_Sch1!K7,Coding!$B$44:$C$45,2,FALSE)</f>
        <v>1</v>
      </c>
      <c r="L7">
        <f>Cost_Sch1!L7</f>
        <v>79400</v>
      </c>
      <c r="M7">
        <f>VLOOKUP(Cost_Sch1!M7,Coding!$B$47:$D$53,3,FALSE)</f>
        <v>2</v>
      </c>
      <c r="N7">
        <f>VLOOKUP(Cost_Sch1!N7,Coding!$B$2:$D$6,3,FALSE)</f>
        <v>2</v>
      </c>
      <c r="O7">
        <f>VLOOKUP(Cost_Sch1!O7,Coding!$B$17:$C$25,2,FALSE)</f>
        <v>1</v>
      </c>
      <c r="P7">
        <f>Cost_Sch1!P7</f>
        <v>120</v>
      </c>
      <c r="Q7">
        <f>VLOOKUP(Cost_Sch1!Q7,Coding!$B$2:$D$6,3,FALSE)</f>
        <v>2</v>
      </c>
      <c r="R7">
        <f>Cost_Sch1!R7</f>
        <v>5.5415617128463476E-2</v>
      </c>
      <c r="S7">
        <f>VLOOKUP(Cost_Sch1!S7,Coding!$B$2:$D$6,3,FALSE)</f>
        <v>3</v>
      </c>
      <c r="T7">
        <f>Cost_Sch1!T7</f>
        <v>0.11406844106463879</v>
      </c>
      <c r="U7">
        <f>Cost_Sch1!U7</f>
        <v>0.16999999999999996</v>
      </c>
    </row>
    <row r="8" spans="1:21" ht="17">
      <c r="A8" s="1" t="str">
        <f>Cost_Sch1!A8</f>
        <v>Prelude</v>
      </c>
      <c r="B8">
        <f>VLOOKUP(Cost_Sch1!B8,Coding!$B$27:$C$34,2,FALSE)</f>
        <v>4</v>
      </c>
      <c r="C8">
        <f>VLOOKUP(Cost_Sch1!C8,Coding!$B$2:$D$6,3,FALSE)</f>
        <v>3</v>
      </c>
      <c r="D8">
        <f>VLOOKUP(Cost_Sch1!D8,Coding!$B$8:$D$10,3,FALSE)</f>
        <v>2</v>
      </c>
      <c r="E8">
        <f>VLOOKUP(Cost_Sch1!E8,Coding!$B$36:$C$37,2,FALSE)</f>
        <v>2</v>
      </c>
      <c r="F8" s="7">
        <f>Cost_Sch1!F8</f>
        <v>1</v>
      </c>
      <c r="G8">
        <f>Cost_Sch1!G8</f>
        <v>7814</v>
      </c>
      <c r="H8">
        <f>VLOOKUP(Cost_Sch1!H8,Coding!$B$12:$D$15,3,FALSE)</f>
        <v>3</v>
      </c>
      <c r="I8">
        <f>Cost_Sch1!I8</f>
        <v>2229</v>
      </c>
      <c r="J8">
        <f>Cost_Sch1!J8</f>
        <v>11.16</v>
      </c>
      <c r="K8">
        <f>VLOOKUP(Cost_Sch1!K8,Coding!$B$44:$C$45,2,FALSE)</f>
        <v>1</v>
      </c>
      <c r="L8">
        <f>Cost_Sch1!L8</f>
        <v>148333.33333333331</v>
      </c>
      <c r="M8">
        <f>VLOOKUP(Cost_Sch1!M8,Coding!$B$47:$D$53,3,FALSE)</f>
        <v>6</v>
      </c>
      <c r="N8">
        <f>VLOOKUP(Cost_Sch1!N8,Coding!$B$2:$D$6,3,FALSE)</f>
        <v>5</v>
      </c>
      <c r="O8">
        <f>VLOOKUP(Cost_Sch1!O8,Coding!$B$17:$C$25,2,FALSE)</f>
        <v>4</v>
      </c>
      <c r="P8">
        <f>Cost_Sch1!P8</f>
        <v>250</v>
      </c>
      <c r="Q8">
        <f>VLOOKUP(Cost_Sch1!Q8,Coding!$B$2:$D$6,3,FALSE)</f>
        <v>1</v>
      </c>
      <c r="R8">
        <f>Cost_Sch1!R8</f>
        <v>0.2359550561797753</v>
      </c>
      <c r="S8">
        <f>VLOOKUP(Cost_Sch1!S8,Coding!$B$2:$D$6,3,FALSE)</f>
        <v>5</v>
      </c>
      <c r="T8">
        <f>Cost_Sch1!T8</f>
        <v>0.24315836698070883</v>
      </c>
      <c r="U8">
        <f>Cost_Sch1!U8</f>
        <v>0.34408602150537632</v>
      </c>
    </row>
    <row r="9" spans="1:21" ht="17">
      <c r="A9" s="1" t="str">
        <f>Cost_Sch1!A9</f>
        <v>CLOV FPSO</v>
      </c>
      <c r="B9">
        <f>VLOOKUP(Cost_Sch1!B9,Coding!$B$27:$C$34,2,FALSE)</f>
        <v>1</v>
      </c>
      <c r="C9">
        <f>VLOOKUP(Cost_Sch1!C9,Coding!$B$2:$D$6,3,FALSE)</f>
        <v>3</v>
      </c>
      <c r="D9">
        <f>VLOOKUP(Cost_Sch1!D9,Coding!$B$8:$D$10,3,FALSE)</f>
        <v>2</v>
      </c>
      <c r="E9">
        <f>VLOOKUP(Cost_Sch1!E9,Coding!$B$36:$C$37,2,FALSE)</f>
        <v>2</v>
      </c>
      <c r="F9" s="7">
        <f>Cost_Sch1!F9</f>
        <v>1</v>
      </c>
      <c r="G9">
        <f>Cost_Sch1!G9</f>
        <v>7534</v>
      </c>
      <c r="H9">
        <f>VLOOKUP(Cost_Sch1!H9,Coding!$B$12:$D$15,3,FALSE)</f>
        <v>3</v>
      </c>
      <c r="I9">
        <f>Cost_Sch1!I9</f>
        <v>1383</v>
      </c>
      <c r="J9">
        <f>Cost_Sch1!J9</f>
        <v>7</v>
      </c>
      <c r="K9">
        <f>VLOOKUP(Cost_Sch1!K9,Coding!$B$44:$C$45,2,FALSE)</f>
        <v>1</v>
      </c>
      <c r="L9">
        <f>Cost_Sch1!L9</f>
        <v>198333.33333333334</v>
      </c>
      <c r="M9">
        <f>VLOOKUP(Cost_Sch1!M9,Coding!$B$47:$D$53,3,FALSE)</f>
        <v>4</v>
      </c>
      <c r="N9">
        <f>VLOOKUP(Cost_Sch1!N9,Coding!$B$2:$D$6,3,FALSE)</f>
        <v>2</v>
      </c>
      <c r="O9">
        <f>VLOOKUP(Cost_Sch1!O9,Coding!$B$17:$C$25,2,FALSE)</f>
        <v>5</v>
      </c>
      <c r="P9">
        <f>Cost_Sch1!P9</f>
        <v>1290</v>
      </c>
      <c r="Q9">
        <f>VLOOKUP(Cost_Sch1!Q9,Coding!$B$2:$D$6,3,FALSE)</f>
        <v>4</v>
      </c>
      <c r="R9">
        <f>Cost_Sch1!R9</f>
        <v>0.80672268907563016</v>
      </c>
      <c r="S9">
        <f>VLOOKUP(Cost_Sch1!S9,Coding!$B$2:$D$6,3,FALSE)</f>
        <v>5</v>
      </c>
      <c r="T9">
        <f>Cost_Sch1!T9</f>
        <v>7.9537237888647871E-3</v>
      </c>
      <c r="U9">
        <f>Cost_Sch1!U9</f>
        <v>0.14285714285714285</v>
      </c>
    </row>
    <row r="10" spans="1:21" ht="17">
      <c r="A10" s="1" t="str">
        <f>Cost_Sch1!A10</f>
        <v>Dalia</v>
      </c>
      <c r="B10">
        <f>VLOOKUP(Cost_Sch1!B10,Coding!$B$27:$C$34,2,FALSE)</f>
        <v>1</v>
      </c>
      <c r="C10">
        <f>VLOOKUP(Cost_Sch1!C10,Coding!$B$2:$D$6,3,FALSE)</f>
        <v>4</v>
      </c>
      <c r="D10">
        <f>VLOOKUP(Cost_Sch1!D10,Coding!$B$8:$D$10,3,FALSE)</f>
        <v>2</v>
      </c>
      <c r="E10">
        <f>VLOOKUP(Cost_Sch1!E10,Coding!$B$36:$C$37,2,FALSE)</f>
        <v>2</v>
      </c>
      <c r="F10" s="7">
        <f>Cost_Sch1!F10</f>
        <v>1</v>
      </c>
      <c r="G10">
        <f>Cost_Sch1!G10</f>
        <v>4872</v>
      </c>
      <c r="H10">
        <f>VLOOKUP(Cost_Sch1!H10,Coding!$B$12:$D$15,3,FALSE)</f>
        <v>3</v>
      </c>
      <c r="I10">
        <f>Cost_Sch1!I10</f>
        <v>1306</v>
      </c>
      <c r="J10">
        <f>Cost_Sch1!J10</f>
        <v>3.4</v>
      </c>
      <c r="K10">
        <f>VLOOKUP(Cost_Sch1!K10,Coding!$B$44:$C$45,2,FALSE)</f>
        <v>1</v>
      </c>
      <c r="L10">
        <f>Cost_Sch1!L10</f>
        <v>287000</v>
      </c>
      <c r="M10">
        <f>VLOOKUP(Cost_Sch1!M10,Coding!$B$47:$D$53,3,FALSE)</f>
        <v>6</v>
      </c>
      <c r="N10">
        <f>VLOOKUP(Cost_Sch1!N10,Coding!$B$2:$D$6,3,FALSE)</f>
        <v>3</v>
      </c>
      <c r="O10">
        <f>VLOOKUP(Cost_Sch1!O10,Coding!$B$17:$C$25,2,FALSE)</f>
        <v>5</v>
      </c>
      <c r="P10">
        <f>Cost_Sch1!P10</f>
        <v>1360</v>
      </c>
      <c r="Q10">
        <f>VLOOKUP(Cost_Sch1!Q10,Coding!$B$2:$D$6,3,FALSE)</f>
        <v>5</v>
      </c>
      <c r="R10">
        <f>Cost_Sch1!R10</f>
        <v>0.83623693379790942</v>
      </c>
      <c r="S10">
        <f>VLOOKUP(Cost_Sch1!S10,Coding!$B$2:$D$6,3,FALSE)</f>
        <v>2</v>
      </c>
      <c r="T10">
        <f>Cost_Sch1!T10</f>
        <v>1.0719754977029096E-2</v>
      </c>
      <c r="U10">
        <f>Cost_Sch1!U10</f>
        <v>0.17647058823529416</v>
      </c>
    </row>
    <row r="11" spans="1:21" ht="17">
      <c r="A11" s="1" t="str">
        <f>Cost_Sch1!A11</f>
        <v>Girassol</v>
      </c>
      <c r="B11">
        <f>VLOOKUP(Cost_Sch1!B11,Coding!$B$27:$C$34,2,FALSE)</f>
        <v>1</v>
      </c>
      <c r="C11">
        <f>VLOOKUP(Cost_Sch1!C11,Coding!$B$2:$D$6,3,FALSE)</f>
        <v>4</v>
      </c>
      <c r="D11">
        <f>VLOOKUP(Cost_Sch1!D11,Coding!$B$8:$D$10,3,FALSE)</f>
        <v>2</v>
      </c>
      <c r="E11">
        <f>VLOOKUP(Cost_Sch1!E11,Coding!$B$36:$C$37,2,FALSE)</f>
        <v>2</v>
      </c>
      <c r="F11" s="7">
        <f>Cost_Sch1!F11</f>
        <v>1</v>
      </c>
      <c r="G11">
        <f>Cost_Sch1!G11</f>
        <v>3103</v>
      </c>
      <c r="H11">
        <f>VLOOKUP(Cost_Sch1!H11,Coding!$B$12:$D$15,3,FALSE)</f>
        <v>3</v>
      </c>
      <c r="I11">
        <f>Cost_Sch1!I11</f>
        <v>823</v>
      </c>
      <c r="J11">
        <f>Cost_Sch1!J11</f>
        <v>2.5</v>
      </c>
      <c r="K11">
        <f>VLOOKUP(Cost_Sch1!K11,Coding!$B$44:$C$45,2,FALSE)</f>
        <v>1</v>
      </c>
      <c r="L11">
        <f>Cost_Sch1!L11</f>
        <v>246666.66666666666</v>
      </c>
      <c r="M11">
        <f>VLOOKUP(Cost_Sch1!M11,Coding!$B$47:$D$53,3,FALSE)</f>
        <v>5</v>
      </c>
      <c r="N11">
        <f>VLOOKUP(Cost_Sch1!N11,Coding!$B$2:$D$6,3,FALSE)</f>
        <v>3</v>
      </c>
      <c r="O11">
        <f>VLOOKUP(Cost_Sch1!O11,Coding!$B$17:$C$25,2,FALSE)</f>
        <v>5</v>
      </c>
      <c r="P11">
        <f>Cost_Sch1!P11</f>
        <v>1350</v>
      </c>
      <c r="Q11">
        <f>VLOOKUP(Cost_Sch1!Q11,Coding!$B$2:$D$6,3,FALSE)</f>
        <v>1</v>
      </c>
      <c r="R11">
        <f>Cost_Sch1!R11</f>
        <v>0.81081081081081086</v>
      </c>
      <c r="S11">
        <f>VLOOKUP(Cost_Sch1!S11,Coding!$B$2:$D$6,3,FALSE)</f>
        <v>1</v>
      </c>
      <c r="T11">
        <f>Cost_Sch1!T11</f>
        <v>0.52126366950182257</v>
      </c>
      <c r="U11">
        <f>Cost_Sch1!U11</f>
        <v>0.11999999999999993</v>
      </c>
    </row>
    <row r="12" spans="1:21" ht="17">
      <c r="A12" s="1" t="str">
        <f>Cost_Sch1!A12</f>
        <v>Kaombo Norte</v>
      </c>
      <c r="B12">
        <f>VLOOKUP(Cost_Sch1!B12,Coding!$B$27:$C$34,2,FALSE)</f>
        <v>1</v>
      </c>
      <c r="C12">
        <f>VLOOKUP(Cost_Sch1!C12,Coding!$B$2:$D$6,3,FALSE)</f>
        <v>5</v>
      </c>
      <c r="D12">
        <f>VLOOKUP(Cost_Sch1!D12,Coding!$B$8:$D$10,3,FALSE)</f>
        <v>2</v>
      </c>
      <c r="E12">
        <f>VLOOKUP(Cost_Sch1!E12,Coding!$B$36:$C$37,2,FALSE)</f>
        <v>2</v>
      </c>
      <c r="F12" s="7">
        <f>Cost_Sch1!F12</f>
        <v>1</v>
      </c>
      <c r="G12">
        <f>Cost_Sch1!G12</f>
        <v>8871</v>
      </c>
      <c r="H12">
        <f>VLOOKUP(Cost_Sch1!H12,Coding!$B$12:$D$15,3,FALSE)</f>
        <v>3</v>
      </c>
      <c r="I12">
        <f>Cost_Sch1!I12</f>
        <v>1081</v>
      </c>
      <c r="J12">
        <f>Cost_Sch1!J12</f>
        <v>1.5</v>
      </c>
      <c r="K12">
        <f>VLOOKUP(Cost_Sch1!K12,Coding!$B$44:$C$45,2,FALSE)</f>
        <v>2</v>
      </c>
      <c r="L12">
        <f>Cost_Sch1!L12</f>
        <v>131666.66666666666</v>
      </c>
      <c r="M12">
        <f>VLOOKUP(Cost_Sch1!M12,Coding!$B$47:$D$53,3,FALSE)</f>
        <v>3</v>
      </c>
      <c r="N12">
        <f>VLOOKUP(Cost_Sch1!N12,Coding!$B$2:$D$6,3,FALSE)</f>
        <v>2</v>
      </c>
      <c r="O12">
        <f>VLOOKUP(Cost_Sch1!O12,Coding!$B$17:$C$25,2,FALSE)</f>
        <v>5</v>
      </c>
      <c r="P12">
        <f>Cost_Sch1!P12</f>
        <v>1600</v>
      </c>
      <c r="Q12">
        <f>VLOOKUP(Cost_Sch1!Q12,Coding!$B$2:$D$6,3,FALSE)</f>
        <v>2</v>
      </c>
      <c r="R12">
        <f>Cost_Sch1!R12</f>
        <v>0.87341772151898744</v>
      </c>
      <c r="S12">
        <f>VLOOKUP(Cost_Sch1!S12,Coding!$B$2:$D$6,3,FALSE)</f>
        <v>3</v>
      </c>
      <c r="T12">
        <f>Cost_Sch1!T12</f>
        <v>0.44773358001850139</v>
      </c>
      <c r="U12" t="str">
        <f>Cost_Sch1!U12</f>
        <v>Not Availible</v>
      </c>
    </row>
    <row r="13" spans="1:21" ht="17">
      <c r="A13" s="1" t="str">
        <f>Cost_Sch1!A13</f>
        <v>Kaombo Sul</v>
      </c>
      <c r="B13">
        <f>VLOOKUP(Cost_Sch1!B13,Coding!$B$27:$C$34,2,FALSE)</f>
        <v>1</v>
      </c>
      <c r="C13">
        <f>VLOOKUP(Cost_Sch1!C13,Coding!$B$2:$D$6,3,FALSE)</f>
        <v>5</v>
      </c>
      <c r="D13">
        <f>VLOOKUP(Cost_Sch1!D13,Coding!$B$8:$D$10,3,FALSE)</f>
        <v>2</v>
      </c>
      <c r="E13">
        <f>VLOOKUP(Cost_Sch1!E13,Coding!$B$36:$C$37,2,FALSE)</f>
        <v>2</v>
      </c>
      <c r="F13" s="7">
        <f>Cost_Sch1!F13</f>
        <v>1</v>
      </c>
      <c r="G13">
        <f>Cost_Sch1!G13</f>
        <v>8871</v>
      </c>
      <c r="H13">
        <f>VLOOKUP(Cost_Sch1!H13,Coding!$B$12:$D$15,3,FALSE)</f>
        <v>3</v>
      </c>
      <c r="I13">
        <f>Cost_Sch1!I13</f>
        <v>1173</v>
      </c>
      <c r="J13">
        <f>Cost_Sch1!J13</f>
        <v>1.5</v>
      </c>
      <c r="K13">
        <f>VLOOKUP(Cost_Sch1!K13,Coding!$B$44:$C$45,2,FALSE)</f>
        <v>2</v>
      </c>
      <c r="L13">
        <f>Cost_Sch1!L13</f>
        <v>131666.66666666666</v>
      </c>
      <c r="M13">
        <f>VLOOKUP(Cost_Sch1!M13,Coding!$B$47:$D$53,3,FALSE)</f>
        <v>3</v>
      </c>
      <c r="N13">
        <f>VLOOKUP(Cost_Sch1!N13,Coding!$B$2:$D$6,3,FALSE)</f>
        <v>2</v>
      </c>
      <c r="O13">
        <f>VLOOKUP(Cost_Sch1!O13,Coding!$B$17:$C$25,2,FALSE)</f>
        <v>5</v>
      </c>
      <c r="P13">
        <f>Cost_Sch1!P13</f>
        <v>1600</v>
      </c>
      <c r="Q13">
        <f>VLOOKUP(Cost_Sch1!Q13,Coding!$B$2:$D$6,3,FALSE)</f>
        <v>2</v>
      </c>
      <c r="R13">
        <f>Cost_Sch1!R13</f>
        <v>0.87341772151898744</v>
      </c>
      <c r="S13">
        <f>VLOOKUP(Cost_Sch1!S13,Coding!$B$2:$D$6,3,FALSE)</f>
        <v>3</v>
      </c>
      <c r="T13">
        <f>Cost_Sch1!T13</f>
        <v>0.54646206308610401</v>
      </c>
      <c r="U13" t="str">
        <f>Cost_Sch1!U13</f>
        <v>Not Availible</v>
      </c>
    </row>
    <row r="14" spans="1:21" ht="17">
      <c r="A14" s="1" t="str">
        <f>Cost_Sch1!A14</f>
        <v>Kizomba B</v>
      </c>
      <c r="B14">
        <f>VLOOKUP(Cost_Sch1!B14,Coding!$B$27:$C$34,2,FALSE)</f>
        <v>1</v>
      </c>
      <c r="C14">
        <f>VLOOKUP(Cost_Sch1!C14,Coding!$B$2:$D$6,3,FALSE)</f>
        <v>3</v>
      </c>
      <c r="D14">
        <f>VLOOKUP(Cost_Sch1!D14,Coding!$B$8:$D$10,3,FALSE)</f>
        <v>2</v>
      </c>
      <c r="E14">
        <f>VLOOKUP(Cost_Sch1!E14,Coding!$B$36:$C$37,2,FALSE)</f>
        <v>2</v>
      </c>
      <c r="F14" s="7">
        <f>Cost_Sch1!F14</f>
        <v>1</v>
      </c>
      <c r="G14">
        <f>Cost_Sch1!G14</f>
        <v>4756</v>
      </c>
      <c r="H14">
        <f>VLOOKUP(Cost_Sch1!H14,Coding!$B$12:$D$15,3,FALSE)</f>
        <v>3</v>
      </c>
      <c r="I14">
        <f>Cost_Sch1!I14</f>
        <v>1071</v>
      </c>
      <c r="J14">
        <f>Cost_Sch1!J14</f>
        <v>0.76</v>
      </c>
      <c r="K14">
        <f>VLOOKUP(Cost_Sch1!K14,Coding!$B$44:$C$45,2,FALSE)</f>
        <v>1</v>
      </c>
      <c r="L14">
        <f>Cost_Sch1!L14</f>
        <v>316666.66666666669</v>
      </c>
      <c r="M14">
        <f>VLOOKUP(Cost_Sch1!M14,Coding!$B$47:$D$53,3,FALSE)</f>
        <v>6</v>
      </c>
      <c r="N14">
        <f>VLOOKUP(Cost_Sch1!N14,Coding!$B$2:$D$6,3,FALSE)</f>
        <v>1</v>
      </c>
      <c r="O14">
        <f>VLOOKUP(Cost_Sch1!O14,Coding!$B$17:$C$25,2,FALSE)</f>
        <v>5</v>
      </c>
      <c r="P14">
        <f>Cost_Sch1!P14</f>
        <v>1250</v>
      </c>
      <c r="Q14">
        <f>VLOOKUP(Cost_Sch1!Q14,Coding!$B$2:$D$6,3,FALSE)</f>
        <v>5</v>
      </c>
      <c r="R14">
        <f>Cost_Sch1!R14</f>
        <v>0.78947368421052622</v>
      </c>
      <c r="S14">
        <f>VLOOKUP(Cost_Sch1!S14,Coding!$B$2:$D$6,3,FALSE)</f>
        <v>2</v>
      </c>
      <c r="T14">
        <f>Cost_Sch1!T14</f>
        <v>-0.14005602240896359</v>
      </c>
      <c r="U14">
        <f>Cost_Sch1!U14</f>
        <v>0.13333333333333341</v>
      </c>
    </row>
    <row r="15" spans="1:21" ht="17">
      <c r="A15" s="1" t="str">
        <f>Cost_Sch1!A15</f>
        <v>Mondo</v>
      </c>
      <c r="B15">
        <f>VLOOKUP(Cost_Sch1!B15,Coding!$B$27:$C$34,2,FALSE)</f>
        <v>1</v>
      </c>
      <c r="C15">
        <f>VLOOKUP(Cost_Sch1!C15,Coding!$B$2:$D$6,3,FALSE)</f>
        <v>4</v>
      </c>
      <c r="D15">
        <f>VLOOKUP(Cost_Sch1!D15,Coding!$B$8:$D$10,3,FALSE)</f>
        <v>2</v>
      </c>
      <c r="E15">
        <f>VLOOKUP(Cost_Sch1!E15,Coding!$B$36:$C$37,2,FALSE)</f>
        <v>1</v>
      </c>
      <c r="F15" s="7">
        <f>Cost_Sch1!F15</f>
        <v>1</v>
      </c>
      <c r="G15">
        <f>Cost_Sch1!G15</f>
        <v>5866</v>
      </c>
      <c r="H15">
        <f>VLOOKUP(Cost_Sch1!H15,Coding!$B$12:$D$15,3,FALSE)</f>
        <v>3</v>
      </c>
      <c r="I15">
        <f>Cost_Sch1!I15</f>
        <v>797</v>
      </c>
      <c r="J15">
        <f>Cost_Sch1!J15</f>
        <v>0.75</v>
      </c>
      <c r="K15">
        <f>VLOOKUP(Cost_Sch1!K15,Coding!$B$44:$C$45,2,FALSE)</f>
        <v>2</v>
      </c>
      <c r="L15">
        <f>Cost_Sch1!L15</f>
        <v>115833.33333333333</v>
      </c>
      <c r="M15">
        <f>VLOOKUP(Cost_Sch1!M15,Coding!$B$47:$D$53,3,FALSE)</f>
        <v>3</v>
      </c>
      <c r="N15">
        <f>VLOOKUP(Cost_Sch1!N15,Coding!$B$2:$D$6,3,FALSE)</f>
        <v>1</v>
      </c>
      <c r="O15">
        <f>VLOOKUP(Cost_Sch1!O15,Coding!$B$17:$C$25,2,FALSE)</f>
        <v>5</v>
      </c>
      <c r="P15">
        <f>Cost_Sch1!P15</f>
        <v>728</v>
      </c>
      <c r="Q15">
        <f>VLOOKUP(Cost_Sch1!Q15,Coding!$B$2:$D$6,3,FALSE)</f>
        <v>3</v>
      </c>
      <c r="R15">
        <f>Cost_Sch1!R15</f>
        <v>0.86330935251798568</v>
      </c>
      <c r="S15">
        <f>VLOOKUP(Cost_Sch1!S15,Coding!$B$2:$D$6,3,FALSE)</f>
        <v>3</v>
      </c>
      <c r="T15">
        <f>Cost_Sch1!T15</f>
        <v>-0.10163111668757842</v>
      </c>
      <c r="U15">
        <f>Cost_Sch1!U15</f>
        <v>0</v>
      </c>
    </row>
    <row r="16" spans="1:21" ht="17">
      <c r="A16" s="1" t="str">
        <f>Cost_Sch1!A16</f>
        <v>Saxi-Batuque</v>
      </c>
      <c r="B16">
        <f>VLOOKUP(Cost_Sch1!B16,Coding!$B$27:$C$34,2,FALSE)</f>
        <v>1</v>
      </c>
      <c r="C16">
        <f>VLOOKUP(Cost_Sch1!C16,Coding!$B$2:$D$6,3,FALSE)</f>
        <v>4</v>
      </c>
      <c r="D16">
        <f>VLOOKUP(Cost_Sch1!D16,Coding!$B$8:$D$10,3,FALSE)</f>
        <v>2</v>
      </c>
      <c r="E16">
        <f>VLOOKUP(Cost_Sch1!E16,Coding!$B$36:$C$37,2,FALSE)</f>
        <v>1</v>
      </c>
      <c r="F16" s="7">
        <f>Cost_Sch1!F16</f>
        <v>3</v>
      </c>
      <c r="G16">
        <f>Cost_Sch1!G16</f>
        <v>5866</v>
      </c>
      <c r="H16">
        <f>VLOOKUP(Cost_Sch1!H16,Coding!$B$12:$D$15,3,FALSE)</f>
        <v>3</v>
      </c>
      <c r="I16">
        <f>Cost_Sch1!I16</f>
        <v>797</v>
      </c>
      <c r="J16">
        <f>Cost_Sch1!J16</f>
        <v>0.75</v>
      </c>
      <c r="K16">
        <f>VLOOKUP(Cost_Sch1!K16,Coding!$B$44:$C$45,2,FALSE)</f>
        <v>2</v>
      </c>
      <c r="L16">
        <f>Cost_Sch1!L16</f>
        <v>130000</v>
      </c>
      <c r="M16">
        <f>VLOOKUP(Cost_Sch1!M16,Coding!$B$47:$D$53,3,FALSE)</f>
        <v>3</v>
      </c>
      <c r="N16">
        <f>VLOOKUP(Cost_Sch1!N16,Coding!$B$2:$D$6,3,FALSE)</f>
        <v>1</v>
      </c>
      <c r="O16">
        <f>VLOOKUP(Cost_Sch1!O16,Coding!$B$17:$C$25,2,FALSE)</f>
        <v>5</v>
      </c>
      <c r="P16">
        <f>Cost_Sch1!P16</f>
        <v>720</v>
      </c>
      <c r="Q16">
        <f>VLOOKUP(Cost_Sch1!Q16,Coding!$B$2:$D$6,3,FALSE)</f>
        <v>3</v>
      </c>
      <c r="R16">
        <f>Cost_Sch1!R16</f>
        <v>0.80769230769230771</v>
      </c>
      <c r="S16">
        <f>VLOOKUP(Cost_Sch1!S16,Coding!$B$2:$D$6,3,FALSE)</f>
        <v>3</v>
      </c>
      <c r="T16">
        <f>Cost_Sch1!T16</f>
        <v>-8.4065244667503133E-2</v>
      </c>
      <c r="U16">
        <f>Cost_Sch1!U16</f>
        <v>0</v>
      </c>
    </row>
    <row r="17" spans="1:21" ht="17">
      <c r="A17" s="1" t="str">
        <f>Cost_Sch1!A17</f>
        <v>Greater Plutonio</v>
      </c>
      <c r="B17">
        <f>VLOOKUP(Cost_Sch1!B17,Coding!$B$27:$C$34,2,FALSE)</f>
        <v>1</v>
      </c>
      <c r="C17">
        <f>VLOOKUP(Cost_Sch1!C17,Coding!$B$2:$D$6,3,FALSE)</f>
        <v>3</v>
      </c>
      <c r="D17">
        <f>VLOOKUP(Cost_Sch1!D17,Coding!$B$8:$D$10,3,FALSE)</f>
        <v>2</v>
      </c>
      <c r="E17">
        <f>VLOOKUP(Cost_Sch1!E17,Coding!$B$36:$C$37,2,FALSE)</f>
        <v>2</v>
      </c>
      <c r="F17" s="7">
        <f>Cost_Sch1!F17</f>
        <v>1</v>
      </c>
      <c r="G17">
        <f>Cost_Sch1!G17</f>
        <v>5144</v>
      </c>
      <c r="H17">
        <f>VLOOKUP(Cost_Sch1!H17,Coding!$B$12:$D$15,3,FALSE)</f>
        <v>3</v>
      </c>
      <c r="I17">
        <f>Cost_Sch1!I17</f>
        <v>1124</v>
      </c>
      <c r="J17">
        <f>Cost_Sch1!J17</f>
        <v>1.73</v>
      </c>
      <c r="K17">
        <f>VLOOKUP(Cost_Sch1!K17,Coding!$B$44:$C$45,2,FALSE)</f>
        <v>1</v>
      </c>
      <c r="L17">
        <f>Cost_Sch1!L17</f>
        <v>305000</v>
      </c>
      <c r="M17">
        <f>VLOOKUP(Cost_Sch1!M17,Coding!$B$47:$D$53,3,FALSE)</f>
        <v>6</v>
      </c>
      <c r="N17">
        <f>VLOOKUP(Cost_Sch1!N17,Coding!$B$2:$D$6,3,FALSE)</f>
        <v>3</v>
      </c>
      <c r="O17">
        <f>VLOOKUP(Cost_Sch1!O17,Coding!$B$17:$C$25,2,FALSE)</f>
        <v>5</v>
      </c>
      <c r="P17">
        <f>Cost_Sch1!P17</f>
        <v>1350</v>
      </c>
      <c r="Q17">
        <f>VLOOKUP(Cost_Sch1!Q17,Coding!$B$2:$D$6,3,FALSE)</f>
        <v>2</v>
      </c>
      <c r="R17">
        <f>Cost_Sch1!R17</f>
        <v>0.81967213114754101</v>
      </c>
      <c r="S17">
        <f>VLOOKUP(Cost_Sch1!S17,Coding!$B$2:$D$6,3,FALSE)</f>
        <v>4</v>
      </c>
      <c r="T17">
        <f>Cost_Sch1!T17</f>
        <v>0.19039145907473309</v>
      </c>
      <c r="U17">
        <f>Cost_Sch1!U17</f>
        <v>0.85</v>
      </c>
    </row>
    <row r="18" spans="1:21" ht="17">
      <c r="A18" s="1" t="str">
        <f>Cost_Sch1!A18</f>
        <v>PSVM FPSO</v>
      </c>
      <c r="B18">
        <f>VLOOKUP(Cost_Sch1!B18,Coding!$B$27:$C$34,2,FALSE)</f>
        <v>1</v>
      </c>
      <c r="C18">
        <f>VLOOKUP(Cost_Sch1!C18,Coding!$B$2:$D$6,3,FALSE)</f>
        <v>5</v>
      </c>
      <c r="D18">
        <f>VLOOKUP(Cost_Sch1!D18,Coding!$B$8:$D$10,3,FALSE)</f>
        <v>2</v>
      </c>
      <c r="E18">
        <f>VLOOKUP(Cost_Sch1!E18,Coding!$B$36:$C$37,2,FALSE)</f>
        <v>2</v>
      </c>
      <c r="F18" s="7">
        <f>Cost_Sch1!F18</f>
        <v>1</v>
      </c>
      <c r="G18">
        <f>Cost_Sch1!G18</f>
        <v>6755</v>
      </c>
      <c r="H18">
        <f>VLOOKUP(Cost_Sch1!H18,Coding!$B$12:$D$15,3,FALSE)</f>
        <v>3</v>
      </c>
      <c r="I18">
        <f>Cost_Sch1!I18</f>
        <v>1249</v>
      </c>
      <c r="J18">
        <f>Cost_Sch1!J18</f>
        <v>10</v>
      </c>
      <c r="K18">
        <f>VLOOKUP(Cost_Sch1!K18,Coding!$B$44:$C$45,2,FALSE)</f>
        <v>2</v>
      </c>
      <c r="L18">
        <f>Cost_Sch1!L18</f>
        <v>197833.33333333334</v>
      </c>
      <c r="M18">
        <f>VLOOKUP(Cost_Sch1!M18,Coding!$B$47:$D$53,3,FALSE)</f>
        <v>4</v>
      </c>
      <c r="N18">
        <f>VLOOKUP(Cost_Sch1!N18,Coding!$B$2:$D$6,3,FALSE)</f>
        <v>5</v>
      </c>
      <c r="O18">
        <f>VLOOKUP(Cost_Sch1!O18,Coding!$B$17:$C$25,2,FALSE)</f>
        <v>5</v>
      </c>
      <c r="P18">
        <f>Cost_Sch1!P18</f>
        <v>2000</v>
      </c>
      <c r="Q18">
        <f>VLOOKUP(Cost_Sch1!Q18,Coding!$B$2:$D$6,3,FALSE)</f>
        <v>2</v>
      </c>
      <c r="R18">
        <f>Cost_Sch1!R18</f>
        <v>0.79359730412805385</v>
      </c>
      <c r="S18">
        <f>VLOOKUP(Cost_Sch1!S18,Coding!$B$2:$D$6,3,FALSE)</f>
        <v>1</v>
      </c>
      <c r="T18">
        <f>Cost_Sch1!T18</f>
        <v>0.29703763010408324</v>
      </c>
      <c r="U18">
        <f>Cost_Sch1!U18</f>
        <v>0.4</v>
      </c>
    </row>
    <row r="19" spans="1:21" ht="17">
      <c r="A19" s="1" t="str">
        <f>Cost_Sch1!A19</f>
        <v>Sanha LPG</v>
      </c>
      <c r="B19">
        <f>VLOOKUP(Cost_Sch1!B19,Coding!$B$27:$C$34,2,FALSE)</f>
        <v>1</v>
      </c>
      <c r="C19">
        <f>VLOOKUP(Cost_Sch1!C19,Coding!$B$2:$D$6,3,FALSE)</f>
        <v>1</v>
      </c>
      <c r="D19">
        <f>VLOOKUP(Cost_Sch1!D19,Coding!$B$8:$D$10,3,FALSE)</f>
        <v>2</v>
      </c>
      <c r="E19">
        <f>VLOOKUP(Cost_Sch1!E19,Coding!$B$36:$C$37,2,FALSE)</f>
        <v>2</v>
      </c>
      <c r="F19" s="7">
        <f>Cost_Sch1!F19</f>
        <v>1</v>
      </c>
      <c r="G19">
        <f>Cost_Sch1!G19</f>
        <v>4687</v>
      </c>
      <c r="H19">
        <f>VLOOKUP(Cost_Sch1!H19,Coding!$B$12:$D$15,3,FALSE)</f>
        <v>3</v>
      </c>
      <c r="I19">
        <f>Cost_Sch1!I19</f>
        <v>821</v>
      </c>
      <c r="J19">
        <f>Cost_Sch1!J19</f>
        <v>1.9</v>
      </c>
      <c r="K19">
        <f>VLOOKUP(Cost_Sch1!K19,Coding!$B$44:$C$45,2,FALSE)</f>
        <v>1</v>
      </c>
      <c r="L19">
        <f>Cost_Sch1!L19</f>
        <v>37405.31</v>
      </c>
      <c r="M19">
        <f>VLOOKUP(Cost_Sch1!M19,Coding!$B$47:$D$53,3,FALSE)</f>
        <v>4</v>
      </c>
      <c r="N19">
        <f>VLOOKUP(Cost_Sch1!N19,Coding!$B$2:$D$6,3,FALSE)</f>
        <v>3</v>
      </c>
      <c r="O19">
        <f>VLOOKUP(Cost_Sch1!O19,Coding!$B$17:$C$25,2,FALSE)</f>
        <v>5</v>
      </c>
      <c r="P19">
        <f>Cost_Sch1!P19</f>
        <v>58</v>
      </c>
      <c r="Q19">
        <f>VLOOKUP(Cost_Sch1!Q19,Coding!$B$2:$D$6,3,FALSE)</f>
        <v>1</v>
      </c>
      <c r="R19">
        <f>Cost_Sch1!R19</f>
        <v>0.99905601637842334</v>
      </c>
      <c r="S19">
        <f>VLOOKUP(Cost_Sch1!S19,Coding!$B$2:$D$6,3,FALSE)</f>
        <v>3</v>
      </c>
      <c r="T19">
        <f>Cost_Sch1!T19</f>
        <v>3.6540803897685749E-2</v>
      </c>
      <c r="U19" t="str">
        <f>Cost_Sch1!U19</f>
        <v>Not Availible</v>
      </c>
    </row>
    <row r="20" spans="1:21" ht="34">
      <c r="A20" s="1" t="str">
        <f>Cost_Sch1!A20</f>
        <v>Baobab Ivoirien MV10</v>
      </c>
      <c r="B20">
        <f>VLOOKUP(Cost_Sch1!B20,Coding!$B$27:$C$34,2,FALSE)</f>
        <v>1</v>
      </c>
      <c r="C20">
        <f>VLOOKUP(Cost_Sch1!C20,Coding!$B$2:$D$6,3,FALSE)</f>
        <v>1</v>
      </c>
      <c r="D20">
        <f>VLOOKUP(Cost_Sch1!D20,Coding!$B$8:$D$10,3,FALSE)</f>
        <v>1</v>
      </c>
      <c r="E20">
        <f>VLOOKUP(Cost_Sch1!E20,Coding!$B$36:$C$37,2,FALSE)</f>
        <v>1</v>
      </c>
      <c r="F20" s="7">
        <f>Cost_Sch1!F20</f>
        <v>3</v>
      </c>
      <c r="G20">
        <f>Cost_Sch1!G20</f>
        <v>4949</v>
      </c>
      <c r="H20">
        <f>VLOOKUP(Cost_Sch1!H20,Coding!$B$12:$D$15,3,FALSE)</f>
        <v>3</v>
      </c>
      <c r="I20">
        <f>Cost_Sch1!I20</f>
        <v>711</v>
      </c>
      <c r="J20">
        <f>Cost_Sch1!J20</f>
        <v>1.5</v>
      </c>
      <c r="K20">
        <f>VLOOKUP(Cost_Sch1!K20,Coding!$B$44:$C$45,2,FALSE)</f>
        <v>2</v>
      </c>
      <c r="L20">
        <f>Cost_Sch1!L20</f>
        <v>82500</v>
      </c>
      <c r="M20">
        <f>VLOOKUP(Cost_Sch1!M20,Coding!$B$47:$D$53,3,FALSE)</f>
        <v>2</v>
      </c>
      <c r="N20">
        <f>VLOOKUP(Cost_Sch1!N20,Coding!$B$2:$D$6,3,FALSE)</f>
        <v>1</v>
      </c>
      <c r="O20">
        <f>VLOOKUP(Cost_Sch1!O20,Coding!$B$17:$C$25,2,FALSE)</f>
        <v>5</v>
      </c>
      <c r="P20">
        <f>Cost_Sch1!P20</f>
        <v>970</v>
      </c>
      <c r="Q20">
        <f>VLOOKUP(Cost_Sch1!Q20,Coding!$B$2:$D$6,3,FALSE)</f>
        <v>3</v>
      </c>
      <c r="R20">
        <f>Cost_Sch1!R20</f>
        <v>0.84848484848484851</v>
      </c>
      <c r="S20">
        <f>VLOOKUP(Cost_Sch1!S20,Coding!$B$2:$D$6,3,FALSE)</f>
        <v>2</v>
      </c>
      <c r="T20">
        <f>Cost_Sch1!T20</f>
        <v>6.7510548523206745E-2</v>
      </c>
      <c r="U20">
        <f>Cost_Sch1!U20</f>
        <v>0</v>
      </c>
    </row>
    <row r="21" spans="1:21" ht="34">
      <c r="A21" s="1" t="str">
        <f>Cost_Sch1!A21</f>
        <v>Prof. John Evans Atta Mills</v>
      </c>
      <c r="B21">
        <f>VLOOKUP(Cost_Sch1!B21,Coding!$B$27:$C$34,2,FALSE)</f>
        <v>1</v>
      </c>
      <c r="C21">
        <f>VLOOKUP(Cost_Sch1!C21,Coding!$B$2:$D$6,3,FALSE)</f>
        <v>4</v>
      </c>
      <c r="D21">
        <f>VLOOKUP(Cost_Sch1!D21,Coding!$B$8:$D$10,3,FALSE)</f>
        <v>2</v>
      </c>
      <c r="E21">
        <f>VLOOKUP(Cost_Sch1!E21,Coding!$B$36:$C$37,2,FALSE)</f>
        <v>1</v>
      </c>
      <c r="F21" s="7">
        <f>Cost_Sch1!F21</f>
        <v>3</v>
      </c>
      <c r="G21">
        <f>Cost_Sch1!G21</f>
        <v>8617</v>
      </c>
      <c r="H21">
        <f>VLOOKUP(Cost_Sch1!H21,Coding!$B$12:$D$15,3,FALSE)</f>
        <v>3</v>
      </c>
      <c r="I21">
        <f>Cost_Sch1!I21</f>
        <v>1092</v>
      </c>
      <c r="J21">
        <f>Cost_Sch1!J21</f>
        <v>4.5</v>
      </c>
      <c r="K21">
        <f>VLOOKUP(Cost_Sch1!K21,Coding!$B$44:$C$45,2,FALSE)</f>
        <v>2</v>
      </c>
      <c r="L21">
        <f>Cost_Sch1!L21</f>
        <v>108333.33333333333</v>
      </c>
      <c r="M21">
        <f>VLOOKUP(Cost_Sch1!M21,Coding!$B$47:$D$53,3,FALSE)</f>
        <v>3</v>
      </c>
      <c r="N21">
        <f>VLOOKUP(Cost_Sch1!N21,Coding!$B$2:$D$6,3,FALSE)</f>
        <v>1</v>
      </c>
      <c r="O21">
        <f>VLOOKUP(Cost_Sch1!O21,Coding!$B$17:$C$25,2,FALSE)</f>
        <v>5</v>
      </c>
      <c r="P21">
        <f>Cost_Sch1!P21</f>
        <v>1425</v>
      </c>
      <c r="Q21">
        <f>VLOOKUP(Cost_Sch1!Q21,Coding!$B$2:$D$6,3,FALSE)</f>
        <v>2</v>
      </c>
      <c r="R21">
        <f>Cost_Sch1!R21</f>
        <v>0.7384615384615385</v>
      </c>
      <c r="S21">
        <f>VLOOKUP(Cost_Sch1!S21,Coding!$B$2:$D$6,3,FALSE)</f>
        <v>5</v>
      </c>
      <c r="T21">
        <f>Cost_Sch1!T21</f>
        <v>1.5567765567765568E-2</v>
      </c>
      <c r="U21">
        <f>Cost_Sch1!U21</f>
        <v>8.8888888888888962E-2</v>
      </c>
    </row>
    <row r="22" spans="1:21" ht="17">
      <c r="A22" s="1" t="str">
        <f>Cost_Sch1!A22</f>
        <v>Agbami</v>
      </c>
      <c r="B22">
        <f>VLOOKUP(Cost_Sch1!B22,Coding!$B$27:$C$34,2,FALSE)</f>
        <v>1</v>
      </c>
      <c r="C22">
        <f>VLOOKUP(Cost_Sch1!C22,Coding!$B$2:$D$6,3,FALSE)</f>
        <v>2</v>
      </c>
      <c r="D22">
        <f>VLOOKUP(Cost_Sch1!D22,Coding!$B$8:$D$10,3,FALSE)</f>
        <v>2</v>
      </c>
      <c r="E22">
        <f>VLOOKUP(Cost_Sch1!E22,Coding!$B$36:$C$37,2,FALSE)</f>
        <v>2</v>
      </c>
      <c r="F22" s="7">
        <f>Cost_Sch1!F22</f>
        <v>2</v>
      </c>
      <c r="G22">
        <f>Cost_Sch1!G22</f>
        <v>5539</v>
      </c>
      <c r="H22">
        <f>VLOOKUP(Cost_Sch1!H22,Coding!$B$12:$D$15,3,FALSE)</f>
        <v>3</v>
      </c>
      <c r="I22">
        <f>Cost_Sch1!I22</f>
        <v>1126</v>
      </c>
      <c r="J22">
        <f>Cost_Sch1!J22</f>
        <v>4.1538461538461542</v>
      </c>
      <c r="K22">
        <f>VLOOKUP(Cost_Sch1!K22,Coding!$B$44:$C$45,2,FALSE)</f>
        <v>1</v>
      </c>
      <c r="L22">
        <f>Cost_Sch1!L22</f>
        <v>325000</v>
      </c>
      <c r="M22">
        <f>VLOOKUP(Cost_Sch1!M22,Coding!$B$47:$D$53,3,FALSE)</f>
        <v>6</v>
      </c>
      <c r="N22">
        <f>VLOOKUP(Cost_Sch1!N22,Coding!$B$2:$D$6,3,FALSE)</f>
        <v>2</v>
      </c>
      <c r="O22">
        <f>VLOOKUP(Cost_Sch1!O22,Coding!$B$17:$C$25,2,FALSE)</f>
        <v>5</v>
      </c>
      <c r="P22">
        <f>Cost_Sch1!P22</f>
        <v>1433</v>
      </c>
      <c r="Q22">
        <f>VLOOKUP(Cost_Sch1!Q22,Coding!$B$2:$D$6,3,FALSE)</f>
        <v>2</v>
      </c>
      <c r="R22">
        <f>Cost_Sch1!R22</f>
        <v>0.76923076923076927</v>
      </c>
      <c r="S22">
        <f>VLOOKUP(Cost_Sch1!S22,Coding!$B$2:$D$6,3,FALSE)</f>
        <v>2</v>
      </c>
      <c r="T22">
        <f>Cost_Sch1!T22</f>
        <v>0.11367673179396093</v>
      </c>
      <c r="U22">
        <f>Cost_Sch1!U22</f>
        <v>0.3</v>
      </c>
    </row>
    <row r="23" spans="1:21" ht="17">
      <c r="A23" s="1" t="str">
        <f>Cost_Sch1!A23</f>
        <v>Akpo</v>
      </c>
      <c r="B23">
        <f>VLOOKUP(Cost_Sch1!B23,Coding!$B$27:$C$34,2,FALSE)</f>
        <v>1</v>
      </c>
      <c r="C23">
        <f>VLOOKUP(Cost_Sch1!C23,Coding!$B$2:$D$6,3,FALSE)</f>
        <v>4</v>
      </c>
      <c r="D23">
        <f>VLOOKUP(Cost_Sch1!D23,Coding!$B$8:$D$10,3,FALSE)</f>
        <v>2</v>
      </c>
      <c r="E23">
        <f>VLOOKUP(Cost_Sch1!E23,Coding!$B$36:$C$37,2,FALSE)</f>
        <v>2</v>
      </c>
      <c r="F23" s="7">
        <f>Cost_Sch1!F23</f>
        <v>1</v>
      </c>
      <c r="G23">
        <f>Cost_Sch1!G23</f>
        <v>5606</v>
      </c>
      <c r="H23">
        <f>VLOOKUP(Cost_Sch1!H23,Coding!$B$12:$D$15,3,FALSE)</f>
        <v>4</v>
      </c>
      <c r="I23">
        <f>Cost_Sch1!I23</f>
        <v>1303</v>
      </c>
      <c r="J23">
        <f>Cost_Sch1!J23</f>
        <v>2.3450000000000002</v>
      </c>
      <c r="K23">
        <f>VLOOKUP(Cost_Sch1!K23,Coding!$B$44:$C$45,2,FALSE)</f>
        <v>1</v>
      </c>
      <c r="L23">
        <f>Cost_Sch1!L23</f>
        <v>273333.33333333331</v>
      </c>
      <c r="M23">
        <f>VLOOKUP(Cost_Sch1!M23,Coding!$B$47:$D$53,3,FALSE)</f>
        <v>6</v>
      </c>
      <c r="N23">
        <f>VLOOKUP(Cost_Sch1!N23,Coding!$B$2:$D$6,3,FALSE)</f>
        <v>4</v>
      </c>
      <c r="O23">
        <f>VLOOKUP(Cost_Sch1!O23,Coding!$B$17:$C$25,2,FALSE)</f>
        <v>5</v>
      </c>
      <c r="P23">
        <f>Cost_Sch1!P23</f>
        <v>1325</v>
      </c>
      <c r="Q23">
        <f>VLOOKUP(Cost_Sch1!Q23,Coding!$B$2:$D$6,3,FALSE)</f>
        <v>1</v>
      </c>
      <c r="R23">
        <f>Cost_Sch1!R23</f>
        <v>0.67682926829268297</v>
      </c>
      <c r="S23">
        <f>VLOOKUP(Cost_Sch1!S23,Coding!$B$2:$D$6,3,FALSE)</f>
        <v>2</v>
      </c>
      <c r="T23">
        <f>Cost_Sch1!T23</f>
        <v>7.2141212586339223E-2</v>
      </c>
      <c r="U23">
        <f>Cost_Sch1!U23</f>
        <v>1.5499999999999998</v>
      </c>
    </row>
    <row r="24" spans="1:21" ht="17">
      <c r="A24" s="1" t="str">
        <f>Cost_Sch1!A24</f>
        <v>Bonga</v>
      </c>
      <c r="B24">
        <f>VLOOKUP(Cost_Sch1!B24,Coding!$B$27:$C$34,2,FALSE)</f>
        <v>1</v>
      </c>
      <c r="C24">
        <f>VLOOKUP(Cost_Sch1!C24,Coding!$B$2:$D$6,3,FALSE)</f>
        <v>4</v>
      </c>
      <c r="D24">
        <f>VLOOKUP(Cost_Sch1!D24,Coding!$B$8:$D$10,3,FALSE)</f>
        <v>2</v>
      </c>
      <c r="E24">
        <f>VLOOKUP(Cost_Sch1!E24,Coding!$B$36:$C$37,2,FALSE)</f>
        <v>2</v>
      </c>
      <c r="F24" s="7">
        <f>Cost_Sch1!F24</f>
        <v>1</v>
      </c>
      <c r="G24">
        <f>Cost_Sch1!G24</f>
        <v>4049</v>
      </c>
      <c r="H24">
        <f>VLOOKUP(Cost_Sch1!H24,Coding!$B$12:$D$15,3,FALSE)</f>
        <v>3</v>
      </c>
      <c r="I24">
        <f>Cost_Sch1!I24</f>
        <v>1033</v>
      </c>
      <c r="J24">
        <f>Cost_Sch1!J24</f>
        <v>2.4</v>
      </c>
      <c r="K24">
        <f>VLOOKUP(Cost_Sch1!K24,Coding!$B$44:$C$45,2,FALSE)</f>
        <v>1</v>
      </c>
      <c r="L24">
        <f>Cost_Sch1!L24</f>
        <v>253333.33333333334</v>
      </c>
      <c r="M24">
        <f>VLOOKUP(Cost_Sch1!M24,Coding!$B$47:$D$53,3,FALSE)</f>
        <v>6</v>
      </c>
      <c r="N24">
        <f>VLOOKUP(Cost_Sch1!N24,Coding!$B$2:$D$6,3,FALSE)</f>
        <v>3</v>
      </c>
      <c r="O24">
        <f>VLOOKUP(Cost_Sch1!O24,Coding!$B$17:$C$25,2,FALSE)</f>
        <v>5</v>
      </c>
      <c r="P24">
        <f>Cost_Sch1!P24</f>
        <v>1250</v>
      </c>
      <c r="Q24">
        <f>VLOOKUP(Cost_Sch1!Q24,Coding!$B$2:$D$6,3,FALSE)</f>
        <v>1</v>
      </c>
      <c r="R24">
        <f>Cost_Sch1!R24</f>
        <v>0.88815789473684204</v>
      </c>
      <c r="S24">
        <f>VLOOKUP(Cost_Sch1!S24,Coding!$B$2:$D$6,3,FALSE)</f>
        <v>3</v>
      </c>
      <c r="T24">
        <f>Cost_Sch1!T24</f>
        <v>0.70764762826718297</v>
      </c>
      <c r="U24">
        <f>Cost_Sch1!U24</f>
        <v>0.50000000000000011</v>
      </c>
    </row>
    <row r="25" spans="1:21" ht="17">
      <c r="A25" s="1" t="str">
        <f>Cost_Sch1!A25</f>
        <v>Egina FPSO</v>
      </c>
      <c r="B25">
        <f>VLOOKUP(Cost_Sch1!B25,Coding!$B$27:$C$34,2,FALSE)</f>
        <v>1</v>
      </c>
      <c r="C25">
        <f>VLOOKUP(Cost_Sch1!C25,Coding!$B$2:$D$6,3,FALSE)</f>
        <v>5</v>
      </c>
      <c r="D25">
        <f>VLOOKUP(Cost_Sch1!D25,Coding!$B$8:$D$10,3,FALSE)</f>
        <v>2</v>
      </c>
      <c r="E25">
        <f>VLOOKUP(Cost_Sch1!E25,Coding!$B$36:$C$37,2,FALSE)</f>
        <v>2</v>
      </c>
      <c r="F25" s="7">
        <f>Cost_Sch1!F25</f>
        <v>1</v>
      </c>
      <c r="G25">
        <f>Cost_Sch1!G25</f>
        <v>8540</v>
      </c>
      <c r="H25">
        <f>VLOOKUP(Cost_Sch1!H25,Coding!$B$12:$D$15,3,FALSE)</f>
        <v>3</v>
      </c>
      <c r="I25">
        <f>Cost_Sch1!I25</f>
        <v>1595</v>
      </c>
      <c r="J25">
        <f>Cost_Sch1!J25</f>
        <v>15</v>
      </c>
      <c r="K25">
        <f>VLOOKUP(Cost_Sch1!K25,Coding!$B$44:$C$45,2,FALSE)</f>
        <v>1</v>
      </c>
      <c r="L25">
        <f>Cost_Sch1!L25</f>
        <v>260000</v>
      </c>
      <c r="M25">
        <f>VLOOKUP(Cost_Sch1!M25,Coding!$B$47:$D$53,3,FALSE)</f>
        <v>6</v>
      </c>
      <c r="N25">
        <f>VLOOKUP(Cost_Sch1!N25,Coding!$B$2:$D$6,3,FALSE)</f>
        <v>2</v>
      </c>
      <c r="O25">
        <f>VLOOKUP(Cost_Sch1!O25,Coding!$B$17:$C$25,2,FALSE)</f>
        <v>5</v>
      </c>
      <c r="P25">
        <f>Cost_Sch1!P25</f>
        <v>1600</v>
      </c>
      <c r="Q25">
        <f>VLOOKUP(Cost_Sch1!Q25,Coding!$B$2:$D$6,3,FALSE)</f>
        <v>3</v>
      </c>
      <c r="R25">
        <f>Cost_Sch1!R25</f>
        <v>0.76923076923076927</v>
      </c>
      <c r="S25">
        <f>VLOOKUP(Cost_Sch1!S25,Coding!$B$2:$D$6,3,FALSE)</f>
        <v>2</v>
      </c>
      <c r="T25">
        <f>Cost_Sch1!T25</f>
        <v>0.28714733542319748</v>
      </c>
      <c r="U25">
        <f>Cost_Sch1!U25</f>
        <v>-3.3333333333333333E-2</v>
      </c>
    </row>
    <row r="26" spans="1:21" ht="17">
      <c r="A26" s="1" t="str">
        <f>Cost_Sch1!A26</f>
        <v>Erha</v>
      </c>
      <c r="B26">
        <f>VLOOKUP(Cost_Sch1!B26,Coding!$B$27:$C$34,2,FALSE)</f>
        <v>1</v>
      </c>
      <c r="C26">
        <f>VLOOKUP(Cost_Sch1!C26,Coding!$B$2:$D$6,3,FALSE)</f>
        <v>4</v>
      </c>
      <c r="D26">
        <f>VLOOKUP(Cost_Sch1!D26,Coding!$B$8:$D$10,3,FALSE)</f>
        <v>2</v>
      </c>
      <c r="E26">
        <f>VLOOKUP(Cost_Sch1!E26,Coding!$B$36:$C$37,2,FALSE)</f>
        <v>2</v>
      </c>
      <c r="F26" s="7">
        <f>Cost_Sch1!F26</f>
        <v>1</v>
      </c>
      <c r="G26">
        <f>Cost_Sch1!G26</f>
        <v>4671</v>
      </c>
      <c r="H26">
        <f>VLOOKUP(Cost_Sch1!H26,Coding!$B$12:$D$15,3,FALSE)</f>
        <v>3</v>
      </c>
      <c r="I26">
        <f>Cost_Sch1!I26</f>
        <v>1081</v>
      </c>
      <c r="J26">
        <f>Cost_Sch1!J26</f>
        <v>2.6</v>
      </c>
      <c r="K26">
        <f>VLOOKUP(Cost_Sch1!K26,Coding!$B$44:$C$45,2,FALSE)</f>
        <v>1</v>
      </c>
      <c r="L26">
        <f>Cost_Sch1!L26</f>
        <v>266666.66666666669</v>
      </c>
      <c r="M26">
        <f>VLOOKUP(Cost_Sch1!M26,Coding!$B$47:$D$53,3,FALSE)</f>
        <v>6</v>
      </c>
      <c r="N26">
        <f>VLOOKUP(Cost_Sch1!N26,Coding!$B$2:$D$6,3,FALSE)</f>
        <v>2</v>
      </c>
      <c r="O26">
        <f>VLOOKUP(Cost_Sch1!O26,Coding!$B$17:$C$25,2,FALSE)</f>
        <v>5</v>
      </c>
      <c r="P26">
        <f>Cost_Sch1!P26</f>
        <v>1180</v>
      </c>
      <c r="Q26">
        <f>VLOOKUP(Cost_Sch1!Q26,Coding!$B$2:$D$6,3,FALSE)</f>
        <v>2</v>
      </c>
      <c r="R26">
        <f>Cost_Sch1!R26</f>
        <v>0.78749999999999998</v>
      </c>
      <c r="S26">
        <f>VLOOKUP(Cost_Sch1!S26,Coding!$B$2:$D$6,3,FALSE)</f>
        <v>2</v>
      </c>
      <c r="T26">
        <f>Cost_Sch1!T26</f>
        <v>0.1933395004625347</v>
      </c>
      <c r="U26">
        <f>Cost_Sch1!U26</f>
        <v>0.57000000000000028</v>
      </c>
    </row>
    <row r="27" spans="1:21" ht="17">
      <c r="A27" s="1" t="str">
        <f>Cost_Sch1!A27</f>
        <v>Kizomba A</v>
      </c>
      <c r="B27">
        <f>VLOOKUP(Cost_Sch1!B27,Coding!$B$27:$C$34,2,FALSE)</f>
        <v>1</v>
      </c>
      <c r="C27">
        <f>VLOOKUP(Cost_Sch1!C27,Coding!$B$2:$D$6,3,FALSE)</f>
        <v>3</v>
      </c>
      <c r="D27">
        <f>VLOOKUP(Cost_Sch1!D27,Coding!$B$8:$D$10,3,FALSE)</f>
        <v>2</v>
      </c>
      <c r="E27">
        <f>VLOOKUP(Cost_Sch1!E27,Coding!$B$36:$C$37,2,FALSE)</f>
        <v>2</v>
      </c>
      <c r="F27" s="7">
        <f>Cost_Sch1!F27</f>
        <v>1</v>
      </c>
      <c r="G27">
        <f>Cost_Sch1!G27</f>
        <v>4253</v>
      </c>
      <c r="H27">
        <f>VLOOKUP(Cost_Sch1!H27,Coding!$B$12:$D$15,3,FALSE)</f>
        <v>3</v>
      </c>
      <c r="I27">
        <f>Cost_Sch1!I27</f>
        <v>1073</v>
      </c>
      <c r="J27">
        <f>Cost_Sch1!J27</f>
        <v>0.77</v>
      </c>
      <c r="K27">
        <f>VLOOKUP(Cost_Sch1!K27,Coding!$B$44:$C$45,2,FALSE)</f>
        <v>1</v>
      </c>
      <c r="L27">
        <f>Cost_Sch1!L27</f>
        <v>316666.66666666669</v>
      </c>
      <c r="M27">
        <f>VLOOKUP(Cost_Sch1!M27,Coding!$B$47:$D$53,3,FALSE)</f>
        <v>6</v>
      </c>
      <c r="N27">
        <f>VLOOKUP(Cost_Sch1!N27,Coding!$B$2:$D$6,3,FALSE)</f>
        <v>2</v>
      </c>
      <c r="O27">
        <f>VLOOKUP(Cost_Sch1!O27,Coding!$B$17:$C$25,2,FALSE)</f>
        <v>5</v>
      </c>
      <c r="P27">
        <f>Cost_Sch1!P27</f>
        <v>1250</v>
      </c>
      <c r="Q27">
        <f>VLOOKUP(Cost_Sch1!Q27,Coding!$B$2:$D$6,3,FALSE)</f>
        <v>3</v>
      </c>
      <c r="R27">
        <f>Cost_Sch1!R27</f>
        <v>0.78947368421052622</v>
      </c>
      <c r="S27">
        <f>VLOOKUP(Cost_Sch1!S27,Coding!$B$2:$D$6,3,FALSE)</f>
        <v>2</v>
      </c>
      <c r="T27">
        <f>Cost_Sch1!T27</f>
        <v>5.5917986952469714E-3</v>
      </c>
      <c r="U27">
        <f>Cost_Sch1!U27</f>
        <v>0.13333333333333322</v>
      </c>
    </row>
    <row r="28" spans="1:21" ht="17">
      <c r="A28" s="1" t="str">
        <f>Cost_Sch1!A28</f>
        <v>Ichthys Venturer</v>
      </c>
      <c r="B28">
        <f>VLOOKUP(Cost_Sch1!B28,Coding!$B$27:$C$34,2,FALSE)</f>
        <v>4</v>
      </c>
      <c r="C28">
        <f>VLOOKUP(Cost_Sch1!C28,Coding!$B$2:$D$6,3,FALSE)</f>
        <v>4</v>
      </c>
      <c r="D28">
        <f>VLOOKUP(Cost_Sch1!D28,Coding!$B$8:$D$10,3,FALSE)</f>
        <v>2</v>
      </c>
      <c r="E28">
        <f>VLOOKUP(Cost_Sch1!E28,Coding!$B$36:$C$37,2,FALSE)</f>
        <v>2</v>
      </c>
      <c r="F28" s="7">
        <f>Cost_Sch1!F28</f>
        <v>1</v>
      </c>
      <c r="G28">
        <f>Cost_Sch1!G28</f>
        <v>8102</v>
      </c>
      <c r="H28">
        <f>VLOOKUP(Cost_Sch1!H28,Coding!$B$12:$D$15,3,FALSE)</f>
        <v>3</v>
      </c>
      <c r="I28">
        <f>Cost_Sch1!I28</f>
        <v>1743</v>
      </c>
      <c r="J28">
        <f>Cost_Sch1!J28</f>
        <v>2</v>
      </c>
      <c r="K28">
        <f>VLOOKUP(Cost_Sch1!K28,Coding!$B$44:$C$45,2,FALSE)</f>
        <v>1</v>
      </c>
      <c r="L28">
        <f>Cost_Sch1!L28</f>
        <v>85000</v>
      </c>
      <c r="M28">
        <f>VLOOKUP(Cost_Sch1!M28,Coding!$B$47:$D$53,3,FALSE)</f>
        <v>2</v>
      </c>
      <c r="N28">
        <f>VLOOKUP(Cost_Sch1!N28,Coding!$B$2:$D$6,3,FALSE)</f>
        <v>5</v>
      </c>
      <c r="O28">
        <f>VLOOKUP(Cost_Sch1!O28,Coding!$B$17:$C$25,2,FALSE)</f>
        <v>5</v>
      </c>
      <c r="P28">
        <f>Cost_Sch1!P28</f>
        <v>250</v>
      </c>
      <c r="Q28">
        <f>VLOOKUP(Cost_Sch1!Q28,Coding!$B$2:$D$6,3,FALSE)</f>
        <v>2</v>
      </c>
      <c r="R28">
        <f>Cost_Sch1!R28</f>
        <v>1</v>
      </c>
      <c r="S28">
        <f>VLOOKUP(Cost_Sch1!S28,Coding!$B$2:$D$6,3,FALSE)</f>
        <v>5</v>
      </c>
      <c r="T28">
        <f>Cost_Sch1!T28</f>
        <v>0.3763625932300631</v>
      </c>
      <c r="U28">
        <f>Cost_Sch1!U28</f>
        <v>0.32352941176470584</v>
      </c>
    </row>
    <row r="29" spans="1:21" ht="17">
      <c r="A29" s="1" t="str">
        <f>Cost_Sch1!A29</f>
        <v>Pyrenees Venture</v>
      </c>
      <c r="B29">
        <f>VLOOKUP(Cost_Sch1!B29,Coding!$B$27:$C$34,2,FALSE)</f>
        <v>4</v>
      </c>
      <c r="C29">
        <f>VLOOKUP(Cost_Sch1!C29,Coding!$B$2:$D$6,3,FALSE)</f>
        <v>3</v>
      </c>
      <c r="D29">
        <f>VLOOKUP(Cost_Sch1!D29,Coding!$B$8:$D$10,3,FALSE)</f>
        <v>2</v>
      </c>
      <c r="E29">
        <f>VLOOKUP(Cost_Sch1!E29,Coding!$B$36:$C$37,2,FALSE)</f>
        <v>2</v>
      </c>
      <c r="F29" s="7">
        <f>Cost_Sch1!F29</f>
        <v>2</v>
      </c>
      <c r="G29">
        <f>Cost_Sch1!G29</f>
        <v>6379</v>
      </c>
      <c r="H29">
        <f>VLOOKUP(Cost_Sch1!H29,Coding!$B$12:$D$15,3,FALSE)</f>
        <v>3</v>
      </c>
      <c r="I29">
        <f>Cost_Sch1!I29</f>
        <v>1014</v>
      </c>
      <c r="J29">
        <f>Cost_Sch1!J29</f>
        <v>1.66</v>
      </c>
      <c r="K29">
        <f>VLOOKUP(Cost_Sch1!K29,Coding!$B$44:$C$45,2,FALSE)</f>
        <v>2</v>
      </c>
      <c r="L29">
        <f>Cost_Sch1!L29</f>
        <v>106000</v>
      </c>
      <c r="M29">
        <f>VLOOKUP(Cost_Sch1!M29,Coding!$B$47:$D$53,3,FALSE)</f>
        <v>3</v>
      </c>
      <c r="N29">
        <f>VLOOKUP(Cost_Sch1!N29,Coding!$B$2:$D$6,3,FALSE)</f>
        <v>4</v>
      </c>
      <c r="O29">
        <f>VLOOKUP(Cost_Sch1!O29,Coding!$B$17:$C$25,2,FALSE)</f>
        <v>5</v>
      </c>
      <c r="P29">
        <f>Cost_Sch1!P29</f>
        <v>200</v>
      </c>
      <c r="Q29">
        <f>VLOOKUP(Cost_Sch1!Q29,Coding!$B$2:$D$6,3,FALSE)</f>
        <v>4</v>
      </c>
      <c r="R29">
        <f>Cost_Sch1!R29</f>
        <v>0.90566037735849059</v>
      </c>
      <c r="S29">
        <f>VLOOKUP(Cost_Sch1!S29,Coding!$B$2:$D$6,3,FALSE)</f>
        <v>5</v>
      </c>
      <c r="T29">
        <f>Cost_Sch1!T29</f>
        <v>1.9723865877712033E-3</v>
      </c>
      <c r="U29">
        <f>Cost_Sch1!U29</f>
        <v>1.2027952212040005E-2</v>
      </c>
    </row>
    <row r="30" spans="1:21" ht="17">
      <c r="A30" s="1" t="str">
        <f>Cost_Sch1!A30</f>
        <v>Ngujima Yin</v>
      </c>
      <c r="B30">
        <f>VLOOKUP(Cost_Sch1!B30,Coding!$B$27:$C$34,2,FALSE)</f>
        <v>4</v>
      </c>
      <c r="C30">
        <f>VLOOKUP(Cost_Sch1!C30,Coding!$B$2:$D$6,3,FALSE)</f>
        <v>3</v>
      </c>
      <c r="D30">
        <f>VLOOKUP(Cost_Sch1!D30,Coding!$B$8:$D$10,3,FALSE)</f>
        <v>2</v>
      </c>
      <c r="E30">
        <f>VLOOKUP(Cost_Sch1!E30,Coding!$B$36:$C$37,2,FALSE)</f>
        <v>2</v>
      </c>
      <c r="F30" s="7">
        <f>Cost_Sch1!F30</f>
        <v>1</v>
      </c>
      <c r="G30">
        <f>Cost_Sch1!G30</f>
        <v>5993</v>
      </c>
      <c r="H30">
        <f>VLOOKUP(Cost_Sch1!H30,Coding!$B$12:$D$15,3,FALSE)</f>
        <v>3</v>
      </c>
      <c r="I30">
        <f>Cost_Sch1!I30</f>
        <v>716</v>
      </c>
      <c r="J30">
        <f>Cost_Sch1!J30</f>
        <v>0.72</v>
      </c>
      <c r="K30">
        <f>VLOOKUP(Cost_Sch1!K30,Coding!$B$44:$C$45,2,FALSE)</f>
        <v>2</v>
      </c>
      <c r="L30">
        <f>Cost_Sch1!L30</f>
        <v>136666.66666666666</v>
      </c>
      <c r="M30">
        <f>VLOOKUP(Cost_Sch1!M30,Coding!$B$47:$D$53,3,FALSE)</f>
        <v>3</v>
      </c>
      <c r="N30">
        <f>VLOOKUP(Cost_Sch1!N30,Coding!$B$2:$D$6,3,FALSE)</f>
        <v>2</v>
      </c>
      <c r="O30">
        <f>VLOOKUP(Cost_Sch1!O30,Coding!$B$17:$C$25,2,FALSE)</f>
        <v>5</v>
      </c>
      <c r="P30">
        <f>Cost_Sch1!P30</f>
        <v>340</v>
      </c>
      <c r="Q30">
        <f>VLOOKUP(Cost_Sch1!Q30,Coding!$B$2:$D$6,3,FALSE)</f>
        <v>2</v>
      </c>
      <c r="R30">
        <f>Cost_Sch1!R30</f>
        <v>0.87804878048780499</v>
      </c>
      <c r="S30">
        <f>VLOOKUP(Cost_Sch1!S30,Coding!$B$2:$D$6,3,FALSE)</f>
        <v>3</v>
      </c>
      <c r="T30">
        <f>Cost_Sch1!T30</f>
        <v>0.14664804469273743</v>
      </c>
      <c r="U30">
        <f>Cost_Sch1!U30</f>
        <v>0.33333333333333331</v>
      </c>
    </row>
    <row r="31" spans="1:21" ht="17">
      <c r="A31" s="1" t="str">
        <f>Cost_Sch1!A31</f>
        <v>P 50</v>
      </c>
      <c r="B31">
        <f>VLOOKUP(Cost_Sch1!B31,Coding!$B$27:$C$34,2,FALSE)</f>
        <v>6</v>
      </c>
      <c r="C31">
        <f>VLOOKUP(Cost_Sch1!C31,Coding!$B$2:$D$6,3,FALSE)</f>
        <v>4</v>
      </c>
      <c r="D31">
        <f>VLOOKUP(Cost_Sch1!D31,Coding!$B$8:$D$10,3,FALSE)</f>
        <v>3</v>
      </c>
      <c r="E31">
        <f>VLOOKUP(Cost_Sch1!E31,Coding!$B$36:$C$37,2,FALSE)</f>
        <v>2</v>
      </c>
      <c r="F31" s="7">
        <f>Cost_Sch1!F31</f>
        <v>1</v>
      </c>
      <c r="G31">
        <f>Cost_Sch1!G31</f>
        <v>4557</v>
      </c>
      <c r="H31">
        <f>VLOOKUP(Cost_Sch1!H31,Coding!$B$12:$D$15,3,FALSE)</f>
        <v>2</v>
      </c>
      <c r="I31">
        <f>Cost_Sch1!I31</f>
        <v>844</v>
      </c>
      <c r="J31">
        <f>Cost_Sch1!J31</f>
        <v>0.496</v>
      </c>
      <c r="K31">
        <f>VLOOKUP(Cost_Sch1!K31,Coding!$B$44:$C$45,2,FALSE)</f>
        <v>2</v>
      </c>
      <c r="L31">
        <f>Cost_Sch1!L31</f>
        <v>215000</v>
      </c>
      <c r="M31">
        <f>VLOOKUP(Cost_Sch1!M31,Coding!$B$47:$D$53,3,FALSE)</f>
        <v>5</v>
      </c>
      <c r="N31">
        <f>VLOOKUP(Cost_Sch1!N31,Coding!$B$2:$D$6,3,FALSE)</f>
        <v>4</v>
      </c>
      <c r="O31">
        <f>VLOOKUP(Cost_Sch1!O31,Coding!$B$17:$C$25,2,FALSE)</f>
        <v>5</v>
      </c>
      <c r="P31">
        <f>Cost_Sch1!P31</f>
        <v>1240</v>
      </c>
      <c r="Q31">
        <f>VLOOKUP(Cost_Sch1!Q31,Coding!$B$2:$D$6,3,FALSE)</f>
        <v>1</v>
      </c>
      <c r="R31">
        <f>Cost_Sch1!R31</f>
        <v>0.83720930232558144</v>
      </c>
      <c r="S31">
        <f>VLOOKUP(Cost_Sch1!S31,Coding!$B$2:$D$6,3,FALSE)</f>
        <v>1</v>
      </c>
      <c r="T31">
        <f>Cost_Sch1!T31</f>
        <v>0.6635071090047393</v>
      </c>
      <c r="U31">
        <f>Cost_Sch1!U31</f>
        <v>0.41129032258064507</v>
      </c>
    </row>
    <row r="32" spans="1:21" ht="17">
      <c r="A32" s="1" t="str">
        <f>Cost_Sch1!A32</f>
        <v>P 43</v>
      </c>
      <c r="B32">
        <f>VLOOKUP(Cost_Sch1!B32,Coding!$B$27:$C$34,2,FALSE)</f>
        <v>6</v>
      </c>
      <c r="C32">
        <f>VLOOKUP(Cost_Sch1!C32,Coding!$B$2:$D$6,3,FALSE)</f>
        <v>5</v>
      </c>
      <c r="D32">
        <f>VLOOKUP(Cost_Sch1!D32,Coding!$B$8:$D$10,3,FALSE)</f>
        <v>3</v>
      </c>
      <c r="E32">
        <f>VLOOKUP(Cost_Sch1!E32,Coding!$B$36:$C$37,2,FALSE)</f>
        <v>2</v>
      </c>
      <c r="F32" s="7">
        <f>Cost_Sch1!F32</f>
        <v>1</v>
      </c>
      <c r="G32">
        <f>Cost_Sch1!G32</f>
        <v>4199</v>
      </c>
      <c r="H32">
        <f>VLOOKUP(Cost_Sch1!H32,Coding!$B$12:$D$15,3,FALSE)</f>
        <v>4</v>
      </c>
      <c r="I32">
        <f>Cost_Sch1!I32</f>
        <v>883</v>
      </c>
      <c r="J32">
        <f>Cost_Sch1!J32</f>
        <v>1.3</v>
      </c>
      <c r="K32">
        <f>VLOOKUP(Cost_Sch1!K32,Coding!$B$44:$C$45,2,FALSE)</f>
        <v>2</v>
      </c>
      <c r="L32">
        <f>Cost_Sch1!L32</f>
        <v>185000</v>
      </c>
      <c r="M32">
        <f>VLOOKUP(Cost_Sch1!M32,Coding!$B$47:$D$53,3,FALSE)</f>
        <v>4</v>
      </c>
      <c r="N32">
        <f>VLOOKUP(Cost_Sch1!N32,Coding!$B$2:$D$6,3,FALSE)</f>
        <v>3</v>
      </c>
      <c r="O32">
        <f>VLOOKUP(Cost_Sch1!O32,Coding!$B$17:$C$25,2,FALSE)</f>
        <v>5</v>
      </c>
      <c r="P32">
        <f>Cost_Sch1!P32</f>
        <v>800</v>
      </c>
      <c r="Q32">
        <f>VLOOKUP(Cost_Sch1!Q32,Coding!$B$2:$D$6,3,FALSE)</f>
        <v>1</v>
      </c>
      <c r="R32">
        <f>Cost_Sch1!R32</f>
        <v>0.81081081081081086</v>
      </c>
      <c r="S32">
        <f>VLOOKUP(Cost_Sch1!S32,Coding!$B$2:$D$6,3,FALSE)</f>
        <v>1</v>
      </c>
      <c r="T32">
        <f>Cost_Sch1!T32</f>
        <v>0.43827859569648925</v>
      </c>
      <c r="U32">
        <f>Cost_Sch1!U32</f>
        <v>0.38461538461538458</v>
      </c>
    </row>
    <row r="33" spans="1:21" ht="17">
      <c r="A33" s="1" t="str">
        <f>Cost_Sch1!A33</f>
        <v>P 74</v>
      </c>
      <c r="B33">
        <f>VLOOKUP(Cost_Sch1!B33,Coding!$B$27:$C$34,2,FALSE)</f>
        <v>6</v>
      </c>
      <c r="C33">
        <f>VLOOKUP(Cost_Sch1!C33,Coding!$B$2:$D$6,3,FALSE)</f>
        <v>5</v>
      </c>
      <c r="D33">
        <f>VLOOKUP(Cost_Sch1!D33,Coding!$B$8:$D$10,3,FALSE)</f>
        <v>3</v>
      </c>
      <c r="E33">
        <f>VLOOKUP(Cost_Sch1!E33,Coding!$B$36:$C$37,2,FALSE)</f>
        <v>2</v>
      </c>
      <c r="F33" s="7">
        <f>Cost_Sch1!F33</f>
        <v>1</v>
      </c>
      <c r="G33">
        <f>Cost_Sch1!G33</f>
        <v>8110</v>
      </c>
      <c r="H33">
        <f>VLOOKUP(Cost_Sch1!H33,Coding!$B$12:$D$15,3,FALSE)</f>
        <v>2</v>
      </c>
      <c r="I33">
        <f>Cost_Sch1!I33</f>
        <v>1630</v>
      </c>
      <c r="J33">
        <f>Cost_Sch1!J33</f>
        <v>1.1657999999999999</v>
      </c>
      <c r="K33">
        <f>VLOOKUP(Cost_Sch1!K33,Coding!$B$44:$C$45,2,FALSE)</f>
        <v>2</v>
      </c>
      <c r="L33">
        <f>Cost_Sch1!L33</f>
        <v>191166.66666666666</v>
      </c>
      <c r="M33">
        <f>VLOOKUP(Cost_Sch1!M33,Coding!$B$47:$D$53,3,FALSE)</f>
        <v>4</v>
      </c>
      <c r="N33">
        <f>VLOOKUP(Cost_Sch1!N33,Coding!$B$2:$D$6,3,FALSE)</f>
        <v>1</v>
      </c>
      <c r="O33">
        <f>VLOOKUP(Cost_Sch1!O33,Coding!$B$17:$C$25,2,FALSE)</f>
        <v>5</v>
      </c>
      <c r="P33">
        <f>Cost_Sch1!P33</f>
        <v>2190</v>
      </c>
      <c r="Q33">
        <f>VLOOKUP(Cost_Sch1!Q33,Coding!$B$2:$D$6,3,FALSE)</f>
        <v>4</v>
      </c>
      <c r="R33">
        <f>Cost_Sch1!R33</f>
        <v>0.78465562336530081</v>
      </c>
      <c r="S33">
        <f>VLOOKUP(Cost_Sch1!S33,Coding!$B$2:$D$6,3,FALSE)</f>
        <v>1</v>
      </c>
      <c r="T33">
        <f>Cost_Sch1!T33</f>
        <v>0.3674846625766871</v>
      </c>
      <c r="U33" t="str">
        <f>Cost_Sch1!U33</f>
        <v>Not Availible</v>
      </c>
    </row>
    <row r="34" spans="1:21" ht="17">
      <c r="A34" s="1" t="str">
        <f>Cost_Sch1!A34</f>
        <v>P 75</v>
      </c>
      <c r="B34">
        <f>VLOOKUP(Cost_Sch1!B34,Coding!$B$27:$C$34,2,FALSE)</f>
        <v>6</v>
      </c>
      <c r="C34">
        <f>VLOOKUP(Cost_Sch1!C34,Coding!$B$2:$D$6,3,FALSE)</f>
        <v>5</v>
      </c>
      <c r="D34">
        <f>VLOOKUP(Cost_Sch1!D34,Coding!$B$8:$D$10,3,FALSE)</f>
        <v>3</v>
      </c>
      <c r="E34">
        <f>VLOOKUP(Cost_Sch1!E34,Coding!$B$36:$C$37,2,FALSE)</f>
        <v>2</v>
      </c>
      <c r="F34" s="7">
        <f>Cost_Sch1!F34</f>
        <v>1</v>
      </c>
      <c r="G34">
        <f>Cost_Sch1!G34</f>
        <v>8110</v>
      </c>
      <c r="H34">
        <f>VLOOKUP(Cost_Sch1!H34,Coding!$B$12:$D$15,3,FALSE)</f>
        <v>2</v>
      </c>
      <c r="I34">
        <f>Cost_Sch1!I34</f>
        <v>1721</v>
      </c>
      <c r="J34">
        <f>Cost_Sch1!J34</f>
        <v>1.22</v>
      </c>
      <c r="K34">
        <f>VLOOKUP(Cost_Sch1!K34,Coding!$B$44:$C$45,2,FALSE)</f>
        <v>2</v>
      </c>
      <c r="L34">
        <f>Cost_Sch1!L34</f>
        <v>191166.66666666666</v>
      </c>
      <c r="M34">
        <f>VLOOKUP(Cost_Sch1!M34,Coding!$B$47:$D$53,3,FALSE)</f>
        <v>4</v>
      </c>
      <c r="N34">
        <f>VLOOKUP(Cost_Sch1!N34,Coding!$B$2:$D$6,3,FALSE)</f>
        <v>1</v>
      </c>
      <c r="O34">
        <f>VLOOKUP(Cost_Sch1!O34,Coding!$B$17:$C$25,2,FALSE)</f>
        <v>5</v>
      </c>
      <c r="P34">
        <f>Cost_Sch1!P34</f>
        <v>1875</v>
      </c>
      <c r="Q34">
        <f>VLOOKUP(Cost_Sch1!Q34,Coding!$B$2:$D$6,3,FALSE)</f>
        <v>4</v>
      </c>
      <c r="R34">
        <f>Cost_Sch1!R34</f>
        <v>0.78465562336530081</v>
      </c>
      <c r="S34">
        <f>VLOOKUP(Cost_Sch1!S34,Coding!$B$2:$D$6,3,FALSE)</f>
        <v>1</v>
      </c>
      <c r="T34">
        <f>Cost_Sch1!T34</f>
        <v>0.52992446252178971</v>
      </c>
      <c r="U34" t="str">
        <f>Cost_Sch1!U34</f>
        <v>Not Availible</v>
      </c>
    </row>
    <row r="35" spans="1:21" ht="17">
      <c r="A35" s="1" t="str">
        <f>Cost_Sch1!A35</f>
        <v>P 76</v>
      </c>
      <c r="B35">
        <f>VLOOKUP(Cost_Sch1!B35,Coding!$B$27:$C$34,2,FALSE)</f>
        <v>6</v>
      </c>
      <c r="C35">
        <f>VLOOKUP(Cost_Sch1!C35,Coding!$B$2:$D$6,3,FALSE)</f>
        <v>5</v>
      </c>
      <c r="D35">
        <f>VLOOKUP(Cost_Sch1!D35,Coding!$B$8:$D$10,3,FALSE)</f>
        <v>3</v>
      </c>
      <c r="E35">
        <f>VLOOKUP(Cost_Sch1!E35,Coding!$B$36:$C$37,2,FALSE)</f>
        <v>2</v>
      </c>
      <c r="F35" s="7">
        <f>Cost_Sch1!F35</f>
        <v>1</v>
      </c>
      <c r="G35">
        <f>Cost_Sch1!G35</f>
        <v>8110</v>
      </c>
      <c r="H35">
        <f>VLOOKUP(Cost_Sch1!H35,Coding!$B$12:$D$15,3,FALSE)</f>
        <v>2</v>
      </c>
      <c r="I35">
        <f>Cost_Sch1!I35</f>
        <v>1995</v>
      </c>
      <c r="J35">
        <f>Cost_Sch1!J35</f>
        <v>1.3242</v>
      </c>
      <c r="K35">
        <f>VLOOKUP(Cost_Sch1!K35,Coding!$B$44:$C$45,2,FALSE)</f>
        <v>2</v>
      </c>
      <c r="L35">
        <f>Cost_Sch1!L35</f>
        <v>191166.66666666666</v>
      </c>
      <c r="M35">
        <f>VLOOKUP(Cost_Sch1!M35,Coding!$B$47:$D$53,3,FALSE)</f>
        <v>4</v>
      </c>
      <c r="N35">
        <f>VLOOKUP(Cost_Sch1!N35,Coding!$B$2:$D$6,3,FALSE)</f>
        <v>1</v>
      </c>
      <c r="O35">
        <f>VLOOKUP(Cost_Sch1!O35,Coding!$B$17:$C$25,2,FALSE)</f>
        <v>5</v>
      </c>
      <c r="P35">
        <f>Cost_Sch1!P35</f>
        <v>2030</v>
      </c>
      <c r="Q35">
        <f>VLOOKUP(Cost_Sch1!Q35,Coding!$B$2:$D$6,3,FALSE)</f>
        <v>4</v>
      </c>
      <c r="R35">
        <f>Cost_Sch1!R35</f>
        <v>0.78465562336530081</v>
      </c>
      <c r="S35">
        <f>VLOOKUP(Cost_Sch1!S35,Coding!$B$2:$D$6,3,FALSE)</f>
        <v>1</v>
      </c>
      <c r="T35">
        <f>Cost_Sch1!T35</f>
        <v>0.36491228070175441</v>
      </c>
      <c r="U35" t="str">
        <f>Cost_Sch1!U35</f>
        <v>Not Availible</v>
      </c>
    </row>
    <row r="36" spans="1:21" ht="17">
      <c r="A36" s="1" t="str">
        <f>Cost_Sch1!A36</f>
        <v>P 77</v>
      </c>
      <c r="B36">
        <f>VLOOKUP(Cost_Sch1!B36,Coding!$B$27:$C$34,2,FALSE)</f>
        <v>6</v>
      </c>
      <c r="C36">
        <f>VLOOKUP(Cost_Sch1!C36,Coding!$B$2:$D$6,3,FALSE)</f>
        <v>5</v>
      </c>
      <c r="D36">
        <f>VLOOKUP(Cost_Sch1!D36,Coding!$B$8:$D$10,3,FALSE)</f>
        <v>3</v>
      </c>
      <c r="E36">
        <f>VLOOKUP(Cost_Sch1!E36,Coding!$B$36:$C$37,2,FALSE)</f>
        <v>2</v>
      </c>
      <c r="F36" s="7">
        <f>Cost_Sch1!F36</f>
        <v>1</v>
      </c>
      <c r="G36">
        <f>Cost_Sch1!G36</f>
        <v>8110</v>
      </c>
      <c r="H36">
        <f>VLOOKUP(Cost_Sch1!H36,Coding!$B$12:$D$15,3,FALSE)</f>
        <v>2</v>
      </c>
      <c r="I36">
        <f>Cost_Sch1!I36</f>
        <v>2086</v>
      </c>
      <c r="J36">
        <f>Cost_Sch1!J36</f>
        <v>1.22</v>
      </c>
      <c r="K36">
        <f>VLOOKUP(Cost_Sch1!K36,Coding!$B$44:$C$45,2,FALSE)</f>
        <v>2</v>
      </c>
      <c r="L36">
        <f>Cost_Sch1!L36</f>
        <v>191166.66666666666</v>
      </c>
      <c r="M36">
        <f>VLOOKUP(Cost_Sch1!M36,Coding!$B$47:$D$53,3,FALSE)</f>
        <v>4</v>
      </c>
      <c r="N36">
        <f>VLOOKUP(Cost_Sch1!N36,Coding!$B$2:$D$6,3,FALSE)</f>
        <v>1</v>
      </c>
      <c r="O36">
        <f>VLOOKUP(Cost_Sch1!O36,Coding!$B$17:$C$25,2,FALSE)</f>
        <v>5</v>
      </c>
      <c r="P36">
        <f>Cost_Sch1!P36</f>
        <v>1875</v>
      </c>
      <c r="Q36">
        <f>VLOOKUP(Cost_Sch1!Q36,Coding!$B$2:$D$6,3,FALSE)</f>
        <v>4</v>
      </c>
      <c r="R36">
        <f>Cost_Sch1!R36</f>
        <v>0.78465562336530081</v>
      </c>
      <c r="S36">
        <f>VLOOKUP(Cost_Sch1!S36,Coding!$B$2:$D$6,3,FALSE)</f>
        <v>1</v>
      </c>
      <c r="T36">
        <f>Cost_Sch1!T36</f>
        <v>0.30536912751677853</v>
      </c>
      <c r="U36" t="str">
        <f>Cost_Sch1!U36</f>
        <v>Not Availible</v>
      </c>
    </row>
    <row r="37" spans="1:21" ht="17">
      <c r="A37" s="1" t="str">
        <f>Cost_Sch1!A37</f>
        <v>P 48</v>
      </c>
      <c r="B37">
        <f>VLOOKUP(Cost_Sch1!B37,Coding!$B$27:$C$34,2,FALSE)</f>
        <v>6</v>
      </c>
      <c r="C37">
        <f>VLOOKUP(Cost_Sch1!C37,Coding!$B$2:$D$6,3,FALSE)</f>
        <v>5</v>
      </c>
      <c r="D37">
        <f>VLOOKUP(Cost_Sch1!D37,Coding!$B$8:$D$10,3,FALSE)</f>
        <v>3</v>
      </c>
      <c r="E37">
        <f>VLOOKUP(Cost_Sch1!E37,Coding!$B$36:$C$37,2,FALSE)</f>
        <v>2</v>
      </c>
      <c r="F37" s="7">
        <f>Cost_Sch1!F37</f>
        <v>1</v>
      </c>
      <c r="G37">
        <f>Cost_Sch1!G37</f>
        <v>4199</v>
      </c>
      <c r="H37">
        <f>VLOOKUP(Cost_Sch1!H37,Coding!$B$12:$D$15,3,FALSE)</f>
        <v>4</v>
      </c>
      <c r="I37">
        <f>Cost_Sch1!I37</f>
        <v>1066</v>
      </c>
      <c r="J37">
        <f>Cost_Sch1!J37</f>
        <v>1.3</v>
      </c>
      <c r="K37">
        <f>VLOOKUP(Cost_Sch1!K37,Coding!$B$44:$C$45,2,FALSE)</f>
        <v>2</v>
      </c>
      <c r="L37">
        <f>Cost_Sch1!L37</f>
        <v>185000</v>
      </c>
      <c r="M37">
        <f>VLOOKUP(Cost_Sch1!M37,Coding!$B$47:$D$53,3,FALSE)</f>
        <v>4</v>
      </c>
      <c r="N37">
        <f>VLOOKUP(Cost_Sch1!N37,Coding!$B$2:$D$6,3,FALSE)</f>
        <v>1</v>
      </c>
      <c r="O37">
        <f>VLOOKUP(Cost_Sch1!O37,Coding!$B$17:$C$25,2,FALSE)</f>
        <v>5</v>
      </c>
      <c r="P37">
        <f>Cost_Sch1!P37</f>
        <v>1040</v>
      </c>
      <c r="Q37">
        <f>VLOOKUP(Cost_Sch1!Q37,Coding!$B$2:$D$6,3,FALSE)</f>
        <v>2</v>
      </c>
      <c r="R37">
        <f>Cost_Sch1!R37</f>
        <v>0.81081081081081086</v>
      </c>
      <c r="S37">
        <f>VLOOKUP(Cost_Sch1!S37,Coding!$B$2:$D$6,3,FALSE)</f>
        <v>1</v>
      </c>
      <c r="T37">
        <f>Cost_Sch1!T37</f>
        <v>0.25515947467166977</v>
      </c>
      <c r="U37">
        <f>Cost_Sch1!U37</f>
        <v>0.38461538461538458</v>
      </c>
    </row>
    <row r="38" spans="1:21" ht="17">
      <c r="A38" s="1" t="str">
        <f>Cost_Sch1!A38</f>
        <v>Frade</v>
      </c>
      <c r="B38">
        <f>VLOOKUP(Cost_Sch1!B38,Coding!$B$27:$C$34,2,FALSE)</f>
        <v>6</v>
      </c>
      <c r="C38">
        <f>VLOOKUP(Cost_Sch1!C38,Coding!$B$2:$D$6,3,FALSE)</f>
        <v>3</v>
      </c>
      <c r="D38">
        <f>VLOOKUP(Cost_Sch1!D38,Coding!$B$8:$D$10,3,FALSE)</f>
        <v>2</v>
      </c>
      <c r="E38">
        <f>VLOOKUP(Cost_Sch1!E38,Coding!$B$36:$C$37,2,FALSE)</f>
        <v>2</v>
      </c>
      <c r="F38" s="7">
        <f>Cost_Sch1!F38</f>
        <v>1</v>
      </c>
      <c r="G38">
        <f>Cost_Sch1!G38</f>
        <v>6014</v>
      </c>
      <c r="H38">
        <f>VLOOKUP(Cost_Sch1!H38,Coding!$B$12:$D$15,3,FALSE)</f>
        <v>3</v>
      </c>
      <c r="I38">
        <f>Cost_Sch1!I38</f>
        <v>909</v>
      </c>
      <c r="J38">
        <f>Cost_Sch1!J38</f>
        <v>2</v>
      </c>
      <c r="K38">
        <f>VLOOKUP(Cost_Sch1!K38,Coding!$B$44:$C$45,2,FALSE)</f>
        <v>2</v>
      </c>
      <c r="L38">
        <f>Cost_Sch1!L38</f>
        <v>117666.66666666667</v>
      </c>
      <c r="M38">
        <f>VLOOKUP(Cost_Sch1!M38,Coding!$B$47:$D$53,3,FALSE)</f>
        <v>3</v>
      </c>
      <c r="N38">
        <f>VLOOKUP(Cost_Sch1!N38,Coding!$B$2:$D$6,3,FALSE)</f>
        <v>2</v>
      </c>
      <c r="O38">
        <f>VLOOKUP(Cost_Sch1!O38,Coding!$B$17:$C$25,2,FALSE)</f>
        <v>5</v>
      </c>
      <c r="P38">
        <f>Cost_Sch1!P38</f>
        <v>1080</v>
      </c>
      <c r="Q38">
        <f>VLOOKUP(Cost_Sch1!Q38,Coding!$B$2:$D$6,3,FALSE)</f>
        <v>1</v>
      </c>
      <c r="R38">
        <f>Cost_Sch1!R38</f>
        <v>0.84985835694050993</v>
      </c>
      <c r="S38">
        <f>VLOOKUP(Cost_Sch1!S38,Coding!$B$2:$D$6,3,FALSE)</f>
        <v>4</v>
      </c>
      <c r="T38">
        <f>Cost_Sch1!T38</f>
        <v>0.20902090209020902</v>
      </c>
      <c r="U38">
        <f>Cost_Sch1!U38</f>
        <v>1.35</v>
      </c>
    </row>
    <row r="39" spans="1:21" ht="17">
      <c r="A39" s="1" t="str">
        <f>Cost_Sch1!A39</f>
        <v>P 68</v>
      </c>
      <c r="B39">
        <f>VLOOKUP(Cost_Sch1!B39,Coding!$B$27:$C$34,2,FALSE)</f>
        <v>6</v>
      </c>
      <c r="C39">
        <f>VLOOKUP(Cost_Sch1!C39,Coding!$B$2:$D$6,3,FALSE)</f>
        <v>5</v>
      </c>
      <c r="D39">
        <f>VLOOKUP(Cost_Sch1!D39,Coding!$B$8:$D$10,3,FALSE)</f>
        <v>3</v>
      </c>
      <c r="E39">
        <f>VLOOKUP(Cost_Sch1!E39,Coding!$B$36:$C$37,2,FALSE)</f>
        <v>2</v>
      </c>
      <c r="F39" s="7">
        <f>Cost_Sch1!F39</f>
        <v>1</v>
      </c>
      <c r="G39">
        <f>Cost_Sch1!G39</f>
        <v>7486</v>
      </c>
      <c r="H39">
        <f>VLOOKUP(Cost_Sch1!H39,Coding!$B$12:$D$15,3,FALSE)</f>
        <v>2</v>
      </c>
      <c r="I39">
        <f>Cost_Sch1!I39</f>
        <v>2557</v>
      </c>
      <c r="J39">
        <f>Cost_Sch1!J39</f>
        <v>1.4</v>
      </c>
      <c r="K39">
        <f>VLOOKUP(Cost_Sch1!K39,Coding!$B$44:$C$45,2,FALSE)</f>
        <v>1</v>
      </c>
      <c r="L39">
        <f>Cost_Sch1!L39</f>
        <v>187000</v>
      </c>
      <c r="M39">
        <f>VLOOKUP(Cost_Sch1!M39,Coding!$B$47:$D$53,3,FALSE)</f>
        <v>4</v>
      </c>
      <c r="N39">
        <f>VLOOKUP(Cost_Sch1!N39,Coding!$B$2:$D$6,3,FALSE)</f>
        <v>1</v>
      </c>
      <c r="O39">
        <f>VLOOKUP(Cost_Sch1!O39,Coding!$B$17:$C$25,2,FALSE)</f>
        <v>5</v>
      </c>
      <c r="P39">
        <f>Cost_Sch1!P39</f>
        <v>2165</v>
      </c>
      <c r="Q39">
        <f>VLOOKUP(Cost_Sch1!Q39,Coding!$B$2:$D$6,3,FALSE)</f>
        <v>4</v>
      </c>
      <c r="R39">
        <f>Cost_Sch1!R39</f>
        <v>0.80213903743315507</v>
      </c>
      <c r="S39">
        <f>VLOOKUP(Cost_Sch1!S39,Coding!$B$2:$D$6,3,FALSE)</f>
        <v>1</v>
      </c>
      <c r="T39">
        <f>Cost_Sch1!T39</f>
        <v>0.33906922174423154</v>
      </c>
      <c r="U39" t="str">
        <f>Cost_Sch1!U39</f>
        <v>Not Availible</v>
      </c>
    </row>
    <row r="40" spans="1:21" ht="17">
      <c r="A40" s="1" t="str">
        <f>Cost_Sch1!A40</f>
        <v>P 70</v>
      </c>
      <c r="B40">
        <f>VLOOKUP(Cost_Sch1!B40,Coding!$B$27:$C$34,2,FALSE)</f>
        <v>6</v>
      </c>
      <c r="C40">
        <f>VLOOKUP(Cost_Sch1!C40,Coding!$B$2:$D$6,3,FALSE)</f>
        <v>5</v>
      </c>
      <c r="D40">
        <f>VLOOKUP(Cost_Sch1!D40,Coding!$B$8:$D$10,3,FALSE)</f>
        <v>3</v>
      </c>
      <c r="E40">
        <f>VLOOKUP(Cost_Sch1!E40,Coding!$B$36:$C$37,2,FALSE)</f>
        <v>2</v>
      </c>
      <c r="F40" s="7">
        <f>Cost_Sch1!F40</f>
        <v>1</v>
      </c>
      <c r="G40">
        <f>Cost_Sch1!G40</f>
        <v>7486</v>
      </c>
      <c r="H40">
        <f>VLOOKUP(Cost_Sch1!H40,Coding!$B$12:$D$15,3,FALSE)</f>
        <v>3</v>
      </c>
      <c r="I40">
        <f>Cost_Sch1!I40</f>
        <v>2557</v>
      </c>
      <c r="J40">
        <f>Cost_Sch1!J40</f>
        <v>1.4</v>
      </c>
      <c r="K40">
        <f>VLOOKUP(Cost_Sch1!K40,Coding!$B$44:$C$45,2,FALSE)</f>
        <v>1</v>
      </c>
      <c r="L40">
        <f>Cost_Sch1!L40</f>
        <v>185333.33333333334</v>
      </c>
      <c r="M40">
        <f>VLOOKUP(Cost_Sch1!M40,Coding!$B$47:$D$53,3,FALSE)</f>
        <v>4</v>
      </c>
      <c r="N40">
        <f>VLOOKUP(Cost_Sch1!N40,Coding!$B$2:$D$6,3,FALSE)</f>
        <v>1</v>
      </c>
      <c r="O40">
        <f>VLOOKUP(Cost_Sch1!O40,Coding!$B$17:$C$25,2,FALSE)</f>
        <v>5</v>
      </c>
      <c r="P40">
        <f>Cost_Sch1!P40</f>
        <v>2240</v>
      </c>
      <c r="Q40">
        <f>VLOOKUP(Cost_Sch1!Q40,Coding!$B$2:$D$6,3,FALSE)</f>
        <v>4</v>
      </c>
      <c r="R40">
        <f>Cost_Sch1!R40</f>
        <v>0.80935251798561147</v>
      </c>
      <c r="S40">
        <f>VLOOKUP(Cost_Sch1!S40,Coding!$B$2:$D$6,3,FALSE)</f>
        <v>1</v>
      </c>
      <c r="T40">
        <f>Cost_Sch1!T40</f>
        <v>0.42784513101290572</v>
      </c>
      <c r="U40" t="str">
        <f>Cost_Sch1!U40</f>
        <v>Not Availible</v>
      </c>
    </row>
    <row r="41" spans="1:21" ht="51">
      <c r="A41" s="1" t="str">
        <f>Cost_Sch1!A41</f>
        <v>Cidade de Itaguai MV26</v>
      </c>
      <c r="B41">
        <f>VLOOKUP(Cost_Sch1!B41,Coding!$B$27:$C$34,2,FALSE)</f>
        <v>6</v>
      </c>
      <c r="C41">
        <f>VLOOKUP(Cost_Sch1!C41,Coding!$B$2:$D$6,3,FALSE)</f>
        <v>4</v>
      </c>
      <c r="D41">
        <f>VLOOKUP(Cost_Sch1!D41,Coding!$B$8:$D$10,3,FALSE)</f>
        <v>3</v>
      </c>
      <c r="E41">
        <f>VLOOKUP(Cost_Sch1!E41,Coding!$B$36:$C$37,2,FALSE)</f>
        <v>1</v>
      </c>
      <c r="F41" s="7">
        <f>Cost_Sch1!F41</f>
        <v>3</v>
      </c>
      <c r="G41">
        <f>Cost_Sch1!G41</f>
        <v>8352</v>
      </c>
      <c r="H41">
        <f>VLOOKUP(Cost_Sch1!H41,Coding!$B$12:$D$15,3,FALSE)</f>
        <v>3</v>
      </c>
      <c r="I41">
        <f>Cost_Sch1!I41</f>
        <v>838</v>
      </c>
      <c r="J41">
        <f>Cost_Sch1!J41</f>
        <v>1.17</v>
      </c>
      <c r="K41">
        <f>VLOOKUP(Cost_Sch1!K41,Coding!$B$44:$C$45,2,FALSE)</f>
        <v>2</v>
      </c>
      <c r="L41">
        <f>Cost_Sch1!L41</f>
        <v>196666.66666666666</v>
      </c>
      <c r="M41">
        <f>VLOOKUP(Cost_Sch1!M41,Coding!$B$47:$D$53,3,FALSE)</f>
        <v>4</v>
      </c>
      <c r="N41">
        <f>VLOOKUP(Cost_Sch1!N41,Coding!$B$2:$D$6,3,FALSE)</f>
        <v>1</v>
      </c>
      <c r="O41">
        <f>VLOOKUP(Cost_Sch1!O41,Coding!$B$17:$C$25,2,FALSE)</f>
        <v>5</v>
      </c>
      <c r="P41">
        <f>Cost_Sch1!P41</f>
        <v>2240</v>
      </c>
      <c r="Q41">
        <f>VLOOKUP(Cost_Sch1!Q41,Coding!$B$2:$D$6,3,FALSE)</f>
        <v>3</v>
      </c>
      <c r="R41">
        <f>Cost_Sch1!R41</f>
        <v>0.76271186440677974</v>
      </c>
      <c r="S41">
        <f>VLOOKUP(Cost_Sch1!S41,Coding!$B$2:$D$6,3,FALSE)</f>
        <v>1</v>
      </c>
      <c r="T41">
        <f>Cost_Sch1!T41</f>
        <v>0.18138424821002386</v>
      </c>
      <c r="U41">
        <f>Cost_Sch1!U41</f>
        <v>0</v>
      </c>
    </row>
    <row r="42" spans="1:21" ht="17">
      <c r="A42" s="1" t="str">
        <f>Cost_Sch1!A42</f>
        <v>Cidade de Mangaratiba MV24</v>
      </c>
      <c r="B42">
        <f>VLOOKUP(Cost_Sch1!B42,Coding!$B$27:$C$34,2,FALSE)</f>
        <v>6</v>
      </c>
      <c r="C42">
        <f>VLOOKUP(Cost_Sch1!C42,Coding!$B$2:$D$6,3,FALSE)</f>
        <v>3</v>
      </c>
      <c r="D42">
        <f>VLOOKUP(Cost_Sch1!D42,Coding!$B$8:$D$10,3,FALSE)</f>
        <v>3</v>
      </c>
      <c r="E42">
        <f>VLOOKUP(Cost_Sch1!E42,Coding!$B$36:$C$37,2,FALSE)</f>
        <v>1</v>
      </c>
      <c r="F42" s="7">
        <f>Cost_Sch1!F42</f>
        <v>3</v>
      </c>
      <c r="G42">
        <f>Cost_Sch1!G42</f>
        <v>7971</v>
      </c>
      <c r="H42">
        <f>VLOOKUP(Cost_Sch1!H42,Coding!$B$12:$D$15,3,FALSE)</f>
        <v>3</v>
      </c>
      <c r="I42">
        <f>Cost_Sch1!I42</f>
        <v>1021</v>
      </c>
      <c r="J42">
        <f>Cost_Sch1!J42</f>
        <v>1.1000000000000001</v>
      </c>
      <c r="K42">
        <f>VLOOKUP(Cost_Sch1!K42,Coding!$B$44:$C$45,2,FALSE)</f>
        <v>2</v>
      </c>
      <c r="L42">
        <f>Cost_Sch1!L42</f>
        <v>197166.66666666666</v>
      </c>
      <c r="M42">
        <f>VLOOKUP(Cost_Sch1!M42,Coding!$B$47:$D$53,3,FALSE)</f>
        <v>4</v>
      </c>
      <c r="N42">
        <f>VLOOKUP(Cost_Sch1!N42,Coding!$B$2:$D$6,3,FALSE)</f>
        <v>1</v>
      </c>
      <c r="O42">
        <f>VLOOKUP(Cost_Sch1!O42,Coding!$B$17:$C$25,2,FALSE)</f>
        <v>5</v>
      </c>
      <c r="P42">
        <f>Cost_Sch1!P42</f>
        <v>2200</v>
      </c>
      <c r="Q42">
        <f>VLOOKUP(Cost_Sch1!Q42,Coding!$B$2:$D$6,3,FALSE)</f>
        <v>3</v>
      </c>
      <c r="R42">
        <f>Cost_Sch1!R42</f>
        <v>0.76077768385460698</v>
      </c>
      <c r="S42">
        <f>VLOOKUP(Cost_Sch1!S42,Coding!$B$2:$D$6,3,FALSE)</f>
        <v>1</v>
      </c>
      <c r="T42">
        <f>Cost_Sch1!T42</f>
        <v>5.9745347698334964E-2</v>
      </c>
      <c r="U42" t="str">
        <f>Cost_Sch1!U42</f>
        <v>Not Availible</v>
      </c>
    </row>
    <row r="43" spans="1:21" ht="17">
      <c r="A43" s="1" t="str">
        <f>Cost_Sch1!A43</f>
        <v>P 57</v>
      </c>
      <c r="B43">
        <f>VLOOKUP(Cost_Sch1!B43,Coding!$B$27:$C$34,2,FALSE)</f>
        <v>6</v>
      </c>
      <c r="C43">
        <f>VLOOKUP(Cost_Sch1!C43,Coding!$B$2:$D$6,3,FALSE)</f>
        <v>5</v>
      </c>
      <c r="D43">
        <f>VLOOKUP(Cost_Sch1!D43,Coding!$B$8:$D$10,3,FALSE)</f>
        <v>3</v>
      </c>
      <c r="E43">
        <f>VLOOKUP(Cost_Sch1!E43,Coding!$B$36:$C$37,2,FALSE)</f>
        <v>1</v>
      </c>
      <c r="F43" s="7">
        <f>Cost_Sch1!F43</f>
        <v>2</v>
      </c>
      <c r="G43">
        <f>Cost_Sch1!G43</f>
        <v>6622</v>
      </c>
      <c r="H43">
        <f>VLOOKUP(Cost_Sch1!H43,Coding!$B$12:$D$15,3,FALSE)</f>
        <v>3</v>
      </c>
      <c r="I43">
        <f>Cost_Sch1!I43</f>
        <v>1041</v>
      </c>
      <c r="J43">
        <f>Cost_Sch1!J43</f>
        <v>1.1950000000000001</v>
      </c>
      <c r="K43">
        <f>VLOOKUP(Cost_Sch1!K43,Coding!$B$44:$C$45,2,FALSE)</f>
        <v>2</v>
      </c>
      <c r="L43">
        <f>Cost_Sch1!L43</f>
        <v>191833.33333333334</v>
      </c>
      <c r="M43">
        <f>VLOOKUP(Cost_Sch1!M43,Coding!$B$47:$D$53,3,FALSE)</f>
        <v>4</v>
      </c>
      <c r="N43">
        <f>VLOOKUP(Cost_Sch1!N43,Coding!$B$2:$D$6,3,FALSE)</f>
        <v>1</v>
      </c>
      <c r="O43">
        <f>VLOOKUP(Cost_Sch1!O43,Coding!$B$17:$C$25,2,FALSE)</f>
        <v>5</v>
      </c>
      <c r="P43">
        <f>Cost_Sch1!P43</f>
        <v>1300</v>
      </c>
      <c r="Q43">
        <f>VLOOKUP(Cost_Sch1!Q43,Coding!$B$2:$D$6,3,FALSE)</f>
        <v>4</v>
      </c>
      <c r="R43">
        <f>Cost_Sch1!R43</f>
        <v>0.93831450912250214</v>
      </c>
      <c r="S43">
        <f>VLOOKUP(Cost_Sch1!S43,Coding!$B$2:$D$6,3,FALSE)</f>
        <v>1</v>
      </c>
      <c r="T43">
        <f>Cost_Sch1!T43</f>
        <v>-4.5148895292987511E-2</v>
      </c>
      <c r="U43">
        <f>Cost_Sch1!U43</f>
        <v>4.1841004184099521E-3</v>
      </c>
    </row>
    <row r="44" spans="1:21" ht="17">
      <c r="A44" s="1" t="str">
        <f>Cost_Sch1!A44</f>
        <v>Pioneiro de Libra</v>
      </c>
      <c r="B44">
        <f>VLOOKUP(Cost_Sch1!B44,Coding!$B$27:$C$34,2,FALSE)</f>
        <v>6</v>
      </c>
      <c r="C44">
        <f>VLOOKUP(Cost_Sch1!C44,Coding!$B$2:$D$6,3,FALSE)</f>
        <v>5</v>
      </c>
      <c r="D44">
        <f>VLOOKUP(Cost_Sch1!D44,Coding!$B$8:$D$10,3,FALSE)</f>
        <v>3</v>
      </c>
      <c r="E44">
        <f>VLOOKUP(Cost_Sch1!E44,Coding!$B$36:$C$37,2,FALSE)</f>
        <v>1</v>
      </c>
      <c r="F44" s="7">
        <f>Cost_Sch1!F44</f>
        <v>3</v>
      </c>
      <c r="G44">
        <f>Cost_Sch1!G44</f>
        <v>8984</v>
      </c>
      <c r="H44">
        <f>VLOOKUP(Cost_Sch1!H44,Coding!$B$12:$D$15,3,FALSE)</f>
        <v>1</v>
      </c>
      <c r="I44">
        <f>Cost_Sch1!I44</f>
        <v>831</v>
      </c>
      <c r="J44">
        <f>Cost_Sch1!J44</f>
        <v>1</v>
      </c>
      <c r="K44">
        <f>VLOOKUP(Cost_Sch1!K44,Coding!$B$44:$C$45,2,FALSE)</f>
        <v>2</v>
      </c>
      <c r="L44">
        <f>Cost_Sch1!L44</f>
        <v>73333.333333333328</v>
      </c>
      <c r="M44">
        <f>VLOOKUP(Cost_Sch1!M44,Coding!$B$47:$D$53,3,FALSE)</f>
        <v>2</v>
      </c>
      <c r="N44">
        <f>VLOOKUP(Cost_Sch1!N44,Coding!$B$2:$D$6,3,FALSE)</f>
        <v>1</v>
      </c>
      <c r="O44">
        <f>VLOOKUP(Cost_Sch1!O44,Coding!$B$17:$C$25,2,FALSE)</f>
        <v>5</v>
      </c>
      <c r="P44">
        <f>Cost_Sch1!P44</f>
        <v>2200</v>
      </c>
      <c r="Q44">
        <f>VLOOKUP(Cost_Sch1!Q44,Coding!$B$2:$D$6,3,FALSE)</f>
        <v>1</v>
      </c>
      <c r="R44">
        <f>Cost_Sch1!R44</f>
        <v>0.68181818181818188</v>
      </c>
      <c r="S44">
        <f>VLOOKUP(Cost_Sch1!S44,Coding!$B$2:$D$6,3,FALSE)</f>
        <v>1</v>
      </c>
      <c r="T44">
        <f>Cost_Sch1!T44</f>
        <v>0.457280385078219</v>
      </c>
      <c r="U44">
        <f>Cost_Sch1!U44</f>
        <v>0.275528416</v>
      </c>
    </row>
    <row r="45" spans="1:21" ht="34">
      <c r="A45" s="1" t="str">
        <f>Cost_Sch1!A45</f>
        <v>Cidade de Marica</v>
      </c>
      <c r="B45">
        <f>VLOOKUP(Cost_Sch1!B45,Coding!$B$27:$C$34,2,FALSE)</f>
        <v>6</v>
      </c>
      <c r="C45">
        <f>VLOOKUP(Cost_Sch1!C45,Coding!$B$2:$D$6,3,FALSE)</f>
        <v>5</v>
      </c>
      <c r="D45">
        <f>VLOOKUP(Cost_Sch1!D45,Coding!$B$8:$D$10,3,FALSE)</f>
        <v>3</v>
      </c>
      <c r="E45">
        <f>VLOOKUP(Cost_Sch1!E45,Coding!$B$36:$C$37,2,FALSE)</f>
        <v>1</v>
      </c>
      <c r="F45" s="7">
        <f>Cost_Sch1!F45</f>
        <v>3</v>
      </c>
      <c r="G45">
        <f>Cost_Sch1!G45</f>
        <v>8481</v>
      </c>
      <c r="H45">
        <f>VLOOKUP(Cost_Sch1!H45,Coding!$B$12:$D$15,3,FALSE)</f>
        <v>3</v>
      </c>
      <c r="I45">
        <f>Cost_Sch1!I45</f>
        <v>1075</v>
      </c>
      <c r="J45">
        <f>Cost_Sch1!J45</f>
        <v>1.75</v>
      </c>
      <c r="K45">
        <f>VLOOKUP(Cost_Sch1!K45,Coding!$B$44:$C$45,2,FALSE)</f>
        <v>2</v>
      </c>
      <c r="L45">
        <f>Cost_Sch1!L45</f>
        <v>185000</v>
      </c>
      <c r="M45">
        <f>VLOOKUP(Cost_Sch1!M45,Coding!$B$47:$D$53,3,FALSE)</f>
        <v>4</v>
      </c>
      <c r="N45">
        <f>VLOOKUP(Cost_Sch1!N45,Coding!$B$2:$D$6,3,FALSE)</f>
        <v>1</v>
      </c>
      <c r="O45">
        <f>VLOOKUP(Cost_Sch1!O45,Coding!$B$17:$C$25,2,FALSE)</f>
        <v>5</v>
      </c>
      <c r="P45">
        <f>Cost_Sch1!P45</f>
        <v>2120</v>
      </c>
      <c r="Q45">
        <f>VLOOKUP(Cost_Sch1!Q45,Coding!$B$2:$D$6,3,FALSE)</f>
        <v>5</v>
      </c>
      <c r="R45">
        <f>Cost_Sch1!R45</f>
        <v>0.81081081081081086</v>
      </c>
      <c r="S45">
        <f>VLOOKUP(Cost_Sch1!S45,Coding!$B$2:$D$6,3,FALSE)</f>
        <v>2</v>
      </c>
      <c r="T45">
        <f>Cost_Sch1!T45</f>
        <v>-4.2790697674418607E-2</v>
      </c>
      <c r="U45" t="str">
        <f>Cost_Sch1!U45</f>
        <v>Not Availible</v>
      </c>
    </row>
    <row r="46" spans="1:21" ht="17">
      <c r="A46" s="1" t="str">
        <f>Cost_Sch1!A46</f>
        <v>Cidade de Saquarema</v>
      </c>
      <c r="B46">
        <f>VLOOKUP(Cost_Sch1!B46,Coding!$B$27:$C$34,2,FALSE)</f>
        <v>6</v>
      </c>
      <c r="C46">
        <f>VLOOKUP(Cost_Sch1!C46,Coding!$B$2:$D$6,3,FALSE)</f>
        <v>5</v>
      </c>
      <c r="D46">
        <f>VLOOKUP(Cost_Sch1!D46,Coding!$B$8:$D$10,3,FALSE)</f>
        <v>3</v>
      </c>
      <c r="E46">
        <f>VLOOKUP(Cost_Sch1!E46,Coding!$B$36:$C$37,2,FALSE)</f>
        <v>1</v>
      </c>
      <c r="F46" s="7">
        <f>Cost_Sch1!F46</f>
        <v>3</v>
      </c>
      <c r="G46">
        <f>Cost_Sch1!G46</f>
        <v>8460</v>
      </c>
      <c r="H46">
        <f>VLOOKUP(Cost_Sch1!H46,Coding!$B$12:$D$15,3,FALSE)</f>
        <v>3</v>
      </c>
      <c r="I46">
        <f>Cost_Sch1!I46</f>
        <v>1127</v>
      </c>
      <c r="J46">
        <f>Cost_Sch1!J46</f>
        <v>1.75</v>
      </c>
      <c r="K46">
        <f>VLOOKUP(Cost_Sch1!K46,Coding!$B$44:$C$45,2,FALSE)</f>
        <v>2</v>
      </c>
      <c r="L46">
        <f>Cost_Sch1!L46</f>
        <v>185000</v>
      </c>
      <c r="M46">
        <f>VLOOKUP(Cost_Sch1!M46,Coding!$B$47:$D$53,3,FALSE)</f>
        <v>4</v>
      </c>
      <c r="N46">
        <f>VLOOKUP(Cost_Sch1!N46,Coding!$B$2:$D$6,3,FALSE)</f>
        <v>1</v>
      </c>
      <c r="O46">
        <f>VLOOKUP(Cost_Sch1!O46,Coding!$B$17:$C$25,2,FALSE)</f>
        <v>5</v>
      </c>
      <c r="P46">
        <f>Cost_Sch1!P46</f>
        <v>2200</v>
      </c>
      <c r="Q46">
        <f>VLOOKUP(Cost_Sch1!Q46,Coding!$B$2:$D$6,3,FALSE)</f>
        <v>5</v>
      </c>
      <c r="R46">
        <f>Cost_Sch1!R46</f>
        <v>0.81081081081081086</v>
      </c>
      <c r="S46">
        <f>VLOOKUP(Cost_Sch1!S46,Coding!$B$2:$D$6,3,FALSE)</f>
        <v>2</v>
      </c>
      <c r="T46">
        <f>Cost_Sch1!T46</f>
        <v>-1.5084294587400177E-2</v>
      </c>
      <c r="U46" t="str">
        <f>Cost_Sch1!U46</f>
        <v>Not Availible</v>
      </c>
    </row>
    <row r="47" spans="1:21" ht="17">
      <c r="A47" s="1" t="str">
        <f>Cost_Sch1!A47</f>
        <v>P 69</v>
      </c>
      <c r="B47">
        <f>VLOOKUP(Cost_Sch1!B47,Coding!$B$27:$C$34,2,FALSE)</f>
        <v>6</v>
      </c>
      <c r="C47">
        <f>VLOOKUP(Cost_Sch1!C47,Coding!$B$2:$D$6,3,FALSE)</f>
        <v>4</v>
      </c>
      <c r="D47">
        <f>VLOOKUP(Cost_Sch1!D47,Coding!$B$8:$D$10,3,FALSE)</f>
        <v>3</v>
      </c>
      <c r="E47">
        <f>VLOOKUP(Cost_Sch1!E47,Coding!$B$36:$C$37,2,FALSE)</f>
        <v>2</v>
      </c>
      <c r="F47" s="7">
        <f>Cost_Sch1!F47</f>
        <v>1</v>
      </c>
      <c r="G47">
        <f>Cost_Sch1!G47</f>
        <v>7486</v>
      </c>
      <c r="H47">
        <f>VLOOKUP(Cost_Sch1!H47,Coding!$B$12:$D$15,3,FALSE)</f>
        <v>2</v>
      </c>
      <c r="I47">
        <f>Cost_Sch1!I47</f>
        <v>2557</v>
      </c>
      <c r="J47">
        <f>Cost_Sch1!J47</f>
        <v>1.4</v>
      </c>
      <c r="K47">
        <f>VLOOKUP(Cost_Sch1!K47,Coding!$B$44:$C$45,2,FALSE)</f>
        <v>1</v>
      </c>
      <c r="L47">
        <f>Cost_Sch1!L47</f>
        <v>185333.33333333334</v>
      </c>
      <c r="M47">
        <f>VLOOKUP(Cost_Sch1!M47,Coding!$B$47:$D$53,3,FALSE)</f>
        <v>4</v>
      </c>
      <c r="N47">
        <f>VLOOKUP(Cost_Sch1!N47,Coding!$B$2:$D$6,3,FALSE)</f>
        <v>1</v>
      </c>
      <c r="O47">
        <f>VLOOKUP(Cost_Sch1!O47,Coding!$B$17:$C$25,2,FALSE)</f>
        <v>5</v>
      </c>
      <c r="P47">
        <f>Cost_Sch1!P47</f>
        <v>2165</v>
      </c>
      <c r="Q47">
        <f>VLOOKUP(Cost_Sch1!Q47,Coding!$B$2:$D$6,3,FALSE)</f>
        <v>4</v>
      </c>
      <c r="R47">
        <f>Cost_Sch1!R47</f>
        <v>0.80935251798561147</v>
      </c>
      <c r="S47">
        <f>VLOOKUP(Cost_Sch1!S47,Coding!$B$2:$D$6,3,FALSE)</f>
        <v>1</v>
      </c>
      <c r="T47">
        <f>Cost_Sch1!T47</f>
        <v>0.18771998435666798</v>
      </c>
      <c r="U47" t="str">
        <f>Cost_Sch1!U47</f>
        <v>Not Availible</v>
      </c>
    </row>
    <row r="48" spans="1:21" ht="17">
      <c r="A48" s="1" t="str">
        <f>Cost_Sch1!A48</f>
        <v>P 67</v>
      </c>
      <c r="B48">
        <f>VLOOKUP(Cost_Sch1!B48,Coding!$B$27:$C$34,2,FALSE)</f>
        <v>6</v>
      </c>
      <c r="C48">
        <f>VLOOKUP(Cost_Sch1!C48,Coding!$B$2:$D$6,3,FALSE)</f>
        <v>4</v>
      </c>
      <c r="D48">
        <f>VLOOKUP(Cost_Sch1!D48,Coding!$B$8:$D$10,3,FALSE)</f>
        <v>3</v>
      </c>
      <c r="E48">
        <f>VLOOKUP(Cost_Sch1!E48,Coding!$B$36:$C$37,2,FALSE)</f>
        <v>2</v>
      </c>
      <c r="F48" s="7">
        <f>Cost_Sch1!F48</f>
        <v>1</v>
      </c>
      <c r="G48">
        <f>Cost_Sch1!G48</f>
        <v>7486</v>
      </c>
      <c r="H48">
        <f>VLOOKUP(Cost_Sch1!H48,Coding!$B$12:$D$15,3,FALSE)</f>
        <v>2</v>
      </c>
      <c r="I48">
        <f>Cost_Sch1!I48</f>
        <v>2084</v>
      </c>
      <c r="J48">
        <f>Cost_Sch1!J48</f>
        <v>1.4</v>
      </c>
      <c r="K48">
        <f>VLOOKUP(Cost_Sch1!K48,Coding!$B$44:$C$45,2,FALSE)</f>
        <v>1</v>
      </c>
      <c r="L48">
        <f>Cost_Sch1!L48</f>
        <v>179500</v>
      </c>
      <c r="M48">
        <f>VLOOKUP(Cost_Sch1!M48,Coding!$B$47:$D$53,3,FALSE)</f>
        <v>4</v>
      </c>
      <c r="N48">
        <f>VLOOKUP(Cost_Sch1!N48,Coding!$B$2:$D$6,3,FALSE)</f>
        <v>1</v>
      </c>
      <c r="O48">
        <f>VLOOKUP(Cost_Sch1!O48,Coding!$B$17:$C$25,2,FALSE)</f>
        <v>5</v>
      </c>
      <c r="P48">
        <f>Cost_Sch1!P48</f>
        <v>2165</v>
      </c>
      <c r="Q48">
        <f>VLOOKUP(Cost_Sch1!Q48,Coding!$B$2:$D$6,3,FALSE)</f>
        <v>4</v>
      </c>
      <c r="R48">
        <f>Cost_Sch1!R48</f>
        <v>0.83565459610027859</v>
      </c>
      <c r="S48">
        <f>VLOOKUP(Cost_Sch1!S48,Coding!$B$2:$D$6,3,FALSE)</f>
        <v>1</v>
      </c>
      <c r="T48">
        <f>Cost_Sch1!T48</f>
        <v>0.50431861804222644</v>
      </c>
      <c r="U48" t="str">
        <f>Cost_Sch1!U48</f>
        <v>Not Availible</v>
      </c>
    </row>
    <row r="49" spans="1:21" ht="17">
      <c r="A49" s="1" t="str">
        <f>Cost_Sch1!A49</f>
        <v>P 66</v>
      </c>
      <c r="B49">
        <f>VLOOKUP(Cost_Sch1!B49,Coding!$B$27:$C$34,2,FALSE)</f>
        <v>6</v>
      </c>
      <c r="C49">
        <f>VLOOKUP(Cost_Sch1!C49,Coding!$B$2:$D$6,3,FALSE)</f>
        <v>5</v>
      </c>
      <c r="D49">
        <f>VLOOKUP(Cost_Sch1!D49,Coding!$B$8:$D$10,3,FALSE)</f>
        <v>3</v>
      </c>
      <c r="E49">
        <f>VLOOKUP(Cost_Sch1!E49,Coding!$B$36:$C$37,2,FALSE)</f>
        <v>2</v>
      </c>
      <c r="F49" s="7">
        <f>Cost_Sch1!F49</f>
        <v>1</v>
      </c>
      <c r="G49">
        <f>Cost_Sch1!G49</f>
        <v>7486</v>
      </c>
      <c r="H49">
        <f>VLOOKUP(Cost_Sch1!H49,Coding!$B$12:$D$15,3,FALSE)</f>
        <v>2</v>
      </c>
      <c r="I49">
        <f>Cost_Sch1!I49</f>
        <v>2024</v>
      </c>
      <c r="J49">
        <f>Cost_Sch1!J49</f>
        <v>1.4</v>
      </c>
      <c r="K49">
        <f>VLOOKUP(Cost_Sch1!K49,Coding!$B$44:$C$45,2,FALSE)</f>
        <v>1</v>
      </c>
      <c r="L49">
        <f>Cost_Sch1!L49</f>
        <v>191166.66666666666</v>
      </c>
      <c r="M49">
        <f>VLOOKUP(Cost_Sch1!M49,Coding!$B$47:$D$53,3,FALSE)</f>
        <v>4</v>
      </c>
      <c r="N49">
        <f>VLOOKUP(Cost_Sch1!N49,Coding!$B$2:$D$6,3,FALSE)</f>
        <v>3</v>
      </c>
      <c r="O49">
        <f>VLOOKUP(Cost_Sch1!O49,Coding!$B$17:$C$25,2,FALSE)</f>
        <v>5</v>
      </c>
      <c r="P49">
        <f>Cost_Sch1!P49</f>
        <v>2165</v>
      </c>
      <c r="Q49">
        <f>VLOOKUP(Cost_Sch1!Q49,Coding!$B$2:$D$6,3,FALSE)</f>
        <v>4</v>
      </c>
      <c r="R49">
        <f>Cost_Sch1!R49</f>
        <v>0.78465562336530081</v>
      </c>
      <c r="S49">
        <f>VLOOKUP(Cost_Sch1!S49,Coding!$B$2:$D$6,3,FALSE)</f>
        <v>1</v>
      </c>
      <c r="T49">
        <f>Cost_Sch1!T49</f>
        <v>0.233201581027668</v>
      </c>
      <c r="U49" t="str">
        <f>Cost_Sch1!U49</f>
        <v>Not Availible</v>
      </c>
    </row>
    <row r="50" spans="1:21" ht="17">
      <c r="A50" s="1" t="str">
        <f>Cost_Sch1!A50</f>
        <v>P 53</v>
      </c>
      <c r="B50">
        <f>VLOOKUP(Cost_Sch1!B50,Coding!$B$27:$C$34,2,FALSE)</f>
        <v>6</v>
      </c>
      <c r="C50">
        <f>VLOOKUP(Cost_Sch1!C50,Coding!$B$2:$D$6,3,FALSE)</f>
        <v>4</v>
      </c>
      <c r="D50">
        <f>VLOOKUP(Cost_Sch1!D50,Coding!$B$8:$D$10,3,FALSE)</f>
        <v>3</v>
      </c>
      <c r="E50">
        <f>VLOOKUP(Cost_Sch1!E50,Coding!$B$36:$C$37,2,FALSE)</f>
        <v>2</v>
      </c>
      <c r="F50" s="7">
        <f>Cost_Sch1!F50</f>
        <v>2</v>
      </c>
      <c r="G50">
        <f>Cost_Sch1!G50</f>
        <v>5826</v>
      </c>
      <c r="H50">
        <f>VLOOKUP(Cost_Sch1!H50,Coding!$B$12:$D$15,3,FALSE)</f>
        <v>3</v>
      </c>
      <c r="I50">
        <f>Cost_Sch1!I50</f>
        <v>779</v>
      </c>
      <c r="J50">
        <f>Cost_Sch1!J50</f>
        <v>0.75800000000000001</v>
      </c>
      <c r="K50">
        <f>VLOOKUP(Cost_Sch1!K50,Coding!$B$44:$C$45,2,FALSE)</f>
        <v>2</v>
      </c>
      <c r="L50">
        <f>Cost_Sch1!L50</f>
        <v>215000</v>
      </c>
      <c r="M50">
        <f>VLOOKUP(Cost_Sch1!M50,Coding!$B$47:$D$53,3,FALSE)</f>
        <v>5</v>
      </c>
      <c r="N50">
        <f>VLOOKUP(Cost_Sch1!N50,Coding!$B$2:$D$6,3,FALSE)</f>
        <v>2</v>
      </c>
      <c r="O50">
        <f>VLOOKUP(Cost_Sch1!O50,Coding!$B$17:$C$25,2,FALSE)</f>
        <v>5</v>
      </c>
      <c r="P50">
        <f>Cost_Sch1!P50</f>
        <v>1080</v>
      </c>
      <c r="Q50">
        <f>VLOOKUP(Cost_Sch1!Q50,Coding!$B$2:$D$6,3,FALSE)</f>
        <v>2</v>
      </c>
      <c r="R50">
        <f>Cost_Sch1!R50</f>
        <v>0.83720930232558144</v>
      </c>
      <c r="S50">
        <f>VLOOKUP(Cost_Sch1!S50,Coding!$B$2:$D$6,3,FALSE)</f>
        <v>2</v>
      </c>
      <c r="T50">
        <f>Cost_Sch1!T50</f>
        <v>0.38896020539152759</v>
      </c>
      <c r="U50" t="str">
        <f>Cost_Sch1!U50</f>
        <v>Not Availible</v>
      </c>
    </row>
    <row r="51" spans="1:21" ht="17">
      <c r="A51" s="1" t="str">
        <f>Cost_Sch1!A51</f>
        <v>P 63</v>
      </c>
      <c r="B51">
        <f>VLOOKUP(Cost_Sch1!B51,Coding!$B$27:$C$34,2,FALSE)</f>
        <v>6</v>
      </c>
      <c r="C51">
        <f>VLOOKUP(Cost_Sch1!C51,Coding!$B$2:$D$6,3,FALSE)</f>
        <v>5</v>
      </c>
      <c r="D51">
        <f>VLOOKUP(Cost_Sch1!D51,Coding!$B$8:$D$10,3,FALSE)</f>
        <v>3</v>
      </c>
      <c r="E51">
        <f>VLOOKUP(Cost_Sch1!E51,Coding!$B$36:$C$37,2,FALSE)</f>
        <v>2</v>
      </c>
      <c r="F51" s="7">
        <f>Cost_Sch1!F51</f>
        <v>1</v>
      </c>
      <c r="G51">
        <f>Cost_Sch1!G51</f>
        <v>7213</v>
      </c>
      <c r="H51">
        <f>VLOOKUP(Cost_Sch1!H51,Coding!$B$12:$D$15,3,FALSE)</f>
        <v>3</v>
      </c>
      <c r="I51">
        <f>Cost_Sch1!I51</f>
        <v>1383</v>
      </c>
      <c r="J51">
        <f>Cost_Sch1!J51</f>
        <v>1.3</v>
      </c>
      <c r="K51">
        <f>VLOOKUP(Cost_Sch1!K51,Coding!$B$44:$C$45,2,FALSE)</f>
        <v>2</v>
      </c>
      <c r="L51">
        <f>Cost_Sch1!L51</f>
        <v>145833.33333333334</v>
      </c>
      <c r="M51">
        <f>VLOOKUP(Cost_Sch1!M51,Coding!$B$47:$D$53,3,FALSE)</f>
        <v>3</v>
      </c>
      <c r="N51">
        <f>VLOOKUP(Cost_Sch1!N51,Coding!$B$2:$D$6,3,FALSE)</f>
        <v>1</v>
      </c>
      <c r="O51">
        <f>VLOOKUP(Cost_Sch1!O51,Coding!$B$17:$C$25,2,FALSE)</f>
        <v>5</v>
      </c>
      <c r="P51">
        <f>Cost_Sch1!P51</f>
        <v>1170</v>
      </c>
      <c r="Q51">
        <f>VLOOKUP(Cost_Sch1!Q51,Coding!$B$2:$D$6,3,FALSE)</f>
        <v>2</v>
      </c>
      <c r="R51">
        <f>Cost_Sch1!R51</f>
        <v>0.96</v>
      </c>
      <c r="S51">
        <f>VLOOKUP(Cost_Sch1!S51,Coding!$B$2:$D$6,3,FALSE)</f>
        <v>2</v>
      </c>
      <c r="T51">
        <f>Cost_Sch1!T51</f>
        <v>8.6767895878524945E-2</v>
      </c>
      <c r="U51">
        <f>Cost_Sch1!U51</f>
        <v>0.25384615384615372</v>
      </c>
    </row>
    <row r="52" spans="1:21" ht="17">
      <c r="A52" s="1" t="str">
        <f>Cost_Sch1!A52</f>
        <v>P 58</v>
      </c>
      <c r="B52">
        <f>VLOOKUP(Cost_Sch1!B52,Coding!$B$27:$C$34,2,FALSE)</f>
        <v>6</v>
      </c>
      <c r="C52">
        <f>VLOOKUP(Cost_Sch1!C52,Coding!$B$2:$D$6,3,FALSE)</f>
        <v>5</v>
      </c>
      <c r="D52">
        <f>VLOOKUP(Cost_Sch1!D52,Coding!$B$8:$D$10,3,FALSE)</f>
        <v>3</v>
      </c>
      <c r="E52">
        <f>VLOOKUP(Cost_Sch1!E52,Coding!$B$36:$C$37,2,FALSE)</f>
        <v>2</v>
      </c>
      <c r="F52" s="7">
        <f>Cost_Sch1!F52</f>
        <v>1</v>
      </c>
      <c r="G52">
        <f>Cost_Sch1!G52</f>
        <v>7268</v>
      </c>
      <c r="H52">
        <f>VLOOKUP(Cost_Sch1!H52,Coding!$B$12:$D$15,3,FALSE)</f>
        <v>3</v>
      </c>
      <c r="I52">
        <f>Cost_Sch1!I52</f>
        <v>1481</v>
      </c>
      <c r="J52">
        <f>Cost_Sch1!J52</f>
        <v>1.03</v>
      </c>
      <c r="K52">
        <f>VLOOKUP(Cost_Sch1!K52,Coding!$B$44:$C$45,2,FALSE)</f>
        <v>2</v>
      </c>
      <c r="L52">
        <f>Cost_Sch1!L52</f>
        <v>215333.33333333334</v>
      </c>
      <c r="M52">
        <f>VLOOKUP(Cost_Sch1!M52,Coding!$B$47:$D$53,3,FALSE)</f>
        <v>5</v>
      </c>
      <c r="N52">
        <f>VLOOKUP(Cost_Sch1!N52,Coding!$B$2:$D$6,3,FALSE)</f>
        <v>1</v>
      </c>
      <c r="O52">
        <f>VLOOKUP(Cost_Sch1!O52,Coding!$B$17:$C$25,2,FALSE)</f>
        <v>5</v>
      </c>
      <c r="P52">
        <f>Cost_Sch1!P52</f>
        <v>1400</v>
      </c>
      <c r="Q52">
        <f>VLOOKUP(Cost_Sch1!Q52,Coding!$B$2:$D$6,3,FALSE)</f>
        <v>4</v>
      </c>
      <c r="R52">
        <f>Cost_Sch1!R52</f>
        <v>0.83591331269349844</v>
      </c>
      <c r="S52">
        <f>VLOOKUP(Cost_Sch1!S52,Coding!$B$2:$D$6,3,FALSE)</f>
        <v>1</v>
      </c>
      <c r="T52">
        <f>Cost_Sch1!T52</f>
        <v>0.39095205941931127</v>
      </c>
      <c r="U52" t="str">
        <f>Cost_Sch1!U52</f>
        <v>Not Availible</v>
      </c>
    </row>
    <row r="53" spans="1:21" ht="17">
      <c r="A53" s="1" t="str">
        <f>Cost_Sch1!A53</f>
        <v>Espirito Santo</v>
      </c>
      <c r="B53">
        <f>VLOOKUP(Cost_Sch1!B53,Coding!$B$27:$C$34,2,FALSE)</f>
        <v>6</v>
      </c>
      <c r="C53">
        <f>VLOOKUP(Cost_Sch1!C53,Coding!$B$2:$D$6,3,FALSE)</f>
        <v>5</v>
      </c>
      <c r="D53">
        <f>VLOOKUP(Cost_Sch1!D53,Coding!$B$8:$D$10,3,FALSE)</f>
        <v>2</v>
      </c>
      <c r="E53">
        <f>VLOOKUP(Cost_Sch1!E53,Coding!$B$36:$C$37,2,FALSE)</f>
        <v>1</v>
      </c>
      <c r="F53" s="7">
        <f>Cost_Sch1!F53</f>
        <v>3</v>
      </c>
      <c r="G53">
        <f>Cost_Sch1!G53</f>
        <v>6153</v>
      </c>
      <c r="H53">
        <f>VLOOKUP(Cost_Sch1!H53,Coding!$B$12:$D$15,3,FALSE)</f>
        <v>3</v>
      </c>
      <c r="I53">
        <f>Cost_Sch1!I53</f>
        <v>787</v>
      </c>
      <c r="J53">
        <f>Cost_Sch1!J53</f>
        <v>1.5086206896551726</v>
      </c>
      <c r="K53">
        <f>VLOOKUP(Cost_Sch1!K53,Coding!$B$44:$C$45,2,FALSE)</f>
        <v>2</v>
      </c>
      <c r="L53">
        <f>Cost_Sch1!L53</f>
        <v>105000</v>
      </c>
      <c r="M53">
        <f>VLOOKUP(Cost_Sch1!M53,Coding!$B$47:$D$53,3,FALSE)</f>
        <v>3</v>
      </c>
      <c r="N53">
        <f>VLOOKUP(Cost_Sch1!N53,Coding!$B$2:$D$6,3,FALSE)</f>
        <v>5</v>
      </c>
      <c r="O53">
        <f>VLOOKUP(Cost_Sch1!O53,Coding!$B$17:$C$25,2,FALSE)</f>
        <v>5</v>
      </c>
      <c r="P53">
        <f>Cost_Sch1!P53</f>
        <v>1780</v>
      </c>
      <c r="Q53">
        <f>VLOOKUP(Cost_Sch1!Q53,Coding!$B$2:$D$6,3,FALSE)</f>
        <v>1</v>
      </c>
      <c r="R53">
        <f>Cost_Sch1!R53</f>
        <v>0.95238095238095233</v>
      </c>
      <c r="S53">
        <f>VLOOKUP(Cost_Sch1!S53,Coding!$B$2:$D$6,3,FALSE)</f>
        <v>2</v>
      </c>
      <c r="T53">
        <f>Cost_Sch1!T53</f>
        <v>0.24777636594663277</v>
      </c>
      <c r="U53">
        <f>Cost_Sch1!U53</f>
        <v>1.3199999999999996</v>
      </c>
    </row>
    <row r="54" spans="1:21" ht="17">
      <c r="A54" s="1" t="str">
        <f>Cost_Sch1!A54</f>
        <v>P 54</v>
      </c>
      <c r="B54">
        <f>VLOOKUP(Cost_Sch1!B54,Coding!$B$27:$C$34,2,FALSE)</f>
        <v>6</v>
      </c>
      <c r="C54">
        <f>VLOOKUP(Cost_Sch1!C54,Coding!$B$2:$D$6,3,FALSE)</f>
        <v>5</v>
      </c>
      <c r="D54">
        <f>VLOOKUP(Cost_Sch1!D54,Coding!$B$8:$D$10,3,FALSE)</f>
        <v>3</v>
      </c>
      <c r="E54">
        <f>VLOOKUP(Cost_Sch1!E54,Coding!$B$36:$C$37,2,FALSE)</f>
        <v>2</v>
      </c>
      <c r="F54" s="7">
        <f>Cost_Sch1!F54</f>
        <v>1</v>
      </c>
      <c r="G54">
        <f>Cost_Sch1!G54</f>
        <v>5272</v>
      </c>
      <c r="H54">
        <f>VLOOKUP(Cost_Sch1!H54,Coding!$B$12:$D$15,3,FALSE)</f>
        <v>3</v>
      </c>
      <c r="I54">
        <f>Cost_Sch1!I54</f>
        <v>1034</v>
      </c>
      <c r="J54">
        <f>Cost_Sch1!J54</f>
        <v>0.629</v>
      </c>
      <c r="K54">
        <f>VLOOKUP(Cost_Sch1!K54,Coding!$B$44:$C$45,2,FALSE)</f>
        <v>2</v>
      </c>
      <c r="L54">
        <f>Cost_Sch1!L54</f>
        <v>215000</v>
      </c>
      <c r="M54">
        <f>VLOOKUP(Cost_Sch1!M54,Coding!$B$47:$D$53,3,FALSE)</f>
        <v>5</v>
      </c>
      <c r="N54">
        <f>VLOOKUP(Cost_Sch1!N54,Coding!$B$2:$D$6,3,FALSE)</f>
        <v>3</v>
      </c>
      <c r="O54">
        <f>VLOOKUP(Cost_Sch1!O54,Coding!$B$17:$C$25,2,FALSE)</f>
        <v>5</v>
      </c>
      <c r="P54">
        <f>Cost_Sch1!P54</f>
        <v>1315</v>
      </c>
      <c r="Q54">
        <f>VLOOKUP(Cost_Sch1!Q54,Coding!$B$2:$D$6,3,FALSE)</f>
        <v>3</v>
      </c>
      <c r="R54">
        <f>Cost_Sch1!R54</f>
        <v>0.83720930232558144</v>
      </c>
      <c r="S54">
        <f>VLOOKUP(Cost_Sch1!S54,Coding!$B$2:$D$6,3,FALSE)</f>
        <v>1</v>
      </c>
      <c r="T54">
        <f>Cost_Sch1!T54</f>
        <v>0.24468085106382978</v>
      </c>
      <c r="U54">
        <f>Cost_Sch1!U54</f>
        <v>0.97138314785373603</v>
      </c>
    </row>
    <row r="55" spans="1:21" ht="17">
      <c r="A55" s="1" t="str">
        <f>Cost_Sch1!A55</f>
        <v>P 62</v>
      </c>
      <c r="B55">
        <f>VLOOKUP(Cost_Sch1!B55,Coding!$B$27:$C$34,2,FALSE)</f>
        <v>6</v>
      </c>
      <c r="C55">
        <f>VLOOKUP(Cost_Sch1!C55,Coding!$B$2:$D$6,3,FALSE)</f>
        <v>5</v>
      </c>
      <c r="D55">
        <f>VLOOKUP(Cost_Sch1!D55,Coding!$B$8:$D$10,3,FALSE)</f>
        <v>3</v>
      </c>
      <c r="E55">
        <f>VLOOKUP(Cost_Sch1!E55,Coding!$B$36:$C$37,2,FALSE)</f>
        <v>2</v>
      </c>
      <c r="F55" s="7">
        <f>Cost_Sch1!F55</f>
        <v>1</v>
      </c>
      <c r="G55">
        <f>Cost_Sch1!G55</f>
        <v>7336</v>
      </c>
      <c r="H55">
        <f>VLOOKUP(Cost_Sch1!H55,Coding!$B$12:$D$15,3,FALSE)</f>
        <v>2</v>
      </c>
      <c r="I55">
        <f>Cost_Sch1!I55</f>
        <v>1413</v>
      </c>
      <c r="J55">
        <f>Cost_Sch1!J55</f>
        <v>1.01</v>
      </c>
      <c r="K55">
        <f>VLOOKUP(Cost_Sch1!K55,Coding!$B$44:$C$45,2,FALSE)</f>
        <v>2</v>
      </c>
      <c r="L55">
        <f>Cost_Sch1!L55</f>
        <v>215333.33333333334</v>
      </c>
      <c r="M55">
        <f>VLOOKUP(Cost_Sch1!M55,Coding!$B$47:$D$53,3,FALSE)</f>
        <v>5</v>
      </c>
      <c r="N55">
        <f>VLOOKUP(Cost_Sch1!N55,Coding!$B$2:$D$6,3,FALSE)</f>
        <v>1</v>
      </c>
      <c r="O55">
        <f>VLOOKUP(Cost_Sch1!O55,Coding!$B$17:$C$25,2,FALSE)</f>
        <v>5</v>
      </c>
      <c r="P55">
        <f>Cost_Sch1!P55</f>
        <v>1600</v>
      </c>
      <c r="Q55">
        <f>VLOOKUP(Cost_Sch1!Q55,Coding!$B$2:$D$6,3,FALSE)</f>
        <v>4</v>
      </c>
      <c r="R55">
        <f>Cost_Sch1!R55</f>
        <v>0.83591331269349844</v>
      </c>
      <c r="S55">
        <f>VLOOKUP(Cost_Sch1!S55,Coding!$B$2:$D$6,3,FALSE)</f>
        <v>1</v>
      </c>
      <c r="T55">
        <f>Cost_Sch1!T55</f>
        <v>0.22646850672328378</v>
      </c>
      <c r="U55" t="str">
        <f>Cost_Sch1!U55</f>
        <v>Not Availible</v>
      </c>
    </row>
    <row r="56" spans="1:21" ht="51">
      <c r="A56" s="1" t="str">
        <f>Cost_Sch1!A56</f>
        <v>Cidade de Ilhabela</v>
      </c>
      <c r="B56">
        <f>VLOOKUP(Cost_Sch1!B56,Coding!$B$27:$C$34,2,FALSE)</f>
        <v>6</v>
      </c>
      <c r="C56">
        <f>VLOOKUP(Cost_Sch1!C56,Coding!$B$2:$D$6,3,FALSE)</f>
        <v>4</v>
      </c>
      <c r="D56">
        <f>VLOOKUP(Cost_Sch1!D56,Coding!$B$8:$D$10,3,FALSE)</f>
        <v>3</v>
      </c>
      <c r="E56">
        <f>VLOOKUP(Cost_Sch1!E56,Coding!$B$36:$C$37,2,FALSE)</f>
        <v>1</v>
      </c>
      <c r="F56" s="7">
        <f>Cost_Sch1!F56</f>
        <v>3</v>
      </c>
      <c r="G56">
        <f>Cost_Sch1!G56</f>
        <v>7851</v>
      </c>
      <c r="H56">
        <f>VLOOKUP(Cost_Sch1!H56,Coding!$B$12:$D$15,3,FALSE)</f>
        <v>3</v>
      </c>
      <c r="I56">
        <f>Cost_Sch1!I56</f>
        <v>1172</v>
      </c>
      <c r="J56">
        <f>Cost_Sch1!J56</f>
        <v>1.5</v>
      </c>
      <c r="K56">
        <f>VLOOKUP(Cost_Sch1!K56,Coding!$B$44:$C$45,2,FALSE)</f>
        <v>2</v>
      </c>
      <c r="L56">
        <f>Cost_Sch1!L56</f>
        <v>185333.33333333334</v>
      </c>
      <c r="M56">
        <f>VLOOKUP(Cost_Sch1!M56,Coding!$B$47:$D$53,3,FALSE)</f>
        <v>4</v>
      </c>
      <c r="N56">
        <f>VLOOKUP(Cost_Sch1!N56,Coding!$B$2:$D$6,3,FALSE)</f>
        <v>1</v>
      </c>
      <c r="O56">
        <f>VLOOKUP(Cost_Sch1!O56,Coding!$B$17:$C$25,2,FALSE)</f>
        <v>5</v>
      </c>
      <c r="P56">
        <f>Cost_Sch1!P56</f>
        <v>2100</v>
      </c>
      <c r="Q56">
        <f>VLOOKUP(Cost_Sch1!Q56,Coding!$B$2:$D$6,3,FALSE)</f>
        <v>2</v>
      </c>
      <c r="R56">
        <f>Cost_Sch1!R56</f>
        <v>0.80935251798561147</v>
      </c>
      <c r="S56">
        <f>VLOOKUP(Cost_Sch1!S56,Coding!$B$2:$D$6,3,FALSE)</f>
        <v>2</v>
      </c>
      <c r="T56">
        <f>Cost_Sch1!T56</f>
        <v>5.2047781569965867E-2</v>
      </c>
      <c r="U56" t="str">
        <f>Cost_Sch1!U56</f>
        <v>Not Availible</v>
      </c>
    </row>
    <row r="57" spans="1:21" ht="17">
      <c r="A57" s="1" t="str">
        <f>Cost_Sch1!A57</f>
        <v>Cidade de Campos dos Goytacazes MV29</v>
      </c>
      <c r="B57">
        <f>VLOOKUP(Cost_Sch1!B57,Coding!$B$27:$C$34,2,FALSE)</f>
        <v>6</v>
      </c>
      <c r="C57">
        <f>VLOOKUP(Cost_Sch1!C57,Coding!$B$2:$D$6,3,FALSE)</f>
        <v>4</v>
      </c>
      <c r="D57">
        <f>VLOOKUP(Cost_Sch1!D57,Coding!$B$8:$D$10,3,FALSE)</f>
        <v>3</v>
      </c>
      <c r="E57">
        <f>VLOOKUP(Cost_Sch1!E57,Coding!$B$36:$C$37,2,FALSE)</f>
        <v>1</v>
      </c>
      <c r="F57" s="7">
        <f>Cost_Sch1!F57</f>
        <v>3</v>
      </c>
      <c r="G57">
        <f>Cost_Sch1!G57</f>
        <v>9101</v>
      </c>
      <c r="H57">
        <f>VLOOKUP(Cost_Sch1!H57,Coding!$B$12:$D$15,3,FALSE)</f>
        <v>3</v>
      </c>
      <c r="I57">
        <f>Cost_Sch1!I57</f>
        <v>1018</v>
      </c>
      <c r="J57">
        <f>Cost_Sch1!J57</f>
        <v>1.2629999999999999</v>
      </c>
      <c r="K57">
        <f>VLOOKUP(Cost_Sch1!K57,Coding!$B$44:$C$45,2,FALSE)</f>
        <v>2</v>
      </c>
      <c r="L57">
        <f>Cost_Sch1!L57</f>
        <v>179500</v>
      </c>
      <c r="M57">
        <f>VLOOKUP(Cost_Sch1!M57,Coding!$B$47:$D$53,3,FALSE)</f>
        <v>4</v>
      </c>
      <c r="N57">
        <f>VLOOKUP(Cost_Sch1!N57,Coding!$B$2:$D$6,3,FALSE)</f>
        <v>2</v>
      </c>
      <c r="O57">
        <f>VLOOKUP(Cost_Sch1!O57,Coding!$B$17:$C$25,2,FALSE)</f>
        <v>5</v>
      </c>
      <c r="P57">
        <f>Cost_Sch1!P57</f>
        <v>765</v>
      </c>
      <c r="Q57">
        <f>VLOOKUP(Cost_Sch1!Q57,Coding!$B$2:$D$6,3,FALSE)</f>
        <v>4</v>
      </c>
      <c r="R57">
        <f>Cost_Sch1!R57</f>
        <v>0.83565459610027859</v>
      </c>
      <c r="S57">
        <f>VLOOKUP(Cost_Sch1!S57,Coding!$B$2:$D$6,3,FALSE)</f>
        <v>1</v>
      </c>
      <c r="T57">
        <f>Cost_Sch1!T57</f>
        <v>0.27897838899803534</v>
      </c>
      <c r="U57">
        <f>Cost_Sch1!U57</f>
        <v>5.5423594615994602E-3</v>
      </c>
    </row>
    <row r="58" spans="1:21" ht="17">
      <c r="A58" s="1" t="str">
        <f>Cost_Sch1!A58</f>
        <v>Terra Nova</v>
      </c>
      <c r="B58">
        <f>VLOOKUP(Cost_Sch1!B58,Coding!$B$27:$C$34,2,FALSE)</f>
        <v>5</v>
      </c>
      <c r="C58">
        <f>VLOOKUP(Cost_Sch1!C58,Coding!$B$2:$D$6,3,FALSE)</f>
        <v>2</v>
      </c>
      <c r="D58">
        <f>VLOOKUP(Cost_Sch1!D58,Coding!$B$8:$D$10,3,FALSE)</f>
        <v>1</v>
      </c>
      <c r="E58">
        <f>VLOOKUP(Cost_Sch1!E58,Coding!$B$36:$C$37,2,FALSE)</f>
        <v>2</v>
      </c>
      <c r="F58" s="7">
        <f>Cost_Sch1!F58</f>
        <v>1</v>
      </c>
      <c r="G58">
        <f>Cost_Sch1!G58</f>
        <v>2800</v>
      </c>
      <c r="H58">
        <f>VLOOKUP(Cost_Sch1!H58,Coding!$B$12:$D$15,3,FALSE)</f>
        <v>3</v>
      </c>
      <c r="I58">
        <f>Cost_Sch1!I58</f>
        <v>1157</v>
      </c>
      <c r="J58">
        <f>Cost_Sch1!J58</f>
        <v>1.3</v>
      </c>
      <c r="K58">
        <f>VLOOKUP(Cost_Sch1!K58,Coding!$B$44:$C$45,2,FALSE)</f>
        <v>1</v>
      </c>
      <c r="L58">
        <f>Cost_Sch1!L58</f>
        <v>175000</v>
      </c>
      <c r="M58">
        <f>VLOOKUP(Cost_Sch1!M58,Coding!$B$47:$D$53,3,FALSE)</f>
        <v>4</v>
      </c>
      <c r="N58">
        <f>VLOOKUP(Cost_Sch1!N58,Coding!$B$2:$D$6,3,FALSE)</f>
        <v>5</v>
      </c>
      <c r="O58">
        <f>VLOOKUP(Cost_Sch1!O58,Coding!$B$17:$C$25,2,FALSE)</f>
        <v>5</v>
      </c>
      <c r="P58">
        <f>Cost_Sch1!P58</f>
        <v>90</v>
      </c>
      <c r="Q58">
        <f>VLOOKUP(Cost_Sch1!Q58,Coding!$B$2:$D$6,3,FALSE)</f>
        <v>1</v>
      </c>
      <c r="R58">
        <f>Cost_Sch1!R58</f>
        <v>0.8571428571428571</v>
      </c>
      <c r="S58">
        <f>VLOOKUP(Cost_Sch1!S58,Coding!$B$2:$D$6,3,FALSE)</f>
        <v>2</v>
      </c>
      <c r="T58">
        <f>Cost_Sch1!T58</f>
        <v>0.39412273120138291</v>
      </c>
      <c r="U58">
        <f>Cost_Sch1!U58</f>
        <v>0.3076923076923076</v>
      </c>
    </row>
    <row r="59" spans="1:21" ht="17">
      <c r="A59" s="1" t="str">
        <f>Cost_Sch1!A59</f>
        <v>Sea Rose</v>
      </c>
      <c r="B59">
        <f>VLOOKUP(Cost_Sch1!B59,Coding!$B$27:$C$34,2,FALSE)</f>
        <v>5</v>
      </c>
      <c r="C59">
        <f>VLOOKUP(Cost_Sch1!C59,Coding!$B$2:$D$6,3,FALSE)</f>
        <v>3</v>
      </c>
      <c r="D59">
        <f>VLOOKUP(Cost_Sch1!D59,Coding!$B$8:$D$10,3,FALSE)</f>
        <v>1</v>
      </c>
      <c r="E59">
        <f>VLOOKUP(Cost_Sch1!E59,Coding!$B$36:$C$37,2,FALSE)</f>
        <v>2</v>
      </c>
      <c r="F59" s="7">
        <f>Cost_Sch1!F59</f>
        <v>1</v>
      </c>
      <c r="G59">
        <f>Cost_Sch1!G59</f>
        <v>4476</v>
      </c>
      <c r="H59">
        <f>VLOOKUP(Cost_Sch1!H59,Coding!$B$12:$D$15,3,FALSE)</f>
        <v>3</v>
      </c>
      <c r="I59">
        <f>Cost_Sch1!I59</f>
        <v>1229</v>
      </c>
      <c r="J59">
        <f>Cost_Sch1!J59</f>
        <v>0.49</v>
      </c>
      <c r="K59">
        <f>VLOOKUP(Cost_Sch1!K59,Coding!$B$44:$C$45,2,FALSE)</f>
        <v>1</v>
      </c>
      <c r="L59">
        <f>Cost_Sch1!L59</f>
        <v>125000</v>
      </c>
      <c r="M59">
        <f>VLOOKUP(Cost_Sch1!M59,Coding!$B$47:$D$53,3,FALSE)</f>
        <v>3</v>
      </c>
      <c r="N59">
        <f>VLOOKUP(Cost_Sch1!N59,Coding!$B$2:$D$6,3,FALSE)</f>
        <v>5</v>
      </c>
      <c r="O59">
        <f>VLOOKUP(Cost_Sch1!O59,Coding!$B$17:$C$25,2,FALSE)</f>
        <v>5</v>
      </c>
      <c r="P59">
        <f>Cost_Sch1!P59</f>
        <v>120</v>
      </c>
      <c r="Q59">
        <f>VLOOKUP(Cost_Sch1!Q59,Coding!$B$2:$D$6,3,FALSE)</f>
        <v>1</v>
      </c>
      <c r="R59">
        <f>Cost_Sch1!R59</f>
        <v>0.8</v>
      </c>
      <c r="S59">
        <f>VLOOKUP(Cost_Sch1!S59,Coding!$B$2:$D$6,3,FALSE)</f>
        <v>4</v>
      </c>
      <c r="T59">
        <f>Cost_Sch1!T59</f>
        <v>7.2416598860862491E-2</v>
      </c>
      <c r="U59">
        <f>Cost_Sch1!U59</f>
        <v>0.19999999999999996</v>
      </c>
    </row>
    <row r="60" spans="1:21" ht="17">
      <c r="A60" s="1" t="str">
        <f>Cost_Sch1!A60</f>
        <v>Turritella</v>
      </c>
      <c r="B60">
        <f>VLOOKUP(Cost_Sch1!B60,Coding!$B$27:$C$34,2,FALSE)</f>
        <v>3</v>
      </c>
      <c r="C60">
        <f>VLOOKUP(Cost_Sch1!C60,Coding!$B$2:$D$6,3,FALSE)</f>
        <v>1</v>
      </c>
      <c r="D60">
        <f>VLOOKUP(Cost_Sch1!D60,Coding!$B$8:$D$10,3,FALSE)</f>
        <v>1</v>
      </c>
      <c r="E60">
        <f>VLOOKUP(Cost_Sch1!E60,Coding!$B$36:$C$37,2,FALSE)</f>
        <v>2</v>
      </c>
      <c r="F60" s="7">
        <f>Cost_Sch1!F60</f>
        <v>1</v>
      </c>
      <c r="G60">
        <f>Cost_Sch1!G60</f>
        <v>8528</v>
      </c>
      <c r="H60">
        <f>VLOOKUP(Cost_Sch1!H60,Coding!$B$12:$D$15,3,FALSE)</f>
        <v>3</v>
      </c>
      <c r="I60">
        <f>Cost_Sch1!I60</f>
        <v>1149</v>
      </c>
      <c r="J60">
        <f>Cost_Sch1!J60</f>
        <v>1</v>
      </c>
      <c r="K60">
        <f>VLOOKUP(Cost_Sch1!K60,Coding!$B$44:$C$45,2,FALSE)</f>
        <v>2</v>
      </c>
      <c r="L60">
        <f>Cost_Sch1!L60</f>
        <v>62500</v>
      </c>
      <c r="M60">
        <f>VLOOKUP(Cost_Sch1!M60,Coding!$B$47:$D$53,3,FALSE)</f>
        <v>2</v>
      </c>
      <c r="N60">
        <f>VLOOKUP(Cost_Sch1!N60,Coding!$B$2:$D$6,3,FALSE)</f>
        <v>4</v>
      </c>
      <c r="O60">
        <f>VLOOKUP(Cost_Sch1!O60,Coding!$B$17:$C$25,2,FALSE)</f>
        <v>5</v>
      </c>
      <c r="P60">
        <f>Cost_Sch1!P60</f>
        <v>2900</v>
      </c>
      <c r="Q60">
        <f>VLOOKUP(Cost_Sch1!Q60,Coding!$B$2:$D$6,3,FALSE)</f>
        <v>2</v>
      </c>
      <c r="R60">
        <f>Cost_Sch1!R60</f>
        <v>0.96</v>
      </c>
      <c r="S60">
        <f>VLOOKUP(Cost_Sch1!S60,Coding!$B$2:$D$6,3,FALSE)</f>
        <v>5</v>
      </c>
      <c r="T60">
        <f>Cost_Sch1!T60</f>
        <v>0.1122715404699739</v>
      </c>
      <c r="U60">
        <f>Cost_Sch1!U60</f>
        <v>0.31099999999999994</v>
      </c>
    </row>
    <row r="61" spans="1:21" ht="17">
      <c r="A61" s="1" t="str">
        <f>Cost_Sch1!A61</f>
        <v>Asgard A</v>
      </c>
      <c r="B61">
        <f>VLOOKUP(Cost_Sch1!B61,Coding!$B$27:$C$34,2,FALSE)</f>
        <v>7</v>
      </c>
      <c r="C61">
        <f>VLOOKUP(Cost_Sch1!C61,Coding!$B$2:$D$6,3,FALSE)</f>
        <v>3</v>
      </c>
      <c r="D61">
        <f>VLOOKUP(Cost_Sch1!D61,Coding!$B$8:$D$10,3,FALSE)</f>
        <v>1</v>
      </c>
      <c r="E61">
        <f>VLOOKUP(Cost_Sch1!E61,Coding!$B$36:$C$37,2,FALSE)</f>
        <v>2</v>
      </c>
      <c r="F61" s="7">
        <f>Cost_Sch1!F61</f>
        <v>1</v>
      </c>
      <c r="G61">
        <f>Cost_Sch1!G61</f>
        <v>2356</v>
      </c>
      <c r="H61">
        <f>VLOOKUP(Cost_Sch1!H61,Coding!$B$12:$D$15,3,FALSE)</f>
        <v>4</v>
      </c>
      <c r="I61">
        <f>Cost_Sch1!I61</f>
        <v>870</v>
      </c>
      <c r="J61">
        <f>Cost_Sch1!J61</f>
        <v>5.2941176470588234</v>
      </c>
      <c r="K61">
        <f>VLOOKUP(Cost_Sch1!K61,Coding!$B$44:$C$45,2,FALSE)</f>
        <v>1</v>
      </c>
      <c r="L61">
        <f>Cost_Sch1!L61</f>
        <v>300000</v>
      </c>
      <c r="M61">
        <f>VLOOKUP(Cost_Sch1!M61,Coding!$B$47:$D$53,3,FALSE)</f>
        <v>6</v>
      </c>
      <c r="N61">
        <f>VLOOKUP(Cost_Sch1!N61,Coding!$B$2:$D$6,3,FALSE)</f>
        <v>4</v>
      </c>
      <c r="O61">
        <f>VLOOKUP(Cost_Sch1!O61,Coding!$B$17:$C$25,2,FALSE)</f>
        <v>5</v>
      </c>
      <c r="P61">
        <f>Cost_Sch1!P61</f>
        <v>300</v>
      </c>
      <c r="Q61">
        <f>VLOOKUP(Cost_Sch1!Q61,Coding!$B$2:$D$6,3,FALSE)</f>
        <v>1</v>
      </c>
      <c r="R61">
        <f>Cost_Sch1!R61</f>
        <v>0.66666666666666663</v>
      </c>
      <c r="S61">
        <f>VLOOKUP(Cost_Sch1!S61,Coding!$B$2:$D$6,3,FALSE)</f>
        <v>3</v>
      </c>
      <c r="T61">
        <f>Cost_Sch1!T61</f>
        <v>0.20804597701149424</v>
      </c>
      <c r="U61">
        <f>Cost_Sch1!U61</f>
        <v>0.3600000000000001</v>
      </c>
    </row>
    <row r="62" spans="1:21" ht="17">
      <c r="A62" s="1" t="str">
        <f>Cost_Sch1!A62</f>
        <v>Balder</v>
      </c>
      <c r="B62">
        <f>VLOOKUP(Cost_Sch1!B62,Coding!$B$27:$C$34,2,FALSE)</f>
        <v>7</v>
      </c>
      <c r="C62">
        <f>VLOOKUP(Cost_Sch1!C62,Coding!$B$2:$D$6,3,FALSE)</f>
        <v>3</v>
      </c>
      <c r="D62">
        <f>VLOOKUP(Cost_Sch1!D62,Coding!$B$8:$D$10,3,FALSE)</f>
        <v>2</v>
      </c>
      <c r="E62">
        <f>VLOOKUP(Cost_Sch1!E62,Coding!$B$36:$C$37,2,FALSE)</f>
        <v>2</v>
      </c>
      <c r="F62" s="7">
        <f>Cost_Sch1!F62</f>
        <v>1</v>
      </c>
      <c r="G62">
        <f>Cost_Sch1!G62</f>
        <v>1826</v>
      </c>
      <c r="H62">
        <f>VLOOKUP(Cost_Sch1!H62,Coding!$B$12:$D$15,3,FALSE)</f>
        <v>4</v>
      </c>
      <c r="I62">
        <f>Cost_Sch1!I62</f>
        <v>592</v>
      </c>
      <c r="J62">
        <f>Cost_Sch1!J62</f>
        <v>0.35</v>
      </c>
      <c r="K62">
        <f>VLOOKUP(Cost_Sch1!K62,Coding!$B$44:$C$45,2,FALSE)</f>
        <v>1</v>
      </c>
      <c r="L62">
        <f>Cost_Sch1!L62</f>
        <v>90500</v>
      </c>
      <c r="M62">
        <f>VLOOKUP(Cost_Sch1!M62,Coding!$B$47:$D$53,3,FALSE)</f>
        <v>2</v>
      </c>
      <c r="N62">
        <f>VLOOKUP(Cost_Sch1!N62,Coding!$B$2:$D$6,3,FALSE)</f>
        <v>5</v>
      </c>
      <c r="O62">
        <f>VLOOKUP(Cost_Sch1!O62,Coding!$B$17:$C$25,2,FALSE)</f>
        <v>5</v>
      </c>
      <c r="P62">
        <f>Cost_Sch1!P62</f>
        <v>125</v>
      </c>
      <c r="Q62">
        <f>VLOOKUP(Cost_Sch1!Q62,Coding!$B$2:$D$6,3,FALSE)</f>
        <v>1</v>
      </c>
      <c r="R62">
        <f>Cost_Sch1!R62</f>
        <v>0.91712707182320441</v>
      </c>
      <c r="S62">
        <f>VLOOKUP(Cost_Sch1!S62,Coding!$B$2:$D$6,3,FALSE)</f>
        <v>1</v>
      </c>
      <c r="T62">
        <f>Cost_Sch1!T62</f>
        <v>1.9290540540540539</v>
      </c>
      <c r="U62">
        <f>Cost_Sch1!U62</f>
        <v>0.62</v>
      </c>
    </row>
    <row r="63" spans="1:21" ht="17">
      <c r="A63" s="1" t="str">
        <f>Cost_Sch1!A63</f>
        <v>Goliat FPSO</v>
      </c>
      <c r="B63">
        <f>VLOOKUP(Cost_Sch1!B63,Coding!$B$27:$C$34,2,FALSE)</f>
        <v>7</v>
      </c>
      <c r="C63">
        <f>VLOOKUP(Cost_Sch1!C63,Coding!$B$2:$D$6,3,FALSE)</f>
        <v>2</v>
      </c>
      <c r="D63">
        <f>VLOOKUP(Cost_Sch1!D63,Coding!$B$8:$D$10,3,FALSE)</f>
        <v>1</v>
      </c>
      <c r="E63">
        <f>VLOOKUP(Cost_Sch1!E63,Coding!$B$36:$C$37,2,FALSE)</f>
        <v>2</v>
      </c>
      <c r="F63" s="7">
        <f>Cost_Sch1!F63</f>
        <v>1</v>
      </c>
      <c r="G63">
        <f>Cost_Sch1!G63</f>
        <v>7218</v>
      </c>
      <c r="H63">
        <f>VLOOKUP(Cost_Sch1!H63,Coding!$B$12:$D$15,3,FALSE)</f>
        <v>3</v>
      </c>
      <c r="I63">
        <f>Cost_Sch1!I63</f>
        <v>1364</v>
      </c>
      <c r="J63">
        <f>Cost_Sch1!J63</f>
        <v>3.9</v>
      </c>
      <c r="K63">
        <f>VLOOKUP(Cost_Sch1!K63,Coding!$B$44:$C$45,2,FALSE)</f>
        <v>1</v>
      </c>
      <c r="L63">
        <f>Cost_Sch1!L63</f>
        <v>122500</v>
      </c>
      <c r="M63">
        <f>VLOOKUP(Cost_Sch1!M63,Coding!$B$47:$D$53,3,FALSE)</f>
        <v>3</v>
      </c>
      <c r="N63">
        <f>VLOOKUP(Cost_Sch1!N63,Coding!$B$2:$D$6,3,FALSE)</f>
        <v>5</v>
      </c>
      <c r="O63">
        <f>VLOOKUP(Cost_Sch1!O63,Coding!$B$17:$C$25,2,FALSE)</f>
        <v>5</v>
      </c>
      <c r="P63">
        <f>Cost_Sch1!P63</f>
        <v>400</v>
      </c>
      <c r="Q63">
        <f>VLOOKUP(Cost_Sch1!Q63,Coding!$B$2:$D$6,3,FALSE)</f>
        <v>1</v>
      </c>
      <c r="R63">
        <f>Cost_Sch1!R63</f>
        <v>0.81632653061224492</v>
      </c>
      <c r="S63">
        <f>VLOOKUP(Cost_Sch1!S63,Coding!$B$2:$D$6,3,FALSE)</f>
        <v>3</v>
      </c>
      <c r="T63">
        <f>Cost_Sch1!T63</f>
        <v>0.72360703812316718</v>
      </c>
      <c r="U63">
        <f>Cost_Sch1!U63</f>
        <v>0.94871794871794868</v>
      </c>
    </row>
    <row r="64" spans="1:21" ht="17">
      <c r="A64" s="1" t="str">
        <f>Cost_Sch1!A64</f>
        <v>Petrojarl Knarr</v>
      </c>
      <c r="B64">
        <f>VLOOKUP(Cost_Sch1!B64,Coding!$B$27:$C$34,2,FALSE)</f>
        <v>7</v>
      </c>
      <c r="C64">
        <f>VLOOKUP(Cost_Sch1!C64,Coding!$B$2:$D$6,3,FALSE)</f>
        <v>2</v>
      </c>
      <c r="D64">
        <f>VLOOKUP(Cost_Sch1!D64,Coding!$B$8:$D$10,3,FALSE)</f>
        <v>1</v>
      </c>
      <c r="E64">
        <f>VLOOKUP(Cost_Sch1!E64,Coding!$B$36:$C$37,2,FALSE)</f>
        <v>1</v>
      </c>
      <c r="F64" s="7">
        <f>Cost_Sch1!F64</f>
        <v>3</v>
      </c>
      <c r="G64">
        <f>Cost_Sch1!G64</f>
        <v>7850</v>
      </c>
      <c r="H64">
        <f>VLOOKUP(Cost_Sch1!H64,Coding!$B$12:$D$15,3,FALSE)</f>
        <v>3</v>
      </c>
      <c r="I64">
        <f>Cost_Sch1!I64</f>
        <v>732</v>
      </c>
      <c r="J64">
        <f>Cost_Sch1!J64</f>
        <v>1.6119090909090907</v>
      </c>
      <c r="K64">
        <f>VLOOKUP(Cost_Sch1!K64,Coding!$B$44:$C$45,2,FALSE)</f>
        <v>1</v>
      </c>
      <c r="L64">
        <f>Cost_Sch1!L64</f>
        <v>70833.333333333328</v>
      </c>
      <c r="M64">
        <f>VLOOKUP(Cost_Sch1!M64,Coding!$B$47:$D$53,3,FALSE)</f>
        <v>2</v>
      </c>
      <c r="N64">
        <f>VLOOKUP(Cost_Sch1!N64,Coding!$B$2:$D$6,3,FALSE)</f>
        <v>2</v>
      </c>
      <c r="O64">
        <f>VLOOKUP(Cost_Sch1!O64,Coding!$B$17:$C$25,2,FALSE)</f>
        <v>5</v>
      </c>
      <c r="P64">
        <f>Cost_Sch1!P64</f>
        <v>410</v>
      </c>
      <c r="Q64">
        <f>VLOOKUP(Cost_Sch1!Q64,Coding!$B$2:$D$6,3,FALSE)</f>
        <v>2</v>
      </c>
      <c r="R64">
        <f>Cost_Sch1!R64</f>
        <v>0.88941176470588246</v>
      </c>
      <c r="S64">
        <f>VLOOKUP(Cost_Sch1!S64,Coding!$B$2:$D$6,3,FALSE)</f>
        <v>4</v>
      </c>
      <c r="T64">
        <f>Cost_Sch1!T64</f>
        <v>0.85655737704918034</v>
      </c>
      <c r="U64">
        <f>Cost_Sch1!U64</f>
        <v>0.36974789915966394</v>
      </c>
    </row>
    <row r="65" spans="1:21" ht="17">
      <c r="A65" s="1" t="str">
        <f>Cost_Sch1!A65</f>
        <v>Norne</v>
      </c>
      <c r="B65">
        <f>VLOOKUP(Cost_Sch1!B65,Coding!$B$27:$C$34,2,FALSE)</f>
        <v>7</v>
      </c>
      <c r="C65">
        <f>VLOOKUP(Cost_Sch1!C65,Coding!$B$2:$D$6,3,FALSE)</f>
        <v>3</v>
      </c>
      <c r="D65">
        <f>VLOOKUP(Cost_Sch1!D65,Coding!$B$8:$D$10,3,FALSE)</f>
        <v>1</v>
      </c>
      <c r="E65">
        <f>VLOOKUP(Cost_Sch1!E65,Coding!$B$36:$C$37,2,FALSE)</f>
        <v>2</v>
      </c>
      <c r="F65" s="7">
        <f>Cost_Sch1!F65</f>
        <v>1</v>
      </c>
      <c r="G65">
        <f>Cost_Sch1!G65</f>
        <v>1551</v>
      </c>
      <c r="H65">
        <f>VLOOKUP(Cost_Sch1!H65,Coding!$B$12:$D$15,3,FALSE)</f>
        <v>3</v>
      </c>
      <c r="I65">
        <f>Cost_Sch1!I65</f>
        <v>1334</v>
      </c>
      <c r="J65">
        <f>Cost_Sch1!J65</f>
        <v>4.7</v>
      </c>
      <c r="K65">
        <f>VLOOKUP(Cost_Sch1!K65,Coding!$B$44:$C$45,2,FALSE)</f>
        <v>1</v>
      </c>
      <c r="L65">
        <f>Cost_Sch1!L65</f>
        <v>261666.66666666666</v>
      </c>
      <c r="M65">
        <f>VLOOKUP(Cost_Sch1!M65,Coding!$B$47:$D$53,3,FALSE)</f>
        <v>6</v>
      </c>
      <c r="N65">
        <f>VLOOKUP(Cost_Sch1!N65,Coding!$B$2:$D$6,3,FALSE)</f>
        <v>4</v>
      </c>
      <c r="O65">
        <f>VLOOKUP(Cost_Sch1!O65,Coding!$B$17:$C$25,2,FALSE)</f>
        <v>5</v>
      </c>
      <c r="P65">
        <f>Cost_Sch1!P65</f>
        <v>380</v>
      </c>
      <c r="Q65">
        <f>VLOOKUP(Cost_Sch1!Q65,Coding!$B$2:$D$6,3,FALSE)</f>
        <v>3</v>
      </c>
      <c r="R65">
        <f>Cost_Sch1!R65</f>
        <v>0.84076433121019112</v>
      </c>
      <c r="S65">
        <f>VLOOKUP(Cost_Sch1!S65,Coding!$B$2:$D$6,3,FALSE)</f>
        <v>2</v>
      </c>
      <c r="T65">
        <f>Cost_Sch1!T65</f>
        <v>-0.12518740629685157</v>
      </c>
      <c r="U65">
        <f>Cost_Sch1!U65</f>
        <v>0.60000000000000009</v>
      </c>
    </row>
    <row r="66" spans="1:21" ht="17">
      <c r="A66" s="1" t="str">
        <f>Cost_Sch1!A66</f>
        <v>Skarv</v>
      </c>
      <c r="B66">
        <f>VLOOKUP(Cost_Sch1!B66,Coding!$B$27:$C$34,2,FALSE)</f>
        <v>7</v>
      </c>
      <c r="C66">
        <f>VLOOKUP(Cost_Sch1!C66,Coding!$B$2:$D$6,3,FALSE)</f>
        <v>2</v>
      </c>
      <c r="D66">
        <f>VLOOKUP(Cost_Sch1!D66,Coding!$B$8:$D$10,3,FALSE)</f>
        <v>2</v>
      </c>
      <c r="E66">
        <f>VLOOKUP(Cost_Sch1!E66,Coding!$B$36:$C$37,2,FALSE)</f>
        <v>2</v>
      </c>
      <c r="F66" s="7">
        <f>Cost_Sch1!F66</f>
        <v>1</v>
      </c>
      <c r="G66">
        <f>Cost_Sch1!G66</f>
        <v>6240</v>
      </c>
      <c r="H66">
        <f>VLOOKUP(Cost_Sch1!H66,Coding!$B$12:$D$15,3,FALSE)</f>
        <v>3</v>
      </c>
      <c r="I66">
        <f>Cost_Sch1!I66</f>
        <v>1245</v>
      </c>
      <c r="J66">
        <f>Cost_Sch1!J66</f>
        <v>5</v>
      </c>
      <c r="K66">
        <f>VLOOKUP(Cost_Sch1!K66,Coding!$B$44:$C$45,2,FALSE)</f>
        <v>1</v>
      </c>
      <c r="L66">
        <f>Cost_Sch1!L66</f>
        <v>167500</v>
      </c>
      <c r="M66">
        <f>VLOOKUP(Cost_Sch1!M66,Coding!$B$47:$D$53,3,FALSE)</f>
        <v>4</v>
      </c>
      <c r="N66">
        <f>VLOOKUP(Cost_Sch1!N66,Coding!$B$2:$D$6,3,FALSE)</f>
        <v>4</v>
      </c>
      <c r="O66">
        <f>VLOOKUP(Cost_Sch1!O66,Coding!$B$17:$C$25,2,FALSE)</f>
        <v>5</v>
      </c>
      <c r="P66">
        <f>Cost_Sch1!P66</f>
        <v>370</v>
      </c>
      <c r="Q66">
        <f>VLOOKUP(Cost_Sch1!Q66,Coding!$B$2:$D$6,3,FALSE)</f>
        <v>1</v>
      </c>
      <c r="R66">
        <f>Cost_Sch1!R66</f>
        <v>0.47761194029850745</v>
      </c>
      <c r="S66">
        <f>VLOOKUP(Cost_Sch1!S66,Coding!$B$2:$D$6,3,FALSE)</f>
        <v>3</v>
      </c>
      <c r="T66">
        <f>Cost_Sch1!T66</f>
        <v>0.73493975903614461</v>
      </c>
      <c r="U66">
        <f>Cost_Sch1!U66</f>
        <v>0.7</v>
      </c>
    </row>
    <row r="67" spans="1:21" ht="34">
      <c r="A67" s="1" t="str">
        <f>Cost_Sch1!A67</f>
        <v>Armada Kraken</v>
      </c>
      <c r="B67">
        <f>VLOOKUP(Cost_Sch1!B67,Coding!$B$27:$C$34,2,FALSE)</f>
        <v>7</v>
      </c>
      <c r="C67">
        <f>VLOOKUP(Cost_Sch1!C67,Coding!$B$2:$D$6,3,FALSE)</f>
        <v>1</v>
      </c>
      <c r="D67">
        <f>VLOOKUP(Cost_Sch1!D67,Coding!$B$8:$D$10,3,FALSE)</f>
        <v>1</v>
      </c>
      <c r="E67">
        <f>VLOOKUP(Cost_Sch1!E67,Coding!$B$36:$C$37,2,FALSE)</f>
        <v>1</v>
      </c>
      <c r="F67" s="7">
        <f>Cost_Sch1!F67</f>
        <v>0</v>
      </c>
      <c r="G67">
        <f>Cost_Sch1!G67</f>
        <v>8719</v>
      </c>
      <c r="H67">
        <f>VLOOKUP(Cost_Sch1!H67,Coding!$B$12:$D$15,3,FALSE)</f>
        <v>3</v>
      </c>
      <c r="I67">
        <f>Cost_Sch1!I67</f>
        <v>1136</v>
      </c>
      <c r="J67">
        <f>Cost_Sch1!J67</f>
        <v>2.5</v>
      </c>
      <c r="K67">
        <f>VLOOKUP(Cost_Sch1!K67,Coding!$B$44:$C$45,2,FALSE)</f>
        <v>2</v>
      </c>
      <c r="L67">
        <f>Cost_Sch1!L67</f>
        <v>83333.333333333328</v>
      </c>
      <c r="M67">
        <f>VLOOKUP(Cost_Sch1!M67,Coding!$B$47:$D$53,3,FALSE)</f>
        <v>2</v>
      </c>
      <c r="N67">
        <f>VLOOKUP(Cost_Sch1!N67,Coding!$B$2:$D$6,3,FALSE)</f>
        <v>1</v>
      </c>
      <c r="O67">
        <f>VLOOKUP(Cost_Sch1!O67,Coding!$B$17:$C$25,2,FALSE)</f>
        <v>5</v>
      </c>
      <c r="P67">
        <f>Cost_Sch1!P67</f>
        <v>116</v>
      </c>
      <c r="Q67">
        <f>VLOOKUP(Cost_Sch1!Q67,Coding!$B$2:$D$6,3,FALSE)</f>
        <v>1</v>
      </c>
      <c r="R67">
        <f>Cost_Sch1!R67</f>
        <v>0.96000000000000008</v>
      </c>
      <c r="S67">
        <f>VLOOKUP(Cost_Sch1!S67,Coding!$B$2:$D$6,3,FALSE)</f>
        <v>4</v>
      </c>
      <c r="T67">
        <f>Cost_Sch1!T67</f>
        <v>0.16285211267605634</v>
      </c>
      <c r="U67">
        <f>Cost_Sch1!U67</f>
        <v>0</v>
      </c>
    </row>
    <row r="68" spans="1:21" ht="17">
      <c r="A68" s="1" t="str">
        <f>Cost_Sch1!A68</f>
        <v>Glen Lyon</v>
      </c>
      <c r="B68">
        <f>VLOOKUP(Cost_Sch1!B68,Coding!$B$27:$C$34,2,FALSE)</f>
        <v>7</v>
      </c>
      <c r="C68">
        <f>VLOOKUP(Cost_Sch1!C68,Coding!$B$2:$D$6,3,FALSE)</f>
        <v>3</v>
      </c>
      <c r="D68">
        <f>VLOOKUP(Cost_Sch1!D68,Coding!$B$8:$D$10,3,FALSE)</f>
        <v>2</v>
      </c>
      <c r="E68">
        <f>VLOOKUP(Cost_Sch1!E68,Coding!$B$36:$C$37,2,FALSE)</f>
        <v>2</v>
      </c>
      <c r="F68" s="7">
        <f>Cost_Sch1!F68</f>
        <v>1</v>
      </c>
      <c r="G68">
        <f>Cost_Sch1!G68</f>
        <v>7729</v>
      </c>
      <c r="H68">
        <f>VLOOKUP(Cost_Sch1!H68,Coding!$B$12:$D$15,3,FALSE)</f>
        <v>3</v>
      </c>
      <c r="I68">
        <f>Cost_Sch1!I68</f>
        <v>1949</v>
      </c>
      <c r="J68">
        <f>Cost_Sch1!J68</f>
        <v>4.78</v>
      </c>
      <c r="K68">
        <f>VLOOKUP(Cost_Sch1!K68,Coding!$B$44:$C$45,2,FALSE)</f>
        <v>1</v>
      </c>
      <c r="L68">
        <f>Cost_Sch1!L68</f>
        <v>166666.66666666666</v>
      </c>
      <c r="M68">
        <f>VLOOKUP(Cost_Sch1!M68,Coding!$B$47:$D$53,3,FALSE)</f>
        <v>4</v>
      </c>
      <c r="N68">
        <f>VLOOKUP(Cost_Sch1!N68,Coding!$B$2:$D$6,3,FALSE)</f>
        <v>2</v>
      </c>
      <c r="O68">
        <f>VLOOKUP(Cost_Sch1!O68,Coding!$B$17:$C$25,2,FALSE)</f>
        <v>5</v>
      </c>
      <c r="P68">
        <f>Cost_Sch1!P68</f>
        <v>424</v>
      </c>
      <c r="Q68">
        <f>VLOOKUP(Cost_Sch1!Q68,Coding!$B$2:$D$6,3,FALSE)</f>
        <v>1</v>
      </c>
      <c r="R68">
        <f>Cost_Sch1!R68</f>
        <v>0.78</v>
      </c>
      <c r="S68">
        <f>VLOOKUP(Cost_Sch1!S68,Coding!$B$2:$D$6,3,FALSE)</f>
        <v>4</v>
      </c>
      <c r="T68">
        <f>Cost_Sch1!T68</f>
        <v>0.1667521806054387</v>
      </c>
      <c r="U68">
        <f>Cost_Sch1!U68</f>
        <v>0.1924686192468619</v>
      </c>
    </row>
    <row r="69" spans="1:21" ht="17">
      <c r="A69" s="1" t="str">
        <f>Cost_Sch1!A69</f>
        <v>Western Isles FPSO</v>
      </c>
      <c r="B69">
        <f>VLOOKUP(Cost_Sch1!B69,Coding!$B$27:$C$34,2,FALSE)</f>
        <v>7</v>
      </c>
      <c r="C69">
        <f>VLOOKUP(Cost_Sch1!C69,Coding!$B$2:$D$6,3,FALSE)</f>
        <v>1</v>
      </c>
      <c r="D69">
        <f>VLOOKUP(Cost_Sch1!D69,Coding!$B$8:$D$10,3,FALSE)</f>
        <v>1</v>
      </c>
      <c r="E69">
        <f>VLOOKUP(Cost_Sch1!E69,Coding!$B$36:$C$37,2,FALSE)</f>
        <v>2</v>
      </c>
      <c r="F69" s="7">
        <f>Cost_Sch1!F69</f>
        <v>1</v>
      </c>
      <c r="G69">
        <f>Cost_Sch1!G69</f>
        <v>8391</v>
      </c>
      <c r="H69">
        <f>VLOOKUP(Cost_Sch1!H69,Coding!$B$12:$D$15,3,FALSE)</f>
        <v>3</v>
      </c>
      <c r="I69">
        <f>Cost_Sch1!I69</f>
        <v>952</v>
      </c>
      <c r="J69">
        <f>Cost_Sch1!J69</f>
        <v>1.6</v>
      </c>
      <c r="K69">
        <f>VLOOKUP(Cost_Sch1!K69,Coding!$B$44:$C$45,2,FALSE)</f>
        <v>1</v>
      </c>
      <c r="L69">
        <f>Cost_Sch1!L69</f>
        <v>40000</v>
      </c>
      <c r="M69">
        <f>VLOOKUP(Cost_Sch1!M69,Coding!$B$47:$D$53,3,FALSE)</f>
        <v>1</v>
      </c>
      <c r="N69">
        <f>VLOOKUP(Cost_Sch1!N69,Coding!$B$2:$D$6,3,FALSE)</f>
        <v>3</v>
      </c>
      <c r="O69">
        <f>VLOOKUP(Cost_Sch1!O69,Coding!$B$17:$C$25,2,FALSE)</f>
        <v>5</v>
      </c>
      <c r="P69">
        <f>Cost_Sch1!P69</f>
        <v>165</v>
      </c>
      <c r="Q69">
        <f>VLOOKUP(Cost_Sch1!Q69,Coding!$B$2:$D$6,3,FALSE)</f>
        <v>2</v>
      </c>
      <c r="R69">
        <f>Cost_Sch1!R69</f>
        <v>1</v>
      </c>
      <c r="S69">
        <f>VLOOKUP(Cost_Sch1!S69,Coding!$B$2:$D$6,3,FALSE)</f>
        <v>3</v>
      </c>
      <c r="T69">
        <f>Cost_Sch1!T69</f>
        <v>0.87920168067226889</v>
      </c>
      <c r="U69">
        <f>Cost_Sch1!U69</f>
        <v>0.24999999999999994</v>
      </c>
    </row>
    <row r="70" spans="1:21" ht="34">
      <c r="A70" s="1" t="str">
        <f>Cost_Sch1!A70</f>
        <v>Belanak Natuna</v>
      </c>
      <c r="B70">
        <f>VLOOKUP(Cost_Sch1!B70,Coding!$B$27:$C$34,2,FALSE)</f>
        <v>2</v>
      </c>
      <c r="C70">
        <f>VLOOKUP(Cost_Sch1!C70,Coding!$B$2:$D$6,3,FALSE)</f>
        <v>4</v>
      </c>
      <c r="D70">
        <f>VLOOKUP(Cost_Sch1!D70,Coding!$B$8:$D$10,3,FALSE)</f>
        <v>2</v>
      </c>
      <c r="E70">
        <f>VLOOKUP(Cost_Sch1!E70,Coding!$B$36:$C$37,2,FALSE)</f>
        <v>2</v>
      </c>
      <c r="F70" s="7">
        <f>Cost_Sch1!F70</f>
        <v>1</v>
      </c>
      <c r="G70">
        <f>Cost_Sch1!G70</f>
        <v>4250</v>
      </c>
      <c r="H70">
        <f>VLOOKUP(Cost_Sch1!H70,Coding!$B$12:$D$15,3,FALSE)</f>
        <v>4</v>
      </c>
      <c r="I70">
        <f>Cost_Sch1!I70</f>
        <v>1137</v>
      </c>
      <c r="J70">
        <f>Cost_Sch1!J70</f>
        <v>1.6</v>
      </c>
      <c r="K70">
        <f>VLOOKUP(Cost_Sch1!K70,Coding!$B$44:$C$45,2,FALSE)</f>
        <v>1</v>
      </c>
      <c r="L70">
        <f>Cost_Sch1!L70</f>
        <v>158333.33333333334</v>
      </c>
      <c r="M70">
        <f>VLOOKUP(Cost_Sch1!M70,Coding!$B$47:$D$53,3,FALSE)</f>
        <v>4</v>
      </c>
      <c r="N70">
        <f>VLOOKUP(Cost_Sch1!N70,Coding!$B$2:$D$6,3,FALSE)</f>
        <v>4</v>
      </c>
      <c r="O70">
        <f>VLOOKUP(Cost_Sch1!O70,Coding!$B$17:$C$25,2,FALSE)</f>
        <v>5</v>
      </c>
      <c r="P70">
        <f>Cost_Sch1!P70</f>
        <v>100</v>
      </c>
      <c r="Q70">
        <f>VLOOKUP(Cost_Sch1!Q70,Coding!$B$2:$D$6,3,FALSE)</f>
        <v>2</v>
      </c>
      <c r="R70">
        <f>Cost_Sch1!R70</f>
        <v>0.63157894736842102</v>
      </c>
      <c r="S70">
        <f>VLOOKUP(Cost_Sch1!S70,Coding!$B$2:$D$6,3,FALSE)</f>
        <v>4</v>
      </c>
      <c r="T70">
        <f>Cost_Sch1!T70</f>
        <v>5.8927000879507474E-2</v>
      </c>
      <c r="U70">
        <f>Cost_Sch1!U70</f>
        <v>7.8167115902965101E-2</v>
      </c>
    </row>
    <row r="71" spans="1:21" ht="17">
      <c r="A71" s="1" t="str">
        <f>Cost_Sch1!A71</f>
        <v>Kikeh FPSO</v>
      </c>
      <c r="B71">
        <f>VLOOKUP(Cost_Sch1!B71,Coding!$B$27:$C$34,2,FALSE)</f>
        <v>2</v>
      </c>
      <c r="C71">
        <f>VLOOKUP(Cost_Sch1!C71,Coding!$B$2:$D$6,3,FALSE)</f>
        <v>5</v>
      </c>
      <c r="D71">
        <f>VLOOKUP(Cost_Sch1!D71,Coding!$B$8:$D$10,3,FALSE)</f>
        <v>1</v>
      </c>
      <c r="E71">
        <f>VLOOKUP(Cost_Sch1!E71,Coding!$B$36:$C$37,2,FALSE)</f>
        <v>1</v>
      </c>
      <c r="F71" s="7">
        <f>Cost_Sch1!F71</f>
        <v>3</v>
      </c>
      <c r="G71">
        <f>Cost_Sch1!G71</f>
        <v>5513</v>
      </c>
      <c r="H71">
        <f>VLOOKUP(Cost_Sch1!H71,Coding!$B$12:$D$15,3,FALSE)</f>
        <v>3</v>
      </c>
      <c r="I71">
        <f>Cost_Sch1!I71</f>
        <v>939</v>
      </c>
      <c r="J71">
        <f>Cost_Sch1!J71</f>
        <v>0.8</v>
      </c>
      <c r="K71">
        <f>VLOOKUP(Cost_Sch1!K71,Coding!$B$44:$C$45,2,FALSE)</f>
        <v>2</v>
      </c>
      <c r="L71">
        <f>Cost_Sch1!L71</f>
        <v>143500</v>
      </c>
      <c r="M71">
        <f>VLOOKUP(Cost_Sch1!M71,Coding!$B$47:$D$53,3,FALSE)</f>
        <v>3</v>
      </c>
      <c r="N71">
        <f>VLOOKUP(Cost_Sch1!N71,Coding!$B$2:$D$6,3,FALSE)</f>
        <v>2</v>
      </c>
      <c r="O71">
        <f>VLOOKUP(Cost_Sch1!O71,Coding!$B$17:$C$25,2,FALSE)</f>
        <v>5</v>
      </c>
      <c r="P71">
        <f>Cost_Sch1!P71</f>
        <v>1350</v>
      </c>
      <c r="Q71">
        <f>VLOOKUP(Cost_Sch1!Q71,Coding!$B$2:$D$6,3,FALSE)</f>
        <v>1</v>
      </c>
      <c r="R71">
        <f>Cost_Sch1!R71</f>
        <v>0.83623693379790942</v>
      </c>
      <c r="S71">
        <f>VLOOKUP(Cost_Sch1!S71,Coding!$B$2:$D$6,3,FALSE)</f>
        <v>4</v>
      </c>
      <c r="T71">
        <f>Cost_Sch1!T71</f>
        <v>-1.5974440894568689E-2</v>
      </c>
      <c r="U71">
        <f>Cost_Sch1!U71</f>
        <v>0.20000000000000004</v>
      </c>
    </row>
    <row r="72" spans="1:21" ht="34">
      <c r="A72" s="1" t="str">
        <f>Cost_Sch1!A72</f>
        <v>Song Doc Pride MV 19</v>
      </c>
      <c r="B72">
        <f>VLOOKUP(Cost_Sch1!B72,Coding!$B$27:$C$34,2,FALSE)</f>
        <v>2</v>
      </c>
      <c r="C72">
        <f>VLOOKUP(Cost_Sch1!C72,Coding!$B$2:$D$6,3,FALSE)</f>
        <v>1</v>
      </c>
      <c r="D72">
        <f>VLOOKUP(Cost_Sch1!D72,Coding!$B$8:$D$10,3,FALSE)</f>
        <v>3</v>
      </c>
      <c r="E72">
        <f>VLOOKUP(Cost_Sch1!E72,Coding!$B$36:$C$37,2,FALSE)</f>
        <v>1</v>
      </c>
      <c r="F72" s="7">
        <f>Cost_Sch1!F72</f>
        <v>1</v>
      </c>
      <c r="G72">
        <f>Cost_Sch1!G72</f>
        <v>6339</v>
      </c>
      <c r="H72">
        <f>VLOOKUP(Cost_Sch1!H72,Coding!$B$12:$D$15,3,FALSE)</f>
        <v>3</v>
      </c>
      <c r="I72">
        <f>Cost_Sch1!I72</f>
        <v>417</v>
      </c>
      <c r="J72">
        <f>Cost_Sch1!J72</f>
        <v>0.25</v>
      </c>
      <c r="K72">
        <f>VLOOKUP(Cost_Sch1!K72,Coding!$B$44:$C$45,2,FALSE)</f>
        <v>2</v>
      </c>
      <c r="L72">
        <f>Cost_Sch1!L72</f>
        <v>30000</v>
      </c>
      <c r="M72">
        <f>VLOOKUP(Cost_Sch1!M72,Coding!$B$47:$D$53,3,FALSE)</f>
        <v>1</v>
      </c>
      <c r="N72">
        <f>VLOOKUP(Cost_Sch1!N72,Coding!$B$2:$D$6,3,FALSE)</f>
        <v>1</v>
      </c>
      <c r="O72">
        <f>VLOOKUP(Cost_Sch1!O72,Coding!$B$17:$C$25,2,FALSE)</f>
        <v>5</v>
      </c>
      <c r="P72">
        <f>Cost_Sch1!P72</f>
        <v>55</v>
      </c>
      <c r="Q72">
        <f>VLOOKUP(Cost_Sch1!Q72,Coding!$B$2:$D$6,3,FALSE)</f>
        <v>2</v>
      </c>
      <c r="R72">
        <f>Cost_Sch1!R72</f>
        <v>1</v>
      </c>
      <c r="S72">
        <f>VLOOKUP(Cost_Sch1!S72,Coding!$B$2:$D$6,3,FALSE)</f>
        <v>1</v>
      </c>
      <c r="T72">
        <f>Cost_Sch1!T72</f>
        <v>0.3501199040767386</v>
      </c>
      <c r="U72">
        <f>Cost_Sch1!U72</f>
        <v>4.0869565217391379E-2</v>
      </c>
    </row>
    <row r="73" spans="1:21" ht="34">
      <c r="A73" s="1" t="str">
        <f>Cost_Sch1!A73</f>
        <v>Thai Binh Vn</v>
      </c>
      <c r="B73">
        <f>VLOOKUP(Cost_Sch1!B73,Coding!$B$27:$C$34,2,FALSE)</f>
        <v>2</v>
      </c>
      <c r="C73">
        <f>VLOOKUP(Cost_Sch1!C73,Coding!$B$2:$D$6,3,FALSE)</f>
        <v>1</v>
      </c>
      <c r="D73">
        <f>VLOOKUP(Cost_Sch1!D73,Coding!$B$8:$D$10,3,FALSE)</f>
        <v>3</v>
      </c>
      <c r="E73">
        <f>VLOOKUP(Cost_Sch1!E73,Coding!$B$36:$C$37,2,FALSE)</f>
        <v>2</v>
      </c>
      <c r="F73" s="7">
        <f>Cost_Sch1!F73</f>
        <v>1</v>
      </c>
      <c r="G73">
        <f>Cost_Sch1!G73</f>
        <v>4446</v>
      </c>
      <c r="H73">
        <f>VLOOKUP(Cost_Sch1!H73,Coding!$B$12:$D$15,3,FALSE)</f>
        <v>3</v>
      </c>
      <c r="I73">
        <f>Cost_Sch1!I73</f>
        <v>611</v>
      </c>
      <c r="J73">
        <f>Cost_Sch1!J73</f>
        <v>0.71399999999999997</v>
      </c>
      <c r="K73">
        <f>VLOOKUP(Cost_Sch1!K73,Coding!$B$44:$C$45,2,FALSE)</f>
        <v>1</v>
      </c>
      <c r="L73">
        <f>Cost_Sch1!L73</f>
        <v>68333.333333333328</v>
      </c>
      <c r="M73">
        <f>VLOOKUP(Cost_Sch1!M73,Coding!$B$47:$D$53,3,FALSE)</f>
        <v>2</v>
      </c>
      <c r="N73">
        <f>VLOOKUP(Cost_Sch1!N73,Coding!$B$2:$D$6,3,FALSE)</f>
        <v>1</v>
      </c>
      <c r="O73">
        <f>VLOOKUP(Cost_Sch1!O73,Coding!$B$17:$C$25,2,FALSE)</f>
        <v>5</v>
      </c>
      <c r="P73">
        <f>Cost_Sch1!P73</f>
        <v>48</v>
      </c>
      <c r="Q73">
        <f>VLOOKUP(Cost_Sch1!Q73,Coding!$B$2:$D$6,3,FALSE)</f>
        <v>2</v>
      </c>
      <c r="R73">
        <f>Cost_Sch1!R73</f>
        <v>0.95121951219512202</v>
      </c>
      <c r="S73">
        <f>VLOOKUP(Cost_Sch1!S73,Coding!$B$2:$D$6,3,FALSE)</f>
        <v>3</v>
      </c>
      <c r="T73">
        <f>Cost_Sch1!T73</f>
        <v>3.7643207855973811E-2</v>
      </c>
      <c r="U73">
        <f>Cost_Sch1!U73</f>
        <v>4.4000000000000004E-2</v>
      </c>
    </row>
    <row r="74" spans="1:21" ht="17">
      <c r="A74" s="1" t="str">
        <f>Cost_Sch1!A74</f>
        <v>Hai Yang Shi You 117</v>
      </c>
      <c r="B74">
        <f>VLOOKUP(Cost_Sch1!B74,Coding!$B$27:$C$34,2,FALSE)</f>
        <v>8</v>
      </c>
      <c r="C74">
        <f>VLOOKUP(Cost_Sch1!C74,Coding!$B$2:$D$6,3,FALSE)</f>
        <v>4</v>
      </c>
      <c r="D74">
        <f>VLOOKUP(Cost_Sch1!D74,Coding!$B$8:$D$10,3,FALSE)</f>
        <v>3</v>
      </c>
      <c r="E74">
        <f>VLOOKUP(Cost_Sch1!E74,Coding!$B$36:$C$37,2,FALSE)</f>
        <v>2</v>
      </c>
      <c r="F74" s="7">
        <f>Cost_Sch1!F74</f>
        <v>1</v>
      </c>
      <c r="G74">
        <f>Cost_Sch1!G74</f>
        <v>5524</v>
      </c>
      <c r="H74">
        <f>VLOOKUP(Cost_Sch1!H74,Coding!$B$12:$D$15,3,FALSE)</f>
        <v>3</v>
      </c>
      <c r="I74">
        <f>Cost_Sch1!I74</f>
        <v>897</v>
      </c>
      <c r="J74">
        <f>Cost_Sch1!J74</f>
        <v>1.8</v>
      </c>
      <c r="K74">
        <f>VLOOKUP(Cost_Sch1!K74,Coding!$B$44:$C$45,2,FALSE)</f>
        <v>1</v>
      </c>
      <c r="L74">
        <f>Cost_Sch1!L74</f>
        <v>190000</v>
      </c>
      <c r="M74">
        <f>VLOOKUP(Cost_Sch1!M74,Coding!$B$47:$D$53,3,FALSE)</f>
        <v>4</v>
      </c>
      <c r="N74">
        <f>VLOOKUP(Cost_Sch1!N74,Coding!$B$2:$D$6,3,FALSE)</f>
        <v>1</v>
      </c>
      <c r="O74">
        <f>VLOOKUP(Cost_Sch1!O74,Coding!$B$17:$C$25,2,FALSE)</f>
        <v>5</v>
      </c>
      <c r="P74">
        <f>Cost_Sch1!P74</f>
        <v>27</v>
      </c>
      <c r="Q74">
        <f>VLOOKUP(Cost_Sch1!Q74,Coding!$B$2:$D$6,3,FALSE)</f>
        <v>1</v>
      </c>
      <c r="R74">
        <f>Cost_Sch1!R74</f>
        <v>1</v>
      </c>
      <c r="S74">
        <f>VLOOKUP(Cost_Sch1!S74,Coding!$B$2:$D$6,3,FALSE)</f>
        <v>3</v>
      </c>
      <c r="T74">
        <f>Cost_Sch1!T74</f>
        <v>0.72798216276477146</v>
      </c>
      <c r="U74">
        <f>Cost_Sch1!U74</f>
        <v>0.38888888888888884</v>
      </c>
    </row>
    <row r="75" spans="1:21" ht="17">
      <c r="A75" s="1" t="str">
        <f>Cost_Sch1!A75</f>
        <v>Hai Yang Shi You 116</v>
      </c>
      <c r="B75">
        <f>VLOOKUP(Cost_Sch1!B75,Coding!$B$27:$C$34,2,FALSE)</f>
        <v>8</v>
      </c>
      <c r="C75">
        <f>VLOOKUP(Cost_Sch1!C75,Coding!$B$2:$D$6,3,FALSE)</f>
        <v>4</v>
      </c>
      <c r="D75">
        <f>VLOOKUP(Cost_Sch1!D75,Coding!$B$8:$D$10,3,FALSE)</f>
        <v>3</v>
      </c>
      <c r="E75">
        <f>VLOOKUP(Cost_Sch1!E75,Coding!$B$36:$C$37,2,FALSE)</f>
        <v>2</v>
      </c>
      <c r="F75" s="7">
        <f>Cost_Sch1!F75</f>
        <v>1</v>
      </c>
      <c r="G75">
        <f>Cost_Sch1!G75</f>
        <v>5804</v>
      </c>
      <c r="H75">
        <f>VLOOKUP(Cost_Sch1!H75,Coding!$B$12:$D$15,3,FALSE)</f>
        <v>3</v>
      </c>
      <c r="I75">
        <f>Cost_Sch1!I75</f>
        <v>723</v>
      </c>
      <c r="J75">
        <f>Cost_Sch1!J75</f>
        <v>1.2</v>
      </c>
      <c r="K75">
        <f>VLOOKUP(Cost_Sch1!K75,Coding!$B$44:$C$45,2,FALSE)</f>
        <v>1</v>
      </c>
      <c r="L75">
        <f>Cost_Sch1!L75</f>
        <v>106000</v>
      </c>
      <c r="M75">
        <f>VLOOKUP(Cost_Sch1!M75,Coding!$B$47:$D$53,3,FALSE)</f>
        <v>3</v>
      </c>
      <c r="N75">
        <f>VLOOKUP(Cost_Sch1!N75,Coding!$B$2:$D$6,3,FALSE)</f>
        <v>2</v>
      </c>
      <c r="O75">
        <f>VLOOKUP(Cost_Sch1!O75,Coding!$B$17:$C$25,2,FALSE)</f>
        <v>5</v>
      </c>
      <c r="P75">
        <f>Cost_Sch1!P75</f>
        <v>125</v>
      </c>
      <c r="Q75">
        <f>VLOOKUP(Cost_Sch1!Q75,Coding!$B$2:$D$6,3,FALSE)</f>
        <v>1</v>
      </c>
      <c r="R75">
        <f>Cost_Sch1!R75</f>
        <v>1</v>
      </c>
      <c r="S75">
        <f>VLOOKUP(Cost_Sch1!S75,Coding!$B$2:$D$6,3,FALSE)</f>
        <v>1</v>
      </c>
      <c r="T75">
        <f>Cost_Sch1!T75</f>
        <v>0.31950207468879666</v>
      </c>
      <c r="U75">
        <f>Cost_Sch1!U75</f>
        <v>0.98</v>
      </c>
    </row>
    <row r="76" spans="1:21" ht="17">
      <c r="A76" s="1" t="str">
        <f>Cost_Sch1!A76</f>
        <v>Unity</v>
      </c>
      <c r="B76">
        <f>VLOOKUP(Cost_Sch1!B76,Coding!$B$27:$C$34,2,FALSE)</f>
        <v>1</v>
      </c>
      <c r="C76">
        <f>VLOOKUP(Cost_Sch1!C76,Coding!$B$2:$D$6,3,FALSE)</f>
        <v>4</v>
      </c>
      <c r="D76">
        <f>VLOOKUP(Cost_Sch1!D76,Coding!$B$8:$D$10,3,FALSE)</f>
        <v>2</v>
      </c>
      <c r="E76">
        <f>VLOOKUP(Cost_Sch1!E76,Coding!$B$36:$C$37,2,FALSE)</f>
        <v>2</v>
      </c>
      <c r="F76" s="7">
        <f>Cost_Sch1!F76</f>
        <v>1</v>
      </c>
      <c r="G76">
        <f>Cost_Sch1!G76</f>
        <v>4018</v>
      </c>
      <c r="H76">
        <f>VLOOKUP(Cost_Sch1!H76,Coding!$B$12:$D$15,3,FALSE)</f>
        <v>3</v>
      </c>
      <c r="I76">
        <f>Cost_Sch1!I76</f>
        <v>545</v>
      </c>
      <c r="J76">
        <f>Cost_Sch1!J76</f>
        <v>1</v>
      </c>
      <c r="K76">
        <f>VLOOKUP(Cost_Sch1!K76,Coding!$B$44:$C$45,2,FALSE)</f>
        <v>1</v>
      </c>
      <c r="L76">
        <f>Cost_Sch1!L76</f>
        <v>125000</v>
      </c>
      <c r="M76">
        <f>VLOOKUP(Cost_Sch1!M76,Coding!$B$47:$D$53,3,FALSE)</f>
        <v>3</v>
      </c>
      <c r="N76">
        <f>VLOOKUP(Cost_Sch1!N76,Coding!$B$2:$D$6,3,FALSE)</f>
        <v>2</v>
      </c>
      <c r="O76">
        <f>VLOOKUP(Cost_Sch1!O76,Coding!$B$17:$C$25,2,FALSE)</f>
        <v>7</v>
      </c>
      <c r="P76">
        <f>Cost_Sch1!P76</f>
        <v>65</v>
      </c>
      <c r="Q76">
        <f>VLOOKUP(Cost_Sch1!Q76,Coding!$B$2:$D$6,3,FALSE)</f>
        <v>3</v>
      </c>
      <c r="R76">
        <f>Cost_Sch1!R76</f>
        <v>1</v>
      </c>
      <c r="S76">
        <f>VLOOKUP(Cost_Sch1!S76,Coding!$B$2:$D$6,3,FALSE)</f>
        <v>2</v>
      </c>
      <c r="T76">
        <f>Cost_Sch1!T76</f>
        <v>0.70091743119266059</v>
      </c>
      <c r="U76">
        <f>Cost_Sch1!U76</f>
        <v>0.39999999999999991</v>
      </c>
    </row>
    <row r="77" spans="1:21" ht="17">
      <c r="A77" s="1" t="str">
        <f>Cost_Sch1!A77</f>
        <v>Yoho</v>
      </c>
      <c r="B77">
        <f>VLOOKUP(Cost_Sch1!B77,Coding!$B$27:$C$34,2,FALSE)</f>
        <v>1</v>
      </c>
      <c r="C77">
        <f>VLOOKUP(Cost_Sch1!C77,Coding!$B$2:$D$6,3,FALSE)</f>
        <v>3</v>
      </c>
      <c r="D77">
        <f>VLOOKUP(Cost_Sch1!D77,Coding!$B$8:$D$10,3,FALSE)</f>
        <v>2</v>
      </c>
      <c r="E77">
        <f>VLOOKUP(Cost_Sch1!E77,Coding!$B$36:$C$37,2,FALSE)</f>
        <v>2</v>
      </c>
      <c r="F77" s="7">
        <f>Cost_Sch1!F77</f>
        <v>1</v>
      </c>
      <c r="G77">
        <f>Cost_Sch1!G77</f>
        <v>4196</v>
      </c>
      <c r="H77">
        <f>VLOOKUP(Cost_Sch1!H77,Coding!$B$12:$D$15,3,FALSE)</f>
        <v>3</v>
      </c>
      <c r="I77">
        <f>Cost_Sch1!I77</f>
        <v>505</v>
      </c>
      <c r="J77">
        <f>Cost_Sch1!J77</f>
        <v>1.2</v>
      </c>
      <c r="K77">
        <f>VLOOKUP(Cost_Sch1!K77,Coding!$B$44:$C$45,2,FALSE)</f>
        <v>2</v>
      </c>
      <c r="L77">
        <f>Cost_Sch1!L77</f>
        <v>90000</v>
      </c>
      <c r="M77">
        <f>VLOOKUP(Cost_Sch1!M77,Coding!$B$47:$D$53,3,FALSE)</f>
        <v>2</v>
      </c>
      <c r="N77">
        <f>VLOOKUP(Cost_Sch1!N77,Coding!$B$2:$D$6,3,FALSE)</f>
        <v>2</v>
      </c>
      <c r="O77">
        <f>VLOOKUP(Cost_Sch1!O77,Coding!$B$17:$C$25,2,FALSE)</f>
        <v>7</v>
      </c>
      <c r="P77">
        <f>Cost_Sch1!P77</f>
        <v>56</v>
      </c>
      <c r="Q77">
        <f>VLOOKUP(Cost_Sch1!Q77,Coding!$B$2:$D$6,3,FALSE)</f>
        <v>1</v>
      </c>
      <c r="R77">
        <f>Cost_Sch1!R77</f>
        <v>1</v>
      </c>
      <c r="S77">
        <f>VLOOKUP(Cost_Sch1!S77,Coding!$B$2:$D$6,3,FALSE)</f>
        <v>1</v>
      </c>
      <c r="T77">
        <f>Cost_Sch1!T77</f>
        <v>0.20792079207920791</v>
      </c>
      <c r="U77">
        <f>Cost_Sch1!U77</f>
        <v>8.3333333333333412E-2</v>
      </c>
    </row>
    <row r="78" spans="1:21" ht="17">
      <c r="A78" s="1" t="str">
        <f>Cost_Sch1!A78</f>
        <v>Yoho</v>
      </c>
      <c r="B78">
        <f>VLOOKUP(Cost_Sch1!B78,Coding!$B$27:$C$34,2,FALSE)</f>
        <v>1</v>
      </c>
      <c r="C78">
        <f>VLOOKUP(Cost_Sch1!C78,Coding!$B$2:$D$6,3,FALSE)</f>
        <v>3</v>
      </c>
      <c r="D78">
        <f>VLOOKUP(Cost_Sch1!D78,Coding!$B$8:$D$10,3,FALSE)</f>
        <v>2</v>
      </c>
      <c r="E78">
        <f>VLOOKUP(Cost_Sch1!E78,Coding!$B$36:$C$37,2,FALSE)</f>
        <v>2</v>
      </c>
      <c r="F78" s="7">
        <f>Cost_Sch1!F78</f>
        <v>1</v>
      </c>
      <c r="G78">
        <f>Cost_Sch1!G78</f>
        <v>4623</v>
      </c>
      <c r="H78">
        <f>VLOOKUP(Cost_Sch1!H78,Coding!$B$12:$D$15,3,FALSE)</f>
        <v>3</v>
      </c>
      <c r="I78">
        <f>Cost_Sch1!I78</f>
        <v>761</v>
      </c>
      <c r="J78">
        <f>Cost_Sch1!J78</f>
        <v>1.2</v>
      </c>
      <c r="K78">
        <f>VLOOKUP(Cost_Sch1!K78,Coding!$B$44:$C$45,2,FALSE)</f>
        <v>2</v>
      </c>
      <c r="L78">
        <f>Cost_Sch1!L78</f>
        <v>116666.66666666667</v>
      </c>
      <c r="M78">
        <f>VLOOKUP(Cost_Sch1!M78,Coding!$B$47:$D$53,3,FALSE)</f>
        <v>3</v>
      </c>
      <c r="N78">
        <f>VLOOKUP(Cost_Sch1!N78,Coding!$B$2:$D$6,3,FALSE)</f>
        <v>2</v>
      </c>
      <c r="O78">
        <f>VLOOKUP(Cost_Sch1!O78,Coding!$B$17:$C$25,2,FALSE)</f>
        <v>7</v>
      </c>
      <c r="P78">
        <f>Cost_Sch1!P78</f>
        <v>56</v>
      </c>
      <c r="Q78">
        <f>VLOOKUP(Cost_Sch1!Q78,Coding!$B$2:$D$6,3,FALSE)</f>
        <v>3</v>
      </c>
      <c r="R78">
        <f>Cost_Sch1!R78</f>
        <v>0.8571428571428571</v>
      </c>
      <c r="S78">
        <f>VLOOKUP(Cost_Sch1!S78,Coding!$B$2:$D$6,3,FALSE)</f>
        <v>2</v>
      </c>
      <c r="T78">
        <f>Cost_Sch1!T78</f>
        <v>0.66360052562417871</v>
      </c>
      <c r="U78">
        <f>Cost_Sch1!U78</f>
        <v>8.3333333333333412E-2</v>
      </c>
    </row>
    <row r="79" spans="1:21" ht="17">
      <c r="A79" s="1" t="str">
        <f>Cost_Sch1!A79</f>
        <v>Randgrid</v>
      </c>
      <c r="B79">
        <f>VLOOKUP(Cost_Sch1!B79,Coding!$B$27:$C$34,2,FALSE)</f>
        <v>7</v>
      </c>
      <c r="C79">
        <f>VLOOKUP(Cost_Sch1!C79,Coding!$B$2:$D$6,3,FALSE)</f>
        <v>2</v>
      </c>
      <c r="D79">
        <f>VLOOKUP(Cost_Sch1!D79,Coding!$B$8:$D$10,3,FALSE)</f>
        <v>1</v>
      </c>
      <c r="E79">
        <f>VLOOKUP(Cost_Sch1!E79,Coding!$B$36:$C$37,2,FALSE)</f>
        <v>1</v>
      </c>
      <c r="F79" s="7">
        <f>Cost_Sch1!F79</f>
        <v>0</v>
      </c>
      <c r="G79">
        <f>Cost_Sch1!G79</f>
        <v>8521</v>
      </c>
      <c r="H79">
        <f>VLOOKUP(Cost_Sch1!H79,Coding!$B$12:$D$15,3,FALSE)</f>
        <v>3</v>
      </c>
      <c r="I79">
        <f>Cost_Sch1!I79</f>
        <v>1386</v>
      </c>
      <c r="J79">
        <f>Cost_Sch1!J79</f>
        <v>3.7</v>
      </c>
      <c r="K79">
        <f>VLOOKUP(Cost_Sch1!K79,Coding!$B$44:$C$45,2,FALSE)</f>
        <v>2</v>
      </c>
      <c r="L79">
        <f>Cost_Sch1!L79</f>
        <v>0</v>
      </c>
      <c r="M79">
        <f>VLOOKUP(Cost_Sch1!M79,Coding!$B$47:$D$53,3,FALSE)</f>
        <v>1</v>
      </c>
      <c r="N79">
        <f>VLOOKUP(Cost_Sch1!N79,Coding!$B$2:$D$6,3,FALSE)</f>
        <v>1</v>
      </c>
      <c r="O79">
        <f>VLOOKUP(Cost_Sch1!O79,Coding!$B$17:$C$25,2,FALSE)</f>
        <v>7</v>
      </c>
      <c r="P79">
        <f>Cost_Sch1!P79</f>
        <v>116</v>
      </c>
      <c r="Q79">
        <f>VLOOKUP(Cost_Sch1!Q79,Coding!$B$2:$D$6,3,FALSE)</f>
        <v>2</v>
      </c>
      <c r="R79">
        <f>Cost_Sch1!R79</f>
        <v>1</v>
      </c>
      <c r="S79">
        <f>VLOOKUP(Cost_Sch1!S79,Coding!$B$2:$D$6,3,FALSE)</f>
        <v>3</v>
      </c>
      <c r="T79">
        <f>Cost_Sch1!T79</f>
        <v>9.7402597402597407E-2</v>
      </c>
      <c r="U79">
        <f>Cost_Sch1!U79</f>
        <v>0</v>
      </c>
    </row>
    <row r="80" spans="1:21" ht="17">
      <c r="A80" s="1" t="str">
        <f>Cost_Sch1!A80</f>
        <v>Hanne Knutsen</v>
      </c>
      <c r="B80">
        <f>VLOOKUP(Cost_Sch1!B80,Coding!$B$27:$C$34,2,FALSE)</f>
        <v>7</v>
      </c>
      <c r="C80">
        <f>VLOOKUP(Cost_Sch1!C80,Coding!$B$2:$D$6,3,FALSE)</f>
        <v>2</v>
      </c>
      <c r="D80">
        <f>VLOOKUP(Cost_Sch1!D80,Coding!$B$8:$D$10,3,FALSE)</f>
        <v>2</v>
      </c>
      <c r="E80">
        <f>VLOOKUP(Cost_Sch1!E80,Coding!$B$36:$C$37,2,FALSE)</f>
        <v>1</v>
      </c>
      <c r="F80" s="7">
        <f>Cost_Sch1!F80</f>
        <v>3</v>
      </c>
      <c r="G80">
        <f>Cost_Sch1!G80</f>
        <v>8124</v>
      </c>
      <c r="H80">
        <f>VLOOKUP(Cost_Sch1!H80,Coding!$B$12:$D$15,3,FALSE)</f>
        <v>3</v>
      </c>
      <c r="I80">
        <f>Cost_Sch1!I80</f>
        <v>1691</v>
      </c>
      <c r="J80">
        <f>Cost_Sch1!J80</f>
        <v>2.8648648648648645</v>
      </c>
      <c r="K80">
        <f>VLOOKUP(Cost_Sch1!K80,Coding!$B$44:$C$45,2,FALSE)</f>
        <v>2</v>
      </c>
      <c r="L80">
        <f>Cost_Sch1!L80</f>
        <v>100000</v>
      </c>
      <c r="M80">
        <f>VLOOKUP(Cost_Sch1!M80,Coding!$B$47:$D$53,3,FALSE)</f>
        <v>3</v>
      </c>
      <c r="N80">
        <f>VLOOKUP(Cost_Sch1!N80,Coding!$B$2:$D$6,3,FALSE)</f>
        <v>3</v>
      </c>
      <c r="O80">
        <f>VLOOKUP(Cost_Sch1!O80,Coding!$B$17:$C$25,2,FALSE)</f>
        <v>7</v>
      </c>
      <c r="P80">
        <f>Cost_Sch1!P80</f>
        <v>115</v>
      </c>
      <c r="Q80">
        <f>VLOOKUP(Cost_Sch1!Q80,Coding!$B$2:$D$6,3,FALSE)</f>
        <v>1</v>
      </c>
      <c r="R80">
        <f>Cost_Sch1!R80</f>
        <v>1</v>
      </c>
      <c r="S80">
        <f>VLOOKUP(Cost_Sch1!S80,Coding!$B$2:$D$6,3,FALSE)</f>
        <v>2</v>
      </c>
      <c r="T80">
        <f>Cost_Sch1!T80</f>
        <v>0.8095801301005322</v>
      </c>
      <c r="U80">
        <f>Cost_Sch1!U80</f>
        <v>0.8500000000000002</v>
      </c>
    </row>
    <row r="81" spans="1:21" ht="17">
      <c r="A81" s="1" t="str">
        <f>Cost_Sch1!A81</f>
        <v>Ailsa FSO</v>
      </c>
      <c r="B81">
        <f>VLOOKUP(Cost_Sch1!B81,Coding!$B$27:$C$34,2,FALSE)</f>
        <v>7</v>
      </c>
      <c r="C81">
        <f>VLOOKUP(Cost_Sch1!C81,Coding!$B$2:$D$6,3,FALSE)</f>
        <v>2</v>
      </c>
      <c r="D81">
        <f>VLOOKUP(Cost_Sch1!D81,Coding!$B$8:$D$10,3,FALSE)</f>
        <v>2</v>
      </c>
      <c r="E81">
        <f>VLOOKUP(Cost_Sch1!E81,Coding!$B$36:$C$37,2,FALSE)</f>
        <v>2</v>
      </c>
      <c r="F81" s="7">
        <f>Cost_Sch1!F81</f>
        <v>1</v>
      </c>
      <c r="G81">
        <f>Cost_Sch1!G81</f>
        <v>9389</v>
      </c>
      <c r="H81">
        <f>VLOOKUP(Cost_Sch1!H81,Coding!$B$12:$D$15,3,FALSE)</f>
        <v>3</v>
      </c>
      <c r="I81">
        <f>Cost_Sch1!I81</f>
        <v>1364</v>
      </c>
      <c r="J81">
        <f>Cost_Sch1!J81</f>
        <v>4.7</v>
      </c>
      <c r="K81">
        <f>VLOOKUP(Cost_Sch1!K81,Coding!$B$44:$C$45,2,FALSE)</f>
        <v>1</v>
      </c>
      <c r="L81">
        <f>Cost_Sch1!L81</f>
        <v>108333.33333333333</v>
      </c>
      <c r="M81">
        <f>VLOOKUP(Cost_Sch1!M81,Coding!$B$47:$D$53,3,FALSE)</f>
        <v>3</v>
      </c>
      <c r="N81">
        <f>VLOOKUP(Cost_Sch1!N81,Coding!$B$2:$D$6,3,FALSE)</f>
        <v>2</v>
      </c>
      <c r="O81">
        <f>VLOOKUP(Cost_Sch1!O81,Coding!$B$17:$C$25,2,FALSE)</f>
        <v>7</v>
      </c>
      <c r="P81">
        <f>Cost_Sch1!P81</f>
        <v>90</v>
      </c>
      <c r="Q81">
        <f>VLOOKUP(Cost_Sch1!Q81,Coding!$B$2:$D$6,3,FALSE)</f>
        <v>5</v>
      </c>
      <c r="R81">
        <f>Cost_Sch1!R81</f>
        <v>0.23076923076923078</v>
      </c>
      <c r="S81">
        <f>VLOOKUP(Cost_Sch1!S81,Coding!$B$2:$D$6,3,FALSE)</f>
        <v>5</v>
      </c>
      <c r="T81">
        <f>Cost_Sch1!T81</f>
        <v>0</v>
      </c>
      <c r="U81">
        <f>Cost_Sch1!U81</f>
        <v>0</v>
      </c>
    </row>
    <row r="82" spans="1:21" ht="17">
      <c r="A82" s="1" t="str">
        <f>Cost_Sch1!A82</f>
        <v>Gagak Rimang</v>
      </c>
      <c r="B82">
        <f>VLOOKUP(Cost_Sch1!B82,Coding!$B$27:$C$34,2,FALSE)</f>
        <v>2</v>
      </c>
      <c r="C82">
        <f>VLOOKUP(Cost_Sch1!C82,Coding!$B$2:$D$6,3,FALSE)</f>
        <v>5</v>
      </c>
      <c r="D82">
        <f>VLOOKUP(Cost_Sch1!D82,Coding!$B$8:$D$10,3,FALSE)</f>
        <v>2</v>
      </c>
      <c r="E82">
        <f>VLOOKUP(Cost_Sch1!E82,Coding!$B$36:$C$37,2,FALSE)</f>
        <v>2</v>
      </c>
      <c r="F82" s="7">
        <f>Cost_Sch1!F82</f>
        <v>1</v>
      </c>
      <c r="G82">
        <f>Cost_Sch1!G82</f>
        <v>7891</v>
      </c>
      <c r="H82">
        <f>VLOOKUP(Cost_Sch1!H82,Coding!$B$12:$D$15,3,FALSE)</f>
        <v>3</v>
      </c>
      <c r="I82">
        <f>Cost_Sch1!I82</f>
        <v>1110</v>
      </c>
      <c r="J82">
        <f>Cost_Sch1!J82</f>
        <v>1.2</v>
      </c>
      <c r="K82">
        <f>VLOOKUP(Cost_Sch1!K82,Coding!$B$44:$C$45,2,FALSE)</f>
        <v>2</v>
      </c>
      <c r="L82">
        <f>Cost_Sch1!L82</f>
        <v>165000</v>
      </c>
      <c r="M82">
        <f>VLOOKUP(Cost_Sch1!M82,Coding!$B$47:$D$53,3,FALSE)</f>
        <v>4</v>
      </c>
      <c r="N82">
        <f>VLOOKUP(Cost_Sch1!N82,Coding!$B$2:$D$6,3,FALSE)</f>
        <v>2</v>
      </c>
      <c r="O82">
        <f>VLOOKUP(Cost_Sch1!O82,Coding!$B$17:$C$25,2,FALSE)</f>
        <v>7</v>
      </c>
      <c r="P82">
        <f>Cost_Sch1!P82</f>
        <v>33</v>
      </c>
      <c r="Q82">
        <f>VLOOKUP(Cost_Sch1!Q82,Coding!$B$2:$D$6,3,FALSE)</f>
        <v>1</v>
      </c>
      <c r="R82">
        <f>Cost_Sch1!R82</f>
        <v>1</v>
      </c>
      <c r="S82">
        <f>VLOOKUP(Cost_Sch1!S82,Coding!$B$2:$D$6,3,FALSE)</f>
        <v>2</v>
      </c>
      <c r="T82">
        <f>Cost_Sch1!T82</f>
        <v>0.42972972972972973</v>
      </c>
      <c r="U82">
        <f>Cost_Sch1!U82</f>
        <v>1.1666666666666667</v>
      </c>
    </row>
    <row r="83" spans="1:21" ht="17">
      <c r="A83" s="1" t="str">
        <f>Cost_Sch1!A83</f>
        <v>Rang Dong MV17</v>
      </c>
      <c r="B83">
        <f>VLOOKUP(Cost_Sch1!B83,Coding!$B$27:$C$34,2,FALSE)</f>
        <v>2</v>
      </c>
      <c r="C83">
        <f>VLOOKUP(Cost_Sch1!C83,Coding!$B$2:$D$6,3,FALSE)</f>
        <v>1</v>
      </c>
      <c r="D83">
        <f>VLOOKUP(Cost_Sch1!D83,Coding!$B$8:$D$10,3,FALSE)</f>
        <v>3</v>
      </c>
      <c r="E83">
        <f>VLOOKUP(Cost_Sch1!E83,Coding!$B$36:$C$37,2,FALSE)</f>
        <v>1</v>
      </c>
      <c r="F83" s="7">
        <f>Cost_Sch1!F83</f>
        <v>3</v>
      </c>
      <c r="G83">
        <f>Cost_Sch1!G83</f>
        <v>6038</v>
      </c>
      <c r="H83">
        <f>VLOOKUP(Cost_Sch1!H83,Coding!$B$12:$D$15,3,FALSE)</f>
        <v>3</v>
      </c>
      <c r="I83">
        <f>Cost_Sch1!I83</f>
        <v>763</v>
      </c>
      <c r="J83">
        <f>Cost_Sch1!J83</f>
        <v>0.5</v>
      </c>
      <c r="K83">
        <f>VLOOKUP(Cost_Sch1!K83,Coding!$B$44:$C$45,2,FALSE)</f>
        <v>1</v>
      </c>
      <c r="L83">
        <f>Cost_Sch1!L83</f>
        <v>60000</v>
      </c>
      <c r="M83">
        <f>VLOOKUP(Cost_Sch1!M83,Coding!$B$47:$D$53,3,FALSE)</f>
        <v>2</v>
      </c>
      <c r="N83">
        <f>VLOOKUP(Cost_Sch1!N83,Coding!$B$2:$D$6,3,FALSE)</f>
        <v>1</v>
      </c>
      <c r="O83">
        <f>VLOOKUP(Cost_Sch1!O83,Coding!$B$17:$C$25,2,FALSE)</f>
        <v>7</v>
      </c>
      <c r="P83">
        <f>Cost_Sch1!P83</f>
        <v>60</v>
      </c>
      <c r="Q83">
        <f>VLOOKUP(Cost_Sch1!Q83,Coding!$B$2:$D$6,3,FALSE)</f>
        <v>2</v>
      </c>
      <c r="R83">
        <f>Cost_Sch1!R83</f>
        <v>1</v>
      </c>
      <c r="S83">
        <f>VLOOKUP(Cost_Sch1!S83,Coding!$B$2:$D$6,3,FALSE)</f>
        <v>1</v>
      </c>
      <c r="T83">
        <f>Cost_Sch1!T83</f>
        <v>0.10747051114023591</v>
      </c>
      <c r="U83">
        <f>Cost_Sch1!U83</f>
        <v>4.0869565217391379E-2</v>
      </c>
    </row>
    <row r="84" spans="1:21" ht="17">
      <c r="A84" s="1" t="str">
        <f>Cost_Sch1!A84</f>
        <v>Ichthys Explorer</v>
      </c>
      <c r="B84">
        <f>VLOOKUP(Cost_Sch1!B84,Coding!$B$27:$C$34,2,FALSE)</f>
        <v>4</v>
      </c>
      <c r="C84">
        <f>VLOOKUP(Cost_Sch1!C84,Coding!$B$2:$D$6,3,FALSE)</f>
        <v>4</v>
      </c>
      <c r="D84">
        <f>VLOOKUP(Cost_Sch1!D84,Coding!$B$8:$D$10,3,FALSE)</f>
        <v>1</v>
      </c>
      <c r="E84">
        <f>VLOOKUP(Cost_Sch1!E84,Coding!$B$36:$C$37,2,FALSE)</f>
        <v>2</v>
      </c>
      <c r="F84" s="7">
        <f>Cost_Sch1!F84</f>
        <v>1</v>
      </c>
      <c r="G84">
        <f>Cost_Sch1!G84</f>
        <v>8046</v>
      </c>
      <c r="H84">
        <f>VLOOKUP(Cost_Sch1!H84,Coding!$B$12:$D$15,3,FALSE)</f>
        <v>3</v>
      </c>
      <c r="I84">
        <f>Cost_Sch1!I84</f>
        <v>1810</v>
      </c>
      <c r="J84">
        <f>Cost_Sch1!J84</f>
        <v>3</v>
      </c>
      <c r="K84">
        <f>VLOOKUP(Cost_Sch1!K84,Coding!$B$44:$C$45,2,FALSE)</f>
        <v>1</v>
      </c>
      <c r="L84">
        <f>Cost_Sch1!L84</f>
        <v>361166.66666666669</v>
      </c>
      <c r="M84">
        <f>VLOOKUP(Cost_Sch1!M84,Coding!$B$47:$D$53,3,FALSE)</f>
        <v>6</v>
      </c>
      <c r="N84">
        <f>VLOOKUP(Cost_Sch1!N84,Coding!$B$2:$D$6,3,FALSE)</f>
        <v>4</v>
      </c>
      <c r="O84">
        <f>VLOOKUP(Cost_Sch1!O84,Coding!$B$17:$C$25,2,FALSE)</f>
        <v>6</v>
      </c>
      <c r="P84">
        <f>Cost_Sch1!P84</f>
        <v>250</v>
      </c>
      <c r="Q84">
        <f>VLOOKUP(Cost_Sch1!Q84,Coding!$B$2:$D$6,3,FALSE)</f>
        <v>2</v>
      </c>
      <c r="R84">
        <f>Cost_Sch1!R84</f>
        <v>0.23534840793724041</v>
      </c>
      <c r="S84">
        <f>VLOOKUP(Cost_Sch1!S84,Coding!$B$2:$D$6,3,FALSE)</f>
        <v>5</v>
      </c>
      <c r="T84">
        <f>Cost_Sch1!T84</f>
        <v>0.35635359116022097</v>
      </c>
      <c r="U84">
        <f>Cost_Sch1!U84</f>
        <v>0.3235294117647059</v>
      </c>
    </row>
    <row r="85" spans="1:21" ht="17">
      <c r="A85" s="1" t="str">
        <f>Cost_Sch1!A85</f>
        <v>P 51</v>
      </c>
      <c r="B85">
        <f>VLOOKUP(Cost_Sch1!B85,Coding!$B$27:$C$34,2,FALSE)</f>
        <v>6</v>
      </c>
      <c r="C85">
        <f>VLOOKUP(Cost_Sch1!C85,Coding!$B$2:$D$6,3,FALSE)</f>
        <v>5</v>
      </c>
      <c r="D85">
        <f>VLOOKUP(Cost_Sch1!D85,Coding!$B$8:$D$10,3,FALSE)</f>
        <v>3</v>
      </c>
      <c r="E85">
        <f>VLOOKUP(Cost_Sch1!E85,Coding!$B$36:$C$37,2,FALSE)</f>
        <v>2</v>
      </c>
      <c r="F85" s="7">
        <f>Cost_Sch1!F85</f>
        <v>1</v>
      </c>
      <c r="G85">
        <f>Cost_Sch1!G85</f>
        <v>5201</v>
      </c>
      <c r="H85">
        <f>VLOOKUP(Cost_Sch1!H85,Coding!$B$12:$D$15,3,FALSE)</f>
        <v>3</v>
      </c>
      <c r="I85">
        <f>Cost_Sch1!I85</f>
        <v>1418</v>
      </c>
      <c r="J85">
        <f>Cost_Sch1!J85</f>
        <v>0.83</v>
      </c>
      <c r="K85">
        <f>VLOOKUP(Cost_Sch1!K85,Coding!$B$44:$C$45,2,FALSE)</f>
        <v>1</v>
      </c>
      <c r="L85">
        <f>Cost_Sch1!L85</f>
        <v>215000</v>
      </c>
      <c r="M85">
        <f>VLOOKUP(Cost_Sch1!M85,Coding!$B$47:$D$53,3,FALSE)</f>
        <v>5</v>
      </c>
      <c r="N85">
        <f>VLOOKUP(Cost_Sch1!N85,Coding!$B$2:$D$6,3,FALSE)</f>
        <v>2</v>
      </c>
      <c r="O85">
        <f>VLOOKUP(Cost_Sch1!O85,Coding!$B$17:$C$25,2,FALSE)</f>
        <v>6</v>
      </c>
      <c r="P85">
        <f>Cost_Sch1!P85</f>
        <v>1250</v>
      </c>
      <c r="Q85">
        <f>VLOOKUP(Cost_Sch1!Q85,Coding!$B$2:$D$6,3,FALSE)</f>
        <v>5</v>
      </c>
      <c r="R85">
        <f>Cost_Sch1!R85</f>
        <v>0.83720930232558144</v>
      </c>
      <c r="S85">
        <f>VLOOKUP(Cost_Sch1!S85,Coding!$B$2:$D$6,3,FALSE)</f>
        <v>1</v>
      </c>
      <c r="T85">
        <f>Cost_Sch1!T85</f>
        <v>0.24400564174894218</v>
      </c>
      <c r="U85">
        <f>Cost_Sch1!U85</f>
        <v>0.24999999999999989</v>
      </c>
    </row>
    <row r="86" spans="1:21" ht="17">
      <c r="A86" s="1" t="str">
        <f>Cost_Sch1!A86</f>
        <v>P 56</v>
      </c>
      <c r="B86">
        <f>VLOOKUP(Cost_Sch1!B86,Coding!$B$27:$C$34,2,FALSE)</f>
        <v>6</v>
      </c>
      <c r="C86">
        <f>VLOOKUP(Cost_Sch1!C86,Coding!$B$2:$D$6,3,FALSE)</f>
        <v>5</v>
      </c>
      <c r="D86">
        <f>VLOOKUP(Cost_Sch1!D86,Coding!$B$8:$D$10,3,FALSE)</f>
        <v>3</v>
      </c>
      <c r="E86">
        <f>VLOOKUP(Cost_Sch1!E86,Coding!$B$36:$C$37,2,FALSE)</f>
        <v>2</v>
      </c>
      <c r="F86" s="7">
        <f>Cost_Sch1!F86</f>
        <v>1</v>
      </c>
      <c r="G86">
        <f>Cost_Sch1!G86</f>
        <v>6478</v>
      </c>
      <c r="H86">
        <f>VLOOKUP(Cost_Sch1!H86,Coding!$B$12:$D$15,3,FALSE)</f>
        <v>3</v>
      </c>
      <c r="I86">
        <f>Cost_Sch1!I86</f>
        <v>1114</v>
      </c>
      <c r="J86">
        <f>Cost_Sch1!J86</f>
        <v>1.4</v>
      </c>
      <c r="K86">
        <f>VLOOKUP(Cost_Sch1!K86,Coding!$B$44:$C$45,2,FALSE)</f>
        <v>1</v>
      </c>
      <c r="L86">
        <f>Cost_Sch1!L86</f>
        <v>135000</v>
      </c>
      <c r="M86">
        <f>VLOOKUP(Cost_Sch1!M86,Coding!$B$47:$D$53,3,FALSE)</f>
        <v>3</v>
      </c>
      <c r="N86">
        <f>VLOOKUP(Cost_Sch1!N86,Coding!$B$2:$D$6,3,FALSE)</f>
        <v>1</v>
      </c>
      <c r="O86">
        <f>VLOOKUP(Cost_Sch1!O86,Coding!$B$17:$C$25,2,FALSE)</f>
        <v>6</v>
      </c>
      <c r="P86">
        <f>Cost_Sch1!P86</f>
        <v>1670</v>
      </c>
      <c r="Q86">
        <f>VLOOKUP(Cost_Sch1!Q86,Coding!$B$2:$D$6,3,FALSE)</f>
        <v>5</v>
      </c>
      <c r="R86">
        <f>Cost_Sch1!R86</f>
        <v>0.7407407407407407</v>
      </c>
      <c r="S86">
        <f>VLOOKUP(Cost_Sch1!S86,Coding!$B$2:$D$6,3,FALSE)</f>
        <v>1</v>
      </c>
      <c r="T86">
        <f>Cost_Sch1!T86</f>
        <v>0.27378815080789948</v>
      </c>
      <c r="U86">
        <f>Cost_Sch1!U86</f>
        <v>7.1428571428571494E-2</v>
      </c>
    </row>
    <row r="87" spans="1:21" ht="34">
      <c r="A87" s="1" t="str">
        <f>Cost_Sch1!A87</f>
        <v>P 52</v>
      </c>
      <c r="B87">
        <f>VLOOKUP(Cost_Sch1!B87,Coding!$B$27:$C$34,2,FALSE)</f>
        <v>6</v>
      </c>
      <c r="C87">
        <f>VLOOKUP(Cost_Sch1!C87,Coding!$B$2:$D$6,3,FALSE)</f>
        <v>5</v>
      </c>
      <c r="D87">
        <f>VLOOKUP(Cost_Sch1!D87,Coding!$B$8:$D$10,3,FALSE)</f>
        <v>3</v>
      </c>
      <c r="E87">
        <f>VLOOKUP(Cost_Sch1!E87,Coding!$B$36:$C$37,2,FALSE)</f>
        <v>1</v>
      </c>
      <c r="F87" s="7">
        <f>Cost_Sch1!F87</f>
        <v>3</v>
      </c>
      <c r="G87">
        <f>Cost_Sch1!G87</f>
        <v>5060</v>
      </c>
      <c r="H87">
        <f>VLOOKUP(Cost_Sch1!H87,Coding!$B$12:$D$15,3,FALSE)</f>
        <v>3</v>
      </c>
      <c r="I87">
        <f>Cost_Sch1!I87</f>
        <v>1237</v>
      </c>
      <c r="J87">
        <f>Cost_Sch1!J87</f>
        <v>0.90600000000000003</v>
      </c>
      <c r="K87">
        <f>VLOOKUP(Cost_Sch1!K87,Coding!$B$44:$C$45,2,FALSE)</f>
        <v>1</v>
      </c>
      <c r="L87">
        <f>Cost_Sch1!L87</f>
        <v>235000</v>
      </c>
      <c r="M87">
        <f>VLOOKUP(Cost_Sch1!M87,Coding!$B$47:$D$53,3,FALSE)</f>
        <v>5</v>
      </c>
      <c r="N87">
        <f>VLOOKUP(Cost_Sch1!N87,Coding!$B$2:$D$6,3,FALSE)</f>
        <v>2</v>
      </c>
      <c r="O87">
        <f>VLOOKUP(Cost_Sch1!O87,Coding!$B$17:$C$25,2,FALSE)</f>
        <v>6</v>
      </c>
      <c r="P87">
        <f>Cost_Sch1!P87</f>
        <v>1850</v>
      </c>
      <c r="Q87">
        <f>VLOOKUP(Cost_Sch1!Q87,Coding!$B$2:$D$6,3,FALSE)</f>
        <v>3</v>
      </c>
      <c r="R87">
        <f>Cost_Sch1!R87</f>
        <v>0.76595744680851063</v>
      </c>
      <c r="S87">
        <f>VLOOKUP(Cost_Sch1!S87,Coding!$B$2:$D$6,3,FALSE)</f>
        <v>1</v>
      </c>
      <c r="T87">
        <f>Cost_Sch1!T87</f>
        <v>0.19644300727566694</v>
      </c>
      <c r="U87">
        <f>Cost_Sch1!U87</f>
        <v>0.43487858719646799</v>
      </c>
    </row>
    <row r="88" spans="1:21" ht="17">
      <c r="A88" s="1" t="str">
        <f>Cost_Sch1!A88</f>
        <v>P 55</v>
      </c>
      <c r="B88">
        <f>VLOOKUP(Cost_Sch1!B88,Coding!$B$27:$C$34,2,FALSE)</f>
        <v>6</v>
      </c>
      <c r="C88">
        <f>VLOOKUP(Cost_Sch1!C88,Coding!$B$2:$D$6,3,FALSE)</f>
        <v>5</v>
      </c>
      <c r="D88">
        <f>VLOOKUP(Cost_Sch1!D88,Coding!$B$8:$D$10,3,FALSE)</f>
        <v>3</v>
      </c>
      <c r="E88">
        <f>VLOOKUP(Cost_Sch1!E88,Coding!$B$36:$C$37,2,FALSE)</f>
        <v>2</v>
      </c>
      <c r="F88" s="7">
        <f>Cost_Sch1!F88</f>
        <v>1</v>
      </c>
      <c r="G88">
        <f>Cost_Sch1!G88</f>
        <v>6517</v>
      </c>
      <c r="H88">
        <f>VLOOKUP(Cost_Sch1!H88,Coding!$B$12:$D$15,3,FALSE)</f>
        <v>3</v>
      </c>
      <c r="I88">
        <f>Cost_Sch1!I88</f>
        <v>1518</v>
      </c>
      <c r="J88">
        <f>Cost_Sch1!J88</f>
        <v>1.65</v>
      </c>
      <c r="K88">
        <f>VLOOKUP(Cost_Sch1!K88,Coding!$B$44:$C$45,2,FALSE)</f>
        <v>1</v>
      </c>
      <c r="L88">
        <f>Cost_Sch1!L88</f>
        <v>215333.33333333334</v>
      </c>
      <c r="M88">
        <f>VLOOKUP(Cost_Sch1!M88,Coding!$B$47:$D$53,3,FALSE)</f>
        <v>5</v>
      </c>
      <c r="N88">
        <f>VLOOKUP(Cost_Sch1!N88,Coding!$B$2:$D$6,3,FALSE)</f>
        <v>2</v>
      </c>
      <c r="O88">
        <f>VLOOKUP(Cost_Sch1!O88,Coding!$B$17:$C$25,2,FALSE)</f>
        <v>6</v>
      </c>
      <c r="P88">
        <f>Cost_Sch1!P88</f>
        <v>1790</v>
      </c>
      <c r="Q88">
        <f>VLOOKUP(Cost_Sch1!Q88,Coding!$B$2:$D$6,3,FALSE)</f>
        <v>3</v>
      </c>
      <c r="R88">
        <f>Cost_Sch1!R88</f>
        <v>0.83591331269349844</v>
      </c>
      <c r="S88">
        <f>VLOOKUP(Cost_Sch1!S88,Coding!$B$2:$D$6,3,FALSE)</f>
        <v>1</v>
      </c>
      <c r="T88">
        <f>Cost_Sch1!T88</f>
        <v>0.49143610013175232</v>
      </c>
      <c r="U88" t="str">
        <f>Cost_Sch1!U88</f>
        <v>Not Availible</v>
      </c>
    </row>
    <row r="89" spans="1:21" ht="17">
      <c r="A89" s="1" t="str">
        <f>Cost_Sch1!A89</f>
        <v>Atlantis</v>
      </c>
      <c r="B89">
        <f>VLOOKUP(Cost_Sch1!B89,Coding!$B$27:$C$34,2,FALSE)</f>
        <v>3</v>
      </c>
      <c r="C89">
        <f>VLOOKUP(Cost_Sch1!C89,Coding!$B$2:$D$6,3,FALSE)</f>
        <v>3</v>
      </c>
      <c r="D89">
        <f>VLOOKUP(Cost_Sch1!D89,Coding!$B$8:$D$10,3,FALSE)</f>
        <v>2</v>
      </c>
      <c r="E89">
        <f>VLOOKUP(Cost_Sch1!E89,Coding!$B$36:$C$37,2,FALSE)</f>
        <v>2</v>
      </c>
      <c r="F89" s="7">
        <f>Cost_Sch1!F89</f>
        <v>1</v>
      </c>
      <c r="G89">
        <f>Cost_Sch1!G89</f>
        <v>4533</v>
      </c>
      <c r="H89">
        <f>VLOOKUP(Cost_Sch1!H89,Coding!$B$12:$D$15,3,FALSE)</f>
        <v>3</v>
      </c>
      <c r="I89">
        <f>Cost_Sch1!I89</f>
        <v>1492</v>
      </c>
      <c r="J89">
        <f>Cost_Sch1!J89</f>
        <v>2.5</v>
      </c>
      <c r="K89">
        <f>VLOOKUP(Cost_Sch1!K89,Coding!$B$44:$C$45,2,FALSE)</f>
        <v>1</v>
      </c>
      <c r="L89">
        <f>Cost_Sch1!L89</f>
        <v>230000</v>
      </c>
      <c r="M89">
        <f>VLOOKUP(Cost_Sch1!M89,Coding!$B$47:$D$53,3,FALSE)</f>
        <v>5</v>
      </c>
      <c r="N89">
        <f>VLOOKUP(Cost_Sch1!N89,Coding!$B$2:$D$6,3,FALSE)</f>
        <v>3</v>
      </c>
      <c r="O89">
        <f>VLOOKUP(Cost_Sch1!O89,Coding!$B$17:$C$25,2,FALSE)</f>
        <v>6</v>
      </c>
      <c r="P89">
        <f>Cost_Sch1!P89</f>
        <v>2145</v>
      </c>
      <c r="Q89">
        <f>VLOOKUP(Cost_Sch1!Q89,Coding!$B$2:$D$6,3,FALSE)</f>
        <v>3</v>
      </c>
      <c r="R89">
        <f>Cost_Sch1!R89</f>
        <v>0.86956521739130432</v>
      </c>
      <c r="S89">
        <f>VLOOKUP(Cost_Sch1!S89,Coding!$B$2:$D$6,3,FALSE)</f>
        <v>1</v>
      </c>
      <c r="T89">
        <f>Cost_Sch1!T89</f>
        <v>0.60388739946380698</v>
      </c>
      <c r="U89">
        <f>Cost_Sch1!U89</f>
        <v>1.35</v>
      </c>
    </row>
    <row r="90" spans="1:21" ht="17">
      <c r="A90" s="1" t="str">
        <f>Cost_Sch1!A90</f>
        <v>Delta House (Opti-Ex II)</v>
      </c>
      <c r="B90">
        <f>VLOOKUP(Cost_Sch1!B90,Coding!$B$27:$C$34,2,FALSE)</f>
        <v>3</v>
      </c>
      <c r="C90">
        <f>VLOOKUP(Cost_Sch1!C90,Coding!$B$2:$D$6,3,FALSE)</f>
        <v>1</v>
      </c>
      <c r="D90">
        <f>VLOOKUP(Cost_Sch1!D90,Coding!$B$8:$D$10,3,FALSE)</f>
        <v>1</v>
      </c>
      <c r="E90">
        <f>VLOOKUP(Cost_Sch1!E90,Coding!$B$36:$C$37,2,FALSE)</f>
        <v>2</v>
      </c>
      <c r="F90" s="7">
        <f>Cost_Sch1!F90</f>
        <v>1</v>
      </c>
      <c r="G90">
        <f>Cost_Sch1!G90</f>
        <v>8158</v>
      </c>
      <c r="H90">
        <f>VLOOKUP(Cost_Sch1!H90,Coding!$B$12:$D$15,3,FALSE)</f>
        <v>3</v>
      </c>
      <c r="I90">
        <f>Cost_Sch1!I90</f>
        <v>1093</v>
      </c>
      <c r="J90">
        <f>Cost_Sch1!J90</f>
        <v>2</v>
      </c>
      <c r="K90">
        <f>VLOOKUP(Cost_Sch1!K90,Coding!$B$44:$C$45,2,FALSE)</f>
        <v>1</v>
      </c>
      <c r="L90">
        <f>Cost_Sch1!L90</f>
        <v>140000</v>
      </c>
      <c r="M90">
        <f>VLOOKUP(Cost_Sch1!M90,Coding!$B$47:$D$53,3,FALSE)</f>
        <v>3</v>
      </c>
      <c r="N90">
        <f>VLOOKUP(Cost_Sch1!N90,Coding!$B$2:$D$6,3,FALSE)</f>
        <v>2</v>
      </c>
      <c r="O90">
        <f>VLOOKUP(Cost_Sch1!O90,Coding!$B$17:$C$25,2,FALSE)</f>
        <v>6</v>
      </c>
      <c r="P90">
        <f>Cost_Sch1!P90</f>
        <v>1372</v>
      </c>
      <c r="Q90">
        <f>VLOOKUP(Cost_Sch1!Q90,Coding!$B$2:$D$6,3,FALSE)</f>
        <v>5</v>
      </c>
      <c r="R90">
        <f>Cost_Sch1!R90</f>
        <v>0.7142857142857143</v>
      </c>
      <c r="S90">
        <f>VLOOKUP(Cost_Sch1!S90,Coding!$B$2:$D$6,3,FALSE)</f>
        <v>2</v>
      </c>
      <c r="T90">
        <f>Cost_Sch1!T90</f>
        <v>-1.2808783165599268E-2</v>
      </c>
      <c r="U90">
        <f>Cost_Sch1!U90</f>
        <v>0</v>
      </c>
    </row>
    <row r="91" spans="1:21" ht="34">
      <c r="A91" s="1" t="str">
        <f>Cost_Sch1!A91</f>
        <v>Blind Faith</v>
      </c>
      <c r="B91">
        <f>VLOOKUP(Cost_Sch1!B91,Coding!$B$27:$C$34,2,FALSE)</f>
        <v>3</v>
      </c>
      <c r="C91">
        <f>VLOOKUP(Cost_Sch1!C91,Coding!$B$2:$D$6,3,FALSE)</f>
        <v>2</v>
      </c>
      <c r="D91">
        <f>VLOOKUP(Cost_Sch1!D91,Coding!$B$8:$D$10,3,FALSE)</f>
        <v>2</v>
      </c>
      <c r="E91">
        <f>VLOOKUP(Cost_Sch1!E91,Coding!$B$36:$C$37,2,FALSE)</f>
        <v>2</v>
      </c>
      <c r="F91" s="7">
        <f>Cost_Sch1!F91</f>
        <v>1</v>
      </c>
      <c r="G91">
        <f>Cost_Sch1!G91</f>
        <v>5802</v>
      </c>
      <c r="H91">
        <f>VLOOKUP(Cost_Sch1!H91,Coding!$B$12:$D$15,3,FALSE)</f>
        <v>3</v>
      </c>
      <c r="I91">
        <f>Cost_Sch1!I91</f>
        <v>846</v>
      </c>
      <c r="J91">
        <f>Cost_Sch1!J91</f>
        <v>1.1509999999999998</v>
      </c>
      <c r="K91">
        <f>VLOOKUP(Cost_Sch1!K91,Coding!$B$44:$C$45,2,FALSE)</f>
        <v>1</v>
      </c>
      <c r="L91">
        <f>Cost_Sch1!L91</f>
        <v>52500</v>
      </c>
      <c r="M91">
        <f>VLOOKUP(Cost_Sch1!M91,Coding!$B$47:$D$53,3,FALSE)</f>
        <v>2</v>
      </c>
      <c r="N91">
        <f>VLOOKUP(Cost_Sch1!N91,Coding!$B$2:$D$6,3,FALSE)</f>
        <v>4</v>
      </c>
      <c r="O91">
        <f>VLOOKUP(Cost_Sch1!O91,Coding!$B$17:$C$25,2,FALSE)</f>
        <v>6</v>
      </c>
      <c r="P91">
        <f>Cost_Sch1!P91</f>
        <v>2130</v>
      </c>
      <c r="Q91">
        <f>VLOOKUP(Cost_Sch1!Q91,Coding!$B$2:$D$6,3,FALSE)</f>
        <v>1</v>
      </c>
      <c r="R91">
        <f>Cost_Sch1!R91</f>
        <v>0.8571428571428571</v>
      </c>
      <c r="S91">
        <f>VLOOKUP(Cost_Sch1!S91,Coding!$B$2:$D$6,3,FALSE)</f>
        <v>5</v>
      </c>
      <c r="T91">
        <f>Cost_Sch1!T91</f>
        <v>0.2860520094562648</v>
      </c>
      <c r="U91">
        <f>Cost_Sch1!U91</f>
        <v>0.95</v>
      </c>
    </row>
    <row r="92" spans="1:21" ht="17">
      <c r="A92" s="1" t="str">
        <f>Cost_Sch1!A92</f>
        <v>Thunder Hawk</v>
      </c>
      <c r="B92">
        <f>VLOOKUP(Cost_Sch1!B92,Coding!$B$27:$C$34,2,FALSE)</f>
        <v>3</v>
      </c>
      <c r="C92">
        <f>VLOOKUP(Cost_Sch1!C92,Coding!$B$2:$D$6,3,FALSE)</f>
        <v>1</v>
      </c>
      <c r="D92">
        <f>VLOOKUP(Cost_Sch1!D92,Coding!$B$8:$D$10,3,FALSE)</f>
        <v>1</v>
      </c>
      <c r="E92">
        <f>VLOOKUP(Cost_Sch1!E92,Coding!$B$36:$C$37,2,FALSE)</f>
        <v>1</v>
      </c>
      <c r="F92" s="7">
        <f>Cost_Sch1!F92</f>
        <v>3</v>
      </c>
      <c r="G92">
        <f>Cost_Sch1!G92</f>
        <v>6086</v>
      </c>
      <c r="H92">
        <f>VLOOKUP(Cost_Sch1!H92,Coding!$B$12:$D$15,3,FALSE)</f>
        <v>3</v>
      </c>
      <c r="I92">
        <f>Cost_Sch1!I92</f>
        <v>958</v>
      </c>
      <c r="J92">
        <f>Cost_Sch1!J92</f>
        <v>0.8</v>
      </c>
      <c r="K92">
        <f>VLOOKUP(Cost_Sch1!K92,Coding!$B$44:$C$45,2,FALSE)</f>
        <v>1</v>
      </c>
      <c r="L92">
        <f>Cost_Sch1!L92</f>
        <v>56666.666666666664</v>
      </c>
      <c r="M92">
        <f>VLOOKUP(Cost_Sch1!M92,Coding!$B$47:$D$53,3,FALSE)</f>
        <v>2</v>
      </c>
      <c r="N92">
        <f>VLOOKUP(Cost_Sch1!N92,Coding!$B$2:$D$6,3,FALSE)</f>
        <v>1</v>
      </c>
      <c r="O92">
        <f>VLOOKUP(Cost_Sch1!O92,Coding!$B$17:$C$25,2,FALSE)</f>
        <v>6</v>
      </c>
      <c r="P92">
        <f>Cost_Sch1!P92</f>
        <v>1847</v>
      </c>
      <c r="Q92">
        <f>VLOOKUP(Cost_Sch1!Q92,Coding!$B$2:$D$6,3,FALSE)</f>
        <v>4</v>
      </c>
      <c r="R92">
        <f>Cost_Sch1!R92</f>
        <v>0.79411764705882359</v>
      </c>
      <c r="S92">
        <f>VLOOKUP(Cost_Sch1!S92,Coding!$B$2:$D$6,3,FALSE)</f>
        <v>5</v>
      </c>
      <c r="T92">
        <f>Cost_Sch1!T92</f>
        <v>8.7682672233820466E-2</v>
      </c>
      <c r="U92">
        <f>Cost_Sch1!U92</f>
        <v>0</v>
      </c>
    </row>
    <row r="93" spans="1:21" ht="17">
      <c r="A93" s="1" t="str">
        <f>Cost_Sch1!A93</f>
        <v>Thunder Horse</v>
      </c>
      <c r="B93">
        <f>VLOOKUP(Cost_Sch1!B93,Coding!$B$27:$C$34,2,FALSE)</f>
        <v>3</v>
      </c>
      <c r="C93">
        <f>VLOOKUP(Cost_Sch1!C93,Coding!$B$2:$D$6,3,FALSE)</f>
        <v>3</v>
      </c>
      <c r="D93">
        <f>VLOOKUP(Cost_Sch1!D93,Coding!$B$8:$D$10,3,FALSE)</f>
        <v>2</v>
      </c>
      <c r="E93">
        <f>VLOOKUP(Cost_Sch1!E93,Coding!$B$36:$C$37,2,FALSE)</f>
        <v>2</v>
      </c>
      <c r="F93" s="7">
        <f>Cost_Sch1!F93</f>
        <v>1</v>
      </c>
      <c r="G93">
        <f>Cost_Sch1!G93</f>
        <v>4624</v>
      </c>
      <c r="H93">
        <f>VLOOKUP(Cost_Sch1!H93,Coding!$B$12:$D$15,3,FALSE)</f>
        <v>3</v>
      </c>
      <c r="I93">
        <f>Cost_Sch1!I93</f>
        <v>1098</v>
      </c>
      <c r="J93">
        <f>Cost_Sch1!J93</f>
        <v>5</v>
      </c>
      <c r="K93">
        <f>VLOOKUP(Cost_Sch1!K93,Coding!$B$44:$C$45,2,FALSE)</f>
        <v>1</v>
      </c>
      <c r="L93">
        <f>Cost_Sch1!L93</f>
        <v>283333.33333333331</v>
      </c>
      <c r="M93">
        <f>VLOOKUP(Cost_Sch1!M93,Coding!$B$47:$D$53,3,FALSE)</f>
        <v>6</v>
      </c>
      <c r="N93">
        <f>VLOOKUP(Cost_Sch1!N93,Coding!$B$2:$D$6,3,FALSE)</f>
        <v>5</v>
      </c>
      <c r="O93">
        <f>VLOOKUP(Cost_Sch1!O93,Coding!$B$17:$C$25,2,FALSE)</f>
        <v>6</v>
      </c>
      <c r="P93">
        <f>Cost_Sch1!P93</f>
        <v>1830</v>
      </c>
      <c r="Q93">
        <f>VLOOKUP(Cost_Sch1!Q93,Coding!$B$2:$D$6,3,FALSE)</f>
        <v>1</v>
      </c>
      <c r="R93">
        <f>Cost_Sch1!R93</f>
        <v>0.88235294117647067</v>
      </c>
      <c r="S93">
        <f>VLOOKUP(Cost_Sch1!S93,Coding!$B$2:$D$6,3,FALSE)</f>
        <v>4</v>
      </c>
      <c r="T93">
        <f>Cost_Sch1!T93</f>
        <v>0.92622950819672134</v>
      </c>
      <c r="U93">
        <f>Cost_Sch1!U93</f>
        <v>2.6800000000000006</v>
      </c>
    </row>
    <row r="94" spans="1:21" ht="17">
      <c r="A94" s="1" t="str">
        <f>Cost_Sch1!A94</f>
        <v>Jack / St. Malo Semi</v>
      </c>
      <c r="B94">
        <f>VLOOKUP(Cost_Sch1!B94,Coding!$B$27:$C$34,2,FALSE)</f>
        <v>3</v>
      </c>
      <c r="C94">
        <f>VLOOKUP(Cost_Sch1!C94,Coding!$B$2:$D$6,3,FALSE)</f>
        <v>1</v>
      </c>
      <c r="D94">
        <f>VLOOKUP(Cost_Sch1!D94,Coding!$B$8:$D$10,3,FALSE)</f>
        <v>2</v>
      </c>
      <c r="E94">
        <f>VLOOKUP(Cost_Sch1!E94,Coding!$B$36:$C$37,2,FALSE)</f>
        <v>2</v>
      </c>
      <c r="F94" s="7">
        <f>Cost_Sch1!F94</f>
        <v>1</v>
      </c>
      <c r="G94">
        <f>Cost_Sch1!G94</f>
        <v>7270</v>
      </c>
      <c r="H94">
        <f>VLOOKUP(Cost_Sch1!H94,Coding!$B$12:$D$15,3,FALSE)</f>
        <v>3</v>
      </c>
      <c r="I94">
        <f>Cost_Sch1!I94</f>
        <v>1844</v>
      </c>
      <c r="J94">
        <f>Cost_Sch1!J94</f>
        <v>7.5</v>
      </c>
      <c r="K94">
        <f>VLOOKUP(Cost_Sch1!K94,Coding!$B$44:$C$45,2,FALSE)</f>
        <v>1</v>
      </c>
      <c r="L94">
        <f>Cost_Sch1!L94</f>
        <v>177166.66666666666</v>
      </c>
      <c r="M94">
        <f>VLOOKUP(Cost_Sch1!M94,Coding!$B$47:$D$53,3,FALSE)</f>
        <v>4</v>
      </c>
      <c r="N94">
        <f>VLOOKUP(Cost_Sch1!N94,Coding!$B$2:$D$6,3,FALSE)</f>
        <v>1</v>
      </c>
      <c r="O94">
        <f>VLOOKUP(Cost_Sch1!O94,Coding!$B$17:$C$25,2,FALSE)</f>
        <v>6</v>
      </c>
      <c r="P94">
        <f>Cost_Sch1!P94</f>
        <v>2134</v>
      </c>
      <c r="Q94">
        <f>VLOOKUP(Cost_Sch1!Q94,Coding!$B$2:$D$6,3,FALSE)</f>
        <v>4</v>
      </c>
      <c r="R94">
        <f>Cost_Sch1!R94</f>
        <v>0.95954844778927573</v>
      </c>
      <c r="S94">
        <f>VLOOKUP(Cost_Sch1!S94,Coding!$B$2:$D$6,3,FALSE)</f>
        <v>5</v>
      </c>
      <c r="T94">
        <f>Cost_Sch1!T94</f>
        <v>-5.4229934924078091E-3</v>
      </c>
      <c r="U94">
        <f>Cost_Sch1!U94</f>
        <v>0</v>
      </c>
    </row>
    <row r="95" spans="1:21" ht="17">
      <c r="A95" s="1" t="str">
        <f>Cost_Sch1!A95</f>
        <v>Asgard B</v>
      </c>
      <c r="B95">
        <f>VLOOKUP(Cost_Sch1!B95,Coding!$B$27:$C$34,2,FALSE)</f>
        <v>7</v>
      </c>
      <c r="C95">
        <f>VLOOKUP(Cost_Sch1!C95,Coding!$B$2:$D$6,3,FALSE)</f>
        <v>4</v>
      </c>
      <c r="D95">
        <f>VLOOKUP(Cost_Sch1!D95,Coding!$B$8:$D$10,3,FALSE)</f>
        <v>1</v>
      </c>
      <c r="E95">
        <f>VLOOKUP(Cost_Sch1!E95,Coding!$B$36:$C$37,2,FALSE)</f>
        <v>2</v>
      </c>
      <c r="F95" s="7">
        <f>Cost_Sch1!F95</f>
        <v>1</v>
      </c>
      <c r="G95">
        <f>Cost_Sch1!G95</f>
        <v>2356</v>
      </c>
      <c r="H95">
        <f>VLOOKUP(Cost_Sch1!H95,Coding!$B$12:$D$15,3,FALSE)</f>
        <v>4</v>
      </c>
      <c r="I95">
        <f>Cost_Sch1!I95</f>
        <v>1570</v>
      </c>
      <c r="J95">
        <f>Cost_Sch1!J95</f>
        <v>1.3</v>
      </c>
      <c r="K95">
        <f>VLOOKUP(Cost_Sch1!K95,Coding!$B$44:$C$45,2,FALSE)</f>
        <v>1</v>
      </c>
      <c r="L95">
        <f>Cost_Sch1!L95</f>
        <v>351666.66666666663</v>
      </c>
      <c r="M95">
        <f>VLOOKUP(Cost_Sch1!M95,Coding!$B$47:$D$53,3,FALSE)</f>
        <v>6</v>
      </c>
      <c r="N95">
        <f>VLOOKUP(Cost_Sch1!N95,Coding!$B$2:$D$6,3,FALSE)</f>
        <v>1</v>
      </c>
      <c r="O95">
        <f>VLOOKUP(Cost_Sch1!O95,Coding!$B$17:$C$25,2,FALSE)</f>
        <v>6</v>
      </c>
      <c r="P95">
        <f>Cost_Sch1!P95</f>
        <v>300</v>
      </c>
      <c r="Q95">
        <f>VLOOKUP(Cost_Sch1!Q95,Coding!$B$2:$D$6,3,FALSE)</f>
        <v>5</v>
      </c>
      <c r="R95">
        <f>Cost_Sch1!R95</f>
        <v>0.38388625592417064</v>
      </c>
      <c r="S95">
        <f>VLOOKUP(Cost_Sch1!S95,Coding!$B$2:$D$6,3,FALSE)</f>
        <v>4</v>
      </c>
      <c r="T95">
        <f>Cost_Sch1!T95</f>
        <v>0</v>
      </c>
      <c r="U95">
        <f>Cost_Sch1!U95</f>
        <v>0</v>
      </c>
    </row>
    <row r="96" spans="1:21" ht="17">
      <c r="A96" s="1" t="str">
        <f>Cost_Sch1!A96</f>
        <v>Gjoa</v>
      </c>
      <c r="B96">
        <f>VLOOKUP(Cost_Sch1!B96,Coding!$B$27:$C$34,2,FALSE)</f>
        <v>7</v>
      </c>
      <c r="C96">
        <f>VLOOKUP(Cost_Sch1!C96,Coding!$B$2:$D$6,3,FALSE)</f>
        <v>2</v>
      </c>
      <c r="D96">
        <f>VLOOKUP(Cost_Sch1!D96,Coding!$B$8:$D$10,3,FALSE)</f>
        <v>1</v>
      </c>
      <c r="E96">
        <f>VLOOKUP(Cost_Sch1!E96,Coding!$B$36:$C$37,2,FALSE)</f>
        <v>2</v>
      </c>
      <c r="F96" s="7">
        <f>Cost_Sch1!F96</f>
        <v>1</v>
      </c>
      <c r="G96">
        <f>Cost_Sch1!G96</f>
        <v>6025</v>
      </c>
      <c r="H96">
        <f>VLOOKUP(Cost_Sch1!H96,Coding!$B$12:$D$15,3,FALSE)</f>
        <v>2</v>
      </c>
      <c r="I96">
        <f>Cost_Sch1!I96</f>
        <v>1461</v>
      </c>
      <c r="J96">
        <f>Cost_Sch1!J96</f>
        <v>4.4360902255639099</v>
      </c>
      <c r="K96">
        <f>VLOOKUP(Cost_Sch1!K96,Coding!$B$44:$C$45,2,FALSE)</f>
        <v>1</v>
      </c>
      <c r="L96">
        <f>Cost_Sch1!L96</f>
        <v>108333.33333333334</v>
      </c>
      <c r="M96">
        <f>VLOOKUP(Cost_Sch1!M96,Coding!$B$47:$D$53,3,FALSE)</f>
        <v>3</v>
      </c>
      <c r="N96">
        <f>VLOOKUP(Cost_Sch1!N96,Coding!$B$2:$D$6,3,FALSE)</f>
        <v>4</v>
      </c>
      <c r="O96">
        <f>VLOOKUP(Cost_Sch1!O96,Coding!$B$17:$C$25,2,FALSE)</f>
        <v>6</v>
      </c>
      <c r="P96">
        <f>Cost_Sch1!P96</f>
        <v>380</v>
      </c>
      <c r="Q96">
        <f>VLOOKUP(Cost_Sch1!Q96,Coding!$B$2:$D$6,3,FALSE)</f>
        <v>1</v>
      </c>
      <c r="R96">
        <f>Cost_Sch1!R96</f>
        <v>0.46153846153846151</v>
      </c>
      <c r="S96">
        <f>VLOOKUP(Cost_Sch1!S96,Coding!$B$2:$D$6,3,FALSE)</f>
        <v>3</v>
      </c>
      <c r="T96">
        <f>Cost_Sch1!T96</f>
        <v>8.8980150581793288E-2</v>
      </c>
      <c r="U96">
        <f>Cost_Sch1!U96</f>
        <v>0.33000000000000007</v>
      </c>
    </row>
    <row r="97" spans="1:21" ht="17">
      <c r="A97" s="1" t="str">
        <f>Cost_Sch1!A97</f>
        <v>Kristin</v>
      </c>
      <c r="B97">
        <f>VLOOKUP(Cost_Sch1!B97,Coding!$B$27:$C$34,2,FALSE)</f>
        <v>7</v>
      </c>
      <c r="C97">
        <f>VLOOKUP(Cost_Sch1!C97,Coding!$B$2:$D$6,3,FALSE)</f>
        <v>4</v>
      </c>
      <c r="D97">
        <f>VLOOKUP(Cost_Sch1!D97,Coding!$B$8:$D$10,3,FALSE)</f>
        <v>1</v>
      </c>
      <c r="E97">
        <f>VLOOKUP(Cost_Sch1!E97,Coding!$B$36:$C$37,2,FALSE)</f>
        <v>2</v>
      </c>
      <c r="F97" s="7">
        <f>Cost_Sch1!F97</f>
        <v>1</v>
      </c>
      <c r="G97">
        <f>Cost_Sch1!G97</f>
        <v>4368</v>
      </c>
      <c r="H97">
        <f>VLOOKUP(Cost_Sch1!H97,Coding!$B$12:$D$15,3,FALSE)</f>
        <v>3</v>
      </c>
      <c r="I97">
        <f>Cost_Sch1!I97</f>
        <v>1384</v>
      </c>
      <c r="J97">
        <f>Cost_Sch1!J97</f>
        <v>1.9</v>
      </c>
      <c r="K97">
        <f>VLOOKUP(Cost_Sch1!K97,Coding!$B$44:$C$45,2,FALSE)</f>
        <v>1</v>
      </c>
      <c r="L97">
        <f>Cost_Sch1!L97</f>
        <v>128000</v>
      </c>
      <c r="M97">
        <f>VLOOKUP(Cost_Sch1!M97,Coding!$B$47:$D$53,3,FALSE)</f>
        <v>3</v>
      </c>
      <c r="N97">
        <f>VLOOKUP(Cost_Sch1!N97,Coding!$B$2:$D$6,3,FALSE)</f>
        <v>5</v>
      </c>
      <c r="O97">
        <f>VLOOKUP(Cost_Sch1!O97,Coding!$B$17:$C$25,2,FALSE)</f>
        <v>6</v>
      </c>
      <c r="P97">
        <f>Cost_Sch1!P97</f>
        <v>370</v>
      </c>
      <c r="Q97">
        <f>VLOOKUP(Cost_Sch1!Q97,Coding!$B$2:$D$6,3,FALSE)</f>
        <v>1</v>
      </c>
      <c r="R97">
        <f>Cost_Sch1!R97</f>
        <v>0.9765625</v>
      </c>
      <c r="S97">
        <f>VLOOKUP(Cost_Sch1!S97,Coding!$B$2:$D$6,3,FALSE)</f>
        <v>2</v>
      </c>
      <c r="T97">
        <f>Cost_Sch1!T97</f>
        <v>2.3843930635838149E-2</v>
      </c>
      <c r="U97">
        <f>Cost_Sch1!U97</f>
        <v>0.73684210526315785</v>
      </c>
    </row>
    <row r="98" spans="1:21" ht="17">
      <c r="A98" s="1" t="str">
        <f>Cost_Sch1!A98</f>
        <v>Snorre B</v>
      </c>
      <c r="B98">
        <f>VLOOKUP(Cost_Sch1!B98,Coding!$B$27:$C$34,2,FALSE)</f>
        <v>7</v>
      </c>
      <c r="C98">
        <f>VLOOKUP(Cost_Sch1!C98,Coding!$B$2:$D$6,3,FALSE)</f>
        <v>4</v>
      </c>
      <c r="D98">
        <f>VLOOKUP(Cost_Sch1!D98,Coding!$B$8:$D$10,3,FALSE)</f>
        <v>1</v>
      </c>
      <c r="E98">
        <f>VLOOKUP(Cost_Sch1!E98,Coding!$B$36:$C$37,2,FALSE)</f>
        <v>2</v>
      </c>
      <c r="F98" s="7">
        <f>Cost_Sch1!F98</f>
        <v>1</v>
      </c>
      <c r="G98">
        <f>Cost_Sch1!G98</f>
        <v>3256</v>
      </c>
      <c r="H98">
        <f>VLOOKUP(Cost_Sch1!H98,Coding!$B$12:$D$15,3,FALSE)</f>
        <v>3</v>
      </c>
      <c r="I98">
        <f>Cost_Sch1!I98</f>
        <v>943</v>
      </c>
      <c r="J98">
        <f>Cost_Sch1!J98</f>
        <v>1.2820512820512822</v>
      </c>
      <c r="K98">
        <f>VLOOKUP(Cost_Sch1!K98,Coding!$B$44:$C$45,2,FALSE)</f>
        <v>1</v>
      </c>
      <c r="L98">
        <f>Cost_Sch1!L98</f>
        <v>115000</v>
      </c>
      <c r="M98">
        <f>VLOOKUP(Cost_Sch1!M98,Coding!$B$47:$D$53,3,FALSE)</f>
        <v>3</v>
      </c>
      <c r="N98">
        <f>VLOOKUP(Cost_Sch1!N98,Coding!$B$2:$D$6,3,FALSE)</f>
        <v>1</v>
      </c>
      <c r="O98">
        <f>VLOOKUP(Cost_Sch1!O98,Coding!$B$17:$C$25,2,FALSE)</f>
        <v>6</v>
      </c>
      <c r="P98">
        <f>Cost_Sch1!P98</f>
        <v>310</v>
      </c>
      <c r="Q98">
        <f>VLOOKUP(Cost_Sch1!Q98,Coding!$B$2:$D$6,3,FALSE)</f>
        <v>4</v>
      </c>
      <c r="R98">
        <f>Cost_Sch1!R98</f>
        <v>1</v>
      </c>
      <c r="S98">
        <f>VLOOKUP(Cost_Sch1!S98,Coding!$B$2:$D$6,3,FALSE)</f>
        <v>2</v>
      </c>
      <c r="T98">
        <f>Cost_Sch1!T98</f>
        <v>-6.4687168610816539E-2</v>
      </c>
      <c r="U98">
        <f>Cost_Sch1!U98</f>
        <v>0.1699999999999999</v>
      </c>
    </row>
    <row r="99" spans="1:21" ht="17">
      <c r="A99" s="1" t="str">
        <f>Cost_Sch1!A99</f>
        <v>Troll C</v>
      </c>
      <c r="B99">
        <f>VLOOKUP(Cost_Sch1!B99,Coding!$B$27:$C$34,2,FALSE)</f>
        <v>7</v>
      </c>
      <c r="C99">
        <f>VLOOKUP(Cost_Sch1!C99,Coding!$B$2:$D$6,3,FALSE)</f>
        <v>3</v>
      </c>
      <c r="D99">
        <f>VLOOKUP(Cost_Sch1!D99,Coding!$B$8:$D$10,3,FALSE)</f>
        <v>1</v>
      </c>
      <c r="E99">
        <f>VLOOKUP(Cost_Sch1!E99,Coding!$B$36:$C$37,2,FALSE)</f>
        <v>2</v>
      </c>
      <c r="F99" s="7">
        <f>Cost_Sch1!F99</f>
        <v>1</v>
      </c>
      <c r="G99">
        <f>Cost_Sch1!G99</f>
        <v>2647</v>
      </c>
      <c r="H99">
        <f>VLOOKUP(Cost_Sch1!H99,Coding!$B$12:$D$15,3,FALSE)</f>
        <v>3</v>
      </c>
      <c r="I99">
        <f>Cost_Sch1!I99</f>
        <v>821</v>
      </c>
      <c r="J99">
        <f>Cost_Sch1!J99</f>
        <v>4.5</v>
      </c>
      <c r="K99">
        <f>VLOOKUP(Cost_Sch1!K99,Coding!$B$44:$C$45,2,FALSE)</f>
        <v>1</v>
      </c>
      <c r="L99">
        <f>Cost_Sch1!L99</f>
        <v>243333.33333333334</v>
      </c>
      <c r="M99">
        <f>VLOOKUP(Cost_Sch1!M99,Coding!$B$47:$D$53,3,FALSE)</f>
        <v>5</v>
      </c>
      <c r="N99">
        <f>VLOOKUP(Cost_Sch1!N99,Coding!$B$2:$D$6,3,FALSE)</f>
        <v>5</v>
      </c>
      <c r="O99">
        <f>VLOOKUP(Cost_Sch1!O99,Coding!$B$17:$C$25,2,FALSE)</f>
        <v>6</v>
      </c>
      <c r="P99">
        <f>Cost_Sch1!P99</f>
        <v>340</v>
      </c>
      <c r="Q99">
        <f>VLOOKUP(Cost_Sch1!Q99,Coding!$B$2:$D$6,3,FALSE)</f>
        <v>4</v>
      </c>
      <c r="R99">
        <f>Cost_Sch1!R99</f>
        <v>0.78082191780821919</v>
      </c>
      <c r="S99">
        <f>VLOOKUP(Cost_Sch1!S99,Coding!$B$2:$D$6,3,FALSE)</f>
        <v>3</v>
      </c>
      <c r="T99">
        <f>Cost_Sch1!T99</f>
        <v>0.18635809987819732</v>
      </c>
      <c r="U99" t="str">
        <f>Cost_Sch1!U99</f>
        <v>Not Availible</v>
      </c>
    </row>
    <row r="100" spans="1:21" ht="17">
      <c r="A100" s="1" t="str">
        <f>Cost_Sch1!A100</f>
        <v>Troll B</v>
      </c>
      <c r="B100">
        <f>VLOOKUP(Cost_Sch1!B100,Coding!$B$27:$C$34,2,FALSE)</f>
        <v>7</v>
      </c>
      <c r="C100">
        <f>VLOOKUP(Cost_Sch1!C100,Coding!$B$2:$D$6,3,FALSE)</f>
        <v>3</v>
      </c>
      <c r="D100">
        <f>VLOOKUP(Cost_Sch1!D100,Coding!$B$8:$D$10,3,FALSE)</f>
        <v>1</v>
      </c>
      <c r="E100">
        <f>VLOOKUP(Cost_Sch1!E100,Coding!$B$36:$C$37,2,FALSE)</f>
        <v>2</v>
      </c>
      <c r="F100" s="7">
        <f>Cost_Sch1!F100</f>
        <v>1</v>
      </c>
      <c r="G100">
        <f>Cost_Sch1!G100</f>
        <v>379</v>
      </c>
      <c r="H100">
        <f>VLOOKUP(Cost_Sch1!H100,Coding!$B$12:$D$15,3,FALSE)</f>
        <v>3</v>
      </c>
      <c r="I100">
        <f>Cost_Sch1!I100</f>
        <v>1263</v>
      </c>
      <c r="J100">
        <f>Cost_Sch1!J100</f>
        <v>2.9</v>
      </c>
      <c r="K100">
        <f>VLOOKUP(Cost_Sch1!K100,Coding!$B$44:$C$45,2,FALSE)</f>
        <v>1</v>
      </c>
      <c r="L100">
        <f>Cost_Sch1!L100</f>
        <v>317000</v>
      </c>
      <c r="M100">
        <f>VLOOKUP(Cost_Sch1!M100,Coding!$B$47:$D$53,3,FALSE)</f>
        <v>6</v>
      </c>
      <c r="N100">
        <f>VLOOKUP(Cost_Sch1!N100,Coding!$B$2:$D$6,3,FALSE)</f>
        <v>5</v>
      </c>
      <c r="O100">
        <f>VLOOKUP(Cost_Sch1!O100,Coding!$B$17:$C$25,2,FALSE)</f>
        <v>6</v>
      </c>
      <c r="P100">
        <f>Cost_Sch1!P100</f>
        <v>320</v>
      </c>
      <c r="Q100">
        <f>VLOOKUP(Cost_Sch1!Q100,Coding!$B$2:$D$6,3,FALSE)</f>
        <v>2</v>
      </c>
      <c r="R100">
        <f>Cost_Sch1!R100</f>
        <v>0.8517350157728707</v>
      </c>
      <c r="S100">
        <f>VLOOKUP(Cost_Sch1!S100,Coding!$B$2:$D$6,3,FALSE)</f>
        <v>3</v>
      </c>
      <c r="T100">
        <f>Cost_Sch1!T100</f>
        <v>0.35233570863024544</v>
      </c>
      <c r="U100">
        <f>Cost_Sch1!U100</f>
        <v>0.1399999999999999</v>
      </c>
    </row>
    <row r="101" spans="1:21" ht="17">
      <c r="A101" s="1" t="str">
        <f>Cost_Sch1!A101</f>
        <v>Visund</v>
      </c>
      <c r="B101">
        <f>VLOOKUP(Cost_Sch1!B101,Coding!$B$27:$C$34,2,FALSE)</f>
        <v>7</v>
      </c>
      <c r="C101">
        <f>VLOOKUP(Cost_Sch1!C101,Coding!$B$2:$D$6,3,FALSE)</f>
        <v>5</v>
      </c>
      <c r="D101">
        <f>VLOOKUP(Cost_Sch1!D101,Coding!$B$8:$D$10,3,FALSE)</f>
        <v>1</v>
      </c>
      <c r="E101">
        <f>VLOOKUP(Cost_Sch1!E101,Coding!$B$36:$C$37,2,FALSE)</f>
        <v>2</v>
      </c>
      <c r="F101" s="7">
        <f>Cost_Sch1!F101</f>
        <v>1</v>
      </c>
      <c r="G101">
        <f>Cost_Sch1!G101</f>
        <v>2251</v>
      </c>
      <c r="H101">
        <f>VLOOKUP(Cost_Sch1!H101,Coding!$B$12:$D$15,3,FALSE)</f>
        <v>4</v>
      </c>
      <c r="I101">
        <f>Cost_Sch1!I101</f>
        <v>851</v>
      </c>
      <c r="J101">
        <f>Cost_Sch1!J101</f>
        <v>0.7</v>
      </c>
      <c r="K101">
        <f>VLOOKUP(Cost_Sch1!K101,Coding!$B$44:$C$45,2,FALSE)</f>
        <v>1</v>
      </c>
      <c r="L101">
        <f>Cost_Sch1!L101</f>
        <v>171333.33333333334</v>
      </c>
      <c r="M101">
        <f>VLOOKUP(Cost_Sch1!M101,Coding!$B$47:$D$53,3,FALSE)</f>
        <v>4</v>
      </c>
      <c r="N101">
        <f>VLOOKUP(Cost_Sch1!N101,Coding!$B$2:$D$6,3,FALSE)</f>
        <v>5</v>
      </c>
      <c r="O101">
        <f>VLOOKUP(Cost_Sch1!O101,Coding!$B$17:$C$25,2,FALSE)</f>
        <v>6</v>
      </c>
      <c r="P101">
        <f>Cost_Sch1!P101</f>
        <v>335</v>
      </c>
      <c r="Q101">
        <f>VLOOKUP(Cost_Sch1!Q101,Coding!$B$2:$D$6,3,FALSE)</f>
        <v>1</v>
      </c>
      <c r="R101">
        <f>Cost_Sch1!R101</f>
        <v>0.65953307392996108</v>
      </c>
      <c r="S101">
        <f>VLOOKUP(Cost_Sch1!S101,Coding!$B$2:$D$6,3,FALSE)</f>
        <v>2</v>
      </c>
      <c r="T101">
        <f>Cost_Sch1!T101</f>
        <v>0.33960047003525262</v>
      </c>
      <c r="U101">
        <f>Cost_Sch1!U101</f>
        <v>0.44999999999999996</v>
      </c>
    </row>
    <row r="102" spans="1:21" ht="17">
      <c r="A102" s="1" t="str">
        <f>Cost_Sch1!A102</f>
        <v>Gumusut Semi</v>
      </c>
      <c r="B102">
        <f>VLOOKUP(Cost_Sch1!B102,Coding!$B$27:$C$34,2,FALSE)</f>
        <v>2</v>
      </c>
      <c r="C102">
        <f>VLOOKUP(Cost_Sch1!C102,Coding!$B$2:$D$6,3,FALSE)</f>
        <v>5</v>
      </c>
      <c r="D102">
        <f>VLOOKUP(Cost_Sch1!D102,Coding!$B$8:$D$10,3,FALSE)</f>
        <v>2</v>
      </c>
      <c r="E102">
        <f>VLOOKUP(Cost_Sch1!E102,Coding!$B$36:$C$37,2,FALSE)</f>
        <v>1</v>
      </c>
      <c r="F102" s="7">
        <f>Cost_Sch1!F102</f>
        <v>3</v>
      </c>
      <c r="G102">
        <f>Cost_Sch1!G102</f>
        <v>6588</v>
      </c>
      <c r="H102">
        <f>VLOOKUP(Cost_Sch1!H102,Coding!$B$12:$D$15,3,FALSE)</f>
        <v>3</v>
      </c>
      <c r="I102">
        <f>Cost_Sch1!I102</f>
        <v>1233</v>
      </c>
      <c r="J102">
        <f>Cost_Sch1!J102</f>
        <v>1.6</v>
      </c>
      <c r="K102">
        <f>VLOOKUP(Cost_Sch1!K102,Coding!$B$44:$C$45,2,FALSE)</f>
        <v>1</v>
      </c>
      <c r="L102">
        <f>Cost_Sch1!L102</f>
        <v>200000</v>
      </c>
      <c r="M102">
        <f>VLOOKUP(Cost_Sch1!M102,Coding!$B$47:$D$53,3,FALSE)</f>
        <v>5</v>
      </c>
      <c r="N102">
        <f>VLOOKUP(Cost_Sch1!N102,Coding!$B$2:$D$6,3,FALSE)</f>
        <v>2</v>
      </c>
      <c r="O102">
        <f>VLOOKUP(Cost_Sch1!O102,Coding!$B$17:$C$25,2,FALSE)</f>
        <v>6</v>
      </c>
      <c r="P102">
        <f>Cost_Sch1!P102</f>
        <v>1220</v>
      </c>
      <c r="Q102">
        <f>VLOOKUP(Cost_Sch1!Q102,Coding!$B$2:$D$6,3,FALSE)</f>
        <v>2</v>
      </c>
      <c r="R102">
        <f>Cost_Sch1!R102</f>
        <v>0.75</v>
      </c>
      <c r="S102">
        <f>VLOOKUP(Cost_Sch1!S102,Coding!$B$2:$D$6,3,FALSE)</f>
        <v>3</v>
      </c>
      <c r="T102">
        <f>Cost_Sch1!T102</f>
        <v>0.99918896999188966</v>
      </c>
      <c r="U102">
        <f>Cost_Sch1!U102</f>
        <v>0.24999999999999994</v>
      </c>
    </row>
    <row r="103" spans="1:21" ht="17">
      <c r="A103" s="1" t="str">
        <f>Cost_Sch1!A103</f>
        <v>Perdido Spar</v>
      </c>
      <c r="B103">
        <f>VLOOKUP(Cost_Sch1!B103,Coding!$B$27:$C$34,2,FALSE)</f>
        <v>3</v>
      </c>
      <c r="C103">
        <f>VLOOKUP(Cost_Sch1!C103,Coding!$B$2:$D$6,3,FALSE)</f>
        <v>2</v>
      </c>
      <c r="D103">
        <f>VLOOKUP(Cost_Sch1!D103,Coding!$B$8:$D$10,3,FALSE)</f>
        <v>2</v>
      </c>
      <c r="E103">
        <f>VLOOKUP(Cost_Sch1!E103,Coding!$B$36:$C$37,2,FALSE)</f>
        <v>2</v>
      </c>
      <c r="F103" s="7">
        <f>Cost_Sch1!F103</f>
        <v>1</v>
      </c>
      <c r="G103">
        <f>Cost_Sch1!G103</f>
        <v>6025</v>
      </c>
      <c r="H103">
        <f>VLOOKUP(Cost_Sch1!H103,Coding!$B$12:$D$15,3,FALSE)</f>
        <v>3</v>
      </c>
      <c r="I103">
        <f>Cost_Sch1!I103</f>
        <v>974</v>
      </c>
      <c r="J103">
        <f>Cost_Sch1!J103</f>
        <v>3</v>
      </c>
      <c r="K103">
        <f>VLOOKUP(Cost_Sch1!K103,Coding!$B$44:$C$45,2,FALSE)</f>
        <v>1</v>
      </c>
      <c r="L103">
        <f>Cost_Sch1!L103</f>
        <v>133333.33333333334</v>
      </c>
      <c r="M103">
        <f>VLOOKUP(Cost_Sch1!M103,Coding!$B$47:$D$53,3,FALSE)</f>
        <v>3</v>
      </c>
      <c r="N103">
        <f>VLOOKUP(Cost_Sch1!N103,Coding!$B$2:$D$6,3,FALSE)</f>
        <v>5</v>
      </c>
      <c r="O103">
        <f>VLOOKUP(Cost_Sch1!O103,Coding!$B$17:$C$25,2,FALSE)</f>
        <v>3</v>
      </c>
      <c r="P103">
        <f>Cost_Sch1!P103</f>
        <v>2440</v>
      </c>
      <c r="Q103">
        <f>VLOOKUP(Cost_Sch1!Q103,Coding!$B$2:$D$6,3,FALSE)</f>
        <v>1</v>
      </c>
      <c r="R103">
        <f>Cost_Sch1!R103</f>
        <v>0.75</v>
      </c>
      <c r="S103">
        <f>VLOOKUP(Cost_Sch1!S103,Coding!$B$2:$D$6,3,FALSE)</f>
        <v>3</v>
      </c>
      <c r="T103">
        <f>Cost_Sch1!T103</f>
        <v>0.40554414784394249</v>
      </c>
      <c r="U103" t="str">
        <f>Cost_Sch1!U103</f>
        <v>Not Availible</v>
      </c>
    </row>
    <row r="104" spans="1:21" ht="17">
      <c r="A104" s="1" t="str">
        <f>Cost_Sch1!A104</f>
        <v>Front Runner Spar</v>
      </c>
      <c r="B104">
        <f>VLOOKUP(Cost_Sch1!B104,Coding!$B$27:$C$34,2,FALSE)</f>
        <v>3</v>
      </c>
      <c r="C104">
        <f>VLOOKUP(Cost_Sch1!C104,Coding!$B$2:$D$6,3,FALSE)</f>
        <v>2</v>
      </c>
      <c r="D104">
        <f>VLOOKUP(Cost_Sch1!D104,Coding!$B$8:$D$10,3,FALSE)</f>
        <v>1</v>
      </c>
      <c r="E104">
        <f>VLOOKUP(Cost_Sch1!E104,Coding!$B$36:$C$37,2,FALSE)</f>
        <v>2</v>
      </c>
      <c r="F104" s="7">
        <f>Cost_Sch1!F104</f>
        <v>1</v>
      </c>
      <c r="G104">
        <f>Cost_Sch1!G104</f>
        <v>4459</v>
      </c>
      <c r="H104">
        <f>VLOOKUP(Cost_Sch1!H104,Coding!$B$12:$D$15,3,FALSE)</f>
        <v>4</v>
      </c>
      <c r="I104">
        <f>Cost_Sch1!I104</f>
        <v>728</v>
      </c>
      <c r="J104">
        <f>Cost_Sch1!J104</f>
        <v>0.2</v>
      </c>
      <c r="K104">
        <f>VLOOKUP(Cost_Sch1!K104,Coding!$B$44:$C$45,2,FALSE)</f>
        <v>1</v>
      </c>
      <c r="L104">
        <f>Cost_Sch1!L104</f>
        <v>78333.333333333328</v>
      </c>
      <c r="M104">
        <f>VLOOKUP(Cost_Sch1!M104,Coding!$B$47:$D$53,3,FALSE)</f>
        <v>2</v>
      </c>
      <c r="N104">
        <f>VLOOKUP(Cost_Sch1!N104,Coding!$B$2:$D$6,3,FALSE)</f>
        <v>3</v>
      </c>
      <c r="O104">
        <f>VLOOKUP(Cost_Sch1!O104,Coding!$B$17:$C$25,2,FALSE)</f>
        <v>3</v>
      </c>
      <c r="P104">
        <f>Cost_Sch1!P104</f>
        <v>1015</v>
      </c>
      <c r="Q104">
        <f>VLOOKUP(Cost_Sch1!Q104,Coding!$B$2:$D$6,3,FALSE)</f>
        <v>1</v>
      </c>
      <c r="R104">
        <f>Cost_Sch1!R104</f>
        <v>0.76595744680851063</v>
      </c>
      <c r="S104">
        <f>VLOOKUP(Cost_Sch1!S104,Coding!$B$2:$D$6,3,FALSE)</f>
        <v>1</v>
      </c>
      <c r="T104">
        <f>Cost_Sch1!T104</f>
        <v>0.36675824175824173</v>
      </c>
      <c r="U104">
        <f>Cost_Sch1!U104</f>
        <v>7.5000000000000067E-2</v>
      </c>
    </row>
    <row r="105" spans="1:21" ht="17">
      <c r="A105" s="1" t="str">
        <f>Cost_Sch1!A105</f>
        <v>Tahiti Spar</v>
      </c>
      <c r="B105">
        <f>VLOOKUP(Cost_Sch1!B105,Coding!$B$27:$C$34,2,FALSE)</f>
        <v>3</v>
      </c>
      <c r="C105">
        <f>VLOOKUP(Cost_Sch1!C105,Coding!$B$2:$D$6,3,FALSE)</f>
        <v>2</v>
      </c>
      <c r="D105">
        <f>VLOOKUP(Cost_Sch1!D105,Coding!$B$8:$D$10,3,FALSE)</f>
        <v>2</v>
      </c>
      <c r="E105">
        <f>VLOOKUP(Cost_Sch1!E105,Coding!$B$36:$C$37,2,FALSE)</f>
        <v>2</v>
      </c>
      <c r="F105" s="7">
        <f>Cost_Sch1!F105</f>
        <v>1</v>
      </c>
      <c r="G105">
        <f>Cost_Sch1!G105</f>
        <v>5597</v>
      </c>
      <c r="H105">
        <f>VLOOKUP(Cost_Sch1!H105,Coding!$B$12:$D$15,3,FALSE)</f>
        <v>3</v>
      </c>
      <c r="I105">
        <f>Cost_Sch1!I105</f>
        <v>1159</v>
      </c>
      <c r="J105">
        <f>Cost_Sch1!J105</f>
        <v>3.5</v>
      </c>
      <c r="K105">
        <f>VLOOKUP(Cost_Sch1!K105,Coding!$B$44:$C$45,2,FALSE)</f>
        <v>1</v>
      </c>
      <c r="L105">
        <f>Cost_Sch1!L105</f>
        <v>136666.66666666666</v>
      </c>
      <c r="M105">
        <f>VLOOKUP(Cost_Sch1!M105,Coding!$B$47:$D$53,3,FALSE)</f>
        <v>3</v>
      </c>
      <c r="N105">
        <f>VLOOKUP(Cost_Sch1!N105,Coding!$B$2:$D$6,3,FALSE)</f>
        <v>3</v>
      </c>
      <c r="O105">
        <f>VLOOKUP(Cost_Sch1!O105,Coding!$B$17:$C$25,2,FALSE)</f>
        <v>3</v>
      </c>
      <c r="P105">
        <f>Cost_Sch1!P105</f>
        <v>1280</v>
      </c>
      <c r="Q105">
        <f>VLOOKUP(Cost_Sch1!Q105,Coding!$B$2:$D$6,3,FALSE)</f>
        <v>2</v>
      </c>
      <c r="R105">
        <f>Cost_Sch1!R105</f>
        <v>0.91463414634146345</v>
      </c>
      <c r="S105">
        <f>VLOOKUP(Cost_Sch1!S105,Coding!$B$2:$D$6,3,FALSE)</f>
        <v>2</v>
      </c>
      <c r="T105">
        <f>Cost_Sch1!T105</f>
        <v>0.26747195858498707</v>
      </c>
      <c r="U105">
        <f>Cost_Sch1!U105</f>
        <v>1.7999999999999996</v>
      </c>
    </row>
    <row r="106" spans="1:21" ht="17">
      <c r="A106" s="1" t="str">
        <f>Cost_Sch1!A106</f>
        <v>Holstein</v>
      </c>
      <c r="B106">
        <f>VLOOKUP(Cost_Sch1!B106,Coding!$B$27:$C$34,2,FALSE)</f>
        <v>3</v>
      </c>
      <c r="C106">
        <f>VLOOKUP(Cost_Sch1!C106,Coding!$B$2:$D$6,3,FALSE)</f>
        <v>1</v>
      </c>
      <c r="D106">
        <f>VLOOKUP(Cost_Sch1!D106,Coding!$B$8:$D$10,3,FALSE)</f>
        <v>2</v>
      </c>
      <c r="E106">
        <f>VLOOKUP(Cost_Sch1!E106,Coding!$B$36:$C$37,2,FALSE)</f>
        <v>2</v>
      </c>
      <c r="F106" s="7">
        <f>Cost_Sch1!F106</f>
        <v>1</v>
      </c>
      <c r="G106">
        <f>Cost_Sch1!G106</f>
        <v>4070</v>
      </c>
      <c r="H106">
        <f>VLOOKUP(Cost_Sch1!H106,Coding!$B$12:$D$15,3,FALSE)</f>
        <v>3</v>
      </c>
      <c r="I106">
        <f>Cost_Sch1!I106</f>
        <v>859</v>
      </c>
      <c r="J106">
        <f>Cost_Sch1!J106</f>
        <v>1</v>
      </c>
      <c r="K106">
        <f>VLOOKUP(Cost_Sch1!K106,Coding!$B$44:$C$45,2,FALSE)</f>
        <v>1</v>
      </c>
      <c r="L106">
        <f>Cost_Sch1!L106</f>
        <v>135000</v>
      </c>
      <c r="M106">
        <f>VLOOKUP(Cost_Sch1!M106,Coding!$B$47:$D$53,3,FALSE)</f>
        <v>3</v>
      </c>
      <c r="N106">
        <f>VLOOKUP(Cost_Sch1!N106,Coding!$B$2:$D$6,3,FALSE)</f>
        <v>4</v>
      </c>
      <c r="O106">
        <f>VLOOKUP(Cost_Sch1!O106,Coding!$B$17:$C$25,2,FALSE)</f>
        <v>3</v>
      </c>
      <c r="P106">
        <f>Cost_Sch1!P106</f>
        <v>1345</v>
      </c>
      <c r="Q106">
        <f>VLOOKUP(Cost_Sch1!Q106,Coding!$B$2:$D$6,3,FALSE)</f>
        <v>2</v>
      </c>
      <c r="R106">
        <f>Cost_Sch1!R106</f>
        <v>0.81481481481481477</v>
      </c>
      <c r="S106">
        <f>VLOOKUP(Cost_Sch1!S106,Coding!$B$2:$D$6,3,FALSE)</f>
        <v>3</v>
      </c>
      <c r="T106">
        <f>Cost_Sch1!T106</f>
        <v>0.61350407450523869</v>
      </c>
      <c r="U106" t="str">
        <f>Cost_Sch1!U106</f>
        <v>Not Availible</v>
      </c>
    </row>
    <row r="107" spans="1:21" ht="17">
      <c r="A107" s="1" t="str">
        <f>Cost_Sch1!A107</f>
        <v>Mad Dog</v>
      </c>
      <c r="B107">
        <f>VLOOKUP(Cost_Sch1!B107,Coding!$B$27:$C$34,2,FALSE)</f>
        <v>3</v>
      </c>
      <c r="C107">
        <f>VLOOKUP(Cost_Sch1!C107,Coding!$B$2:$D$6,3,FALSE)</f>
        <v>1</v>
      </c>
      <c r="D107">
        <f>VLOOKUP(Cost_Sch1!D107,Coding!$B$8:$D$10,3,FALSE)</f>
        <v>2</v>
      </c>
      <c r="E107">
        <f>VLOOKUP(Cost_Sch1!E107,Coding!$B$36:$C$37,2,FALSE)</f>
        <v>2</v>
      </c>
      <c r="F107" s="7">
        <f>Cost_Sch1!F107</f>
        <v>1</v>
      </c>
      <c r="G107">
        <f>Cost_Sch1!G107</f>
        <v>4070</v>
      </c>
      <c r="H107">
        <f>VLOOKUP(Cost_Sch1!H107,Coding!$B$12:$D$15,3,FALSE)</f>
        <v>3</v>
      </c>
      <c r="I107">
        <f>Cost_Sch1!I107</f>
        <v>1397</v>
      </c>
      <c r="J107">
        <f>Cost_Sch1!J107</f>
        <v>1.82</v>
      </c>
      <c r="K107">
        <f>VLOOKUP(Cost_Sch1!K107,Coding!$B$44:$C$45,2,FALSE)</f>
        <v>1</v>
      </c>
      <c r="L107">
        <f>Cost_Sch1!L107</f>
        <v>66666.666666666672</v>
      </c>
      <c r="M107">
        <f>VLOOKUP(Cost_Sch1!M107,Coding!$B$47:$D$53,3,FALSE)</f>
        <v>2</v>
      </c>
      <c r="N107">
        <f>VLOOKUP(Cost_Sch1!N107,Coding!$B$2:$D$6,3,FALSE)</f>
        <v>2</v>
      </c>
      <c r="O107">
        <f>VLOOKUP(Cost_Sch1!O107,Coding!$B$17:$C$25,2,FALSE)</f>
        <v>3</v>
      </c>
      <c r="P107">
        <f>Cost_Sch1!P107</f>
        <v>1370</v>
      </c>
      <c r="Q107">
        <f>VLOOKUP(Cost_Sch1!Q107,Coding!$B$2:$D$6,3,FALSE)</f>
        <v>1</v>
      </c>
      <c r="R107">
        <f>Cost_Sch1!R107</f>
        <v>0.89999999999999991</v>
      </c>
      <c r="S107">
        <f>VLOOKUP(Cost_Sch1!S107,Coding!$B$2:$D$6,3,FALSE)</f>
        <v>4</v>
      </c>
      <c r="T107">
        <f>Cost_Sch1!T107</f>
        <v>2.2906227630637079E-2</v>
      </c>
      <c r="U107">
        <f>Cost_Sch1!U107</f>
        <v>0.10000000000000009</v>
      </c>
    </row>
    <row r="108" spans="1:21" ht="17">
      <c r="A108" s="1" t="str">
        <f>Cost_Sch1!A108</f>
        <v>Heidelberg Spar</v>
      </c>
      <c r="B108">
        <f>VLOOKUP(Cost_Sch1!B108,Coding!$B$27:$C$34,2,FALSE)</f>
        <v>3</v>
      </c>
      <c r="C108">
        <f>VLOOKUP(Cost_Sch1!C108,Coding!$B$2:$D$6,3,FALSE)</f>
        <v>1</v>
      </c>
      <c r="D108">
        <f>VLOOKUP(Cost_Sch1!D108,Coding!$B$8:$D$10,3,FALSE)</f>
        <v>1</v>
      </c>
      <c r="E108">
        <f>VLOOKUP(Cost_Sch1!E108,Coding!$B$36:$C$37,2,FALSE)</f>
        <v>2</v>
      </c>
      <c r="F108" s="7">
        <f>Cost_Sch1!F108</f>
        <v>1</v>
      </c>
      <c r="G108">
        <f>Cost_Sch1!G108</f>
        <v>8018</v>
      </c>
      <c r="H108">
        <f>VLOOKUP(Cost_Sch1!H108,Coding!$B$12:$D$15,3,FALSE)</f>
        <v>3</v>
      </c>
      <c r="I108">
        <f>Cost_Sch1!I108</f>
        <v>1649</v>
      </c>
      <c r="J108">
        <f>Cost_Sch1!J108</f>
        <v>6.7450000000000001</v>
      </c>
      <c r="K108">
        <f>VLOOKUP(Cost_Sch1!K108,Coding!$B$44:$C$45,2,FALSE)</f>
        <v>1</v>
      </c>
      <c r="L108">
        <f>Cost_Sch1!L108</f>
        <v>93333.333333333328</v>
      </c>
      <c r="M108">
        <f>VLOOKUP(Cost_Sch1!M108,Coding!$B$47:$D$53,3,FALSE)</f>
        <v>2</v>
      </c>
      <c r="N108">
        <f>VLOOKUP(Cost_Sch1!N108,Coding!$B$2:$D$6,3,FALSE)</f>
        <v>4</v>
      </c>
      <c r="O108">
        <f>VLOOKUP(Cost_Sch1!O108,Coding!$B$17:$C$25,2,FALSE)</f>
        <v>3</v>
      </c>
      <c r="P108">
        <f>Cost_Sch1!P108</f>
        <v>1620</v>
      </c>
      <c r="Q108">
        <f>VLOOKUP(Cost_Sch1!Q108,Coding!$B$2:$D$6,3,FALSE)</f>
        <v>5</v>
      </c>
      <c r="R108">
        <f>Cost_Sch1!R108</f>
        <v>0.85714285714285721</v>
      </c>
      <c r="S108">
        <f>VLOOKUP(Cost_Sch1!S108,Coding!$B$2:$D$6,3,FALSE)</f>
        <v>5</v>
      </c>
      <c r="T108">
        <f>Cost_Sch1!T108</f>
        <v>-9.5815645845967259E-2</v>
      </c>
      <c r="U108">
        <f>Cost_Sch1!U108</f>
        <v>8.1541882876204168E-3</v>
      </c>
    </row>
    <row r="109" spans="1:21" ht="34">
      <c r="A109" s="1" t="str">
        <f>Cost_Sch1!A109</f>
        <v>Lucius Spar</v>
      </c>
      <c r="B109">
        <f>VLOOKUP(Cost_Sch1!B109,Coding!$B$27:$C$34,2,FALSE)</f>
        <v>3</v>
      </c>
      <c r="C109">
        <f>VLOOKUP(Cost_Sch1!C109,Coding!$B$2:$D$6,3,FALSE)</f>
        <v>1</v>
      </c>
      <c r="D109">
        <f>VLOOKUP(Cost_Sch1!D109,Coding!$B$8:$D$10,3,FALSE)</f>
        <v>1</v>
      </c>
      <c r="E109">
        <f>VLOOKUP(Cost_Sch1!E109,Coding!$B$36:$C$37,2,FALSE)</f>
        <v>2</v>
      </c>
      <c r="F109" s="7">
        <f>Cost_Sch1!F109</f>
        <v>1</v>
      </c>
      <c r="G109">
        <f>Cost_Sch1!G109</f>
        <v>8002</v>
      </c>
      <c r="H109">
        <f>VLOOKUP(Cost_Sch1!H109,Coding!$B$12:$D$15,3,FALSE)</f>
        <v>3</v>
      </c>
      <c r="I109">
        <f>Cost_Sch1!I109</f>
        <v>1007</v>
      </c>
      <c r="J109">
        <f>Cost_Sch1!J109</f>
        <v>7.7359999999999998</v>
      </c>
      <c r="K109">
        <f>VLOOKUP(Cost_Sch1!K109,Coding!$B$44:$C$45,2,FALSE)</f>
        <v>1</v>
      </c>
      <c r="L109">
        <f>Cost_Sch1!L109</f>
        <v>155000</v>
      </c>
      <c r="M109">
        <f>VLOOKUP(Cost_Sch1!M109,Coding!$B$47:$D$53,3,FALSE)</f>
        <v>4</v>
      </c>
      <c r="N109">
        <f>VLOOKUP(Cost_Sch1!N109,Coding!$B$2:$D$6,3,FALSE)</f>
        <v>4</v>
      </c>
      <c r="O109">
        <f>VLOOKUP(Cost_Sch1!O109,Coding!$B$17:$C$25,2,FALSE)</f>
        <v>3</v>
      </c>
      <c r="P109">
        <f>Cost_Sch1!P109</f>
        <v>2165</v>
      </c>
      <c r="Q109">
        <f>VLOOKUP(Cost_Sch1!Q109,Coding!$B$2:$D$6,3,FALSE)</f>
        <v>4</v>
      </c>
      <c r="R109">
        <f>Cost_Sch1!R109</f>
        <v>0.5161290322580645</v>
      </c>
      <c r="S109">
        <f>VLOOKUP(Cost_Sch1!S109,Coding!$B$2:$D$6,3,FALSE)</f>
        <v>5</v>
      </c>
      <c r="T109">
        <f>Cost_Sch1!T109</f>
        <v>0.14001986097318769</v>
      </c>
      <c r="U109">
        <f>Cost_Sch1!U109</f>
        <v>8.2730093071354781E-3</v>
      </c>
    </row>
    <row r="110" spans="1:21" ht="17">
      <c r="A110" s="1" t="str">
        <f>Cost_Sch1!A110</f>
        <v>Medusa Spar</v>
      </c>
      <c r="B110">
        <f>VLOOKUP(Cost_Sch1!B110,Coding!$B$27:$C$34,2,FALSE)</f>
        <v>3</v>
      </c>
      <c r="C110">
        <f>VLOOKUP(Cost_Sch1!C110,Coding!$B$2:$D$6,3,FALSE)</f>
        <v>2</v>
      </c>
      <c r="D110">
        <f>VLOOKUP(Cost_Sch1!D110,Coding!$B$8:$D$10,3,FALSE)</f>
        <v>1</v>
      </c>
      <c r="E110">
        <f>VLOOKUP(Cost_Sch1!E110,Coding!$B$36:$C$37,2,FALSE)</f>
        <v>2</v>
      </c>
      <c r="F110" s="7">
        <f>Cost_Sch1!F110</f>
        <v>1</v>
      </c>
      <c r="G110">
        <f>Cost_Sch1!G110</f>
        <v>4077</v>
      </c>
      <c r="H110">
        <f>VLOOKUP(Cost_Sch1!H110,Coding!$B$12:$D$15,3,FALSE)</f>
        <v>4</v>
      </c>
      <c r="I110">
        <f>Cost_Sch1!I110</f>
        <v>579</v>
      </c>
      <c r="J110">
        <f>Cost_Sch1!J110</f>
        <v>0.2</v>
      </c>
      <c r="K110">
        <f>VLOOKUP(Cost_Sch1!K110,Coding!$B$44:$C$45,2,FALSE)</f>
        <v>1</v>
      </c>
      <c r="L110">
        <f>Cost_Sch1!L110</f>
        <v>58333.333333333328</v>
      </c>
      <c r="M110">
        <f>VLOOKUP(Cost_Sch1!M110,Coding!$B$47:$D$53,3,FALSE)</f>
        <v>2</v>
      </c>
      <c r="N110">
        <f>VLOOKUP(Cost_Sch1!N110,Coding!$B$2:$D$6,3,FALSE)</f>
        <v>3</v>
      </c>
      <c r="O110">
        <f>VLOOKUP(Cost_Sch1!O110,Coding!$B$17:$C$25,2,FALSE)</f>
        <v>3</v>
      </c>
      <c r="P110">
        <f>Cost_Sch1!P110</f>
        <v>675</v>
      </c>
      <c r="Q110">
        <f>VLOOKUP(Cost_Sch1!Q110,Coding!$B$2:$D$6,3,FALSE)</f>
        <v>1</v>
      </c>
      <c r="R110">
        <f>Cost_Sch1!R110</f>
        <v>0.68571428571428572</v>
      </c>
      <c r="S110">
        <f>VLOOKUP(Cost_Sch1!S110,Coding!$B$2:$D$6,3,FALSE)</f>
        <v>1</v>
      </c>
      <c r="T110">
        <f>Cost_Sch1!T110</f>
        <v>0.7426597582037997</v>
      </c>
      <c r="U110">
        <f>Cost_Sch1!U110</f>
        <v>0.36500000000000005</v>
      </c>
    </row>
    <row r="111" spans="1:21" ht="34">
      <c r="A111" s="1" t="str">
        <f>Cost_Sch1!A111</f>
        <v>Gulfstar 1</v>
      </c>
      <c r="B111">
        <f>VLOOKUP(Cost_Sch1!B111,Coding!$B$27:$C$34,2,FALSE)</f>
        <v>3</v>
      </c>
      <c r="C111">
        <f>VLOOKUP(Cost_Sch1!C111,Coding!$B$2:$D$6,3,FALSE)</f>
        <v>1</v>
      </c>
      <c r="D111">
        <f>VLOOKUP(Cost_Sch1!D111,Coding!$B$8:$D$10,3,FALSE)</f>
        <v>2</v>
      </c>
      <c r="E111">
        <f>VLOOKUP(Cost_Sch1!E111,Coding!$B$36:$C$37,2,FALSE)</f>
        <v>1</v>
      </c>
      <c r="F111" s="7">
        <f>Cost_Sch1!F111</f>
        <v>3</v>
      </c>
      <c r="G111">
        <f>Cost_Sch1!G111</f>
        <v>7813</v>
      </c>
      <c r="H111">
        <f>VLOOKUP(Cost_Sch1!H111,Coding!$B$12:$D$15,3,FALSE)</f>
        <v>3</v>
      </c>
      <c r="I111">
        <f>Cost_Sch1!I111</f>
        <v>1132</v>
      </c>
      <c r="J111">
        <f>Cost_Sch1!J111</f>
        <v>2.2999999999999998</v>
      </c>
      <c r="K111">
        <f>VLOOKUP(Cost_Sch1!K111,Coding!$B$44:$C$45,2,FALSE)</f>
        <v>1</v>
      </c>
      <c r="L111">
        <f>Cost_Sch1!L111</f>
        <v>109166.66666666667</v>
      </c>
      <c r="M111">
        <f>VLOOKUP(Cost_Sch1!M111,Coding!$B$47:$D$53,3,FALSE)</f>
        <v>3</v>
      </c>
      <c r="N111">
        <f>VLOOKUP(Cost_Sch1!N111,Coding!$B$2:$D$6,3,FALSE)</f>
        <v>2</v>
      </c>
      <c r="O111">
        <f>VLOOKUP(Cost_Sch1!O111,Coding!$B$17:$C$25,2,FALSE)</f>
        <v>3</v>
      </c>
      <c r="P111">
        <f>Cost_Sch1!P111</f>
        <v>1310</v>
      </c>
      <c r="Q111">
        <f>VLOOKUP(Cost_Sch1!Q111,Coding!$B$2:$D$6,3,FALSE)</f>
        <v>2</v>
      </c>
      <c r="R111">
        <f>Cost_Sch1!R111</f>
        <v>0.73282442748091603</v>
      </c>
      <c r="S111">
        <f>VLOOKUP(Cost_Sch1!S111,Coding!$B$2:$D$6,3,FALSE)</f>
        <v>3</v>
      </c>
      <c r="T111">
        <f>Cost_Sch1!T111</f>
        <v>0.12190812720848057</v>
      </c>
      <c r="U111">
        <f>Cost_Sch1!U111</f>
        <v>0.47826086956521746</v>
      </c>
    </row>
    <row r="112" spans="1:21" ht="34">
      <c r="A112" s="1" t="str">
        <f>Cost_Sch1!A112</f>
        <v>Devil's Tower Spar</v>
      </c>
      <c r="B112">
        <f>VLOOKUP(Cost_Sch1!B112,Coding!$B$27:$C$34,2,FALSE)</f>
        <v>3</v>
      </c>
      <c r="C112">
        <f>VLOOKUP(Cost_Sch1!C112,Coding!$B$2:$D$6,3,FALSE)</f>
        <v>3</v>
      </c>
      <c r="D112">
        <f>VLOOKUP(Cost_Sch1!D112,Coding!$B$8:$D$10,3,FALSE)</f>
        <v>1</v>
      </c>
      <c r="E112">
        <f>VLOOKUP(Cost_Sch1!E112,Coding!$B$36:$C$37,2,FALSE)</f>
        <v>1</v>
      </c>
      <c r="F112" s="7">
        <f>Cost_Sch1!F112</f>
        <v>3</v>
      </c>
      <c r="G112">
        <f>Cost_Sch1!G112</f>
        <v>4189</v>
      </c>
      <c r="H112">
        <f>VLOOKUP(Cost_Sch1!H112,Coding!$B$12:$D$15,3,FALSE)</f>
        <v>4</v>
      </c>
      <c r="I112">
        <f>Cost_Sch1!I112</f>
        <v>739</v>
      </c>
      <c r="J112">
        <f>Cost_Sch1!J112</f>
        <v>0.2</v>
      </c>
      <c r="K112">
        <f>VLOOKUP(Cost_Sch1!K112,Coding!$B$44:$C$45,2,FALSE)</f>
        <v>1</v>
      </c>
      <c r="L112">
        <f>Cost_Sch1!L112</f>
        <v>66666.666666666672</v>
      </c>
      <c r="M112">
        <f>VLOOKUP(Cost_Sch1!M112,Coding!$B$47:$D$53,3,FALSE)</f>
        <v>2</v>
      </c>
      <c r="N112">
        <f>VLOOKUP(Cost_Sch1!N112,Coding!$B$2:$D$6,3,FALSE)</f>
        <v>2</v>
      </c>
      <c r="O112">
        <f>VLOOKUP(Cost_Sch1!O112,Coding!$B$17:$C$25,2,FALSE)</f>
        <v>3</v>
      </c>
      <c r="P112">
        <f>Cost_Sch1!P112</f>
        <v>1710</v>
      </c>
      <c r="Q112">
        <f>VLOOKUP(Cost_Sch1!Q112,Coding!$B$2:$D$6,3,FALSE)</f>
        <v>2</v>
      </c>
      <c r="R112">
        <f>Cost_Sch1!R112</f>
        <v>0.89999999999999991</v>
      </c>
      <c r="S112">
        <f>VLOOKUP(Cost_Sch1!S112,Coding!$B$2:$D$6,3,FALSE)</f>
        <v>1</v>
      </c>
      <c r="T112">
        <f>Cost_Sch1!T112</f>
        <v>0.41948579161028415</v>
      </c>
      <c r="U112">
        <f>Cost_Sch1!U112</f>
        <v>6.0000000000000053E-2</v>
      </c>
    </row>
    <row r="113" spans="1:21" ht="17">
      <c r="A113" s="1" t="str">
        <f>Cost_Sch1!A113</f>
        <v>Kikeh Spar</v>
      </c>
      <c r="B113">
        <f>VLOOKUP(Cost_Sch1!B113,Coding!$B$27:$C$34,2,FALSE)</f>
        <v>2</v>
      </c>
      <c r="C113">
        <f>VLOOKUP(Cost_Sch1!C113,Coding!$B$2:$D$6,3,FALSE)</f>
        <v>5</v>
      </c>
      <c r="D113">
        <f>VLOOKUP(Cost_Sch1!D113,Coding!$B$8:$D$10,3,FALSE)</f>
        <v>1</v>
      </c>
      <c r="E113">
        <f>VLOOKUP(Cost_Sch1!E113,Coding!$B$36:$C$37,2,FALSE)</f>
        <v>2</v>
      </c>
      <c r="F113" s="7">
        <f>Cost_Sch1!F113</f>
        <v>1</v>
      </c>
      <c r="G113">
        <f>Cost_Sch1!G113</f>
        <v>5513</v>
      </c>
      <c r="H113">
        <f>VLOOKUP(Cost_Sch1!H113,Coding!$B$12:$D$15,3,FALSE)</f>
        <v>3</v>
      </c>
      <c r="I113">
        <f>Cost_Sch1!I113</f>
        <v>939</v>
      </c>
      <c r="J113">
        <f>Cost_Sch1!J113</f>
        <v>0.5</v>
      </c>
      <c r="K113">
        <f>VLOOKUP(Cost_Sch1!K113,Coding!$B$44:$C$45,2,FALSE)</f>
        <v>1</v>
      </c>
      <c r="L113">
        <f>Cost_Sch1!L113</f>
        <v>142500</v>
      </c>
      <c r="M113">
        <f>VLOOKUP(Cost_Sch1!M113,Coding!$B$47:$D$53,3,FALSE)</f>
        <v>3</v>
      </c>
      <c r="N113">
        <f>VLOOKUP(Cost_Sch1!N113,Coding!$B$2:$D$6,3,FALSE)</f>
        <v>4</v>
      </c>
      <c r="O113">
        <f>VLOOKUP(Cost_Sch1!O113,Coding!$B$17:$C$25,2,FALSE)</f>
        <v>3</v>
      </c>
      <c r="P113">
        <f>Cost_Sch1!P113</f>
        <v>1330</v>
      </c>
      <c r="Q113">
        <f>VLOOKUP(Cost_Sch1!Q113,Coding!$B$2:$D$6,3,FALSE)</f>
        <v>1</v>
      </c>
      <c r="R113">
        <f>Cost_Sch1!R113</f>
        <v>0.84210526315789469</v>
      </c>
      <c r="S113">
        <f>VLOOKUP(Cost_Sch1!S113,Coding!$B$2:$D$6,3,FALSE)</f>
        <v>4</v>
      </c>
      <c r="T113">
        <f>Cost_Sch1!T113</f>
        <v>-1.5974440894568689E-2</v>
      </c>
      <c r="U113">
        <f>Cost_Sch1!U113</f>
        <v>0.28571428571428581</v>
      </c>
    </row>
    <row r="114" spans="1:21" ht="17">
      <c r="A114" s="1" t="str">
        <f>Cost_Sch1!A114</f>
        <v>Kizomba A Wellhead TLP</v>
      </c>
      <c r="B114">
        <f>VLOOKUP(Cost_Sch1!B114,Coding!$B$27:$C$34,2,FALSE)</f>
        <v>1</v>
      </c>
      <c r="C114">
        <f>VLOOKUP(Cost_Sch1!C114,Coding!$B$2:$D$6,3,FALSE)</f>
        <v>4</v>
      </c>
      <c r="D114">
        <f>VLOOKUP(Cost_Sch1!D114,Coding!$B$8:$D$10,3,FALSE)</f>
        <v>2</v>
      </c>
      <c r="E114">
        <f>VLOOKUP(Cost_Sch1!E114,Coding!$B$36:$C$37,2,FALSE)</f>
        <v>2</v>
      </c>
      <c r="F114" s="7">
        <f>Cost_Sch1!F114</f>
        <v>1</v>
      </c>
      <c r="G114">
        <f>Cost_Sch1!G114</f>
        <v>4253</v>
      </c>
      <c r="H114">
        <f>VLOOKUP(Cost_Sch1!H114,Coding!$B$12:$D$15,3,FALSE)</f>
        <v>3</v>
      </c>
      <c r="I114">
        <f>Cost_Sch1!I114</f>
        <v>1073</v>
      </c>
      <c r="J114">
        <f>Cost_Sch1!J114</f>
        <v>0.65</v>
      </c>
      <c r="K114">
        <f>VLOOKUP(Cost_Sch1!K114,Coding!$B$44:$C$45,2,FALSE)</f>
        <v>1</v>
      </c>
      <c r="L114">
        <f>Cost_Sch1!L114</f>
        <v>250000</v>
      </c>
      <c r="M114">
        <f>VLOOKUP(Cost_Sch1!M114,Coding!$B$47:$D$53,3,FALSE)</f>
        <v>6</v>
      </c>
      <c r="N114">
        <f>VLOOKUP(Cost_Sch1!N114,Coding!$B$2:$D$6,3,FALSE)</f>
        <v>1</v>
      </c>
      <c r="O114">
        <f>VLOOKUP(Cost_Sch1!O114,Coding!$B$17:$C$25,2,FALSE)</f>
        <v>2</v>
      </c>
      <c r="P114">
        <f>Cost_Sch1!P114</f>
        <v>1175</v>
      </c>
      <c r="Q114">
        <f>VLOOKUP(Cost_Sch1!Q114,Coding!$B$2:$D$6,3,FALSE)</f>
        <v>3</v>
      </c>
      <c r="R114">
        <f>Cost_Sch1!R114</f>
        <v>1</v>
      </c>
      <c r="S114">
        <f>VLOOKUP(Cost_Sch1!S114,Coding!$B$2:$D$6,3,FALSE)</f>
        <v>2</v>
      </c>
      <c r="T114">
        <f>Cost_Sch1!T114</f>
        <v>5.5917986952469714E-3</v>
      </c>
      <c r="U114">
        <f>Cost_Sch1!U114</f>
        <v>0.13333333333333333</v>
      </c>
    </row>
    <row r="115" spans="1:21" ht="34">
      <c r="A115" s="1" t="str">
        <f>Cost_Sch1!A115</f>
        <v>Kizomba B Wellhead TLP</v>
      </c>
      <c r="B115">
        <f>VLOOKUP(Cost_Sch1!B115,Coding!$B$27:$C$34,2,FALSE)</f>
        <v>1</v>
      </c>
      <c r="C115">
        <f>VLOOKUP(Cost_Sch1!C115,Coding!$B$2:$D$6,3,FALSE)</f>
        <v>3</v>
      </c>
      <c r="D115">
        <f>VLOOKUP(Cost_Sch1!D115,Coding!$B$8:$D$10,3,FALSE)</f>
        <v>2</v>
      </c>
      <c r="E115">
        <f>VLOOKUP(Cost_Sch1!E115,Coding!$B$36:$C$37,2,FALSE)</f>
        <v>2</v>
      </c>
      <c r="F115" s="7">
        <f>Cost_Sch1!F115</f>
        <v>1</v>
      </c>
      <c r="G115">
        <f>Cost_Sch1!G115</f>
        <v>4756</v>
      </c>
      <c r="H115">
        <f>VLOOKUP(Cost_Sch1!H115,Coding!$B$12:$D$15,3,FALSE)</f>
        <v>3</v>
      </c>
      <c r="I115">
        <f>Cost_Sch1!I115</f>
        <v>1071</v>
      </c>
      <c r="J115">
        <f>Cost_Sch1!J115</f>
        <v>0.6</v>
      </c>
      <c r="K115">
        <f>VLOOKUP(Cost_Sch1!K115,Coding!$B$44:$C$45,2,FALSE)</f>
        <v>1</v>
      </c>
      <c r="L115">
        <f>Cost_Sch1!L115</f>
        <v>250000</v>
      </c>
      <c r="M115">
        <f>VLOOKUP(Cost_Sch1!M115,Coding!$B$47:$D$53,3,FALSE)</f>
        <v>6</v>
      </c>
      <c r="N115">
        <f>VLOOKUP(Cost_Sch1!N115,Coding!$B$2:$D$6,3,FALSE)</f>
        <v>1</v>
      </c>
      <c r="O115">
        <f>VLOOKUP(Cost_Sch1!O115,Coding!$B$17:$C$25,2,FALSE)</f>
        <v>2</v>
      </c>
      <c r="P115">
        <f>Cost_Sch1!P115</f>
        <v>1250</v>
      </c>
      <c r="Q115">
        <f>VLOOKUP(Cost_Sch1!Q115,Coding!$B$2:$D$6,3,FALSE)</f>
        <v>5</v>
      </c>
      <c r="R115">
        <f>Cost_Sch1!R115</f>
        <v>1</v>
      </c>
      <c r="S115">
        <f>VLOOKUP(Cost_Sch1!S115,Coding!$B$2:$D$6,3,FALSE)</f>
        <v>2</v>
      </c>
      <c r="T115">
        <f>Cost_Sch1!T115</f>
        <v>-0.14005602240896359</v>
      </c>
      <c r="U115">
        <f>Cost_Sch1!U115</f>
        <v>0.13333333333333347</v>
      </c>
    </row>
    <row r="116" spans="1:21" ht="17">
      <c r="A116" s="1" t="str">
        <f>Cost_Sch1!A116</f>
        <v>Okume TLP</v>
      </c>
      <c r="B116">
        <f>VLOOKUP(Cost_Sch1!B116,Coding!$B$27:$C$34,2,FALSE)</f>
        <v>1</v>
      </c>
      <c r="C116">
        <f>VLOOKUP(Cost_Sch1!C116,Coding!$B$2:$D$6,3,FALSE)</f>
        <v>2</v>
      </c>
      <c r="D116">
        <f>VLOOKUP(Cost_Sch1!D116,Coding!$B$8:$D$10,3,FALSE)</f>
        <v>1</v>
      </c>
      <c r="E116">
        <f>VLOOKUP(Cost_Sch1!E116,Coding!$B$36:$C$37,2,FALSE)</f>
        <v>2</v>
      </c>
      <c r="F116" s="7">
        <f>Cost_Sch1!F116</f>
        <v>1</v>
      </c>
      <c r="G116">
        <f>Cost_Sch1!G116</f>
        <v>5414</v>
      </c>
      <c r="H116">
        <f>VLOOKUP(Cost_Sch1!H116,Coding!$B$12:$D$15,3,FALSE)</f>
        <v>3</v>
      </c>
      <c r="I116">
        <f>Cost_Sch1!I116</f>
        <v>550</v>
      </c>
      <c r="J116">
        <f>Cost_Sch1!J116</f>
        <v>0.14249999999999999</v>
      </c>
      <c r="K116">
        <f>VLOOKUP(Cost_Sch1!K116,Coding!$B$44:$C$45,2,FALSE)</f>
        <v>1</v>
      </c>
      <c r="L116">
        <f>Cost_Sch1!L116</f>
        <v>30000</v>
      </c>
      <c r="M116">
        <f>VLOOKUP(Cost_Sch1!M116,Coding!$B$47:$D$53,3,FALSE)</f>
        <v>1</v>
      </c>
      <c r="N116">
        <f>VLOOKUP(Cost_Sch1!N116,Coding!$B$2:$D$6,3,FALSE)</f>
        <v>1</v>
      </c>
      <c r="O116">
        <f>VLOOKUP(Cost_Sch1!O116,Coding!$B$17:$C$25,2,FALSE)</f>
        <v>2</v>
      </c>
      <c r="P116">
        <f>Cost_Sch1!P116</f>
        <v>500</v>
      </c>
      <c r="Q116">
        <f>VLOOKUP(Cost_Sch1!Q116,Coding!$B$2:$D$6,3,FALSE)</f>
        <v>4</v>
      </c>
      <c r="R116">
        <f>Cost_Sch1!R116</f>
        <v>0.83333333333333337</v>
      </c>
      <c r="S116">
        <f>VLOOKUP(Cost_Sch1!S116,Coding!$B$2:$D$6,3,FALSE)</f>
        <v>4</v>
      </c>
      <c r="T116">
        <f>Cost_Sch1!T116</f>
        <v>0.04</v>
      </c>
      <c r="U116">
        <f>Cost_Sch1!U116</f>
        <v>0</v>
      </c>
    </row>
    <row r="117" spans="1:21" ht="17">
      <c r="A117" s="1" t="str">
        <f>Cost_Sch1!A117</f>
        <v>Oveng TLP</v>
      </c>
      <c r="B117">
        <f>VLOOKUP(Cost_Sch1!B117,Coding!$B$27:$C$34,2,FALSE)</f>
        <v>1</v>
      </c>
      <c r="C117">
        <f>VLOOKUP(Cost_Sch1!C117,Coding!$B$2:$D$6,3,FALSE)</f>
        <v>2</v>
      </c>
      <c r="D117">
        <f>VLOOKUP(Cost_Sch1!D117,Coding!$B$8:$D$10,3,FALSE)</f>
        <v>1</v>
      </c>
      <c r="E117">
        <f>VLOOKUP(Cost_Sch1!E117,Coding!$B$36:$C$37,2,FALSE)</f>
        <v>2</v>
      </c>
      <c r="F117" s="7">
        <f>Cost_Sch1!F117</f>
        <v>1</v>
      </c>
      <c r="G117">
        <f>Cost_Sch1!G117</f>
        <v>5414</v>
      </c>
      <c r="H117">
        <f>VLOOKUP(Cost_Sch1!H117,Coding!$B$12:$D$15,3,FALSE)</f>
        <v>3</v>
      </c>
      <c r="I117">
        <f>Cost_Sch1!I117</f>
        <v>550</v>
      </c>
      <c r="J117">
        <f>Cost_Sch1!J117</f>
        <v>0.14249999999999999</v>
      </c>
      <c r="K117">
        <f>VLOOKUP(Cost_Sch1!K117,Coding!$B$44:$C$45,2,FALSE)</f>
        <v>1</v>
      </c>
      <c r="L117">
        <f>Cost_Sch1!L117</f>
        <v>30000</v>
      </c>
      <c r="M117">
        <f>VLOOKUP(Cost_Sch1!M117,Coding!$B$47:$D$53,3,FALSE)</f>
        <v>1</v>
      </c>
      <c r="N117">
        <f>VLOOKUP(Cost_Sch1!N117,Coding!$B$2:$D$6,3,FALSE)</f>
        <v>1</v>
      </c>
      <c r="O117">
        <f>VLOOKUP(Cost_Sch1!O117,Coding!$B$17:$C$25,2,FALSE)</f>
        <v>2</v>
      </c>
      <c r="P117">
        <f>Cost_Sch1!P117</f>
        <v>280</v>
      </c>
      <c r="Q117">
        <f>VLOOKUP(Cost_Sch1!Q117,Coding!$B$2:$D$6,3,FALSE)</f>
        <v>4</v>
      </c>
      <c r="R117">
        <f>Cost_Sch1!R117</f>
        <v>0.83333333333333337</v>
      </c>
      <c r="S117">
        <f>VLOOKUP(Cost_Sch1!S117,Coding!$B$2:$D$6,3,FALSE)</f>
        <v>4</v>
      </c>
      <c r="T117">
        <f>Cost_Sch1!T117</f>
        <v>0.04</v>
      </c>
      <c r="U117">
        <f>Cost_Sch1!U117</f>
        <v>0</v>
      </c>
    </row>
    <row r="118" spans="1:21" ht="17">
      <c r="A118" s="1" t="str">
        <f>Cost_Sch1!A118</f>
        <v>P 61 Wellhead TLP</v>
      </c>
      <c r="B118">
        <f>VLOOKUP(Cost_Sch1!B118,Coding!$B$27:$C$34,2,FALSE)</f>
        <v>6</v>
      </c>
      <c r="C118">
        <f>VLOOKUP(Cost_Sch1!C118,Coding!$B$2:$D$6,3,FALSE)</f>
        <v>5</v>
      </c>
      <c r="D118">
        <f>VLOOKUP(Cost_Sch1!D118,Coding!$B$8:$D$10,3,FALSE)</f>
        <v>3</v>
      </c>
      <c r="E118">
        <f>VLOOKUP(Cost_Sch1!E118,Coding!$B$36:$C$37,2,FALSE)</f>
        <v>2</v>
      </c>
      <c r="F118" s="7">
        <f>Cost_Sch1!F118</f>
        <v>1</v>
      </c>
      <c r="G118">
        <f>Cost_Sch1!G118</f>
        <v>7213</v>
      </c>
      <c r="H118">
        <f>VLOOKUP(Cost_Sch1!H118,Coding!$B$12:$D$15,3,FALSE)</f>
        <v>3</v>
      </c>
      <c r="I118">
        <f>Cost_Sch1!I118</f>
        <v>1475</v>
      </c>
      <c r="J118">
        <f>Cost_Sch1!J118</f>
        <v>1.07</v>
      </c>
      <c r="K118">
        <f>VLOOKUP(Cost_Sch1!K118,Coding!$B$44:$C$45,2,FALSE)</f>
        <v>1</v>
      </c>
      <c r="L118">
        <f>Cost_Sch1!L118</f>
        <v>145833.33333333334</v>
      </c>
      <c r="M118">
        <f>VLOOKUP(Cost_Sch1!M118,Coding!$B$47:$D$53,3,FALSE)</f>
        <v>3</v>
      </c>
      <c r="N118">
        <f>VLOOKUP(Cost_Sch1!N118,Coding!$B$2:$D$6,3,FALSE)</f>
        <v>3</v>
      </c>
      <c r="O118">
        <f>VLOOKUP(Cost_Sch1!O118,Coding!$B$17:$C$25,2,FALSE)</f>
        <v>2</v>
      </c>
      <c r="P118">
        <f>Cost_Sch1!P118</f>
        <v>1180</v>
      </c>
      <c r="Q118">
        <f>VLOOKUP(Cost_Sch1!Q118,Coding!$B$2:$D$6,3,FALSE)</f>
        <v>1</v>
      </c>
      <c r="R118">
        <f>Cost_Sch1!R118</f>
        <v>0.96</v>
      </c>
      <c r="S118">
        <f>VLOOKUP(Cost_Sch1!S118,Coding!$B$2:$D$6,3,FALSE)</f>
        <v>2</v>
      </c>
      <c r="T118">
        <f>Cost_Sch1!T118</f>
        <v>0.35050847457627121</v>
      </c>
      <c r="U118">
        <f>Cost_Sch1!U118</f>
        <v>0</v>
      </c>
    </row>
    <row r="119" spans="1:21" ht="17">
      <c r="A119" s="1" t="str">
        <f>Cost_Sch1!A119</f>
        <v>Auger TLP</v>
      </c>
      <c r="B119">
        <f>VLOOKUP(Cost_Sch1!B119,Coding!$B$27:$C$34,2,FALSE)</f>
        <v>3</v>
      </c>
      <c r="C119">
        <f>VLOOKUP(Cost_Sch1!C119,Coding!$B$2:$D$6,3,FALSE)</f>
        <v>2</v>
      </c>
      <c r="D119">
        <f>VLOOKUP(Cost_Sch1!D119,Coding!$B$8:$D$10,3,FALSE)</f>
        <v>2</v>
      </c>
      <c r="E119">
        <f>VLOOKUP(Cost_Sch1!E119,Coding!$B$36:$C$37,2,FALSE)</f>
        <v>2</v>
      </c>
      <c r="F119" s="7">
        <f>Cost_Sch1!F119</f>
        <v>1</v>
      </c>
      <c r="G119">
        <f>Cost_Sch1!G119</f>
        <v>287</v>
      </c>
      <c r="H119">
        <f>VLOOKUP(Cost_Sch1!H119,Coding!$B$12:$D$15,3,FALSE)</f>
        <v>3</v>
      </c>
      <c r="I119">
        <f>Cost_Sch1!I119</f>
        <v>1233</v>
      </c>
      <c r="J119">
        <f>Cost_Sch1!J119</f>
        <v>0.86363636363636354</v>
      </c>
      <c r="K119">
        <f>VLOOKUP(Cost_Sch1!K119,Coding!$B$44:$C$45,2,FALSE)</f>
        <v>1</v>
      </c>
      <c r="L119">
        <f>Cost_Sch1!L119</f>
        <v>65000</v>
      </c>
      <c r="M119">
        <f>VLOOKUP(Cost_Sch1!M119,Coding!$B$47:$D$53,3,FALSE)</f>
        <v>2</v>
      </c>
      <c r="N119">
        <f>VLOOKUP(Cost_Sch1!N119,Coding!$B$2:$D$6,3,FALSE)</f>
        <v>4</v>
      </c>
      <c r="O119">
        <f>VLOOKUP(Cost_Sch1!O119,Coding!$B$17:$C$25,2,FALSE)</f>
        <v>2</v>
      </c>
      <c r="P119">
        <f>Cost_Sch1!P119</f>
        <v>870</v>
      </c>
      <c r="Q119">
        <f>VLOOKUP(Cost_Sch1!Q119,Coding!$B$2:$D$6,3,FALSE)</f>
        <v>2</v>
      </c>
      <c r="R119">
        <f>Cost_Sch1!R119</f>
        <v>0.61538461538461542</v>
      </c>
      <c r="S119">
        <f>VLOOKUP(Cost_Sch1!S119,Coding!$B$2:$D$6,3,FALSE)</f>
        <v>4</v>
      </c>
      <c r="T119">
        <f>Cost_Sch1!T119</f>
        <v>4.4606650446066508E-2</v>
      </c>
      <c r="U119">
        <f>Cost_Sch1!U119</f>
        <v>0.38947368421052642</v>
      </c>
    </row>
    <row r="120" spans="1:21" ht="17">
      <c r="A120" s="1" t="str">
        <f>Cost_Sch1!A120</f>
        <v>Magnolia TLP</v>
      </c>
      <c r="B120">
        <f>VLOOKUP(Cost_Sch1!B120,Coding!$B$27:$C$34,2,FALSE)</f>
        <v>3</v>
      </c>
      <c r="C120">
        <f>VLOOKUP(Cost_Sch1!C120,Coding!$B$2:$D$6,3,FALSE)</f>
        <v>1</v>
      </c>
      <c r="D120">
        <f>VLOOKUP(Cost_Sch1!D120,Coding!$B$8:$D$10,3,FALSE)</f>
        <v>2</v>
      </c>
      <c r="E120">
        <f>VLOOKUP(Cost_Sch1!E120,Coding!$B$36:$C$37,2,FALSE)</f>
        <v>2</v>
      </c>
      <c r="F120" s="7">
        <f>Cost_Sch1!F120</f>
        <v>1</v>
      </c>
      <c r="G120">
        <f>Cost_Sch1!G120</f>
        <v>4392</v>
      </c>
      <c r="H120">
        <f>VLOOKUP(Cost_Sch1!H120,Coding!$B$12:$D$15,3,FALSE)</f>
        <v>3</v>
      </c>
      <c r="I120">
        <f>Cost_Sch1!I120</f>
        <v>1040</v>
      </c>
      <c r="J120">
        <f>Cost_Sch1!J120</f>
        <v>0.6</v>
      </c>
      <c r="K120">
        <f>VLOOKUP(Cost_Sch1!K120,Coding!$B$44:$C$45,2,FALSE)</f>
        <v>1</v>
      </c>
      <c r="L120">
        <f>Cost_Sch1!L120</f>
        <v>75000</v>
      </c>
      <c r="M120">
        <f>VLOOKUP(Cost_Sch1!M120,Coding!$B$47:$D$53,3,FALSE)</f>
        <v>2</v>
      </c>
      <c r="N120">
        <f>VLOOKUP(Cost_Sch1!N120,Coding!$B$2:$D$6,3,FALSE)</f>
        <v>4</v>
      </c>
      <c r="O120">
        <f>VLOOKUP(Cost_Sch1!O120,Coding!$B$17:$C$25,2,FALSE)</f>
        <v>2</v>
      </c>
      <c r="P120">
        <f>Cost_Sch1!P120</f>
        <v>1432</v>
      </c>
      <c r="Q120">
        <f>VLOOKUP(Cost_Sch1!Q120,Coding!$B$2:$D$6,3,FALSE)</f>
        <v>2</v>
      </c>
      <c r="R120">
        <f>Cost_Sch1!R120</f>
        <v>0.66666666666666663</v>
      </c>
      <c r="S120">
        <f>VLOOKUP(Cost_Sch1!S120,Coding!$B$2:$D$6,3,FALSE)</f>
        <v>5</v>
      </c>
      <c r="T120">
        <f>Cost_Sch1!T120</f>
        <v>3.8461538461538464E-2</v>
      </c>
      <c r="U120">
        <f>Cost_Sch1!U120</f>
        <v>0</v>
      </c>
    </row>
    <row r="121" spans="1:21" ht="17">
      <c r="A121" s="1" t="str">
        <f>Cost_Sch1!A121</f>
        <v>Brutus TLP</v>
      </c>
      <c r="B121">
        <f>VLOOKUP(Cost_Sch1!B121,Coding!$B$27:$C$34,2,FALSE)</f>
        <v>3</v>
      </c>
      <c r="C121">
        <f>VLOOKUP(Cost_Sch1!C121,Coding!$B$2:$D$6,3,FALSE)</f>
        <v>1</v>
      </c>
      <c r="D121">
        <f>VLOOKUP(Cost_Sch1!D121,Coding!$B$8:$D$10,3,FALSE)</f>
        <v>2</v>
      </c>
      <c r="E121">
        <f>VLOOKUP(Cost_Sch1!E121,Coding!$B$36:$C$37,2,FALSE)</f>
        <v>2</v>
      </c>
      <c r="F121" s="7">
        <f>Cost_Sch1!F121</f>
        <v>1</v>
      </c>
      <c r="G121">
        <f>Cost_Sch1!G121</f>
        <v>3570</v>
      </c>
      <c r="H121">
        <f>VLOOKUP(Cost_Sch1!H121,Coding!$B$12:$D$15,3,FALSE)</f>
        <v>3</v>
      </c>
      <c r="I121">
        <f>Cost_Sch1!I121</f>
        <v>674</v>
      </c>
      <c r="J121">
        <f>Cost_Sch1!J121</f>
        <v>0.76</v>
      </c>
      <c r="K121">
        <f>VLOOKUP(Cost_Sch1!K121,Coding!$B$44:$C$45,2,FALSE)</f>
        <v>1</v>
      </c>
      <c r="L121">
        <f>Cost_Sch1!L121</f>
        <v>155000</v>
      </c>
      <c r="M121">
        <f>VLOOKUP(Cost_Sch1!M121,Coding!$B$47:$D$53,3,FALSE)</f>
        <v>4</v>
      </c>
      <c r="N121">
        <f>VLOOKUP(Cost_Sch1!N121,Coding!$B$2:$D$6,3,FALSE)</f>
        <v>2</v>
      </c>
      <c r="O121">
        <f>VLOOKUP(Cost_Sch1!O121,Coding!$B$17:$C$25,2,FALSE)</f>
        <v>2</v>
      </c>
      <c r="P121">
        <f>Cost_Sch1!P121</f>
        <v>910</v>
      </c>
      <c r="Q121">
        <f>VLOOKUP(Cost_Sch1!Q121,Coding!$B$2:$D$6,3,FALSE)</f>
        <v>4</v>
      </c>
      <c r="R121">
        <f>Cost_Sch1!R121</f>
        <v>0.83870967741935487</v>
      </c>
      <c r="S121">
        <f>VLOOKUP(Cost_Sch1!S121,Coding!$B$2:$D$6,3,FALSE)</f>
        <v>4</v>
      </c>
      <c r="T121">
        <f>Cost_Sch1!T121</f>
        <v>3.857566765578635E-2</v>
      </c>
      <c r="U121">
        <f>Cost_Sch1!U121</f>
        <v>7.8947368421052558E-2</v>
      </c>
    </row>
    <row r="122" spans="1:21" ht="17">
      <c r="A122" s="1" t="str">
        <f>Cost_Sch1!A122</f>
        <v>Stampede TLP</v>
      </c>
      <c r="B122">
        <f>VLOOKUP(Cost_Sch1!B122,Coding!$B$27:$C$34,2,FALSE)</f>
        <v>3</v>
      </c>
      <c r="C122">
        <f>VLOOKUP(Cost_Sch1!C122,Coding!$B$2:$D$6,3,FALSE)</f>
        <v>1</v>
      </c>
      <c r="D122">
        <f>VLOOKUP(Cost_Sch1!D122,Coding!$B$8:$D$10,3,FALSE)</f>
        <v>1</v>
      </c>
      <c r="E122">
        <f>VLOOKUP(Cost_Sch1!E122,Coding!$B$36:$C$37,2,FALSE)</f>
        <v>2</v>
      </c>
      <c r="F122" s="7">
        <f>Cost_Sch1!F122</f>
        <v>1</v>
      </c>
      <c r="G122">
        <f>Cost_Sch1!G122</f>
        <v>8523</v>
      </c>
      <c r="H122">
        <f>VLOOKUP(Cost_Sch1!H122,Coding!$B$12:$D$15,3,FALSE)</f>
        <v>3</v>
      </c>
      <c r="I122">
        <f>Cost_Sch1!I122</f>
        <v>1982</v>
      </c>
      <c r="J122">
        <f>Cost_Sch1!J122</f>
        <v>6.2</v>
      </c>
      <c r="K122">
        <f>VLOOKUP(Cost_Sch1!K122,Coding!$B$44:$C$45,2,FALSE)</f>
        <v>1</v>
      </c>
      <c r="L122">
        <f>Cost_Sch1!L122</f>
        <v>86666.666666666672</v>
      </c>
      <c r="M122">
        <f>VLOOKUP(Cost_Sch1!M122,Coding!$B$47:$D$53,3,FALSE)</f>
        <v>2</v>
      </c>
      <c r="N122">
        <f>VLOOKUP(Cost_Sch1!N122,Coding!$B$2:$D$6,3,FALSE)</f>
        <v>1</v>
      </c>
      <c r="O122">
        <f>VLOOKUP(Cost_Sch1!O122,Coding!$B$17:$C$25,2,FALSE)</f>
        <v>2</v>
      </c>
      <c r="P122">
        <f>Cost_Sch1!P122</f>
        <v>1160</v>
      </c>
      <c r="Q122">
        <f>VLOOKUP(Cost_Sch1!Q122,Coding!$B$2:$D$6,3,FALSE)</f>
        <v>4</v>
      </c>
      <c r="R122">
        <f>Cost_Sch1!R122</f>
        <v>0.92307692307692302</v>
      </c>
      <c r="S122">
        <f>VLOOKUP(Cost_Sch1!S122,Coding!$B$2:$D$6,3,FALSE)</f>
        <v>5</v>
      </c>
      <c r="T122">
        <f>Cost_Sch1!T122</f>
        <v>-0.12209889001009082</v>
      </c>
      <c r="U122">
        <f>Cost_Sch1!U122</f>
        <v>-0.1290322580645161</v>
      </c>
    </row>
    <row r="123" spans="1:21" ht="17">
      <c r="A123" s="1" t="str">
        <f>Cost_Sch1!A123</f>
        <v>Neptune TLP</v>
      </c>
      <c r="B123">
        <f>VLOOKUP(Cost_Sch1!B123,Coding!$B$27:$C$34,2,FALSE)</f>
        <v>3</v>
      </c>
      <c r="C123">
        <f>VLOOKUP(Cost_Sch1!C123,Coding!$B$2:$D$6,3,FALSE)</f>
        <v>2</v>
      </c>
      <c r="D123">
        <f>VLOOKUP(Cost_Sch1!D123,Coding!$B$8:$D$10,3,FALSE)</f>
        <v>1</v>
      </c>
      <c r="E123">
        <f>VLOOKUP(Cost_Sch1!E123,Coding!$B$36:$C$37,2,FALSE)</f>
        <v>2</v>
      </c>
      <c r="F123" s="7">
        <f>Cost_Sch1!F123</f>
        <v>1</v>
      </c>
      <c r="G123">
        <f>Cost_Sch1!G123</f>
        <v>5670</v>
      </c>
      <c r="H123">
        <f>VLOOKUP(Cost_Sch1!H123,Coding!$B$12:$D$15,3,FALSE)</f>
        <v>3</v>
      </c>
      <c r="I123">
        <f>Cost_Sch1!I123</f>
        <v>887</v>
      </c>
      <c r="J123">
        <f>Cost_Sch1!J123</f>
        <v>0.85</v>
      </c>
      <c r="K123">
        <f>VLOOKUP(Cost_Sch1!K123,Coding!$B$44:$C$45,2,FALSE)</f>
        <v>1</v>
      </c>
      <c r="L123">
        <f>Cost_Sch1!L123</f>
        <v>58333.333333333336</v>
      </c>
      <c r="M123">
        <f>VLOOKUP(Cost_Sch1!M123,Coding!$B$47:$D$53,3,FALSE)</f>
        <v>2</v>
      </c>
      <c r="N123">
        <f>VLOOKUP(Cost_Sch1!N123,Coding!$B$2:$D$6,3,FALSE)</f>
        <v>2</v>
      </c>
      <c r="O123">
        <f>VLOOKUP(Cost_Sch1!O123,Coding!$B$17:$C$25,2,FALSE)</f>
        <v>2</v>
      </c>
      <c r="P123">
        <f>Cost_Sch1!P123</f>
        <v>1300</v>
      </c>
      <c r="Q123">
        <f>VLOOKUP(Cost_Sch1!Q123,Coding!$B$2:$D$6,3,FALSE)</f>
        <v>2</v>
      </c>
      <c r="R123">
        <f>Cost_Sch1!R123</f>
        <v>0.8571428571428571</v>
      </c>
      <c r="S123">
        <f>VLOOKUP(Cost_Sch1!S123,Coding!$B$2:$D$6,3,FALSE)</f>
        <v>3</v>
      </c>
      <c r="T123">
        <f>Cost_Sch1!T123</f>
        <v>0.23449830890642615</v>
      </c>
      <c r="U123">
        <f>Cost_Sch1!U123</f>
        <v>0.47882352941176465</v>
      </c>
    </row>
    <row r="124" spans="1:21" ht="17">
      <c r="A124" s="1" t="str">
        <f>Cost_Sch1!A124</f>
        <v>Shenzi TLP</v>
      </c>
      <c r="B124">
        <f>VLOOKUP(Cost_Sch1!B124,Coding!$B$27:$C$34,2,FALSE)</f>
        <v>3</v>
      </c>
      <c r="C124">
        <f>VLOOKUP(Cost_Sch1!C124,Coding!$B$2:$D$6,3,FALSE)</f>
        <v>2</v>
      </c>
      <c r="D124">
        <f>VLOOKUP(Cost_Sch1!D124,Coding!$B$8:$D$10,3,FALSE)</f>
        <v>1</v>
      </c>
      <c r="E124">
        <f>VLOOKUP(Cost_Sch1!E124,Coding!$B$36:$C$37,2,FALSE)</f>
        <v>2</v>
      </c>
      <c r="F124" s="7">
        <f>Cost_Sch1!F124</f>
        <v>1</v>
      </c>
      <c r="G124">
        <f>Cost_Sch1!G124</f>
        <v>6001</v>
      </c>
      <c r="H124">
        <f>VLOOKUP(Cost_Sch1!H124,Coding!$B$12:$D$15,3,FALSE)</f>
        <v>3</v>
      </c>
      <c r="I124">
        <f>Cost_Sch1!I124</f>
        <v>1119</v>
      </c>
      <c r="J124">
        <f>Cost_Sch1!J124</f>
        <v>4.41</v>
      </c>
      <c r="K124">
        <f>VLOOKUP(Cost_Sch1!K124,Coding!$B$44:$C$45,2,FALSE)</f>
        <v>1</v>
      </c>
      <c r="L124">
        <f>Cost_Sch1!L124</f>
        <v>116666.66666666667</v>
      </c>
      <c r="M124">
        <f>VLOOKUP(Cost_Sch1!M124,Coding!$B$47:$D$53,3,FALSE)</f>
        <v>3</v>
      </c>
      <c r="N124">
        <f>VLOOKUP(Cost_Sch1!N124,Coding!$B$2:$D$6,3,FALSE)</f>
        <v>2</v>
      </c>
      <c r="O124">
        <f>VLOOKUP(Cost_Sch1!O124,Coding!$B$17:$C$25,2,FALSE)</f>
        <v>2</v>
      </c>
      <c r="P124">
        <f>Cost_Sch1!P124</f>
        <v>1333</v>
      </c>
      <c r="Q124">
        <f>VLOOKUP(Cost_Sch1!Q124,Coding!$B$2:$D$6,3,FALSE)</f>
        <v>2</v>
      </c>
      <c r="R124">
        <f>Cost_Sch1!R124</f>
        <v>0.8571428571428571</v>
      </c>
      <c r="S124">
        <f>VLOOKUP(Cost_Sch1!S124,Coding!$B$2:$D$6,3,FALSE)</f>
        <v>5</v>
      </c>
      <c r="T124">
        <f>Cost_Sch1!T124</f>
        <v>-8.8471849865951746E-2</v>
      </c>
      <c r="U124">
        <f>Cost_Sch1!U124</f>
        <v>0</v>
      </c>
    </row>
    <row r="125" spans="1:21" ht="17">
      <c r="A125" s="1" t="str">
        <f>Cost_Sch1!A125</f>
        <v>Mars TLP</v>
      </c>
      <c r="B125">
        <f>VLOOKUP(Cost_Sch1!B125,Coding!$B$27:$C$34,2,FALSE)</f>
        <v>3</v>
      </c>
      <c r="C125">
        <f>VLOOKUP(Cost_Sch1!C125,Coding!$B$2:$D$6,3,FALSE)</f>
        <v>1</v>
      </c>
      <c r="D125">
        <f>VLOOKUP(Cost_Sch1!D125,Coding!$B$8:$D$10,3,FALSE)</f>
        <v>2</v>
      </c>
      <c r="E125">
        <f>VLOOKUP(Cost_Sch1!E125,Coding!$B$36:$C$37,2,FALSE)</f>
        <v>2</v>
      </c>
      <c r="F125" s="7">
        <f>Cost_Sch1!F125</f>
        <v>1</v>
      </c>
      <c r="G125">
        <f>Cost_Sch1!G125</f>
        <v>1381</v>
      </c>
      <c r="H125">
        <f>VLOOKUP(Cost_Sch1!H125,Coding!$B$12:$D$15,3,FALSE)</f>
        <v>3</v>
      </c>
      <c r="I125">
        <f>Cost_Sch1!I125</f>
        <v>1098</v>
      </c>
      <c r="J125">
        <f>Cost_Sch1!J125</f>
        <v>1.2</v>
      </c>
      <c r="K125">
        <f>VLOOKUP(Cost_Sch1!K125,Coding!$B$44:$C$45,2,FALSE)</f>
        <v>1</v>
      </c>
      <c r="L125">
        <f>Cost_Sch1!L125</f>
        <v>230833.33333333334</v>
      </c>
      <c r="M125">
        <f>VLOOKUP(Cost_Sch1!M125,Coding!$B$47:$D$53,3,FALSE)</f>
        <v>5</v>
      </c>
      <c r="N125">
        <f>VLOOKUP(Cost_Sch1!N125,Coding!$B$2:$D$6,3,FALSE)</f>
        <v>2</v>
      </c>
      <c r="O125">
        <f>VLOOKUP(Cost_Sch1!O125,Coding!$B$17:$C$25,2,FALSE)</f>
        <v>2</v>
      </c>
      <c r="P125">
        <f>Cost_Sch1!P125</f>
        <v>896</v>
      </c>
      <c r="Q125">
        <f>VLOOKUP(Cost_Sch1!Q125,Coding!$B$2:$D$6,3,FALSE)</f>
        <v>4</v>
      </c>
      <c r="R125">
        <f>Cost_Sch1!R125</f>
        <v>0.86642599277978338</v>
      </c>
      <c r="S125">
        <f>VLOOKUP(Cost_Sch1!S125,Coding!$B$2:$D$6,3,FALSE)</f>
        <v>4</v>
      </c>
      <c r="T125">
        <f>Cost_Sch1!T125</f>
        <v>-9.0163934426229511E-2</v>
      </c>
      <c r="U125">
        <f>Cost_Sch1!U125</f>
        <v>-5.4166666666666627E-2</v>
      </c>
    </row>
    <row r="126" spans="1:21" ht="17">
      <c r="A126" s="1" t="str">
        <f>Cost_Sch1!A126</f>
        <v>Olympus TLP</v>
      </c>
      <c r="B126">
        <f>VLOOKUP(Cost_Sch1!B126,Coding!$B$27:$C$34,2,FALSE)</f>
        <v>3</v>
      </c>
      <c r="C126">
        <f>VLOOKUP(Cost_Sch1!C126,Coding!$B$2:$D$6,3,FALSE)</f>
        <v>1</v>
      </c>
      <c r="D126">
        <f>VLOOKUP(Cost_Sch1!D126,Coding!$B$8:$D$10,3,FALSE)</f>
        <v>2</v>
      </c>
      <c r="E126">
        <f>VLOOKUP(Cost_Sch1!E126,Coding!$B$36:$C$37,2,FALSE)</f>
        <v>2</v>
      </c>
      <c r="F126" s="7">
        <f>Cost_Sch1!F126</f>
        <v>1</v>
      </c>
      <c r="G126">
        <f>Cost_Sch1!G126</f>
        <v>7729</v>
      </c>
      <c r="H126">
        <f>VLOOKUP(Cost_Sch1!H126,Coding!$B$12:$D$15,3,FALSE)</f>
        <v>3</v>
      </c>
      <c r="I126">
        <f>Cost_Sch1!I126</f>
        <v>1202</v>
      </c>
      <c r="J126">
        <f>Cost_Sch1!J126</f>
        <v>3</v>
      </c>
      <c r="K126">
        <f>VLOOKUP(Cost_Sch1!K126,Coding!$B$44:$C$45,2,FALSE)</f>
        <v>1</v>
      </c>
      <c r="L126">
        <f>Cost_Sch1!L126</f>
        <v>116666.66666666667</v>
      </c>
      <c r="M126">
        <f>VLOOKUP(Cost_Sch1!M126,Coding!$B$47:$D$53,3,FALSE)</f>
        <v>3</v>
      </c>
      <c r="N126">
        <f>VLOOKUP(Cost_Sch1!N126,Coding!$B$2:$D$6,3,FALSE)</f>
        <v>2</v>
      </c>
      <c r="O126">
        <f>VLOOKUP(Cost_Sch1!O126,Coding!$B$17:$C$25,2,FALSE)</f>
        <v>2</v>
      </c>
      <c r="P126">
        <f>Cost_Sch1!P126</f>
        <v>945</v>
      </c>
      <c r="Q126">
        <f>VLOOKUP(Cost_Sch1!Q126,Coding!$B$2:$D$6,3,FALSE)</f>
        <v>5</v>
      </c>
      <c r="R126">
        <f>Cost_Sch1!R126</f>
        <v>0.8571428571428571</v>
      </c>
      <c r="S126">
        <f>VLOOKUP(Cost_Sch1!S126,Coding!$B$2:$D$6,3,FALSE)</f>
        <v>5</v>
      </c>
      <c r="T126">
        <f>Cost_Sch1!T126</f>
        <v>-0.12562396006655574</v>
      </c>
      <c r="U126">
        <f>Cost_Sch1!U126</f>
        <v>0</v>
      </c>
    </row>
    <row r="127" spans="1:21" ht="17">
      <c r="A127" s="1" t="str">
        <f>Cost_Sch1!A127</f>
        <v>Ursa TLP</v>
      </c>
      <c r="B127">
        <f>VLOOKUP(Cost_Sch1!B127,Coding!$B$27:$C$34,2,FALSE)</f>
        <v>3</v>
      </c>
      <c r="C127">
        <f>VLOOKUP(Cost_Sch1!C127,Coding!$B$2:$D$6,3,FALSE)</f>
        <v>1</v>
      </c>
      <c r="D127">
        <f>VLOOKUP(Cost_Sch1!D127,Coding!$B$8:$D$10,3,FALSE)</f>
        <v>2</v>
      </c>
      <c r="E127">
        <f>VLOOKUP(Cost_Sch1!E127,Coding!$B$36:$C$37,2,FALSE)</f>
        <v>2</v>
      </c>
      <c r="F127" s="7">
        <f>Cost_Sch1!F127</f>
        <v>1</v>
      </c>
      <c r="G127">
        <f>Cost_Sch1!G127</f>
        <v>2398</v>
      </c>
      <c r="H127">
        <f>VLOOKUP(Cost_Sch1!H127,Coding!$B$12:$D$15,3,FALSE)</f>
        <v>3</v>
      </c>
      <c r="I127">
        <f>Cost_Sch1!I127</f>
        <v>1040</v>
      </c>
      <c r="J127">
        <f>Cost_Sch1!J127</f>
        <v>1.45</v>
      </c>
      <c r="K127">
        <f>VLOOKUP(Cost_Sch1!K127,Coding!$B$44:$C$45,2,FALSE)</f>
        <v>1</v>
      </c>
      <c r="L127">
        <f>Cost_Sch1!L127</f>
        <v>216666.66666666669</v>
      </c>
      <c r="M127">
        <f>VLOOKUP(Cost_Sch1!M127,Coding!$B$47:$D$53,3,FALSE)</f>
        <v>5</v>
      </c>
      <c r="N127">
        <f>VLOOKUP(Cost_Sch1!N127,Coding!$B$2:$D$6,3,FALSE)</f>
        <v>3</v>
      </c>
      <c r="O127">
        <f>VLOOKUP(Cost_Sch1!O127,Coding!$B$17:$C$25,2,FALSE)</f>
        <v>2</v>
      </c>
      <c r="P127">
        <f>Cost_Sch1!P127</f>
        <v>1160</v>
      </c>
      <c r="Q127">
        <f>VLOOKUP(Cost_Sch1!Q127,Coding!$B$2:$D$6,3,FALSE)</f>
        <v>5</v>
      </c>
      <c r="R127">
        <f>Cost_Sch1!R127</f>
        <v>0.69230769230769229</v>
      </c>
      <c r="S127">
        <f>VLOOKUP(Cost_Sch1!S127,Coding!$B$2:$D$6,3,FALSE)</f>
        <v>4</v>
      </c>
      <c r="T127">
        <f>Cost_Sch1!T127</f>
        <v>-8.1730769230769232E-2</v>
      </c>
      <c r="U127">
        <f>Cost_Sch1!U127</f>
        <v>4.3448275862068932E-2</v>
      </c>
    </row>
    <row r="128" spans="1:21" ht="17">
      <c r="A128" s="1" t="str">
        <f>Cost_Sch1!A128</f>
        <v>Ram Powell TLP</v>
      </c>
      <c r="B128">
        <f>VLOOKUP(Cost_Sch1!B128,Coding!$B$27:$C$34,2,FALSE)</f>
        <v>3</v>
      </c>
      <c r="C128">
        <f>VLOOKUP(Cost_Sch1!C128,Coding!$B$2:$D$6,3,FALSE)</f>
        <v>1</v>
      </c>
      <c r="D128">
        <f>VLOOKUP(Cost_Sch1!D128,Coding!$B$8:$D$10,3,FALSE)</f>
        <v>2</v>
      </c>
      <c r="E128">
        <f>VLOOKUP(Cost_Sch1!E128,Coding!$B$36:$C$37,2,FALSE)</f>
        <v>2</v>
      </c>
      <c r="F128" s="7">
        <f>Cost_Sch1!F128</f>
        <v>1</v>
      </c>
      <c r="G128">
        <f>Cost_Sch1!G128</f>
        <v>1885</v>
      </c>
      <c r="H128">
        <f>VLOOKUP(Cost_Sch1!H128,Coding!$B$12:$D$15,3,FALSE)</f>
        <v>3</v>
      </c>
      <c r="I128">
        <f>Cost_Sch1!I128</f>
        <v>915</v>
      </c>
      <c r="J128">
        <f>Cost_Sch1!J128</f>
        <v>1</v>
      </c>
      <c r="K128">
        <f>VLOOKUP(Cost_Sch1!K128,Coding!$B$44:$C$45,2,FALSE)</f>
        <v>1</v>
      </c>
      <c r="L128">
        <f>Cost_Sch1!L128</f>
        <v>93333.333333333343</v>
      </c>
      <c r="M128">
        <f>VLOOKUP(Cost_Sch1!M128,Coding!$B$47:$D$53,3,FALSE)</f>
        <v>2</v>
      </c>
      <c r="N128">
        <f>VLOOKUP(Cost_Sch1!N128,Coding!$B$2:$D$6,3,FALSE)</f>
        <v>3</v>
      </c>
      <c r="O128">
        <f>VLOOKUP(Cost_Sch1!O128,Coding!$B$17:$C$25,2,FALSE)</f>
        <v>2</v>
      </c>
      <c r="P128">
        <f>Cost_Sch1!P128</f>
        <v>990</v>
      </c>
      <c r="Q128">
        <f>VLOOKUP(Cost_Sch1!Q128,Coding!$B$2:$D$6,3,FALSE)</f>
        <v>5</v>
      </c>
      <c r="R128">
        <f>Cost_Sch1!R128</f>
        <v>0.64285714285714279</v>
      </c>
      <c r="S128">
        <f>VLOOKUP(Cost_Sch1!S128,Coding!$B$2:$D$6,3,FALSE)</f>
        <v>4</v>
      </c>
      <c r="T128">
        <f>Cost_Sch1!T128</f>
        <v>1.5300546448087432E-2</v>
      </c>
      <c r="U128">
        <f>Cost_Sch1!U128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7A229-4D59-9B48-AEDB-4645F3ED14C5}">
  <dimension ref="A1:T128"/>
  <sheetViews>
    <sheetView workbookViewId="0">
      <selection sqref="A1:XFD1048576"/>
    </sheetView>
  </sheetViews>
  <sheetFormatPr baseColWidth="10" defaultRowHeight="16"/>
  <cols>
    <col min="1" max="1" width="16.33203125" style="1" customWidth="1"/>
    <col min="4" max="4" width="11.5" customWidth="1"/>
    <col min="16" max="16" width="12.1640625" bestFit="1" customWidth="1"/>
    <col min="20" max="20" width="15" bestFit="1" customWidth="1"/>
    <col min="21" max="21" width="12.83203125" bestFit="1" customWidth="1"/>
  </cols>
  <sheetData>
    <row r="1" spans="1:20" ht="34">
      <c r="A1" s="1" t="s">
        <v>0</v>
      </c>
      <c r="B1" t="s">
        <v>2</v>
      </c>
      <c r="C1" t="s">
        <v>6</v>
      </c>
      <c r="D1" t="s">
        <v>9</v>
      </c>
      <c r="E1" s="1" t="s">
        <v>3</v>
      </c>
      <c r="F1" t="s">
        <v>89</v>
      </c>
      <c r="G1" t="s">
        <v>4</v>
      </c>
      <c r="H1" t="s">
        <v>5</v>
      </c>
      <c r="I1" t="s">
        <v>10</v>
      </c>
      <c r="J1" t="s">
        <v>11</v>
      </c>
      <c r="K1" t="s">
        <v>90</v>
      </c>
      <c r="L1" t="s">
        <v>91</v>
      </c>
      <c r="M1" t="s">
        <v>92</v>
      </c>
      <c r="N1" t="s">
        <v>7</v>
      </c>
      <c r="O1" t="s">
        <v>1</v>
      </c>
      <c r="P1" s="1" t="s">
        <v>158</v>
      </c>
      <c r="Q1" t="s">
        <v>8</v>
      </c>
      <c r="R1" t="s">
        <v>93</v>
      </c>
      <c r="S1" t="s">
        <v>159</v>
      </c>
      <c r="T1" t="s">
        <v>12</v>
      </c>
    </row>
    <row r="2" spans="1:20" ht="17">
      <c r="A2" s="1" t="str">
        <f>Cost_Sch1!A2</f>
        <v>Lingshui Semi</v>
      </c>
      <c r="B2" t="str">
        <f>Cost_Sch1!B2</f>
        <v>SEA CH</v>
      </c>
      <c r="C2">
        <f>VLOOKUP(Cost_Sch1!C2,Coding!$B$2:$D$6,3,FALSE)</f>
        <v>5</v>
      </c>
      <c r="D2" t="str">
        <f>Cost_Sch1!D2</f>
        <v>NOC</v>
      </c>
      <c r="E2">
        <f>VLOOKUP(Cost_Sch1!E2,Coding!$B$36:$C$37,2,FALSE)</f>
        <v>2</v>
      </c>
      <c r="F2" s="7">
        <f>Cost_Sch1!F2</f>
        <v>1</v>
      </c>
      <c r="G2">
        <f>Cost_Sch1!G2</f>
        <v>10439</v>
      </c>
      <c r="H2" t="str">
        <f>Cost_Sch1!H2</f>
        <v>EPC</v>
      </c>
      <c r="I2">
        <f>Cost_Sch1!I2</f>
        <v>700</v>
      </c>
      <c r="J2">
        <f>Cost_Sch1!J2</f>
        <v>3.1</v>
      </c>
      <c r="K2">
        <f>VLOOKUP(Cost_Sch1!K2,Coding!$B$44:$C$45,2,FALSE)</f>
        <v>1</v>
      </c>
      <c r="L2">
        <f>Cost_Sch1!L2</f>
        <v>67166.666666666657</v>
      </c>
      <c r="M2">
        <f>VLOOKUP(Cost_Sch1!M2,Coding!$B$47:$D$53,3,FALSE)</f>
        <v>2</v>
      </c>
      <c r="N2">
        <f>VLOOKUP(Cost_Sch1!N2,Coding!$B$2:$D$6,3,FALSE)</f>
        <v>2</v>
      </c>
      <c r="O2" t="str">
        <f>Cost_Sch1!O2</f>
        <v>SEMI</v>
      </c>
      <c r="P2">
        <f>Cost_Sch1!P2</f>
        <v>980</v>
      </c>
      <c r="Q2">
        <f>VLOOKUP(Cost_Sch1!Q2,Coding!$B$2:$D$6,3,FALSE)</f>
        <v>2</v>
      </c>
      <c r="R2">
        <f>Cost_Sch1!R2</f>
        <v>0.14888337468982632</v>
      </c>
      <c r="S2">
        <f>VLOOKUP(Cost_Sch1!S2,Coding!$B$2:$D$6,3,FALSE)</f>
        <v>4</v>
      </c>
      <c r="T2">
        <f>Cost_Sch1!T2</f>
        <v>0.76</v>
      </c>
    </row>
    <row r="3" spans="1:20" ht="17">
      <c r="A3" s="1" t="str">
        <f>Cost_Sch1!A3</f>
        <v>Bohai Ming Zhu</v>
      </c>
      <c r="B3" t="str">
        <f>Cost_Sch1!B3</f>
        <v>SEA CH</v>
      </c>
      <c r="C3">
        <f>VLOOKUP(Cost_Sch1!C3,Coding!$B$2:$D$6,3,FALSE)</f>
        <v>5</v>
      </c>
      <c r="D3" t="str">
        <f>Cost_Sch1!D3</f>
        <v>NOC</v>
      </c>
      <c r="E3">
        <f>VLOOKUP(Cost_Sch1!E3,Coding!$B$36:$C$37,2,FALSE)</f>
        <v>2</v>
      </c>
      <c r="F3" s="7">
        <f>Cost_Sch1!F3</f>
        <v>1</v>
      </c>
      <c r="G3">
        <f>Cost_Sch1!G3</f>
        <v>4350</v>
      </c>
      <c r="H3" t="str">
        <f>Cost_Sch1!H3</f>
        <v>EPC</v>
      </c>
      <c r="I3">
        <f>Cost_Sch1!I3</f>
        <v>259</v>
      </c>
      <c r="J3">
        <f>Cost_Sch1!J3</f>
        <v>0.4</v>
      </c>
      <c r="K3">
        <f>VLOOKUP(Cost_Sch1!K3,Coding!$B$44:$C$45,2,FALSE)</f>
        <v>1</v>
      </c>
      <c r="L3">
        <f>Cost_Sch1!L3</f>
        <v>40000</v>
      </c>
      <c r="M3">
        <f>VLOOKUP(Cost_Sch1!M3,Coding!$B$47:$D$53,3,FALSE)</f>
        <v>1</v>
      </c>
      <c r="N3">
        <f>VLOOKUP(Cost_Sch1!N3,Coding!$B$2:$D$6,3,FALSE)</f>
        <v>2</v>
      </c>
      <c r="O3" t="str">
        <f>Cost_Sch1!O3</f>
        <v>FPSO</v>
      </c>
      <c r="P3">
        <f>Cost_Sch1!P3</f>
        <v>30</v>
      </c>
      <c r="Q3">
        <f>VLOOKUP(Cost_Sch1!Q3,Coding!$B$2:$D$6,3,FALSE)</f>
        <v>1</v>
      </c>
      <c r="R3">
        <f>Cost_Sch1!R3</f>
        <v>1</v>
      </c>
      <c r="S3">
        <f>VLOOKUP(Cost_Sch1!S3,Coding!$B$2:$D$6,3,FALSE)</f>
        <v>1</v>
      </c>
      <c r="T3">
        <f>Cost_Sch1!T3</f>
        <v>0.47104247104247104</v>
      </c>
    </row>
    <row r="4" spans="1:20" ht="17">
      <c r="A4" s="1" t="str">
        <f>Cost_Sch1!A4</f>
        <v>Petrojarl Varg</v>
      </c>
      <c r="B4" t="str">
        <f>Cost_Sch1!B4</f>
        <v>NE</v>
      </c>
      <c r="C4">
        <f>VLOOKUP(Cost_Sch1!C4,Coding!$B$2:$D$6,3,FALSE)</f>
        <v>1</v>
      </c>
      <c r="D4" t="str">
        <f>Cost_Sch1!D4</f>
        <v>OC</v>
      </c>
      <c r="E4">
        <f>VLOOKUP(Cost_Sch1!E4,Coding!$B$36:$C$37,2,FALSE)</f>
        <v>1</v>
      </c>
      <c r="F4" s="7">
        <f>Cost_Sch1!F4</f>
        <v>1</v>
      </c>
      <c r="G4">
        <f>Cost_Sch1!G4</f>
        <v>2240</v>
      </c>
      <c r="H4" t="str">
        <f>Cost_Sch1!H4</f>
        <v>EPC</v>
      </c>
      <c r="I4">
        <f>Cost_Sch1!I4</f>
        <v>816</v>
      </c>
      <c r="J4">
        <f>Cost_Sch1!J4</f>
        <v>0.46</v>
      </c>
      <c r="K4">
        <f>VLOOKUP(Cost_Sch1!K4,Coding!$B$44:$C$45,2,FALSE)</f>
        <v>1</v>
      </c>
      <c r="L4">
        <f>Cost_Sch1!L4</f>
        <v>65833.333333333328</v>
      </c>
      <c r="M4">
        <f>VLOOKUP(Cost_Sch1!M4,Coding!$B$47:$D$53,3,FALSE)</f>
        <v>2</v>
      </c>
      <c r="N4">
        <f>VLOOKUP(Cost_Sch1!N4,Coding!$B$2:$D$6,3,FALSE)</f>
        <v>2</v>
      </c>
      <c r="O4" t="str">
        <f>Cost_Sch1!O4</f>
        <v>FPSO</v>
      </c>
      <c r="P4">
        <f>Cost_Sch1!P4</f>
        <v>84</v>
      </c>
      <c r="Q4">
        <f>VLOOKUP(Cost_Sch1!Q4,Coding!$B$2:$D$6,3,FALSE)</f>
        <v>1</v>
      </c>
      <c r="R4">
        <f>Cost_Sch1!R4</f>
        <v>0.86582278481012664</v>
      </c>
      <c r="S4">
        <f>VLOOKUP(Cost_Sch1!S4,Coding!$B$2:$D$6,3,FALSE)</f>
        <v>2</v>
      </c>
      <c r="T4">
        <f>Cost_Sch1!T4</f>
        <v>0.28676470588235292</v>
      </c>
    </row>
    <row r="5" spans="1:20" ht="34">
      <c r="A5" s="1" t="str">
        <f>Cost_Sch1!A5</f>
        <v>Stybarrow Venture MV16</v>
      </c>
      <c r="B5" t="str">
        <f>Cost_Sch1!B5</f>
        <v>AUST/NZ</v>
      </c>
      <c r="C5">
        <f>VLOOKUP(Cost_Sch1!C5,Coding!$B$2:$D$6,3,FALSE)</f>
        <v>3</v>
      </c>
      <c r="D5" t="str">
        <f>Cost_Sch1!D5</f>
        <v>IOC</v>
      </c>
      <c r="E5">
        <f>VLOOKUP(Cost_Sch1!E5,Coding!$B$36:$C$37,2,FALSE)</f>
        <v>1</v>
      </c>
      <c r="F5" s="7">
        <f>Cost_Sch1!F5</f>
        <v>3</v>
      </c>
      <c r="G5">
        <f>Cost_Sch1!G5</f>
        <v>5922</v>
      </c>
      <c r="H5" t="str">
        <f>Cost_Sch1!H5</f>
        <v>EPC</v>
      </c>
      <c r="I5">
        <f>Cost_Sch1!I5</f>
        <v>702</v>
      </c>
      <c r="J5">
        <f>Cost_Sch1!J5</f>
        <v>0.59842519685039375</v>
      </c>
      <c r="K5">
        <f>VLOOKUP(Cost_Sch1!K5,Coding!$B$44:$C$45,2,FALSE)</f>
        <v>1</v>
      </c>
      <c r="L5">
        <f>Cost_Sch1!L5</f>
        <v>87500</v>
      </c>
      <c r="M5">
        <f>VLOOKUP(Cost_Sch1!M5,Coding!$B$47:$D$53,3,FALSE)</f>
        <v>2</v>
      </c>
      <c r="N5">
        <f>VLOOKUP(Cost_Sch1!N5,Coding!$B$2:$D$6,3,FALSE)</f>
        <v>3</v>
      </c>
      <c r="O5" t="str">
        <f>Cost_Sch1!O5</f>
        <v>FPSO</v>
      </c>
      <c r="P5">
        <f>Cost_Sch1!P5</f>
        <v>825</v>
      </c>
      <c r="Q5">
        <f>VLOOKUP(Cost_Sch1!Q5,Coding!$B$2:$D$6,3,FALSE)</f>
        <v>2</v>
      </c>
      <c r="R5">
        <f>Cost_Sch1!R5</f>
        <v>0.91428571428571426</v>
      </c>
      <c r="S5">
        <f>VLOOKUP(Cost_Sch1!S5,Coding!$B$2:$D$6,3,FALSE)</f>
        <v>4</v>
      </c>
      <c r="T5">
        <f>Cost_Sch1!T5</f>
        <v>-0.14387464387464388</v>
      </c>
    </row>
    <row r="6" spans="1:20" ht="17">
      <c r="A6" s="1" t="str">
        <f>Cost_Sch1!A6</f>
        <v>Alima FPU</v>
      </c>
      <c r="B6" t="str">
        <f>Cost_Sch1!B6</f>
        <v>AFRICA</v>
      </c>
      <c r="C6">
        <f>VLOOKUP(Cost_Sch1!C6,Coding!$B$2:$D$6,3,FALSE)</f>
        <v>2</v>
      </c>
      <c r="D6" t="str">
        <f>Cost_Sch1!D6</f>
        <v>IOC</v>
      </c>
      <c r="E6">
        <f>VLOOKUP(Cost_Sch1!E6,Coding!$B$36:$C$37,2,FALSE)</f>
        <v>2</v>
      </c>
      <c r="F6" s="7">
        <f>Cost_Sch1!F6</f>
        <v>1</v>
      </c>
      <c r="G6">
        <f>Cost_Sch1!G6</f>
        <v>5720</v>
      </c>
      <c r="H6" t="str">
        <f>Cost_Sch1!H6</f>
        <v>EPC</v>
      </c>
      <c r="I6">
        <f>Cost_Sch1!I6</f>
        <v>994</v>
      </c>
      <c r="J6">
        <f>Cost_Sch1!J6</f>
        <v>1.133</v>
      </c>
      <c r="K6">
        <f>VLOOKUP(Cost_Sch1!K6,Coding!$B$44:$C$45,2,FALSE)</f>
        <v>1</v>
      </c>
      <c r="L6">
        <f>Cost_Sch1!L6</f>
        <v>100000</v>
      </c>
      <c r="M6">
        <f>VLOOKUP(Cost_Sch1!M6,Coding!$B$47:$D$53,3,FALSE)</f>
        <v>3</v>
      </c>
      <c r="N6">
        <f>VLOOKUP(Cost_Sch1!N6,Coding!$B$2:$D$6,3,FALSE)</f>
        <v>1</v>
      </c>
      <c r="O6" t="str">
        <f>Cost_Sch1!O6</f>
        <v>BARGE</v>
      </c>
      <c r="P6">
        <f>Cost_Sch1!P6</f>
        <v>600</v>
      </c>
      <c r="Q6">
        <f>VLOOKUP(Cost_Sch1!Q6,Coding!$B$2:$D$6,3,FALSE)</f>
        <v>3</v>
      </c>
      <c r="R6">
        <f>Cost_Sch1!R6</f>
        <v>0.9</v>
      </c>
      <c r="S6">
        <f>VLOOKUP(Cost_Sch1!S6,Coding!$B$2:$D$6,3,FALSE)</f>
        <v>4</v>
      </c>
      <c r="T6">
        <f>Cost_Sch1!T6</f>
        <v>-2.2132796780684104E-2</v>
      </c>
    </row>
    <row r="7" spans="1:20" ht="17">
      <c r="A7" s="1" t="str">
        <f>Cost_Sch1!A7</f>
        <v>Jangkrik</v>
      </c>
      <c r="B7" t="str">
        <f>Cost_Sch1!B7</f>
        <v>SEA</v>
      </c>
      <c r="C7">
        <f>VLOOKUP(Cost_Sch1!C7,Coding!$B$2:$D$6,3,FALSE)</f>
        <v>4</v>
      </c>
      <c r="D7" t="str">
        <f>Cost_Sch1!D7</f>
        <v>OC</v>
      </c>
      <c r="E7">
        <f>VLOOKUP(Cost_Sch1!E7,Coding!$B$36:$C$37,2,FALSE)</f>
        <v>2</v>
      </c>
      <c r="F7" s="7">
        <f>Cost_Sch1!F7</f>
        <v>1</v>
      </c>
      <c r="G7">
        <f>Cost_Sch1!G7</f>
        <v>8824</v>
      </c>
      <c r="H7" t="str">
        <f>Cost_Sch1!H7</f>
        <v>EPC</v>
      </c>
      <c r="I7">
        <f>Cost_Sch1!I7</f>
        <v>1052</v>
      </c>
      <c r="J7">
        <f>Cost_Sch1!J7</f>
        <v>2.6764999999999999</v>
      </c>
      <c r="K7">
        <f>VLOOKUP(Cost_Sch1!K7,Coding!$B$44:$C$45,2,FALSE)</f>
        <v>1</v>
      </c>
      <c r="L7">
        <f>Cost_Sch1!L7</f>
        <v>79400</v>
      </c>
      <c r="M7">
        <f>VLOOKUP(Cost_Sch1!M7,Coding!$B$47:$D$53,3,FALSE)</f>
        <v>2</v>
      </c>
      <c r="N7">
        <f>VLOOKUP(Cost_Sch1!N7,Coding!$B$2:$D$6,3,FALSE)</f>
        <v>2</v>
      </c>
      <c r="O7" t="str">
        <f>Cost_Sch1!O7</f>
        <v>BARGE</v>
      </c>
      <c r="P7">
        <f>Cost_Sch1!P7</f>
        <v>120</v>
      </c>
      <c r="Q7">
        <f>VLOOKUP(Cost_Sch1!Q7,Coding!$B$2:$D$6,3,FALSE)</f>
        <v>2</v>
      </c>
      <c r="R7">
        <f>Cost_Sch1!R7</f>
        <v>5.5415617128463476E-2</v>
      </c>
      <c r="S7">
        <f>VLOOKUP(Cost_Sch1!S7,Coding!$B$2:$D$6,3,FALSE)</f>
        <v>3</v>
      </c>
      <c r="T7">
        <f>Cost_Sch1!T7</f>
        <v>0.11406844106463879</v>
      </c>
    </row>
    <row r="8" spans="1:20" ht="17">
      <c r="A8" s="1" t="str">
        <f>Cost_Sch1!A8</f>
        <v>Prelude</v>
      </c>
      <c r="B8" t="str">
        <f>Cost_Sch1!B8</f>
        <v>AUST/NZ</v>
      </c>
      <c r="C8">
        <f>VLOOKUP(Cost_Sch1!C8,Coding!$B$2:$D$6,3,FALSE)</f>
        <v>3</v>
      </c>
      <c r="D8" t="str">
        <f>Cost_Sch1!D8</f>
        <v>IOC</v>
      </c>
      <c r="E8">
        <f>VLOOKUP(Cost_Sch1!E8,Coding!$B$36:$C$37,2,FALSE)</f>
        <v>2</v>
      </c>
      <c r="F8" s="7">
        <f>Cost_Sch1!F8</f>
        <v>1</v>
      </c>
      <c r="G8">
        <f>Cost_Sch1!G8</f>
        <v>7814</v>
      </c>
      <c r="H8" t="str">
        <f>Cost_Sch1!H8</f>
        <v>EPC</v>
      </c>
      <c r="I8">
        <f>Cost_Sch1!I8</f>
        <v>2229</v>
      </c>
      <c r="J8">
        <f>Cost_Sch1!J8</f>
        <v>11.16</v>
      </c>
      <c r="K8">
        <f>VLOOKUP(Cost_Sch1!K8,Coding!$B$44:$C$45,2,FALSE)</f>
        <v>1</v>
      </c>
      <c r="L8">
        <f>Cost_Sch1!L8</f>
        <v>148333.33333333331</v>
      </c>
      <c r="M8">
        <f>VLOOKUP(Cost_Sch1!M8,Coding!$B$47:$D$53,3,FALSE)</f>
        <v>6</v>
      </c>
      <c r="N8">
        <f>VLOOKUP(Cost_Sch1!N8,Coding!$B$2:$D$6,3,FALSE)</f>
        <v>5</v>
      </c>
      <c r="O8" t="str">
        <f>Cost_Sch1!O8</f>
        <v>FLNG</v>
      </c>
      <c r="P8">
        <f>Cost_Sch1!P8</f>
        <v>250</v>
      </c>
      <c r="Q8">
        <f>VLOOKUP(Cost_Sch1!Q8,Coding!$B$2:$D$6,3,FALSE)</f>
        <v>1</v>
      </c>
      <c r="R8">
        <f>Cost_Sch1!R8</f>
        <v>0.2359550561797753</v>
      </c>
      <c r="S8">
        <f>VLOOKUP(Cost_Sch1!S8,Coding!$B$2:$D$6,3,FALSE)</f>
        <v>5</v>
      </c>
      <c r="T8">
        <f>Cost_Sch1!T8</f>
        <v>0.24315836698070883</v>
      </c>
    </row>
    <row r="9" spans="1:20" ht="17">
      <c r="A9" s="1" t="str">
        <f>Cost_Sch1!A9</f>
        <v>CLOV FPSO</v>
      </c>
      <c r="B9" t="str">
        <f>Cost_Sch1!B9</f>
        <v>AFRICA</v>
      </c>
      <c r="C9">
        <f>VLOOKUP(Cost_Sch1!C9,Coding!$B$2:$D$6,3,FALSE)</f>
        <v>3</v>
      </c>
      <c r="D9" t="str">
        <f>Cost_Sch1!D9</f>
        <v>IOC</v>
      </c>
      <c r="E9">
        <f>VLOOKUP(Cost_Sch1!E9,Coding!$B$36:$C$37,2,FALSE)</f>
        <v>2</v>
      </c>
      <c r="F9" s="7">
        <f>Cost_Sch1!F9</f>
        <v>1</v>
      </c>
      <c r="G9">
        <f>Cost_Sch1!G9</f>
        <v>7534</v>
      </c>
      <c r="H9" t="str">
        <f>Cost_Sch1!H9</f>
        <v>EPC</v>
      </c>
      <c r="I9">
        <f>Cost_Sch1!I9</f>
        <v>1383</v>
      </c>
      <c r="J9">
        <f>Cost_Sch1!J9</f>
        <v>7</v>
      </c>
      <c r="K9">
        <f>VLOOKUP(Cost_Sch1!K9,Coding!$B$44:$C$45,2,FALSE)</f>
        <v>1</v>
      </c>
      <c r="L9">
        <f>Cost_Sch1!L9</f>
        <v>198333.33333333334</v>
      </c>
      <c r="M9">
        <f>VLOOKUP(Cost_Sch1!M9,Coding!$B$47:$D$53,3,FALSE)</f>
        <v>4</v>
      </c>
      <c r="N9">
        <f>VLOOKUP(Cost_Sch1!N9,Coding!$B$2:$D$6,3,FALSE)</f>
        <v>2</v>
      </c>
      <c r="O9" t="str">
        <f>Cost_Sch1!O9</f>
        <v>FPSO</v>
      </c>
      <c r="P9">
        <f>Cost_Sch1!P9</f>
        <v>1290</v>
      </c>
      <c r="Q9">
        <f>VLOOKUP(Cost_Sch1!Q9,Coding!$B$2:$D$6,3,FALSE)</f>
        <v>4</v>
      </c>
      <c r="R9">
        <f>Cost_Sch1!R9</f>
        <v>0.80672268907563016</v>
      </c>
      <c r="S9">
        <f>VLOOKUP(Cost_Sch1!S9,Coding!$B$2:$D$6,3,FALSE)</f>
        <v>5</v>
      </c>
      <c r="T9">
        <f>Cost_Sch1!T9</f>
        <v>7.9537237888647871E-3</v>
      </c>
    </row>
    <row r="10" spans="1:20" ht="17">
      <c r="A10" s="1" t="str">
        <f>Cost_Sch1!A10</f>
        <v>Dalia</v>
      </c>
      <c r="B10" t="str">
        <f>Cost_Sch1!B10</f>
        <v>AFRICA</v>
      </c>
      <c r="C10">
        <f>VLOOKUP(Cost_Sch1!C10,Coding!$B$2:$D$6,3,FALSE)</f>
        <v>4</v>
      </c>
      <c r="D10" t="str">
        <f>Cost_Sch1!D10</f>
        <v>IOC</v>
      </c>
      <c r="E10">
        <f>VLOOKUP(Cost_Sch1!E10,Coding!$B$36:$C$37,2,FALSE)</f>
        <v>2</v>
      </c>
      <c r="F10" s="7">
        <f>Cost_Sch1!F10</f>
        <v>1</v>
      </c>
      <c r="G10">
        <f>Cost_Sch1!G10</f>
        <v>4872</v>
      </c>
      <c r="H10" t="str">
        <f>Cost_Sch1!H10</f>
        <v>EPC</v>
      </c>
      <c r="I10">
        <f>Cost_Sch1!I10</f>
        <v>1306</v>
      </c>
      <c r="J10">
        <f>Cost_Sch1!J10</f>
        <v>3.4</v>
      </c>
      <c r="K10">
        <f>VLOOKUP(Cost_Sch1!K10,Coding!$B$44:$C$45,2,FALSE)</f>
        <v>1</v>
      </c>
      <c r="L10">
        <f>Cost_Sch1!L10</f>
        <v>287000</v>
      </c>
      <c r="M10">
        <f>VLOOKUP(Cost_Sch1!M10,Coding!$B$47:$D$53,3,FALSE)</f>
        <v>6</v>
      </c>
      <c r="N10">
        <f>VLOOKUP(Cost_Sch1!N10,Coding!$B$2:$D$6,3,FALSE)</f>
        <v>3</v>
      </c>
      <c r="O10" t="str">
        <f>Cost_Sch1!O10</f>
        <v>FPSO</v>
      </c>
      <c r="P10">
        <f>Cost_Sch1!P10</f>
        <v>1360</v>
      </c>
      <c r="Q10">
        <f>VLOOKUP(Cost_Sch1!Q10,Coding!$B$2:$D$6,3,FALSE)</f>
        <v>5</v>
      </c>
      <c r="R10">
        <f>Cost_Sch1!R10</f>
        <v>0.83623693379790942</v>
      </c>
      <c r="S10">
        <f>VLOOKUP(Cost_Sch1!S10,Coding!$B$2:$D$6,3,FALSE)</f>
        <v>2</v>
      </c>
      <c r="T10">
        <f>Cost_Sch1!T10</f>
        <v>1.0719754977029096E-2</v>
      </c>
    </row>
    <row r="11" spans="1:20" ht="17">
      <c r="A11" s="1" t="str">
        <f>Cost_Sch1!A11</f>
        <v>Girassol</v>
      </c>
      <c r="B11" t="str">
        <f>Cost_Sch1!B11</f>
        <v>AFRICA</v>
      </c>
      <c r="C11">
        <f>VLOOKUP(Cost_Sch1!C11,Coding!$B$2:$D$6,3,FALSE)</f>
        <v>4</v>
      </c>
      <c r="D11" t="str">
        <f>Cost_Sch1!D11</f>
        <v>IOC</v>
      </c>
      <c r="E11">
        <f>VLOOKUP(Cost_Sch1!E11,Coding!$B$36:$C$37,2,FALSE)</f>
        <v>2</v>
      </c>
      <c r="F11" s="7">
        <f>Cost_Sch1!F11</f>
        <v>1</v>
      </c>
      <c r="G11">
        <f>Cost_Sch1!G11</f>
        <v>3103</v>
      </c>
      <c r="H11" t="str">
        <f>Cost_Sch1!H11</f>
        <v>EPC</v>
      </c>
      <c r="I11">
        <f>Cost_Sch1!I11</f>
        <v>823</v>
      </c>
      <c r="J11">
        <f>Cost_Sch1!J11</f>
        <v>2.5</v>
      </c>
      <c r="K11">
        <f>VLOOKUP(Cost_Sch1!K11,Coding!$B$44:$C$45,2,FALSE)</f>
        <v>1</v>
      </c>
      <c r="L11">
        <f>Cost_Sch1!L11</f>
        <v>246666.66666666666</v>
      </c>
      <c r="M11">
        <f>VLOOKUP(Cost_Sch1!M11,Coding!$B$47:$D$53,3,FALSE)</f>
        <v>5</v>
      </c>
      <c r="N11">
        <f>VLOOKUP(Cost_Sch1!N11,Coding!$B$2:$D$6,3,FALSE)</f>
        <v>3</v>
      </c>
      <c r="O11" t="str">
        <f>Cost_Sch1!O11</f>
        <v>FPSO</v>
      </c>
      <c r="P11">
        <f>Cost_Sch1!P11</f>
        <v>1350</v>
      </c>
      <c r="Q11">
        <f>VLOOKUP(Cost_Sch1!Q11,Coding!$B$2:$D$6,3,FALSE)</f>
        <v>1</v>
      </c>
      <c r="R11">
        <f>Cost_Sch1!R11</f>
        <v>0.81081081081081086</v>
      </c>
      <c r="S11">
        <f>VLOOKUP(Cost_Sch1!S11,Coding!$B$2:$D$6,3,FALSE)</f>
        <v>1</v>
      </c>
      <c r="T11">
        <f>Cost_Sch1!T11</f>
        <v>0.52126366950182257</v>
      </c>
    </row>
    <row r="12" spans="1:20" ht="17">
      <c r="A12" s="1" t="str">
        <f>Cost_Sch1!A12</f>
        <v>Kaombo Norte</v>
      </c>
      <c r="B12" t="str">
        <f>Cost_Sch1!B12</f>
        <v>AFRICA</v>
      </c>
      <c r="C12">
        <f>VLOOKUP(Cost_Sch1!C12,Coding!$B$2:$D$6,3,FALSE)</f>
        <v>5</v>
      </c>
      <c r="D12" t="str">
        <f>Cost_Sch1!D12</f>
        <v>IOC</v>
      </c>
      <c r="E12">
        <f>VLOOKUP(Cost_Sch1!E12,Coding!$B$36:$C$37,2,FALSE)</f>
        <v>2</v>
      </c>
      <c r="F12" s="7">
        <f>Cost_Sch1!F12</f>
        <v>1</v>
      </c>
      <c r="G12">
        <f>Cost_Sch1!G12</f>
        <v>8871</v>
      </c>
      <c r="H12" t="str">
        <f>Cost_Sch1!H12</f>
        <v>EPC</v>
      </c>
      <c r="I12">
        <f>Cost_Sch1!I12</f>
        <v>1081</v>
      </c>
      <c r="J12">
        <f>Cost_Sch1!J12</f>
        <v>1.5</v>
      </c>
      <c r="K12">
        <f>VLOOKUP(Cost_Sch1!K12,Coding!$B$44:$C$45,2,FALSE)</f>
        <v>2</v>
      </c>
      <c r="L12">
        <f>Cost_Sch1!L12</f>
        <v>131666.66666666666</v>
      </c>
      <c r="M12">
        <f>VLOOKUP(Cost_Sch1!M12,Coding!$B$47:$D$53,3,FALSE)</f>
        <v>3</v>
      </c>
      <c r="N12">
        <f>VLOOKUP(Cost_Sch1!N12,Coding!$B$2:$D$6,3,FALSE)</f>
        <v>2</v>
      </c>
      <c r="O12" t="str">
        <f>Cost_Sch1!O12</f>
        <v>FPSO</v>
      </c>
      <c r="P12">
        <f>Cost_Sch1!P12</f>
        <v>1600</v>
      </c>
      <c r="Q12">
        <f>VLOOKUP(Cost_Sch1!Q12,Coding!$B$2:$D$6,3,FALSE)</f>
        <v>2</v>
      </c>
      <c r="R12">
        <f>Cost_Sch1!R12</f>
        <v>0.87341772151898744</v>
      </c>
      <c r="S12">
        <f>VLOOKUP(Cost_Sch1!S12,Coding!$B$2:$D$6,3,FALSE)</f>
        <v>3</v>
      </c>
      <c r="T12">
        <f>Cost_Sch1!T12</f>
        <v>0.44773358001850139</v>
      </c>
    </row>
    <row r="13" spans="1:20" ht="17">
      <c r="A13" s="1" t="str">
        <f>Cost_Sch1!A13</f>
        <v>Kaombo Sul</v>
      </c>
      <c r="B13" t="str">
        <f>Cost_Sch1!B13</f>
        <v>AFRICA</v>
      </c>
      <c r="C13">
        <f>VLOOKUP(Cost_Sch1!C13,Coding!$B$2:$D$6,3,FALSE)</f>
        <v>5</v>
      </c>
      <c r="D13" t="str">
        <f>Cost_Sch1!D13</f>
        <v>IOC</v>
      </c>
      <c r="E13">
        <f>VLOOKUP(Cost_Sch1!E13,Coding!$B$36:$C$37,2,FALSE)</f>
        <v>2</v>
      </c>
      <c r="F13" s="7">
        <f>Cost_Sch1!F13</f>
        <v>1</v>
      </c>
      <c r="G13">
        <f>Cost_Sch1!G13</f>
        <v>8871</v>
      </c>
      <c r="H13" t="str">
        <f>Cost_Sch1!H13</f>
        <v>EPC</v>
      </c>
      <c r="I13">
        <f>Cost_Sch1!I13</f>
        <v>1173</v>
      </c>
      <c r="J13">
        <f>Cost_Sch1!J13</f>
        <v>1.5</v>
      </c>
      <c r="K13">
        <f>VLOOKUP(Cost_Sch1!K13,Coding!$B$44:$C$45,2,FALSE)</f>
        <v>2</v>
      </c>
      <c r="L13">
        <f>Cost_Sch1!L13</f>
        <v>131666.66666666666</v>
      </c>
      <c r="M13">
        <f>VLOOKUP(Cost_Sch1!M13,Coding!$B$47:$D$53,3,FALSE)</f>
        <v>3</v>
      </c>
      <c r="N13">
        <f>VLOOKUP(Cost_Sch1!N13,Coding!$B$2:$D$6,3,FALSE)</f>
        <v>2</v>
      </c>
      <c r="O13" t="str">
        <f>Cost_Sch1!O13</f>
        <v>FPSO</v>
      </c>
      <c r="P13">
        <f>Cost_Sch1!P13</f>
        <v>1600</v>
      </c>
      <c r="Q13">
        <f>VLOOKUP(Cost_Sch1!Q13,Coding!$B$2:$D$6,3,FALSE)</f>
        <v>2</v>
      </c>
      <c r="R13">
        <f>Cost_Sch1!R13</f>
        <v>0.87341772151898744</v>
      </c>
      <c r="S13">
        <f>VLOOKUP(Cost_Sch1!S13,Coding!$B$2:$D$6,3,FALSE)</f>
        <v>3</v>
      </c>
      <c r="T13">
        <f>Cost_Sch1!T13</f>
        <v>0.54646206308610401</v>
      </c>
    </row>
    <row r="14" spans="1:20" ht="17">
      <c r="A14" s="1" t="str">
        <f>Cost_Sch1!A14</f>
        <v>Kizomba B</v>
      </c>
      <c r="B14" t="str">
        <f>Cost_Sch1!B14</f>
        <v>AFRICA</v>
      </c>
      <c r="C14">
        <f>VLOOKUP(Cost_Sch1!C14,Coding!$B$2:$D$6,3,FALSE)</f>
        <v>3</v>
      </c>
      <c r="D14" t="str">
        <f>Cost_Sch1!D14</f>
        <v>IOC</v>
      </c>
      <c r="E14">
        <f>VLOOKUP(Cost_Sch1!E14,Coding!$B$36:$C$37,2,FALSE)</f>
        <v>2</v>
      </c>
      <c r="F14" s="7">
        <f>Cost_Sch1!F14</f>
        <v>1</v>
      </c>
      <c r="G14">
        <f>Cost_Sch1!G14</f>
        <v>4756</v>
      </c>
      <c r="H14" t="str">
        <f>Cost_Sch1!H14</f>
        <v>EPC</v>
      </c>
      <c r="I14">
        <f>Cost_Sch1!I14</f>
        <v>1071</v>
      </c>
      <c r="J14">
        <f>Cost_Sch1!J14</f>
        <v>0.76</v>
      </c>
      <c r="K14">
        <f>VLOOKUP(Cost_Sch1!K14,Coding!$B$44:$C$45,2,FALSE)</f>
        <v>1</v>
      </c>
      <c r="L14">
        <f>Cost_Sch1!L14</f>
        <v>316666.66666666669</v>
      </c>
      <c r="M14">
        <f>VLOOKUP(Cost_Sch1!M14,Coding!$B$47:$D$53,3,FALSE)</f>
        <v>6</v>
      </c>
      <c r="N14">
        <f>VLOOKUP(Cost_Sch1!N14,Coding!$B$2:$D$6,3,FALSE)</f>
        <v>1</v>
      </c>
      <c r="O14" t="str">
        <f>Cost_Sch1!O14</f>
        <v>FPSO</v>
      </c>
      <c r="P14">
        <f>Cost_Sch1!P14</f>
        <v>1250</v>
      </c>
      <c r="Q14">
        <f>VLOOKUP(Cost_Sch1!Q14,Coding!$B$2:$D$6,3,FALSE)</f>
        <v>5</v>
      </c>
      <c r="R14">
        <f>Cost_Sch1!R14</f>
        <v>0.78947368421052622</v>
      </c>
      <c r="S14">
        <f>VLOOKUP(Cost_Sch1!S14,Coding!$B$2:$D$6,3,FALSE)</f>
        <v>2</v>
      </c>
      <c r="T14">
        <f>Cost_Sch1!T14</f>
        <v>-0.14005602240896359</v>
      </c>
    </row>
    <row r="15" spans="1:20" ht="17">
      <c r="A15" s="1" t="str">
        <f>Cost_Sch1!A15</f>
        <v>Mondo</v>
      </c>
      <c r="B15" t="str">
        <f>Cost_Sch1!B15</f>
        <v>AFRICA</v>
      </c>
      <c r="C15">
        <f>VLOOKUP(Cost_Sch1!C15,Coding!$B$2:$D$6,3,FALSE)</f>
        <v>4</v>
      </c>
      <c r="D15" t="str">
        <f>Cost_Sch1!D15</f>
        <v>IOC</v>
      </c>
      <c r="E15">
        <f>VLOOKUP(Cost_Sch1!E15,Coding!$B$36:$C$37,2,FALSE)</f>
        <v>1</v>
      </c>
      <c r="F15" s="7">
        <f>Cost_Sch1!F15</f>
        <v>1</v>
      </c>
      <c r="G15">
        <f>Cost_Sch1!G15</f>
        <v>5866</v>
      </c>
      <c r="H15" t="str">
        <f>Cost_Sch1!H15</f>
        <v>EPC</v>
      </c>
      <c r="I15">
        <f>Cost_Sch1!I15</f>
        <v>797</v>
      </c>
      <c r="J15">
        <f>Cost_Sch1!J15</f>
        <v>0.75</v>
      </c>
      <c r="K15">
        <f>VLOOKUP(Cost_Sch1!K15,Coding!$B$44:$C$45,2,FALSE)</f>
        <v>2</v>
      </c>
      <c r="L15">
        <f>Cost_Sch1!L15</f>
        <v>115833.33333333333</v>
      </c>
      <c r="M15">
        <f>VLOOKUP(Cost_Sch1!M15,Coding!$B$47:$D$53,3,FALSE)</f>
        <v>3</v>
      </c>
      <c r="N15">
        <f>VLOOKUP(Cost_Sch1!N15,Coding!$B$2:$D$6,3,FALSE)</f>
        <v>1</v>
      </c>
      <c r="O15" t="str">
        <f>Cost_Sch1!O15</f>
        <v>FPSO</v>
      </c>
      <c r="P15">
        <f>Cost_Sch1!P15</f>
        <v>728</v>
      </c>
      <c r="Q15">
        <f>VLOOKUP(Cost_Sch1!Q15,Coding!$B$2:$D$6,3,FALSE)</f>
        <v>3</v>
      </c>
      <c r="R15">
        <f>Cost_Sch1!R15</f>
        <v>0.86330935251798568</v>
      </c>
      <c r="S15">
        <f>VLOOKUP(Cost_Sch1!S15,Coding!$B$2:$D$6,3,FALSE)</f>
        <v>3</v>
      </c>
      <c r="T15">
        <f>Cost_Sch1!T15</f>
        <v>-0.10163111668757842</v>
      </c>
    </row>
    <row r="16" spans="1:20" ht="17">
      <c r="A16" s="1" t="str">
        <f>Cost_Sch1!A16</f>
        <v>Saxi-Batuque</v>
      </c>
      <c r="B16" t="str">
        <f>Cost_Sch1!B16</f>
        <v>AFRICA</v>
      </c>
      <c r="C16">
        <f>VLOOKUP(Cost_Sch1!C16,Coding!$B$2:$D$6,3,FALSE)</f>
        <v>4</v>
      </c>
      <c r="D16" t="str">
        <f>Cost_Sch1!D16</f>
        <v>IOC</v>
      </c>
      <c r="E16">
        <f>VLOOKUP(Cost_Sch1!E16,Coding!$B$36:$C$37,2,FALSE)</f>
        <v>1</v>
      </c>
      <c r="F16" s="7">
        <f>Cost_Sch1!F16</f>
        <v>3</v>
      </c>
      <c r="G16">
        <f>Cost_Sch1!G16</f>
        <v>5866</v>
      </c>
      <c r="H16" t="str">
        <f>Cost_Sch1!H16</f>
        <v>EPC</v>
      </c>
      <c r="I16">
        <f>Cost_Sch1!I16</f>
        <v>797</v>
      </c>
      <c r="J16">
        <f>Cost_Sch1!J16</f>
        <v>0.75</v>
      </c>
      <c r="K16">
        <f>VLOOKUP(Cost_Sch1!K16,Coding!$B$44:$C$45,2,FALSE)</f>
        <v>2</v>
      </c>
      <c r="L16">
        <f>Cost_Sch1!L16</f>
        <v>130000</v>
      </c>
      <c r="M16">
        <f>VLOOKUP(Cost_Sch1!M16,Coding!$B$47:$D$53,3,FALSE)</f>
        <v>3</v>
      </c>
      <c r="N16">
        <f>VLOOKUP(Cost_Sch1!N16,Coding!$B$2:$D$6,3,FALSE)</f>
        <v>1</v>
      </c>
      <c r="O16" t="str">
        <f>Cost_Sch1!O16</f>
        <v>FPSO</v>
      </c>
      <c r="P16">
        <f>Cost_Sch1!P16</f>
        <v>720</v>
      </c>
      <c r="Q16">
        <f>VLOOKUP(Cost_Sch1!Q16,Coding!$B$2:$D$6,3,FALSE)</f>
        <v>3</v>
      </c>
      <c r="R16">
        <f>Cost_Sch1!R16</f>
        <v>0.80769230769230771</v>
      </c>
      <c r="S16">
        <f>VLOOKUP(Cost_Sch1!S16,Coding!$B$2:$D$6,3,FALSE)</f>
        <v>3</v>
      </c>
      <c r="T16">
        <f>Cost_Sch1!T16</f>
        <v>-8.4065244667503133E-2</v>
      </c>
    </row>
    <row r="17" spans="1:20" ht="17">
      <c r="A17" s="1" t="str">
        <f>Cost_Sch1!A17</f>
        <v>Greater Plutonio</v>
      </c>
      <c r="B17" t="str">
        <f>Cost_Sch1!B17</f>
        <v>AFRICA</v>
      </c>
      <c r="C17">
        <f>VLOOKUP(Cost_Sch1!C17,Coding!$B$2:$D$6,3,FALSE)</f>
        <v>3</v>
      </c>
      <c r="D17" t="str">
        <f>Cost_Sch1!D17</f>
        <v>IOC</v>
      </c>
      <c r="E17">
        <f>VLOOKUP(Cost_Sch1!E17,Coding!$B$36:$C$37,2,FALSE)</f>
        <v>2</v>
      </c>
      <c r="F17" s="7">
        <f>Cost_Sch1!F17</f>
        <v>1</v>
      </c>
      <c r="G17">
        <f>Cost_Sch1!G17</f>
        <v>5144</v>
      </c>
      <c r="H17" t="str">
        <f>Cost_Sch1!H17</f>
        <v>EPC</v>
      </c>
      <c r="I17">
        <f>Cost_Sch1!I17</f>
        <v>1124</v>
      </c>
      <c r="J17">
        <f>Cost_Sch1!J17</f>
        <v>1.73</v>
      </c>
      <c r="K17">
        <f>VLOOKUP(Cost_Sch1!K17,Coding!$B$44:$C$45,2,FALSE)</f>
        <v>1</v>
      </c>
      <c r="L17">
        <f>Cost_Sch1!L17</f>
        <v>305000</v>
      </c>
      <c r="M17">
        <f>VLOOKUP(Cost_Sch1!M17,Coding!$B$47:$D$53,3,FALSE)</f>
        <v>6</v>
      </c>
      <c r="N17">
        <f>VLOOKUP(Cost_Sch1!N17,Coding!$B$2:$D$6,3,FALSE)</f>
        <v>3</v>
      </c>
      <c r="O17" t="str">
        <f>Cost_Sch1!O17</f>
        <v>FPSO</v>
      </c>
      <c r="P17">
        <f>Cost_Sch1!P17</f>
        <v>1350</v>
      </c>
      <c r="Q17">
        <f>VLOOKUP(Cost_Sch1!Q17,Coding!$B$2:$D$6,3,FALSE)</f>
        <v>2</v>
      </c>
      <c r="R17">
        <f>Cost_Sch1!R17</f>
        <v>0.81967213114754101</v>
      </c>
      <c r="S17">
        <f>VLOOKUP(Cost_Sch1!S17,Coding!$B$2:$D$6,3,FALSE)</f>
        <v>4</v>
      </c>
      <c r="T17">
        <f>Cost_Sch1!T17</f>
        <v>0.19039145907473309</v>
      </c>
    </row>
    <row r="18" spans="1:20" ht="17">
      <c r="A18" s="1" t="str">
        <f>Cost_Sch1!A18</f>
        <v>PSVM FPSO</v>
      </c>
      <c r="B18" t="str">
        <f>Cost_Sch1!B18</f>
        <v>AFRICA</v>
      </c>
      <c r="C18">
        <f>VLOOKUP(Cost_Sch1!C18,Coding!$B$2:$D$6,3,FALSE)</f>
        <v>5</v>
      </c>
      <c r="D18" t="str">
        <f>Cost_Sch1!D18</f>
        <v>IOC</v>
      </c>
      <c r="E18">
        <f>VLOOKUP(Cost_Sch1!E18,Coding!$B$36:$C$37,2,FALSE)</f>
        <v>2</v>
      </c>
      <c r="F18" s="7">
        <f>Cost_Sch1!F18</f>
        <v>1</v>
      </c>
      <c r="G18">
        <f>Cost_Sch1!G18</f>
        <v>6755</v>
      </c>
      <c r="H18" t="str">
        <f>Cost_Sch1!H18</f>
        <v>EPC</v>
      </c>
      <c r="I18">
        <f>Cost_Sch1!I18</f>
        <v>1249</v>
      </c>
      <c r="J18">
        <f>Cost_Sch1!J18</f>
        <v>10</v>
      </c>
      <c r="K18">
        <f>VLOOKUP(Cost_Sch1!K18,Coding!$B$44:$C$45,2,FALSE)</f>
        <v>2</v>
      </c>
      <c r="L18">
        <f>Cost_Sch1!L18</f>
        <v>197833.33333333334</v>
      </c>
      <c r="M18">
        <f>VLOOKUP(Cost_Sch1!M18,Coding!$B$47:$D$53,3,FALSE)</f>
        <v>4</v>
      </c>
      <c r="N18">
        <f>VLOOKUP(Cost_Sch1!N18,Coding!$B$2:$D$6,3,FALSE)</f>
        <v>5</v>
      </c>
      <c r="O18" t="str">
        <f>Cost_Sch1!O18</f>
        <v>FPSO</v>
      </c>
      <c r="P18">
        <f>Cost_Sch1!P18</f>
        <v>2000</v>
      </c>
      <c r="Q18">
        <f>VLOOKUP(Cost_Sch1!Q18,Coding!$B$2:$D$6,3,FALSE)</f>
        <v>2</v>
      </c>
      <c r="R18">
        <f>Cost_Sch1!R18</f>
        <v>0.79359730412805385</v>
      </c>
      <c r="S18">
        <f>VLOOKUP(Cost_Sch1!S18,Coding!$B$2:$D$6,3,FALSE)</f>
        <v>1</v>
      </c>
      <c r="T18">
        <f>Cost_Sch1!T18</f>
        <v>0.29703763010408324</v>
      </c>
    </row>
    <row r="19" spans="1:20" ht="17">
      <c r="A19" s="1" t="str">
        <f>Cost_Sch1!A19</f>
        <v>Sanha LPG</v>
      </c>
      <c r="B19" t="str">
        <f>Cost_Sch1!B19</f>
        <v>AFRICA</v>
      </c>
      <c r="C19">
        <f>VLOOKUP(Cost_Sch1!C19,Coding!$B$2:$D$6,3,FALSE)</f>
        <v>1</v>
      </c>
      <c r="D19" t="str">
        <f>Cost_Sch1!D19</f>
        <v>IOC</v>
      </c>
      <c r="E19">
        <f>VLOOKUP(Cost_Sch1!E19,Coding!$B$36:$C$37,2,FALSE)</f>
        <v>2</v>
      </c>
      <c r="F19" s="7">
        <f>Cost_Sch1!F19</f>
        <v>1</v>
      </c>
      <c r="G19">
        <f>Cost_Sch1!G19</f>
        <v>4687</v>
      </c>
      <c r="H19" t="str">
        <f>Cost_Sch1!H19</f>
        <v>EPC</v>
      </c>
      <c r="I19">
        <f>Cost_Sch1!I19</f>
        <v>821</v>
      </c>
      <c r="J19">
        <f>Cost_Sch1!J19</f>
        <v>1.9</v>
      </c>
      <c r="K19">
        <f>VLOOKUP(Cost_Sch1!K19,Coding!$B$44:$C$45,2,FALSE)</f>
        <v>1</v>
      </c>
      <c r="L19">
        <f>Cost_Sch1!L19</f>
        <v>37405.31</v>
      </c>
      <c r="M19">
        <f>VLOOKUP(Cost_Sch1!M19,Coding!$B$47:$D$53,3,FALSE)</f>
        <v>4</v>
      </c>
      <c r="N19">
        <f>VLOOKUP(Cost_Sch1!N19,Coding!$B$2:$D$6,3,FALSE)</f>
        <v>3</v>
      </c>
      <c r="O19" t="str">
        <f>Cost_Sch1!O19</f>
        <v>FPSO</v>
      </c>
      <c r="P19">
        <f>Cost_Sch1!P19</f>
        <v>58</v>
      </c>
      <c r="Q19">
        <f>VLOOKUP(Cost_Sch1!Q19,Coding!$B$2:$D$6,3,FALSE)</f>
        <v>1</v>
      </c>
      <c r="R19">
        <f>Cost_Sch1!R19</f>
        <v>0.99905601637842334</v>
      </c>
      <c r="S19">
        <f>VLOOKUP(Cost_Sch1!S19,Coding!$B$2:$D$6,3,FALSE)</f>
        <v>3</v>
      </c>
      <c r="T19">
        <f>Cost_Sch1!T19</f>
        <v>3.6540803897685749E-2</v>
      </c>
    </row>
    <row r="20" spans="1:20" ht="34">
      <c r="A20" s="1" t="str">
        <f>Cost_Sch1!A20</f>
        <v>Baobab Ivoirien MV10</v>
      </c>
      <c r="B20" t="str">
        <f>Cost_Sch1!B20</f>
        <v>AFRICA</v>
      </c>
      <c r="C20">
        <f>VLOOKUP(Cost_Sch1!C20,Coding!$B$2:$D$6,3,FALSE)</f>
        <v>1</v>
      </c>
      <c r="D20" t="str">
        <f>Cost_Sch1!D20</f>
        <v>OC</v>
      </c>
      <c r="E20">
        <f>VLOOKUP(Cost_Sch1!E20,Coding!$B$36:$C$37,2,FALSE)</f>
        <v>1</v>
      </c>
      <c r="F20" s="7">
        <f>Cost_Sch1!F20</f>
        <v>3</v>
      </c>
      <c r="G20">
        <f>Cost_Sch1!G20</f>
        <v>4949</v>
      </c>
      <c r="H20" t="str">
        <f>Cost_Sch1!H20</f>
        <v>EPC</v>
      </c>
      <c r="I20">
        <f>Cost_Sch1!I20</f>
        <v>711</v>
      </c>
      <c r="J20">
        <f>Cost_Sch1!J20</f>
        <v>1.5</v>
      </c>
      <c r="K20">
        <f>VLOOKUP(Cost_Sch1!K20,Coding!$B$44:$C$45,2,FALSE)</f>
        <v>2</v>
      </c>
      <c r="L20">
        <f>Cost_Sch1!L20</f>
        <v>82500</v>
      </c>
      <c r="M20">
        <f>VLOOKUP(Cost_Sch1!M20,Coding!$B$47:$D$53,3,FALSE)</f>
        <v>2</v>
      </c>
      <c r="N20">
        <f>VLOOKUP(Cost_Sch1!N20,Coding!$B$2:$D$6,3,FALSE)</f>
        <v>1</v>
      </c>
      <c r="O20" t="str">
        <f>Cost_Sch1!O20</f>
        <v>FPSO</v>
      </c>
      <c r="P20">
        <f>Cost_Sch1!P20</f>
        <v>970</v>
      </c>
      <c r="Q20">
        <f>VLOOKUP(Cost_Sch1!Q20,Coding!$B$2:$D$6,3,FALSE)</f>
        <v>3</v>
      </c>
      <c r="R20">
        <f>Cost_Sch1!R20</f>
        <v>0.84848484848484851</v>
      </c>
      <c r="S20">
        <f>VLOOKUP(Cost_Sch1!S20,Coding!$B$2:$D$6,3,FALSE)</f>
        <v>2</v>
      </c>
      <c r="T20">
        <f>Cost_Sch1!T20</f>
        <v>6.7510548523206745E-2</v>
      </c>
    </row>
    <row r="21" spans="1:20" ht="34">
      <c r="A21" s="1" t="str">
        <f>Cost_Sch1!A21</f>
        <v>Prof. John Evans Atta Mills</v>
      </c>
      <c r="B21" t="str">
        <f>Cost_Sch1!B21</f>
        <v>AFRICA</v>
      </c>
      <c r="C21">
        <f>VLOOKUP(Cost_Sch1!C21,Coding!$B$2:$D$6,3,FALSE)</f>
        <v>4</v>
      </c>
      <c r="D21" t="str">
        <f>Cost_Sch1!D21</f>
        <v>IOC</v>
      </c>
      <c r="E21">
        <f>VLOOKUP(Cost_Sch1!E21,Coding!$B$36:$C$37,2,FALSE)</f>
        <v>1</v>
      </c>
      <c r="F21" s="7">
        <f>Cost_Sch1!F21</f>
        <v>3</v>
      </c>
      <c r="G21">
        <f>Cost_Sch1!G21</f>
        <v>8617</v>
      </c>
      <c r="H21" t="str">
        <f>Cost_Sch1!H21</f>
        <v>EPC</v>
      </c>
      <c r="I21">
        <f>Cost_Sch1!I21</f>
        <v>1092</v>
      </c>
      <c r="J21">
        <f>Cost_Sch1!J21</f>
        <v>4.5</v>
      </c>
      <c r="K21">
        <f>VLOOKUP(Cost_Sch1!K21,Coding!$B$44:$C$45,2,FALSE)</f>
        <v>2</v>
      </c>
      <c r="L21">
        <f>Cost_Sch1!L21</f>
        <v>108333.33333333333</v>
      </c>
      <c r="M21">
        <f>VLOOKUP(Cost_Sch1!M21,Coding!$B$47:$D$53,3,FALSE)</f>
        <v>3</v>
      </c>
      <c r="N21">
        <f>VLOOKUP(Cost_Sch1!N21,Coding!$B$2:$D$6,3,FALSE)</f>
        <v>1</v>
      </c>
      <c r="O21" t="str">
        <f>Cost_Sch1!O21</f>
        <v>FPSO</v>
      </c>
      <c r="P21">
        <f>Cost_Sch1!P21</f>
        <v>1425</v>
      </c>
      <c r="Q21">
        <f>VLOOKUP(Cost_Sch1!Q21,Coding!$B$2:$D$6,3,FALSE)</f>
        <v>2</v>
      </c>
      <c r="R21">
        <f>Cost_Sch1!R21</f>
        <v>0.7384615384615385</v>
      </c>
      <c r="S21">
        <f>VLOOKUP(Cost_Sch1!S21,Coding!$B$2:$D$6,3,FALSE)</f>
        <v>5</v>
      </c>
      <c r="T21">
        <f>Cost_Sch1!T21</f>
        <v>1.5567765567765568E-2</v>
      </c>
    </row>
    <row r="22" spans="1:20" ht="17">
      <c r="A22" s="1" t="str">
        <f>Cost_Sch1!A22</f>
        <v>Agbami</v>
      </c>
      <c r="B22" t="str">
        <f>Cost_Sch1!B22</f>
        <v>AFRICA</v>
      </c>
      <c r="C22">
        <f>VLOOKUP(Cost_Sch1!C22,Coding!$B$2:$D$6,3,FALSE)</f>
        <v>2</v>
      </c>
      <c r="D22" t="str">
        <f>Cost_Sch1!D22</f>
        <v>IOC</v>
      </c>
      <c r="E22">
        <f>VLOOKUP(Cost_Sch1!E22,Coding!$B$36:$C$37,2,FALSE)</f>
        <v>2</v>
      </c>
      <c r="F22" s="7">
        <f>Cost_Sch1!F22</f>
        <v>2</v>
      </c>
      <c r="G22">
        <f>Cost_Sch1!G22</f>
        <v>5539</v>
      </c>
      <c r="H22" t="str">
        <f>Cost_Sch1!H22</f>
        <v>EPC</v>
      </c>
      <c r="I22">
        <f>Cost_Sch1!I22</f>
        <v>1126</v>
      </c>
      <c r="J22">
        <f>Cost_Sch1!J22</f>
        <v>4.1538461538461542</v>
      </c>
      <c r="K22">
        <f>VLOOKUP(Cost_Sch1!K22,Coding!$B$44:$C$45,2,FALSE)</f>
        <v>1</v>
      </c>
      <c r="L22">
        <f>Cost_Sch1!L22</f>
        <v>325000</v>
      </c>
      <c r="M22">
        <f>VLOOKUP(Cost_Sch1!M22,Coding!$B$47:$D$53,3,FALSE)</f>
        <v>6</v>
      </c>
      <c r="N22">
        <f>VLOOKUP(Cost_Sch1!N22,Coding!$B$2:$D$6,3,FALSE)</f>
        <v>2</v>
      </c>
      <c r="O22" t="str">
        <f>Cost_Sch1!O22</f>
        <v>FPSO</v>
      </c>
      <c r="P22">
        <f>Cost_Sch1!P22</f>
        <v>1433</v>
      </c>
      <c r="Q22">
        <f>VLOOKUP(Cost_Sch1!Q22,Coding!$B$2:$D$6,3,FALSE)</f>
        <v>2</v>
      </c>
      <c r="R22">
        <f>Cost_Sch1!R22</f>
        <v>0.76923076923076927</v>
      </c>
      <c r="S22">
        <f>VLOOKUP(Cost_Sch1!S22,Coding!$B$2:$D$6,3,FALSE)</f>
        <v>2</v>
      </c>
      <c r="T22">
        <f>Cost_Sch1!T22</f>
        <v>0.11367673179396093</v>
      </c>
    </row>
    <row r="23" spans="1:20" ht="17">
      <c r="A23" s="1" t="str">
        <f>Cost_Sch1!A23</f>
        <v>Akpo</v>
      </c>
      <c r="B23" t="str">
        <f>Cost_Sch1!B23</f>
        <v>AFRICA</v>
      </c>
      <c r="C23">
        <f>VLOOKUP(Cost_Sch1!C23,Coding!$B$2:$D$6,3,FALSE)</f>
        <v>4</v>
      </c>
      <c r="D23" t="str">
        <f>Cost_Sch1!D23</f>
        <v>IOC</v>
      </c>
      <c r="E23">
        <f>VLOOKUP(Cost_Sch1!E23,Coding!$B$36:$C$37,2,FALSE)</f>
        <v>2</v>
      </c>
      <c r="F23" s="7">
        <f>Cost_Sch1!F23</f>
        <v>1</v>
      </c>
      <c r="G23">
        <f>Cost_Sch1!G23</f>
        <v>5606</v>
      </c>
      <c r="H23" t="str">
        <f>Cost_Sch1!H23</f>
        <v>TK</v>
      </c>
      <c r="I23">
        <f>Cost_Sch1!I23</f>
        <v>1303</v>
      </c>
      <c r="J23">
        <f>Cost_Sch1!J23</f>
        <v>2.3450000000000002</v>
      </c>
      <c r="K23">
        <f>VLOOKUP(Cost_Sch1!K23,Coding!$B$44:$C$45,2,FALSE)</f>
        <v>1</v>
      </c>
      <c r="L23">
        <f>Cost_Sch1!L23</f>
        <v>273333.33333333331</v>
      </c>
      <c r="M23">
        <f>VLOOKUP(Cost_Sch1!M23,Coding!$B$47:$D$53,3,FALSE)</f>
        <v>6</v>
      </c>
      <c r="N23">
        <f>VLOOKUP(Cost_Sch1!N23,Coding!$B$2:$D$6,3,FALSE)</f>
        <v>4</v>
      </c>
      <c r="O23" t="str">
        <f>Cost_Sch1!O23</f>
        <v>FPSO</v>
      </c>
      <c r="P23">
        <f>Cost_Sch1!P23</f>
        <v>1325</v>
      </c>
      <c r="Q23">
        <f>VLOOKUP(Cost_Sch1!Q23,Coding!$B$2:$D$6,3,FALSE)</f>
        <v>1</v>
      </c>
      <c r="R23">
        <f>Cost_Sch1!R23</f>
        <v>0.67682926829268297</v>
      </c>
      <c r="S23">
        <f>VLOOKUP(Cost_Sch1!S23,Coding!$B$2:$D$6,3,FALSE)</f>
        <v>2</v>
      </c>
      <c r="T23">
        <f>Cost_Sch1!T23</f>
        <v>7.2141212586339223E-2</v>
      </c>
    </row>
    <row r="24" spans="1:20" ht="17">
      <c r="A24" s="1" t="str">
        <f>Cost_Sch1!A24</f>
        <v>Bonga</v>
      </c>
      <c r="B24" t="str">
        <f>Cost_Sch1!B24</f>
        <v>AFRICA</v>
      </c>
      <c r="C24">
        <f>VLOOKUP(Cost_Sch1!C24,Coding!$B$2:$D$6,3,FALSE)</f>
        <v>4</v>
      </c>
      <c r="D24" t="str">
        <f>Cost_Sch1!D24</f>
        <v>IOC</v>
      </c>
      <c r="E24">
        <f>VLOOKUP(Cost_Sch1!E24,Coding!$B$36:$C$37,2,FALSE)</f>
        <v>2</v>
      </c>
      <c r="F24" s="7">
        <f>Cost_Sch1!F24</f>
        <v>1</v>
      </c>
      <c r="G24">
        <f>Cost_Sch1!G24</f>
        <v>4049</v>
      </c>
      <c r="H24" t="str">
        <f>Cost_Sch1!H24</f>
        <v>EPC</v>
      </c>
      <c r="I24">
        <f>Cost_Sch1!I24</f>
        <v>1033</v>
      </c>
      <c r="J24">
        <f>Cost_Sch1!J24</f>
        <v>2.4</v>
      </c>
      <c r="K24">
        <f>VLOOKUP(Cost_Sch1!K24,Coding!$B$44:$C$45,2,FALSE)</f>
        <v>1</v>
      </c>
      <c r="L24">
        <f>Cost_Sch1!L24</f>
        <v>253333.33333333334</v>
      </c>
      <c r="M24">
        <f>VLOOKUP(Cost_Sch1!M24,Coding!$B$47:$D$53,3,FALSE)</f>
        <v>6</v>
      </c>
      <c r="N24">
        <f>VLOOKUP(Cost_Sch1!N24,Coding!$B$2:$D$6,3,FALSE)</f>
        <v>3</v>
      </c>
      <c r="O24" t="str">
        <f>Cost_Sch1!O24</f>
        <v>FPSO</v>
      </c>
      <c r="P24">
        <f>Cost_Sch1!P24</f>
        <v>1250</v>
      </c>
      <c r="Q24">
        <f>VLOOKUP(Cost_Sch1!Q24,Coding!$B$2:$D$6,3,FALSE)</f>
        <v>1</v>
      </c>
      <c r="R24">
        <f>Cost_Sch1!R24</f>
        <v>0.88815789473684204</v>
      </c>
      <c r="S24">
        <f>VLOOKUP(Cost_Sch1!S24,Coding!$B$2:$D$6,3,FALSE)</f>
        <v>3</v>
      </c>
      <c r="T24">
        <f>Cost_Sch1!T24</f>
        <v>0.70764762826718297</v>
      </c>
    </row>
    <row r="25" spans="1:20" ht="17">
      <c r="A25" s="1" t="str">
        <f>Cost_Sch1!A25</f>
        <v>Egina FPSO</v>
      </c>
      <c r="B25" t="str">
        <f>Cost_Sch1!B25</f>
        <v>AFRICA</v>
      </c>
      <c r="C25">
        <f>VLOOKUP(Cost_Sch1!C25,Coding!$B$2:$D$6,3,FALSE)</f>
        <v>5</v>
      </c>
      <c r="D25" t="str">
        <f>Cost_Sch1!D25</f>
        <v>IOC</v>
      </c>
      <c r="E25">
        <f>VLOOKUP(Cost_Sch1!E25,Coding!$B$36:$C$37,2,FALSE)</f>
        <v>2</v>
      </c>
      <c r="F25" s="7">
        <f>Cost_Sch1!F25</f>
        <v>1</v>
      </c>
      <c r="G25">
        <f>Cost_Sch1!G25</f>
        <v>8540</v>
      </c>
      <c r="H25" t="str">
        <f>Cost_Sch1!H25</f>
        <v>EPC</v>
      </c>
      <c r="I25">
        <f>Cost_Sch1!I25</f>
        <v>1595</v>
      </c>
      <c r="J25">
        <f>Cost_Sch1!J25</f>
        <v>15</v>
      </c>
      <c r="K25">
        <f>VLOOKUP(Cost_Sch1!K25,Coding!$B$44:$C$45,2,FALSE)</f>
        <v>1</v>
      </c>
      <c r="L25">
        <f>Cost_Sch1!L25</f>
        <v>260000</v>
      </c>
      <c r="M25">
        <f>VLOOKUP(Cost_Sch1!M25,Coding!$B$47:$D$53,3,FALSE)</f>
        <v>6</v>
      </c>
      <c r="N25">
        <f>VLOOKUP(Cost_Sch1!N25,Coding!$B$2:$D$6,3,FALSE)</f>
        <v>2</v>
      </c>
      <c r="O25" t="str">
        <f>Cost_Sch1!O25</f>
        <v>FPSO</v>
      </c>
      <c r="P25">
        <f>Cost_Sch1!P25</f>
        <v>1600</v>
      </c>
      <c r="Q25">
        <f>VLOOKUP(Cost_Sch1!Q25,Coding!$B$2:$D$6,3,FALSE)</f>
        <v>3</v>
      </c>
      <c r="R25">
        <f>Cost_Sch1!R25</f>
        <v>0.76923076923076927</v>
      </c>
      <c r="S25">
        <f>VLOOKUP(Cost_Sch1!S25,Coding!$B$2:$D$6,3,FALSE)</f>
        <v>2</v>
      </c>
      <c r="T25">
        <f>Cost_Sch1!T25</f>
        <v>0.28714733542319748</v>
      </c>
    </row>
    <row r="26" spans="1:20" ht="17">
      <c r="A26" s="1" t="str">
        <f>Cost_Sch1!A26</f>
        <v>Erha</v>
      </c>
      <c r="B26" t="str">
        <f>Cost_Sch1!B26</f>
        <v>AFRICA</v>
      </c>
      <c r="C26">
        <f>VLOOKUP(Cost_Sch1!C26,Coding!$B$2:$D$6,3,FALSE)</f>
        <v>4</v>
      </c>
      <c r="D26" t="str">
        <f>Cost_Sch1!D26</f>
        <v>IOC</v>
      </c>
      <c r="E26">
        <f>VLOOKUP(Cost_Sch1!E26,Coding!$B$36:$C$37,2,FALSE)</f>
        <v>2</v>
      </c>
      <c r="F26" s="7">
        <f>Cost_Sch1!F26</f>
        <v>1</v>
      </c>
      <c r="G26">
        <f>Cost_Sch1!G26</f>
        <v>4671</v>
      </c>
      <c r="H26" t="str">
        <f>Cost_Sch1!H26</f>
        <v>EPC</v>
      </c>
      <c r="I26">
        <f>Cost_Sch1!I26</f>
        <v>1081</v>
      </c>
      <c r="J26">
        <f>Cost_Sch1!J26</f>
        <v>2.6</v>
      </c>
      <c r="K26">
        <f>VLOOKUP(Cost_Sch1!K26,Coding!$B$44:$C$45,2,FALSE)</f>
        <v>1</v>
      </c>
      <c r="L26">
        <f>Cost_Sch1!L26</f>
        <v>266666.66666666669</v>
      </c>
      <c r="M26">
        <f>VLOOKUP(Cost_Sch1!M26,Coding!$B$47:$D$53,3,FALSE)</f>
        <v>6</v>
      </c>
      <c r="N26">
        <f>VLOOKUP(Cost_Sch1!N26,Coding!$B$2:$D$6,3,FALSE)</f>
        <v>2</v>
      </c>
      <c r="O26" t="str">
        <f>Cost_Sch1!O26</f>
        <v>FPSO</v>
      </c>
      <c r="P26">
        <f>Cost_Sch1!P26</f>
        <v>1180</v>
      </c>
      <c r="Q26">
        <f>VLOOKUP(Cost_Sch1!Q26,Coding!$B$2:$D$6,3,FALSE)</f>
        <v>2</v>
      </c>
      <c r="R26">
        <f>Cost_Sch1!R26</f>
        <v>0.78749999999999998</v>
      </c>
      <c r="S26">
        <f>VLOOKUP(Cost_Sch1!S26,Coding!$B$2:$D$6,3,FALSE)</f>
        <v>2</v>
      </c>
      <c r="T26">
        <f>Cost_Sch1!T26</f>
        <v>0.1933395004625347</v>
      </c>
    </row>
    <row r="27" spans="1:20" ht="17">
      <c r="A27" s="1" t="str">
        <f>Cost_Sch1!A27</f>
        <v>Kizomba A</v>
      </c>
      <c r="B27" t="str">
        <f>Cost_Sch1!B27</f>
        <v>AFRICA</v>
      </c>
      <c r="C27">
        <f>VLOOKUP(Cost_Sch1!C27,Coding!$B$2:$D$6,3,FALSE)</f>
        <v>3</v>
      </c>
      <c r="D27" t="str">
        <f>Cost_Sch1!D27</f>
        <v>IOC</v>
      </c>
      <c r="E27">
        <f>VLOOKUP(Cost_Sch1!E27,Coding!$B$36:$C$37,2,FALSE)</f>
        <v>2</v>
      </c>
      <c r="F27" s="7">
        <f>Cost_Sch1!F27</f>
        <v>1</v>
      </c>
      <c r="G27">
        <f>Cost_Sch1!G27</f>
        <v>4253</v>
      </c>
      <c r="H27" t="str">
        <f>Cost_Sch1!H27</f>
        <v>EPC</v>
      </c>
      <c r="I27">
        <f>Cost_Sch1!I27</f>
        <v>1073</v>
      </c>
      <c r="J27">
        <f>Cost_Sch1!J27</f>
        <v>0.77</v>
      </c>
      <c r="K27">
        <f>VLOOKUP(Cost_Sch1!K27,Coding!$B$44:$C$45,2,FALSE)</f>
        <v>1</v>
      </c>
      <c r="L27">
        <f>Cost_Sch1!L27</f>
        <v>316666.66666666669</v>
      </c>
      <c r="M27">
        <f>VLOOKUP(Cost_Sch1!M27,Coding!$B$47:$D$53,3,FALSE)</f>
        <v>6</v>
      </c>
      <c r="N27">
        <f>VLOOKUP(Cost_Sch1!N27,Coding!$B$2:$D$6,3,FALSE)</f>
        <v>2</v>
      </c>
      <c r="O27" t="str">
        <f>Cost_Sch1!O27</f>
        <v>FPSO</v>
      </c>
      <c r="P27">
        <f>Cost_Sch1!P27</f>
        <v>1250</v>
      </c>
      <c r="Q27">
        <f>VLOOKUP(Cost_Sch1!Q27,Coding!$B$2:$D$6,3,FALSE)</f>
        <v>3</v>
      </c>
      <c r="R27">
        <f>Cost_Sch1!R27</f>
        <v>0.78947368421052622</v>
      </c>
      <c r="S27">
        <f>VLOOKUP(Cost_Sch1!S27,Coding!$B$2:$D$6,3,FALSE)</f>
        <v>2</v>
      </c>
      <c r="T27">
        <f>Cost_Sch1!T27</f>
        <v>5.5917986952469714E-3</v>
      </c>
    </row>
    <row r="28" spans="1:20" ht="17">
      <c r="A28" s="1" t="str">
        <f>Cost_Sch1!A28</f>
        <v>Ichthys Venturer</v>
      </c>
      <c r="B28" t="str">
        <f>Cost_Sch1!B28</f>
        <v>AUST/NZ</v>
      </c>
      <c r="C28">
        <f>VLOOKUP(Cost_Sch1!C28,Coding!$B$2:$D$6,3,FALSE)</f>
        <v>4</v>
      </c>
      <c r="D28" t="str">
        <f>Cost_Sch1!D28</f>
        <v>IOC</v>
      </c>
      <c r="E28">
        <f>VLOOKUP(Cost_Sch1!E28,Coding!$B$36:$C$37,2,FALSE)</f>
        <v>2</v>
      </c>
      <c r="F28" s="7">
        <f>Cost_Sch1!F28</f>
        <v>1</v>
      </c>
      <c r="G28">
        <f>Cost_Sch1!G28</f>
        <v>8102</v>
      </c>
      <c r="H28" t="str">
        <f>Cost_Sch1!H28</f>
        <v>EPC</v>
      </c>
      <c r="I28">
        <f>Cost_Sch1!I28</f>
        <v>1743</v>
      </c>
      <c r="J28">
        <f>Cost_Sch1!J28</f>
        <v>2</v>
      </c>
      <c r="K28">
        <f>VLOOKUP(Cost_Sch1!K28,Coding!$B$44:$C$45,2,FALSE)</f>
        <v>1</v>
      </c>
      <c r="L28">
        <f>Cost_Sch1!L28</f>
        <v>85000</v>
      </c>
      <c r="M28">
        <f>VLOOKUP(Cost_Sch1!M28,Coding!$B$47:$D$53,3,FALSE)</f>
        <v>2</v>
      </c>
      <c r="N28">
        <f>VLOOKUP(Cost_Sch1!N28,Coding!$B$2:$D$6,3,FALSE)</f>
        <v>5</v>
      </c>
      <c r="O28" t="str">
        <f>Cost_Sch1!O28</f>
        <v>FPSO</v>
      </c>
      <c r="P28">
        <f>Cost_Sch1!P28</f>
        <v>250</v>
      </c>
      <c r="Q28">
        <f>VLOOKUP(Cost_Sch1!Q28,Coding!$B$2:$D$6,3,FALSE)</f>
        <v>2</v>
      </c>
      <c r="R28">
        <f>Cost_Sch1!R28</f>
        <v>1</v>
      </c>
      <c r="S28">
        <f>VLOOKUP(Cost_Sch1!S28,Coding!$B$2:$D$6,3,FALSE)</f>
        <v>5</v>
      </c>
      <c r="T28">
        <f>Cost_Sch1!T28</f>
        <v>0.3763625932300631</v>
      </c>
    </row>
    <row r="29" spans="1:20" ht="17">
      <c r="A29" s="1" t="str">
        <f>Cost_Sch1!A29</f>
        <v>Pyrenees Venture</v>
      </c>
      <c r="B29" t="str">
        <f>Cost_Sch1!B29</f>
        <v>AUST/NZ</v>
      </c>
      <c r="C29">
        <f>VLOOKUP(Cost_Sch1!C29,Coding!$B$2:$D$6,3,FALSE)</f>
        <v>3</v>
      </c>
      <c r="D29" t="str">
        <f>Cost_Sch1!D29</f>
        <v>IOC</v>
      </c>
      <c r="E29">
        <f>VLOOKUP(Cost_Sch1!E29,Coding!$B$36:$C$37,2,FALSE)</f>
        <v>2</v>
      </c>
      <c r="F29" s="7">
        <f>Cost_Sch1!F29</f>
        <v>2</v>
      </c>
      <c r="G29">
        <f>Cost_Sch1!G29</f>
        <v>6379</v>
      </c>
      <c r="H29" t="str">
        <f>Cost_Sch1!H29</f>
        <v>EPC</v>
      </c>
      <c r="I29">
        <f>Cost_Sch1!I29</f>
        <v>1014</v>
      </c>
      <c r="J29">
        <f>Cost_Sch1!J29</f>
        <v>1.66</v>
      </c>
      <c r="K29">
        <f>VLOOKUP(Cost_Sch1!K29,Coding!$B$44:$C$45,2,FALSE)</f>
        <v>2</v>
      </c>
      <c r="L29">
        <f>Cost_Sch1!L29</f>
        <v>106000</v>
      </c>
      <c r="M29">
        <f>VLOOKUP(Cost_Sch1!M29,Coding!$B$47:$D$53,3,FALSE)</f>
        <v>3</v>
      </c>
      <c r="N29">
        <f>VLOOKUP(Cost_Sch1!N29,Coding!$B$2:$D$6,3,FALSE)</f>
        <v>4</v>
      </c>
      <c r="O29" t="str">
        <f>Cost_Sch1!O29</f>
        <v>FPSO</v>
      </c>
      <c r="P29">
        <f>Cost_Sch1!P29</f>
        <v>200</v>
      </c>
      <c r="Q29">
        <f>VLOOKUP(Cost_Sch1!Q29,Coding!$B$2:$D$6,3,FALSE)</f>
        <v>4</v>
      </c>
      <c r="R29">
        <f>Cost_Sch1!R29</f>
        <v>0.90566037735849059</v>
      </c>
      <c r="S29">
        <f>VLOOKUP(Cost_Sch1!S29,Coding!$B$2:$D$6,3,FALSE)</f>
        <v>5</v>
      </c>
      <c r="T29">
        <f>Cost_Sch1!T29</f>
        <v>1.9723865877712033E-3</v>
      </c>
    </row>
    <row r="30" spans="1:20" ht="17">
      <c r="A30" s="1" t="str">
        <f>Cost_Sch1!A30</f>
        <v>Ngujima Yin</v>
      </c>
      <c r="B30" t="str">
        <f>Cost_Sch1!B30</f>
        <v>AUST/NZ</v>
      </c>
      <c r="C30">
        <f>VLOOKUP(Cost_Sch1!C30,Coding!$B$2:$D$6,3,FALSE)</f>
        <v>3</v>
      </c>
      <c r="D30" t="str">
        <f>Cost_Sch1!D30</f>
        <v>IOC</v>
      </c>
      <c r="E30">
        <f>VLOOKUP(Cost_Sch1!E30,Coding!$B$36:$C$37,2,FALSE)</f>
        <v>2</v>
      </c>
      <c r="F30" s="7">
        <f>Cost_Sch1!F30</f>
        <v>1</v>
      </c>
      <c r="G30">
        <f>Cost_Sch1!G30</f>
        <v>5993</v>
      </c>
      <c r="H30" t="str">
        <f>Cost_Sch1!H30</f>
        <v>EPC</v>
      </c>
      <c r="I30">
        <f>Cost_Sch1!I30</f>
        <v>716</v>
      </c>
      <c r="J30">
        <f>Cost_Sch1!J30</f>
        <v>0.72</v>
      </c>
      <c r="K30">
        <f>VLOOKUP(Cost_Sch1!K30,Coding!$B$44:$C$45,2,FALSE)</f>
        <v>2</v>
      </c>
      <c r="L30">
        <f>Cost_Sch1!L30</f>
        <v>136666.66666666666</v>
      </c>
      <c r="M30">
        <f>VLOOKUP(Cost_Sch1!M30,Coding!$B$47:$D$53,3,FALSE)</f>
        <v>3</v>
      </c>
      <c r="N30">
        <f>VLOOKUP(Cost_Sch1!N30,Coding!$B$2:$D$6,3,FALSE)</f>
        <v>2</v>
      </c>
      <c r="O30" t="str">
        <f>Cost_Sch1!O30</f>
        <v>FPSO</v>
      </c>
      <c r="P30">
        <f>Cost_Sch1!P30</f>
        <v>340</v>
      </c>
      <c r="Q30">
        <f>VLOOKUP(Cost_Sch1!Q30,Coding!$B$2:$D$6,3,FALSE)</f>
        <v>2</v>
      </c>
      <c r="R30">
        <f>Cost_Sch1!R30</f>
        <v>0.87804878048780499</v>
      </c>
      <c r="S30">
        <f>VLOOKUP(Cost_Sch1!S30,Coding!$B$2:$D$6,3,FALSE)</f>
        <v>3</v>
      </c>
      <c r="T30">
        <f>Cost_Sch1!T30</f>
        <v>0.14664804469273743</v>
      </c>
    </row>
    <row r="31" spans="1:20" ht="17">
      <c r="A31" s="1" t="str">
        <f>Cost_Sch1!A31</f>
        <v>P 50</v>
      </c>
      <c r="B31" t="str">
        <f>Cost_Sch1!B31</f>
        <v>BRAZ</v>
      </c>
      <c r="C31">
        <f>VLOOKUP(Cost_Sch1!C31,Coding!$B$2:$D$6,3,FALSE)</f>
        <v>4</v>
      </c>
      <c r="D31" t="str">
        <f>Cost_Sch1!D31</f>
        <v>NOC</v>
      </c>
      <c r="E31">
        <f>VLOOKUP(Cost_Sch1!E31,Coding!$B$36:$C$37,2,FALSE)</f>
        <v>2</v>
      </c>
      <c r="F31" s="7">
        <f>Cost_Sch1!F31</f>
        <v>1</v>
      </c>
      <c r="G31">
        <f>Cost_Sch1!G31</f>
        <v>4557</v>
      </c>
      <c r="H31" t="str">
        <f>Cost_Sch1!H31</f>
        <v>CL</v>
      </c>
      <c r="I31">
        <f>Cost_Sch1!I31</f>
        <v>844</v>
      </c>
      <c r="J31">
        <f>Cost_Sch1!J31</f>
        <v>0.496</v>
      </c>
      <c r="K31">
        <f>VLOOKUP(Cost_Sch1!K31,Coding!$B$44:$C$45,2,FALSE)</f>
        <v>2</v>
      </c>
      <c r="L31">
        <f>Cost_Sch1!L31</f>
        <v>215000</v>
      </c>
      <c r="M31">
        <f>VLOOKUP(Cost_Sch1!M31,Coding!$B$47:$D$53,3,FALSE)</f>
        <v>5</v>
      </c>
      <c r="N31">
        <f>VLOOKUP(Cost_Sch1!N31,Coding!$B$2:$D$6,3,FALSE)</f>
        <v>4</v>
      </c>
      <c r="O31" t="str">
        <f>Cost_Sch1!O31</f>
        <v>FPSO</v>
      </c>
      <c r="P31">
        <f>Cost_Sch1!P31</f>
        <v>1240</v>
      </c>
      <c r="Q31">
        <f>VLOOKUP(Cost_Sch1!Q31,Coding!$B$2:$D$6,3,FALSE)</f>
        <v>1</v>
      </c>
      <c r="R31">
        <f>Cost_Sch1!R31</f>
        <v>0.83720930232558144</v>
      </c>
      <c r="S31">
        <f>VLOOKUP(Cost_Sch1!S31,Coding!$B$2:$D$6,3,FALSE)</f>
        <v>1</v>
      </c>
      <c r="T31">
        <f>Cost_Sch1!T31</f>
        <v>0.6635071090047393</v>
      </c>
    </row>
    <row r="32" spans="1:20" ht="17">
      <c r="A32" s="1" t="str">
        <f>Cost_Sch1!A32</f>
        <v>P 43</v>
      </c>
      <c r="B32" t="str">
        <f>Cost_Sch1!B32</f>
        <v>BRAZ</v>
      </c>
      <c r="C32">
        <f>VLOOKUP(Cost_Sch1!C32,Coding!$B$2:$D$6,3,FALSE)</f>
        <v>5</v>
      </c>
      <c r="D32" t="str">
        <f>Cost_Sch1!D32</f>
        <v>NOC</v>
      </c>
      <c r="E32">
        <f>VLOOKUP(Cost_Sch1!E32,Coding!$B$36:$C$37,2,FALSE)</f>
        <v>2</v>
      </c>
      <c r="F32" s="7">
        <f>Cost_Sch1!F32</f>
        <v>1</v>
      </c>
      <c r="G32">
        <f>Cost_Sch1!G32</f>
        <v>4199</v>
      </c>
      <c r="H32" t="str">
        <f>Cost_Sch1!H32</f>
        <v>TK</v>
      </c>
      <c r="I32">
        <f>Cost_Sch1!I32</f>
        <v>883</v>
      </c>
      <c r="J32">
        <f>Cost_Sch1!J32</f>
        <v>1.3</v>
      </c>
      <c r="K32">
        <f>VLOOKUP(Cost_Sch1!K32,Coding!$B$44:$C$45,2,FALSE)</f>
        <v>2</v>
      </c>
      <c r="L32">
        <f>Cost_Sch1!L32</f>
        <v>185000</v>
      </c>
      <c r="M32">
        <f>VLOOKUP(Cost_Sch1!M32,Coding!$B$47:$D$53,3,FALSE)</f>
        <v>4</v>
      </c>
      <c r="N32">
        <f>VLOOKUP(Cost_Sch1!N32,Coding!$B$2:$D$6,3,FALSE)</f>
        <v>3</v>
      </c>
      <c r="O32" t="str">
        <f>Cost_Sch1!O32</f>
        <v>FPSO</v>
      </c>
      <c r="P32">
        <f>Cost_Sch1!P32</f>
        <v>800</v>
      </c>
      <c r="Q32">
        <f>VLOOKUP(Cost_Sch1!Q32,Coding!$B$2:$D$6,3,FALSE)</f>
        <v>1</v>
      </c>
      <c r="R32">
        <f>Cost_Sch1!R32</f>
        <v>0.81081081081081086</v>
      </c>
      <c r="S32">
        <f>VLOOKUP(Cost_Sch1!S32,Coding!$B$2:$D$6,3,FALSE)</f>
        <v>1</v>
      </c>
      <c r="T32">
        <f>Cost_Sch1!T32</f>
        <v>0.43827859569648925</v>
      </c>
    </row>
    <row r="33" spans="1:20" ht="17">
      <c r="A33" s="1" t="str">
        <f>Cost_Sch1!A33</f>
        <v>P 74</v>
      </c>
      <c r="B33" t="str">
        <f>Cost_Sch1!B33</f>
        <v>BRAZ</v>
      </c>
      <c r="C33">
        <f>VLOOKUP(Cost_Sch1!C33,Coding!$B$2:$D$6,3,FALSE)</f>
        <v>5</v>
      </c>
      <c r="D33" t="str">
        <f>Cost_Sch1!D33</f>
        <v>NOC</v>
      </c>
      <c r="E33">
        <f>VLOOKUP(Cost_Sch1!E33,Coding!$B$36:$C$37,2,FALSE)</f>
        <v>2</v>
      </c>
      <c r="F33" s="7">
        <f>Cost_Sch1!F33</f>
        <v>1</v>
      </c>
      <c r="G33">
        <f>Cost_Sch1!G33</f>
        <v>8110</v>
      </c>
      <c r="H33" t="str">
        <f>Cost_Sch1!H33</f>
        <v>CL</v>
      </c>
      <c r="I33">
        <f>Cost_Sch1!I33</f>
        <v>1630</v>
      </c>
      <c r="J33">
        <f>Cost_Sch1!J33</f>
        <v>1.1657999999999999</v>
      </c>
      <c r="K33">
        <f>VLOOKUP(Cost_Sch1!K33,Coding!$B$44:$C$45,2,FALSE)</f>
        <v>2</v>
      </c>
      <c r="L33">
        <f>Cost_Sch1!L33</f>
        <v>191166.66666666666</v>
      </c>
      <c r="M33">
        <f>VLOOKUP(Cost_Sch1!M33,Coding!$B$47:$D$53,3,FALSE)</f>
        <v>4</v>
      </c>
      <c r="N33">
        <f>VLOOKUP(Cost_Sch1!N33,Coding!$B$2:$D$6,3,FALSE)</f>
        <v>1</v>
      </c>
      <c r="O33" t="str">
        <f>Cost_Sch1!O33</f>
        <v>FPSO</v>
      </c>
      <c r="P33">
        <f>Cost_Sch1!P33</f>
        <v>2190</v>
      </c>
      <c r="Q33">
        <f>VLOOKUP(Cost_Sch1!Q33,Coding!$B$2:$D$6,3,FALSE)</f>
        <v>4</v>
      </c>
      <c r="R33">
        <f>Cost_Sch1!R33</f>
        <v>0.78465562336530081</v>
      </c>
      <c r="S33">
        <f>VLOOKUP(Cost_Sch1!S33,Coding!$B$2:$D$6,3,FALSE)</f>
        <v>1</v>
      </c>
      <c r="T33">
        <f>Cost_Sch1!T33</f>
        <v>0.3674846625766871</v>
      </c>
    </row>
    <row r="34" spans="1:20" ht="17">
      <c r="A34" s="1" t="str">
        <f>Cost_Sch1!A34</f>
        <v>P 75</v>
      </c>
      <c r="B34" t="str">
        <f>Cost_Sch1!B34</f>
        <v>BRAZ</v>
      </c>
      <c r="C34">
        <f>VLOOKUP(Cost_Sch1!C34,Coding!$B$2:$D$6,3,FALSE)</f>
        <v>5</v>
      </c>
      <c r="D34" t="str">
        <f>Cost_Sch1!D34</f>
        <v>NOC</v>
      </c>
      <c r="E34">
        <f>VLOOKUP(Cost_Sch1!E34,Coding!$B$36:$C$37,2,FALSE)</f>
        <v>2</v>
      </c>
      <c r="F34" s="7">
        <f>Cost_Sch1!F34</f>
        <v>1</v>
      </c>
      <c r="G34">
        <f>Cost_Sch1!G34</f>
        <v>8110</v>
      </c>
      <c r="H34" t="str">
        <f>Cost_Sch1!H34</f>
        <v>CL</v>
      </c>
      <c r="I34">
        <f>Cost_Sch1!I34</f>
        <v>1721</v>
      </c>
      <c r="J34">
        <f>Cost_Sch1!J34</f>
        <v>1.22</v>
      </c>
      <c r="K34">
        <f>VLOOKUP(Cost_Sch1!K34,Coding!$B$44:$C$45,2,FALSE)</f>
        <v>2</v>
      </c>
      <c r="L34">
        <f>Cost_Sch1!L34</f>
        <v>191166.66666666666</v>
      </c>
      <c r="M34">
        <f>VLOOKUP(Cost_Sch1!M34,Coding!$B$47:$D$53,3,FALSE)</f>
        <v>4</v>
      </c>
      <c r="N34">
        <f>VLOOKUP(Cost_Sch1!N34,Coding!$B$2:$D$6,3,FALSE)</f>
        <v>1</v>
      </c>
      <c r="O34" t="str">
        <f>Cost_Sch1!O34</f>
        <v>FPSO</v>
      </c>
      <c r="P34">
        <f>Cost_Sch1!P34</f>
        <v>1875</v>
      </c>
      <c r="Q34">
        <f>VLOOKUP(Cost_Sch1!Q34,Coding!$B$2:$D$6,3,FALSE)</f>
        <v>4</v>
      </c>
      <c r="R34">
        <f>Cost_Sch1!R34</f>
        <v>0.78465562336530081</v>
      </c>
      <c r="S34">
        <f>VLOOKUP(Cost_Sch1!S34,Coding!$B$2:$D$6,3,FALSE)</f>
        <v>1</v>
      </c>
      <c r="T34">
        <f>Cost_Sch1!T34</f>
        <v>0.52992446252178971</v>
      </c>
    </row>
    <row r="35" spans="1:20" ht="17">
      <c r="A35" s="1" t="str">
        <f>Cost_Sch1!A35</f>
        <v>P 76</v>
      </c>
      <c r="B35" t="str">
        <f>Cost_Sch1!B35</f>
        <v>BRAZ</v>
      </c>
      <c r="C35">
        <f>VLOOKUP(Cost_Sch1!C35,Coding!$B$2:$D$6,3,FALSE)</f>
        <v>5</v>
      </c>
      <c r="D35" t="str">
        <f>Cost_Sch1!D35</f>
        <v>NOC</v>
      </c>
      <c r="E35">
        <f>VLOOKUP(Cost_Sch1!E35,Coding!$B$36:$C$37,2,FALSE)</f>
        <v>2</v>
      </c>
      <c r="F35" s="7">
        <f>Cost_Sch1!F35</f>
        <v>1</v>
      </c>
      <c r="G35">
        <f>Cost_Sch1!G35</f>
        <v>8110</v>
      </c>
      <c r="H35" t="str">
        <f>Cost_Sch1!H35</f>
        <v>CL</v>
      </c>
      <c r="I35">
        <f>Cost_Sch1!I35</f>
        <v>1995</v>
      </c>
      <c r="J35">
        <f>Cost_Sch1!J35</f>
        <v>1.3242</v>
      </c>
      <c r="K35">
        <f>VLOOKUP(Cost_Sch1!K35,Coding!$B$44:$C$45,2,FALSE)</f>
        <v>2</v>
      </c>
      <c r="L35">
        <f>Cost_Sch1!L35</f>
        <v>191166.66666666666</v>
      </c>
      <c r="M35">
        <f>VLOOKUP(Cost_Sch1!M35,Coding!$B$47:$D$53,3,FALSE)</f>
        <v>4</v>
      </c>
      <c r="N35">
        <f>VLOOKUP(Cost_Sch1!N35,Coding!$B$2:$D$6,3,FALSE)</f>
        <v>1</v>
      </c>
      <c r="O35" t="str">
        <f>Cost_Sch1!O35</f>
        <v>FPSO</v>
      </c>
      <c r="P35">
        <f>Cost_Sch1!P35</f>
        <v>2030</v>
      </c>
      <c r="Q35">
        <f>VLOOKUP(Cost_Sch1!Q35,Coding!$B$2:$D$6,3,FALSE)</f>
        <v>4</v>
      </c>
      <c r="R35">
        <f>Cost_Sch1!R35</f>
        <v>0.78465562336530081</v>
      </c>
      <c r="S35">
        <f>VLOOKUP(Cost_Sch1!S35,Coding!$B$2:$D$6,3,FALSE)</f>
        <v>1</v>
      </c>
      <c r="T35">
        <f>Cost_Sch1!T35</f>
        <v>0.36491228070175441</v>
      </c>
    </row>
    <row r="36" spans="1:20" ht="17">
      <c r="A36" s="1" t="str">
        <f>Cost_Sch1!A36</f>
        <v>P 77</v>
      </c>
      <c r="B36" t="str">
        <f>Cost_Sch1!B36</f>
        <v>BRAZ</v>
      </c>
      <c r="C36">
        <f>VLOOKUP(Cost_Sch1!C36,Coding!$B$2:$D$6,3,FALSE)</f>
        <v>5</v>
      </c>
      <c r="D36" t="str">
        <f>Cost_Sch1!D36</f>
        <v>NOC</v>
      </c>
      <c r="E36">
        <f>VLOOKUP(Cost_Sch1!E36,Coding!$B$36:$C$37,2,FALSE)</f>
        <v>2</v>
      </c>
      <c r="F36" s="7">
        <f>Cost_Sch1!F36</f>
        <v>1</v>
      </c>
      <c r="G36">
        <f>Cost_Sch1!G36</f>
        <v>8110</v>
      </c>
      <c r="H36" t="str">
        <f>Cost_Sch1!H36</f>
        <v>CL</v>
      </c>
      <c r="I36">
        <f>Cost_Sch1!I36</f>
        <v>2086</v>
      </c>
      <c r="J36">
        <f>Cost_Sch1!J36</f>
        <v>1.22</v>
      </c>
      <c r="K36">
        <f>VLOOKUP(Cost_Sch1!K36,Coding!$B$44:$C$45,2,FALSE)</f>
        <v>2</v>
      </c>
      <c r="L36">
        <f>Cost_Sch1!L36</f>
        <v>191166.66666666666</v>
      </c>
      <c r="M36">
        <f>VLOOKUP(Cost_Sch1!M36,Coding!$B$47:$D$53,3,FALSE)</f>
        <v>4</v>
      </c>
      <c r="N36">
        <f>VLOOKUP(Cost_Sch1!N36,Coding!$B$2:$D$6,3,FALSE)</f>
        <v>1</v>
      </c>
      <c r="O36" t="str">
        <f>Cost_Sch1!O36</f>
        <v>FPSO</v>
      </c>
      <c r="P36">
        <f>Cost_Sch1!P36</f>
        <v>1875</v>
      </c>
      <c r="Q36">
        <f>VLOOKUP(Cost_Sch1!Q36,Coding!$B$2:$D$6,3,FALSE)</f>
        <v>4</v>
      </c>
      <c r="R36">
        <f>Cost_Sch1!R36</f>
        <v>0.78465562336530081</v>
      </c>
      <c r="S36">
        <f>VLOOKUP(Cost_Sch1!S36,Coding!$B$2:$D$6,3,FALSE)</f>
        <v>1</v>
      </c>
      <c r="T36">
        <f>Cost_Sch1!T36</f>
        <v>0.30536912751677853</v>
      </c>
    </row>
    <row r="37" spans="1:20" ht="17">
      <c r="A37" s="1" t="str">
        <f>Cost_Sch1!A37</f>
        <v>P 48</v>
      </c>
      <c r="B37" t="str">
        <f>Cost_Sch1!B37</f>
        <v>BRAZ</v>
      </c>
      <c r="C37">
        <f>VLOOKUP(Cost_Sch1!C37,Coding!$B$2:$D$6,3,FALSE)</f>
        <v>5</v>
      </c>
      <c r="D37" t="str">
        <f>Cost_Sch1!D37</f>
        <v>NOC</v>
      </c>
      <c r="E37">
        <f>VLOOKUP(Cost_Sch1!E37,Coding!$B$36:$C$37,2,FALSE)</f>
        <v>2</v>
      </c>
      <c r="F37" s="7">
        <f>Cost_Sch1!F37</f>
        <v>1</v>
      </c>
      <c r="G37">
        <f>Cost_Sch1!G37</f>
        <v>4199</v>
      </c>
      <c r="H37" t="str">
        <f>Cost_Sch1!H37</f>
        <v>TK</v>
      </c>
      <c r="I37">
        <f>Cost_Sch1!I37</f>
        <v>1066</v>
      </c>
      <c r="J37">
        <f>Cost_Sch1!J37</f>
        <v>1.3</v>
      </c>
      <c r="K37">
        <f>VLOOKUP(Cost_Sch1!K37,Coding!$B$44:$C$45,2,FALSE)</f>
        <v>2</v>
      </c>
      <c r="L37">
        <f>Cost_Sch1!L37</f>
        <v>185000</v>
      </c>
      <c r="M37">
        <f>VLOOKUP(Cost_Sch1!M37,Coding!$B$47:$D$53,3,FALSE)</f>
        <v>4</v>
      </c>
      <c r="N37">
        <f>VLOOKUP(Cost_Sch1!N37,Coding!$B$2:$D$6,3,FALSE)</f>
        <v>1</v>
      </c>
      <c r="O37" t="str">
        <f>Cost_Sch1!O37</f>
        <v>FPSO</v>
      </c>
      <c r="P37">
        <f>Cost_Sch1!P37</f>
        <v>1040</v>
      </c>
      <c r="Q37">
        <f>VLOOKUP(Cost_Sch1!Q37,Coding!$B$2:$D$6,3,FALSE)</f>
        <v>2</v>
      </c>
      <c r="R37">
        <f>Cost_Sch1!R37</f>
        <v>0.81081081081081086</v>
      </c>
      <c r="S37">
        <f>VLOOKUP(Cost_Sch1!S37,Coding!$B$2:$D$6,3,FALSE)</f>
        <v>1</v>
      </c>
      <c r="T37">
        <f>Cost_Sch1!T37</f>
        <v>0.25515947467166977</v>
      </c>
    </row>
    <row r="38" spans="1:20" ht="17">
      <c r="A38" s="1" t="str">
        <f>Cost_Sch1!A38</f>
        <v>Frade</v>
      </c>
      <c r="B38" t="str">
        <f>Cost_Sch1!B38</f>
        <v>BRAZ</v>
      </c>
      <c r="C38">
        <f>VLOOKUP(Cost_Sch1!C38,Coding!$B$2:$D$6,3,FALSE)</f>
        <v>3</v>
      </c>
      <c r="D38" t="str">
        <f>Cost_Sch1!D38</f>
        <v>IOC</v>
      </c>
      <c r="E38">
        <f>VLOOKUP(Cost_Sch1!E38,Coding!$B$36:$C$37,2,FALSE)</f>
        <v>2</v>
      </c>
      <c r="F38" s="7">
        <f>Cost_Sch1!F38</f>
        <v>1</v>
      </c>
      <c r="G38">
        <f>Cost_Sch1!G38</f>
        <v>6014</v>
      </c>
      <c r="H38" t="str">
        <f>Cost_Sch1!H38</f>
        <v>EPC</v>
      </c>
      <c r="I38">
        <f>Cost_Sch1!I38</f>
        <v>909</v>
      </c>
      <c r="J38">
        <f>Cost_Sch1!J38</f>
        <v>2</v>
      </c>
      <c r="K38">
        <f>VLOOKUP(Cost_Sch1!K38,Coding!$B$44:$C$45,2,FALSE)</f>
        <v>2</v>
      </c>
      <c r="L38">
        <f>Cost_Sch1!L38</f>
        <v>117666.66666666667</v>
      </c>
      <c r="M38">
        <f>VLOOKUP(Cost_Sch1!M38,Coding!$B$47:$D$53,3,FALSE)</f>
        <v>3</v>
      </c>
      <c r="N38">
        <f>VLOOKUP(Cost_Sch1!N38,Coding!$B$2:$D$6,3,FALSE)</f>
        <v>2</v>
      </c>
      <c r="O38" t="str">
        <f>Cost_Sch1!O38</f>
        <v>FPSO</v>
      </c>
      <c r="P38">
        <f>Cost_Sch1!P38</f>
        <v>1080</v>
      </c>
      <c r="Q38">
        <f>VLOOKUP(Cost_Sch1!Q38,Coding!$B$2:$D$6,3,FALSE)</f>
        <v>1</v>
      </c>
      <c r="R38">
        <f>Cost_Sch1!R38</f>
        <v>0.84985835694050993</v>
      </c>
      <c r="S38">
        <f>VLOOKUP(Cost_Sch1!S38,Coding!$B$2:$D$6,3,FALSE)</f>
        <v>4</v>
      </c>
      <c r="T38">
        <f>Cost_Sch1!T38</f>
        <v>0.20902090209020902</v>
      </c>
    </row>
    <row r="39" spans="1:20" ht="17">
      <c r="A39" s="1" t="str">
        <f>Cost_Sch1!A39</f>
        <v>P 68</v>
      </c>
      <c r="B39" t="str">
        <f>Cost_Sch1!B39</f>
        <v>BRAZ</v>
      </c>
      <c r="C39">
        <f>VLOOKUP(Cost_Sch1!C39,Coding!$B$2:$D$6,3,FALSE)</f>
        <v>5</v>
      </c>
      <c r="D39" t="str">
        <f>Cost_Sch1!D39</f>
        <v>NOC</v>
      </c>
      <c r="E39">
        <f>VLOOKUP(Cost_Sch1!E39,Coding!$B$36:$C$37,2,FALSE)</f>
        <v>2</v>
      </c>
      <c r="F39" s="7">
        <f>Cost_Sch1!F39</f>
        <v>1</v>
      </c>
      <c r="G39">
        <f>Cost_Sch1!G39</f>
        <v>7486</v>
      </c>
      <c r="H39" t="str">
        <f>Cost_Sch1!H39</f>
        <v>CL</v>
      </c>
      <c r="I39">
        <f>Cost_Sch1!I39</f>
        <v>2557</v>
      </c>
      <c r="J39">
        <f>Cost_Sch1!J39</f>
        <v>1.4</v>
      </c>
      <c r="K39">
        <f>VLOOKUP(Cost_Sch1!K39,Coding!$B$44:$C$45,2,FALSE)</f>
        <v>1</v>
      </c>
      <c r="L39">
        <f>Cost_Sch1!L39</f>
        <v>187000</v>
      </c>
      <c r="M39">
        <f>VLOOKUP(Cost_Sch1!M39,Coding!$B$47:$D$53,3,FALSE)</f>
        <v>4</v>
      </c>
      <c r="N39">
        <f>VLOOKUP(Cost_Sch1!N39,Coding!$B$2:$D$6,3,FALSE)</f>
        <v>1</v>
      </c>
      <c r="O39" t="str">
        <f>Cost_Sch1!O39</f>
        <v>FPSO</v>
      </c>
      <c r="P39">
        <f>Cost_Sch1!P39</f>
        <v>2165</v>
      </c>
      <c r="Q39">
        <f>VLOOKUP(Cost_Sch1!Q39,Coding!$B$2:$D$6,3,FALSE)</f>
        <v>4</v>
      </c>
      <c r="R39">
        <f>Cost_Sch1!R39</f>
        <v>0.80213903743315507</v>
      </c>
      <c r="S39">
        <f>VLOOKUP(Cost_Sch1!S39,Coding!$B$2:$D$6,3,FALSE)</f>
        <v>1</v>
      </c>
      <c r="T39">
        <f>Cost_Sch1!T39</f>
        <v>0.33906922174423154</v>
      </c>
    </row>
    <row r="40" spans="1:20" ht="17">
      <c r="A40" s="1" t="str">
        <f>Cost_Sch1!A40</f>
        <v>P 70</v>
      </c>
      <c r="B40" t="str">
        <f>Cost_Sch1!B40</f>
        <v>BRAZ</v>
      </c>
      <c r="C40">
        <f>VLOOKUP(Cost_Sch1!C40,Coding!$B$2:$D$6,3,FALSE)</f>
        <v>5</v>
      </c>
      <c r="D40" t="str">
        <f>Cost_Sch1!D40</f>
        <v>NOC</v>
      </c>
      <c r="E40">
        <f>VLOOKUP(Cost_Sch1!E40,Coding!$B$36:$C$37,2,FALSE)</f>
        <v>2</v>
      </c>
      <c r="F40" s="7">
        <f>Cost_Sch1!F40</f>
        <v>1</v>
      </c>
      <c r="G40">
        <f>Cost_Sch1!G40</f>
        <v>7486</v>
      </c>
      <c r="H40" t="str">
        <f>Cost_Sch1!H40</f>
        <v>EPC</v>
      </c>
      <c r="I40">
        <f>Cost_Sch1!I40</f>
        <v>2557</v>
      </c>
      <c r="J40">
        <f>Cost_Sch1!J40</f>
        <v>1.4</v>
      </c>
      <c r="K40">
        <f>VLOOKUP(Cost_Sch1!K40,Coding!$B$44:$C$45,2,FALSE)</f>
        <v>1</v>
      </c>
      <c r="L40">
        <f>Cost_Sch1!L40</f>
        <v>185333.33333333334</v>
      </c>
      <c r="M40">
        <f>VLOOKUP(Cost_Sch1!M40,Coding!$B$47:$D$53,3,FALSE)</f>
        <v>4</v>
      </c>
      <c r="N40">
        <f>VLOOKUP(Cost_Sch1!N40,Coding!$B$2:$D$6,3,FALSE)</f>
        <v>1</v>
      </c>
      <c r="O40" t="str">
        <f>Cost_Sch1!O40</f>
        <v>FPSO</v>
      </c>
      <c r="P40">
        <f>Cost_Sch1!P40</f>
        <v>2240</v>
      </c>
      <c r="Q40">
        <f>VLOOKUP(Cost_Sch1!Q40,Coding!$B$2:$D$6,3,FALSE)</f>
        <v>4</v>
      </c>
      <c r="R40">
        <f>Cost_Sch1!R40</f>
        <v>0.80935251798561147</v>
      </c>
      <c r="S40">
        <f>VLOOKUP(Cost_Sch1!S40,Coding!$B$2:$D$6,3,FALSE)</f>
        <v>1</v>
      </c>
      <c r="T40">
        <f>Cost_Sch1!T40</f>
        <v>0.42784513101290572</v>
      </c>
    </row>
    <row r="41" spans="1:20" ht="34">
      <c r="A41" s="1" t="str">
        <f>Cost_Sch1!A41</f>
        <v>Cidade de Itaguai MV26</v>
      </c>
      <c r="B41" t="str">
        <f>Cost_Sch1!B41</f>
        <v>BRAZ</v>
      </c>
      <c r="C41">
        <f>VLOOKUP(Cost_Sch1!C41,Coding!$B$2:$D$6,3,FALSE)</f>
        <v>4</v>
      </c>
      <c r="D41" t="str">
        <f>Cost_Sch1!D41</f>
        <v>NOC</v>
      </c>
      <c r="E41">
        <f>VLOOKUP(Cost_Sch1!E41,Coding!$B$36:$C$37,2,FALSE)</f>
        <v>1</v>
      </c>
      <c r="F41" s="7">
        <f>Cost_Sch1!F41</f>
        <v>3</v>
      </c>
      <c r="G41">
        <f>Cost_Sch1!G41</f>
        <v>8352</v>
      </c>
      <c r="H41" t="str">
        <f>Cost_Sch1!H41</f>
        <v>EPC</v>
      </c>
      <c r="I41">
        <f>Cost_Sch1!I41</f>
        <v>838</v>
      </c>
      <c r="J41">
        <f>Cost_Sch1!J41</f>
        <v>1.17</v>
      </c>
      <c r="K41">
        <f>VLOOKUP(Cost_Sch1!K41,Coding!$B$44:$C$45,2,FALSE)</f>
        <v>2</v>
      </c>
      <c r="L41">
        <f>Cost_Sch1!L41</f>
        <v>196666.66666666666</v>
      </c>
      <c r="M41">
        <f>VLOOKUP(Cost_Sch1!M41,Coding!$B$47:$D$53,3,FALSE)</f>
        <v>4</v>
      </c>
      <c r="N41">
        <f>VLOOKUP(Cost_Sch1!N41,Coding!$B$2:$D$6,3,FALSE)</f>
        <v>1</v>
      </c>
      <c r="O41" t="str">
        <f>Cost_Sch1!O41</f>
        <v>FPSO</v>
      </c>
      <c r="P41">
        <f>Cost_Sch1!P41</f>
        <v>2240</v>
      </c>
      <c r="Q41">
        <f>VLOOKUP(Cost_Sch1!Q41,Coding!$B$2:$D$6,3,FALSE)</f>
        <v>3</v>
      </c>
      <c r="R41">
        <f>Cost_Sch1!R41</f>
        <v>0.76271186440677974</v>
      </c>
      <c r="S41">
        <f>VLOOKUP(Cost_Sch1!S41,Coding!$B$2:$D$6,3,FALSE)</f>
        <v>1</v>
      </c>
      <c r="T41">
        <f>Cost_Sch1!T41</f>
        <v>0.18138424821002386</v>
      </c>
    </row>
    <row r="42" spans="1:20" ht="51">
      <c r="A42" s="1" t="str">
        <f>Cost_Sch1!A42</f>
        <v>Cidade de Mangaratiba MV24</v>
      </c>
      <c r="B42" t="str">
        <f>Cost_Sch1!B42</f>
        <v>BRAZ</v>
      </c>
      <c r="C42">
        <f>VLOOKUP(Cost_Sch1!C42,Coding!$B$2:$D$6,3,FALSE)</f>
        <v>3</v>
      </c>
      <c r="D42" t="str">
        <f>Cost_Sch1!D42</f>
        <v>NOC</v>
      </c>
      <c r="E42">
        <f>VLOOKUP(Cost_Sch1!E42,Coding!$B$36:$C$37,2,FALSE)</f>
        <v>1</v>
      </c>
      <c r="F42" s="7">
        <f>Cost_Sch1!F42</f>
        <v>3</v>
      </c>
      <c r="G42">
        <f>Cost_Sch1!G42</f>
        <v>7971</v>
      </c>
      <c r="H42" t="str">
        <f>Cost_Sch1!H42</f>
        <v>EPC</v>
      </c>
      <c r="I42">
        <f>Cost_Sch1!I42</f>
        <v>1021</v>
      </c>
      <c r="J42">
        <f>Cost_Sch1!J42</f>
        <v>1.1000000000000001</v>
      </c>
      <c r="K42">
        <f>VLOOKUP(Cost_Sch1!K42,Coding!$B$44:$C$45,2,FALSE)</f>
        <v>2</v>
      </c>
      <c r="L42">
        <f>Cost_Sch1!L42</f>
        <v>197166.66666666666</v>
      </c>
      <c r="M42">
        <f>VLOOKUP(Cost_Sch1!M42,Coding!$B$47:$D$53,3,FALSE)</f>
        <v>4</v>
      </c>
      <c r="N42">
        <f>VLOOKUP(Cost_Sch1!N42,Coding!$B$2:$D$6,3,FALSE)</f>
        <v>1</v>
      </c>
      <c r="O42" t="str">
        <f>Cost_Sch1!O42</f>
        <v>FPSO</v>
      </c>
      <c r="P42">
        <f>Cost_Sch1!P42</f>
        <v>2200</v>
      </c>
      <c r="Q42">
        <f>VLOOKUP(Cost_Sch1!Q42,Coding!$B$2:$D$6,3,FALSE)</f>
        <v>3</v>
      </c>
      <c r="R42">
        <f>Cost_Sch1!R42</f>
        <v>0.76077768385460698</v>
      </c>
      <c r="S42">
        <f>VLOOKUP(Cost_Sch1!S42,Coding!$B$2:$D$6,3,FALSE)</f>
        <v>1</v>
      </c>
      <c r="T42">
        <f>Cost_Sch1!T42</f>
        <v>5.9745347698334964E-2</v>
      </c>
    </row>
    <row r="43" spans="1:20" ht="17">
      <c r="A43" s="1" t="str">
        <f>Cost_Sch1!A43</f>
        <v>P 57</v>
      </c>
      <c r="B43" t="str">
        <f>Cost_Sch1!B43</f>
        <v>BRAZ</v>
      </c>
      <c r="C43">
        <f>VLOOKUP(Cost_Sch1!C43,Coding!$B$2:$D$6,3,FALSE)</f>
        <v>5</v>
      </c>
      <c r="D43" t="str">
        <f>Cost_Sch1!D43</f>
        <v>NOC</v>
      </c>
      <c r="E43">
        <f>VLOOKUP(Cost_Sch1!E43,Coding!$B$36:$C$37,2,FALSE)</f>
        <v>1</v>
      </c>
      <c r="F43" s="7">
        <f>Cost_Sch1!F43</f>
        <v>2</v>
      </c>
      <c r="G43">
        <f>Cost_Sch1!G43</f>
        <v>6622</v>
      </c>
      <c r="H43" t="str">
        <f>Cost_Sch1!H43</f>
        <v>EPC</v>
      </c>
      <c r="I43">
        <f>Cost_Sch1!I43</f>
        <v>1041</v>
      </c>
      <c r="J43">
        <f>Cost_Sch1!J43</f>
        <v>1.1950000000000001</v>
      </c>
      <c r="K43">
        <f>VLOOKUP(Cost_Sch1!K43,Coding!$B$44:$C$45,2,FALSE)</f>
        <v>2</v>
      </c>
      <c r="L43">
        <f>Cost_Sch1!L43</f>
        <v>191833.33333333334</v>
      </c>
      <c r="M43">
        <f>VLOOKUP(Cost_Sch1!M43,Coding!$B$47:$D$53,3,FALSE)</f>
        <v>4</v>
      </c>
      <c r="N43">
        <f>VLOOKUP(Cost_Sch1!N43,Coding!$B$2:$D$6,3,FALSE)</f>
        <v>1</v>
      </c>
      <c r="O43" t="str">
        <f>Cost_Sch1!O43</f>
        <v>FPSO</v>
      </c>
      <c r="P43">
        <f>Cost_Sch1!P43</f>
        <v>1300</v>
      </c>
      <c r="Q43">
        <f>VLOOKUP(Cost_Sch1!Q43,Coding!$B$2:$D$6,3,FALSE)</f>
        <v>4</v>
      </c>
      <c r="R43">
        <f>Cost_Sch1!R43</f>
        <v>0.93831450912250214</v>
      </c>
      <c r="S43">
        <f>VLOOKUP(Cost_Sch1!S43,Coding!$B$2:$D$6,3,FALSE)</f>
        <v>1</v>
      </c>
      <c r="T43">
        <f>Cost_Sch1!T43</f>
        <v>-4.5148895292987511E-2</v>
      </c>
    </row>
    <row r="44" spans="1:20" ht="17">
      <c r="A44" s="1" t="str">
        <f>Cost_Sch1!A44</f>
        <v>Pioneiro de Libra</v>
      </c>
      <c r="B44" t="str">
        <f>Cost_Sch1!B44</f>
        <v>BRAZ</v>
      </c>
      <c r="C44">
        <f>VLOOKUP(Cost_Sch1!C44,Coding!$B$2:$D$6,3,FALSE)</f>
        <v>5</v>
      </c>
      <c r="D44" t="str">
        <f>Cost_Sch1!D44</f>
        <v>NOC</v>
      </c>
      <c r="E44">
        <f>VLOOKUP(Cost_Sch1!E44,Coding!$B$36:$C$37,2,FALSE)</f>
        <v>1</v>
      </c>
      <c r="F44" s="7">
        <f>Cost_Sch1!F44</f>
        <v>3</v>
      </c>
      <c r="G44">
        <f>Cost_Sch1!G44</f>
        <v>8984</v>
      </c>
      <c r="H44" t="str">
        <f>Cost_Sch1!H44</f>
        <v>PS</v>
      </c>
      <c r="I44">
        <f>Cost_Sch1!I44</f>
        <v>831</v>
      </c>
      <c r="J44">
        <f>Cost_Sch1!J44</f>
        <v>1</v>
      </c>
      <c r="K44">
        <f>VLOOKUP(Cost_Sch1!K44,Coding!$B$44:$C$45,2,FALSE)</f>
        <v>2</v>
      </c>
      <c r="L44">
        <f>Cost_Sch1!L44</f>
        <v>73333.333333333328</v>
      </c>
      <c r="M44">
        <f>VLOOKUP(Cost_Sch1!M44,Coding!$B$47:$D$53,3,FALSE)</f>
        <v>2</v>
      </c>
      <c r="N44">
        <f>VLOOKUP(Cost_Sch1!N44,Coding!$B$2:$D$6,3,FALSE)</f>
        <v>1</v>
      </c>
      <c r="O44" t="str">
        <f>Cost_Sch1!O44</f>
        <v>FPSO</v>
      </c>
      <c r="P44">
        <f>Cost_Sch1!P44</f>
        <v>2200</v>
      </c>
      <c r="Q44">
        <f>VLOOKUP(Cost_Sch1!Q44,Coding!$B$2:$D$6,3,FALSE)</f>
        <v>1</v>
      </c>
      <c r="R44">
        <f>Cost_Sch1!R44</f>
        <v>0.68181818181818188</v>
      </c>
      <c r="S44">
        <f>VLOOKUP(Cost_Sch1!S44,Coding!$B$2:$D$6,3,FALSE)</f>
        <v>1</v>
      </c>
      <c r="T44">
        <f>Cost_Sch1!T44</f>
        <v>0.457280385078219</v>
      </c>
    </row>
    <row r="45" spans="1:20" ht="17">
      <c r="A45" s="1" t="str">
        <f>Cost_Sch1!A45</f>
        <v>Cidade de Marica</v>
      </c>
      <c r="B45" t="str">
        <f>Cost_Sch1!B45</f>
        <v>BRAZ</v>
      </c>
      <c r="C45">
        <f>VLOOKUP(Cost_Sch1!C45,Coding!$B$2:$D$6,3,FALSE)</f>
        <v>5</v>
      </c>
      <c r="D45" t="str">
        <f>Cost_Sch1!D45</f>
        <v>NOC</v>
      </c>
      <c r="E45">
        <f>VLOOKUP(Cost_Sch1!E45,Coding!$B$36:$C$37,2,FALSE)</f>
        <v>1</v>
      </c>
      <c r="F45" s="7">
        <f>Cost_Sch1!F45</f>
        <v>3</v>
      </c>
      <c r="G45">
        <f>Cost_Sch1!G45</f>
        <v>8481</v>
      </c>
      <c r="H45" t="str">
        <f>Cost_Sch1!H45</f>
        <v>EPC</v>
      </c>
      <c r="I45">
        <f>Cost_Sch1!I45</f>
        <v>1075</v>
      </c>
      <c r="J45">
        <f>Cost_Sch1!J45</f>
        <v>1.75</v>
      </c>
      <c r="K45">
        <f>VLOOKUP(Cost_Sch1!K45,Coding!$B$44:$C$45,2,FALSE)</f>
        <v>2</v>
      </c>
      <c r="L45">
        <f>Cost_Sch1!L45</f>
        <v>185000</v>
      </c>
      <c r="M45">
        <f>VLOOKUP(Cost_Sch1!M45,Coding!$B$47:$D$53,3,FALSE)</f>
        <v>4</v>
      </c>
      <c r="N45">
        <f>VLOOKUP(Cost_Sch1!N45,Coding!$B$2:$D$6,3,FALSE)</f>
        <v>1</v>
      </c>
      <c r="O45" t="str">
        <f>Cost_Sch1!O45</f>
        <v>FPSO</v>
      </c>
      <c r="P45">
        <f>Cost_Sch1!P45</f>
        <v>2120</v>
      </c>
      <c r="Q45">
        <f>VLOOKUP(Cost_Sch1!Q45,Coding!$B$2:$D$6,3,FALSE)</f>
        <v>5</v>
      </c>
      <c r="R45">
        <f>Cost_Sch1!R45</f>
        <v>0.81081081081081086</v>
      </c>
      <c r="S45">
        <f>VLOOKUP(Cost_Sch1!S45,Coding!$B$2:$D$6,3,FALSE)</f>
        <v>2</v>
      </c>
      <c r="T45">
        <f>Cost_Sch1!T45</f>
        <v>-4.2790697674418607E-2</v>
      </c>
    </row>
    <row r="46" spans="1:20" ht="34">
      <c r="A46" s="1" t="str">
        <f>Cost_Sch1!A46</f>
        <v>Cidade de Saquarema</v>
      </c>
      <c r="B46" t="str">
        <f>Cost_Sch1!B46</f>
        <v>BRAZ</v>
      </c>
      <c r="C46">
        <f>VLOOKUP(Cost_Sch1!C46,Coding!$B$2:$D$6,3,FALSE)</f>
        <v>5</v>
      </c>
      <c r="D46" t="str">
        <f>Cost_Sch1!D46</f>
        <v>NOC</v>
      </c>
      <c r="E46">
        <f>VLOOKUP(Cost_Sch1!E46,Coding!$B$36:$C$37,2,FALSE)</f>
        <v>1</v>
      </c>
      <c r="F46" s="7">
        <f>Cost_Sch1!F46</f>
        <v>3</v>
      </c>
      <c r="G46">
        <f>Cost_Sch1!G46</f>
        <v>8460</v>
      </c>
      <c r="H46" t="str">
        <f>Cost_Sch1!H46</f>
        <v>EPC</v>
      </c>
      <c r="I46">
        <f>Cost_Sch1!I46</f>
        <v>1127</v>
      </c>
      <c r="J46">
        <f>Cost_Sch1!J46</f>
        <v>1.75</v>
      </c>
      <c r="K46">
        <f>VLOOKUP(Cost_Sch1!K46,Coding!$B$44:$C$45,2,FALSE)</f>
        <v>2</v>
      </c>
      <c r="L46">
        <f>Cost_Sch1!L46</f>
        <v>185000</v>
      </c>
      <c r="M46">
        <f>VLOOKUP(Cost_Sch1!M46,Coding!$B$47:$D$53,3,FALSE)</f>
        <v>4</v>
      </c>
      <c r="N46">
        <f>VLOOKUP(Cost_Sch1!N46,Coding!$B$2:$D$6,3,FALSE)</f>
        <v>1</v>
      </c>
      <c r="O46" t="str">
        <f>Cost_Sch1!O46</f>
        <v>FPSO</v>
      </c>
      <c r="P46">
        <f>Cost_Sch1!P46</f>
        <v>2200</v>
      </c>
      <c r="Q46">
        <f>VLOOKUP(Cost_Sch1!Q46,Coding!$B$2:$D$6,3,FALSE)</f>
        <v>5</v>
      </c>
      <c r="R46">
        <f>Cost_Sch1!R46</f>
        <v>0.81081081081081086</v>
      </c>
      <c r="S46">
        <f>VLOOKUP(Cost_Sch1!S46,Coding!$B$2:$D$6,3,FALSE)</f>
        <v>2</v>
      </c>
      <c r="T46">
        <f>Cost_Sch1!T46</f>
        <v>-1.5084294587400177E-2</v>
      </c>
    </row>
    <row r="47" spans="1:20" ht="17">
      <c r="A47" s="1" t="str">
        <f>Cost_Sch1!A47</f>
        <v>P 69</v>
      </c>
      <c r="B47" t="str">
        <f>Cost_Sch1!B47</f>
        <v>BRAZ</v>
      </c>
      <c r="C47">
        <f>VLOOKUP(Cost_Sch1!C47,Coding!$B$2:$D$6,3,FALSE)</f>
        <v>4</v>
      </c>
      <c r="D47" t="str">
        <f>Cost_Sch1!D47</f>
        <v>NOC</v>
      </c>
      <c r="E47">
        <f>VLOOKUP(Cost_Sch1!E47,Coding!$B$36:$C$37,2,FALSE)</f>
        <v>2</v>
      </c>
      <c r="F47" s="7">
        <f>Cost_Sch1!F47</f>
        <v>1</v>
      </c>
      <c r="G47">
        <f>Cost_Sch1!G47</f>
        <v>7486</v>
      </c>
      <c r="H47" t="str">
        <f>Cost_Sch1!H47</f>
        <v>CL</v>
      </c>
      <c r="I47">
        <f>Cost_Sch1!I47</f>
        <v>2557</v>
      </c>
      <c r="J47">
        <f>Cost_Sch1!J47</f>
        <v>1.4</v>
      </c>
      <c r="K47">
        <f>VLOOKUP(Cost_Sch1!K47,Coding!$B$44:$C$45,2,FALSE)</f>
        <v>1</v>
      </c>
      <c r="L47">
        <f>Cost_Sch1!L47</f>
        <v>185333.33333333334</v>
      </c>
      <c r="M47">
        <f>VLOOKUP(Cost_Sch1!M47,Coding!$B$47:$D$53,3,FALSE)</f>
        <v>4</v>
      </c>
      <c r="N47">
        <f>VLOOKUP(Cost_Sch1!N47,Coding!$B$2:$D$6,3,FALSE)</f>
        <v>1</v>
      </c>
      <c r="O47" t="str">
        <f>Cost_Sch1!O47</f>
        <v>FPSO</v>
      </c>
      <c r="P47">
        <f>Cost_Sch1!P47</f>
        <v>2165</v>
      </c>
      <c r="Q47">
        <f>VLOOKUP(Cost_Sch1!Q47,Coding!$B$2:$D$6,3,FALSE)</f>
        <v>4</v>
      </c>
      <c r="R47">
        <f>Cost_Sch1!R47</f>
        <v>0.80935251798561147</v>
      </c>
      <c r="S47">
        <f>VLOOKUP(Cost_Sch1!S47,Coding!$B$2:$D$6,3,FALSE)</f>
        <v>1</v>
      </c>
      <c r="T47">
        <f>Cost_Sch1!T47</f>
        <v>0.18771998435666798</v>
      </c>
    </row>
    <row r="48" spans="1:20" ht="17">
      <c r="A48" s="1" t="str">
        <f>Cost_Sch1!A48</f>
        <v>P 67</v>
      </c>
      <c r="B48" t="str">
        <f>Cost_Sch1!B48</f>
        <v>BRAZ</v>
      </c>
      <c r="C48">
        <f>VLOOKUP(Cost_Sch1!C48,Coding!$B$2:$D$6,3,FALSE)</f>
        <v>4</v>
      </c>
      <c r="D48" t="str">
        <f>Cost_Sch1!D48</f>
        <v>NOC</v>
      </c>
      <c r="E48">
        <f>VLOOKUP(Cost_Sch1!E48,Coding!$B$36:$C$37,2,FALSE)</f>
        <v>2</v>
      </c>
      <c r="F48" s="7">
        <f>Cost_Sch1!F48</f>
        <v>1</v>
      </c>
      <c r="G48">
        <f>Cost_Sch1!G48</f>
        <v>7486</v>
      </c>
      <c r="H48" t="str">
        <f>Cost_Sch1!H48</f>
        <v>CL</v>
      </c>
      <c r="I48">
        <f>Cost_Sch1!I48</f>
        <v>2084</v>
      </c>
      <c r="J48">
        <f>Cost_Sch1!J48</f>
        <v>1.4</v>
      </c>
      <c r="K48">
        <f>VLOOKUP(Cost_Sch1!K48,Coding!$B$44:$C$45,2,FALSE)</f>
        <v>1</v>
      </c>
      <c r="L48">
        <f>Cost_Sch1!L48</f>
        <v>179500</v>
      </c>
      <c r="M48">
        <f>VLOOKUP(Cost_Sch1!M48,Coding!$B$47:$D$53,3,FALSE)</f>
        <v>4</v>
      </c>
      <c r="N48">
        <f>VLOOKUP(Cost_Sch1!N48,Coding!$B$2:$D$6,3,FALSE)</f>
        <v>1</v>
      </c>
      <c r="O48" t="str">
        <f>Cost_Sch1!O48</f>
        <v>FPSO</v>
      </c>
      <c r="P48">
        <f>Cost_Sch1!P48</f>
        <v>2165</v>
      </c>
      <c r="Q48">
        <f>VLOOKUP(Cost_Sch1!Q48,Coding!$B$2:$D$6,3,FALSE)</f>
        <v>4</v>
      </c>
      <c r="R48">
        <f>Cost_Sch1!R48</f>
        <v>0.83565459610027859</v>
      </c>
      <c r="S48">
        <f>VLOOKUP(Cost_Sch1!S48,Coding!$B$2:$D$6,3,FALSE)</f>
        <v>1</v>
      </c>
      <c r="T48">
        <f>Cost_Sch1!T48</f>
        <v>0.50431861804222644</v>
      </c>
    </row>
    <row r="49" spans="1:20" ht="17">
      <c r="A49" s="1" t="str">
        <f>Cost_Sch1!A49</f>
        <v>P 66</v>
      </c>
      <c r="B49" t="str">
        <f>Cost_Sch1!B49</f>
        <v>BRAZ</v>
      </c>
      <c r="C49">
        <f>VLOOKUP(Cost_Sch1!C49,Coding!$B$2:$D$6,3,FALSE)</f>
        <v>5</v>
      </c>
      <c r="D49" t="str">
        <f>Cost_Sch1!D49</f>
        <v>NOC</v>
      </c>
      <c r="E49">
        <f>VLOOKUP(Cost_Sch1!E49,Coding!$B$36:$C$37,2,FALSE)</f>
        <v>2</v>
      </c>
      <c r="F49" s="7">
        <f>Cost_Sch1!F49</f>
        <v>1</v>
      </c>
      <c r="G49">
        <f>Cost_Sch1!G49</f>
        <v>7486</v>
      </c>
      <c r="H49" t="str">
        <f>Cost_Sch1!H49</f>
        <v>CL</v>
      </c>
      <c r="I49">
        <f>Cost_Sch1!I49</f>
        <v>2024</v>
      </c>
      <c r="J49">
        <f>Cost_Sch1!J49</f>
        <v>1.4</v>
      </c>
      <c r="K49">
        <f>VLOOKUP(Cost_Sch1!K49,Coding!$B$44:$C$45,2,FALSE)</f>
        <v>1</v>
      </c>
      <c r="L49">
        <f>Cost_Sch1!L49</f>
        <v>191166.66666666666</v>
      </c>
      <c r="M49">
        <f>VLOOKUP(Cost_Sch1!M49,Coding!$B$47:$D$53,3,FALSE)</f>
        <v>4</v>
      </c>
      <c r="N49">
        <f>VLOOKUP(Cost_Sch1!N49,Coding!$B$2:$D$6,3,FALSE)</f>
        <v>3</v>
      </c>
      <c r="O49" t="str">
        <f>Cost_Sch1!O49</f>
        <v>FPSO</v>
      </c>
      <c r="P49">
        <f>Cost_Sch1!P49</f>
        <v>2165</v>
      </c>
      <c r="Q49">
        <f>VLOOKUP(Cost_Sch1!Q49,Coding!$B$2:$D$6,3,FALSE)</f>
        <v>4</v>
      </c>
      <c r="R49">
        <f>Cost_Sch1!R49</f>
        <v>0.78465562336530081</v>
      </c>
      <c r="S49">
        <f>VLOOKUP(Cost_Sch1!S49,Coding!$B$2:$D$6,3,FALSE)</f>
        <v>1</v>
      </c>
      <c r="T49">
        <f>Cost_Sch1!T49</f>
        <v>0.233201581027668</v>
      </c>
    </row>
    <row r="50" spans="1:20" ht="17">
      <c r="A50" s="1" t="str">
        <f>Cost_Sch1!A50</f>
        <v>P 53</v>
      </c>
      <c r="B50" t="str">
        <f>Cost_Sch1!B50</f>
        <v>BRAZ</v>
      </c>
      <c r="C50">
        <f>VLOOKUP(Cost_Sch1!C50,Coding!$B$2:$D$6,3,FALSE)</f>
        <v>4</v>
      </c>
      <c r="D50" t="str">
        <f>Cost_Sch1!D50</f>
        <v>NOC</v>
      </c>
      <c r="E50">
        <f>VLOOKUP(Cost_Sch1!E50,Coding!$B$36:$C$37,2,FALSE)</f>
        <v>2</v>
      </c>
      <c r="F50" s="7">
        <f>Cost_Sch1!F50</f>
        <v>2</v>
      </c>
      <c r="G50">
        <f>Cost_Sch1!G50</f>
        <v>5826</v>
      </c>
      <c r="H50" t="str">
        <f>Cost_Sch1!H50</f>
        <v>EPC</v>
      </c>
      <c r="I50">
        <f>Cost_Sch1!I50</f>
        <v>779</v>
      </c>
      <c r="J50">
        <f>Cost_Sch1!J50</f>
        <v>0.75800000000000001</v>
      </c>
      <c r="K50">
        <f>VLOOKUP(Cost_Sch1!K50,Coding!$B$44:$C$45,2,FALSE)</f>
        <v>2</v>
      </c>
      <c r="L50">
        <f>Cost_Sch1!L50</f>
        <v>215000</v>
      </c>
      <c r="M50">
        <f>VLOOKUP(Cost_Sch1!M50,Coding!$B$47:$D$53,3,FALSE)</f>
        <v>5</v>
      </c>
      <c r="N50">
        <f>VLOOKUP(Cost_Sch1!N50,Coding!$B$2:$D$6,3,FALSE)</f>
        <v>2</v>
      </c>
      <c r="O50" t="str">
        <f>Cost_Sch1!O50</f>
        <v>FPSO</v>
      </c>
      <c r="P50">
        <f>Cost_Sch1!P50</f>
        <v>1080</v>
      </c>
      <c r="Q50">
        <f>VLOOKUP(Cost_Sch1!Q50,Coding!$B$2:$D$6,3,FALSE)</f>
        <v>2</v>
      </c>
      <c r="R50">
        <f>Cost_Sch1!R50</f>
        <v>0.83720930232558144</v>
      </c>
      <c r="S50">
        <f>VLOOKUP(Cost_Sch1!S50,Coding!$B$2:$D$6,3,FALSE)</f>
        <v>2</v>
      </c>
      <c r="T50">
        <f>Cost_Sch1!T50</f>
        <v>0.38896020539152759</v>
      </c>
    </row>
    <row r="51" spans="1:20" ht="17">
      <c r="A51" s="1" t="str">
        <f>Cost_Sch1!A51</f>
        <v>P 63</v>
      </c>
      <c r="B51" t="str">
        <f>Cost_Sch1!B51</f>
        <v>BRAZ</v>
      </c>
      <c r="C51">
        <f>VLOOKUP(Cost_Sch1!C51,Coding!$B$2:$D$6,3,FALSE)</f>
        <v>5</v>
      </c>
      <c r="D51" t="str">
        <f>Cost_Sch1!D51</f>
        <v>NOC</v>
      </c>
      <c r="E51">
        <f>VLOOKUP(Cost_Sch1!E51,Coding!$B$36:$C$37,2,FALSE)</f>
        <v>2</v>
      </c>
      <c r="F51" s="7">
        <f>Cost_Sch1!F51</f>
        <v>1</v>
      </c>
      <c r="G51">
        <f>Cost_Sch1!G51</f>
        <v>7213</v>
      </c>
      <c r="H51" t="str">
        <f>Cost_Sch1!H51</f>
        <v>EPC</v>
      </c>
      <c r="I51">
        <f>Cost_Sch1!I51</f>
        <v>1383</v>
      </c>
      <c r="J51">
        <f>Cost_Sch1!J51</f>
        <v>1.3</v>
      </c>
      <c r="K51">
        <f>VLOOKUP(Cost_Sch1!K51,Coding!$B$44:$C$45,2,FALSE)</f>
        <v>2</v>
      </c>
      <c r="L51">
        <f>Cost_Sch1!L51</f>
        <v>145833.33333333334</v>
      </c>
      <c r="M51">
        <f>VLOOKUP(Cost_Sch1!M51,Coding!$B$47:$D$53,3,FALSE)</f>
        <v>3</v>
      </c>
      <c r="N51">
        <f>VLOOKUP(Cost_Sch1!N51,Coding!$B$2:$D$6,3,FALSE)</f>
        <v>1</v>
      </c>
      <c r="O51" t="str">
        <f>Cost_Sch1!O51</f>
        <v>FPSO</v>
      </c>
      <c r="P51">
        <f>Cost_Sch1!P51</f>
        <v>1170</v>
      </c>
      <c r="Q51">
        <f>VLOOKUP(Cost_Sch1!Q51,Coding!$B$2:$D$6,3,FALSE)</f>
        <v>2</v>
      </c>
      <c r="R51">
        <f>Cost_Sch1!R51</f>
        <v>0.96</v>
      </c>
      <c r="S51">
        <f>VLOOKUP(Cost_Sch1!S51,Coding!$B$2:$D$6,3,FALSE)</f>
        <v>2</v>
      </c>
      <c r="T51">
        <f>Cost_Sch1!T51</f>
        <v>8.6767895878524945E-2</v>
      </c>
    </row>
    <row r="52" spans="1:20" ht="17">
      <c r="A52" s="1" t="str">
        <f>Cost_Sch1!A52</f>
        <v>P 58</v>
      </c>
      <c r="B52" t="str">
        <f>Cost_Sch1!B52</f>
        <v>BRAZ</v>
      </c>
      <c r="C52">
        <f>VLOOKUP(Cost_Sch1!C52,Coding!$B$2:$D$6,3,FALSE)</f>
        <v>5</v>
      </c>
      <c r="D52" t="str">
        <f>Cost_Sch1!D52</f>
        <v>NOC</v>
      </c>
      <c r="E52">
        <f>VLOOKUP(Cost_Sch1!E52,Coding!$B$36:$C$37,2,FALSE)</f>
        <v>2</v>
      </c>
      <c r="F52" s="7">
        <f>Cost_Sch1!F52</f>
        <v>1</v>
      </c>
      <c r="G52">
        <f>Cost_Sch1!G52</f>
        <v>7268</v>
      </c>
      <c r="H52" t="str">
        <f>Cost_Sch1!H52</f>
        <v>EPC</v>
      </c>
      <c r="I52">
        <f>Cost_Sch1!I52</f>
        <v>1481</v>
      </c>
      <c r="J52">
        <f>Cost_Sch1!J52</f>
        <v>1.03</v>
      </c>
      <c r="K52">
        <f>VLOOKUP(Cost_Sch1!K52,Coding!$B$44:$C$45,2,FALSE)</f>
        <v>2</v>
      </c>
      <c r="L52">
        <f>Cost_Sch1!L52</f>
        <v>215333.33333333334</v>
      </c>
      <c r="M52">
        <f>VLOOKUP(Cost_Sch1!M52,Coding!$B$47:$D$53,3,FALSE)</f>
        <v>5</v>
      </c>
      <c r="N52">
        <f>VLOOKUP(Cost_Sch1!N52,Coding!$B$2:$D$6,3,FALSE)</f>
        <v>1</v>
      </c>
      <c r="O52" t="str">
        <f>Cost_Sch1!O52</f>
        <v>FPSO</v>
      </c>
      <c r="P52">
        <f>Cost_Sch1!P52</f>
        <v>1400</v>
      </c>
      <c r="Q52">
        <f>VLOOKUP(Cost_Sch1!Q52,Coding!$B$2:$D$6,3,FALSE)</f>
        <v>4</v>
      </c>
      <c r="R52">
        <f>Cost_Sch1!R52</f>
        <v>0.83591331269349844</v>
      </c>
      <c r="S52">
        <f>VLOOKUP(Cost_Sch1!S52,Coding!$B$2:$D$6,3,FALSE)</f>
        <v>1</v>
      </c>
      <c r="T52">
        <f>Cost_Sch1!T52</f>
        <v>0.39095205941931127</v>
      </c>
    </row>
    <row r="53" spans="1:20" ht="17">
      <c r="A53" s="1" t="str">
        <f>Cost_Sch1!A53</f>
        <v>Espirito Santo</v>
      </c>
      <c r="B53" t="str">
        <f>Cost_Sch1!B53</f>
        <v>BRAZ</v>
      </c>
      <c r="C53">
        <f>VLOOKUP(Cost_Sch1!C53,Coding!$B$2:$D$6,3,FALSE)</f>
        <v>5</v>
      </c>
      <c r="D53" t="str">
        <f>Cost_Sch1!D53</f>
        <v>IOC</v>
      </c>
      <c r="E53">
        <f>VLOOKUP(Cost_Sch1!E53,Coding!$B$36:$C$37,2,FALSE)</f>
        <v>1</v>
      </c>
      <c r="F53" s="7">
        <f>Cost_Sch1!F53</f>
        <v>3</v>
      </c>
      <c r="G53">
        <f>Cost_Sch1!G53</f>
        <v>6153</v>
      </c>
      <c r="H53" t="str">
        <f>Cost_Sch1!H53</f>
        <v>EPC</v>
      </c>
      <c r="I53">
        <f>Cost_Sch1!I53</f>
        <v>787</v>
      </c>
      <c r="J53">
        <f>Cost_Sch1!J53</f>
        <v>1.5086206896551726</v>
      </c>
      <c r="K53">
        <f>VLOOKUP(Cost_Sch1!K53,Coding!$B$44:$C$45,2,FALSE)</f>
        <v>2</v>
      </c>
      <c r="L53">
        <f>Cost_Sch1!L53</f>
        <v>105000</v>
      </c>
      <c r="M53">
        <f>VLOOKUP(Cost_Sch1!M53,Coding!$B$47:$D$53,3,FALSE)</f>
        <v>3</v>
      </c>
      <c r="N53">
        <f>VLOOKUP(Cost_Sch1!N53,Coding!$B$2:$D$6,3,FALSE)</f>
        <v>5</v>
      </c>
      <c r="O53" t="str">
        <f>Cost_Sch1!O53</f>
        <v>FPSO</v>
      </c>
      <c r="P53">
        <f>Cost_Sch1!P53</f>
        <v>1780</v>
      </c>
      <c r="Q53">
        <f>VLOOKUP(Cost_Sch1!Q53,Coding!$B$2:$D$6,3,FALSE)</f>
        <v>1</v>
      </c>
      <c r="R53">
        <f>Cost_Sch1!R53</f>
        <v>0.95238095238095233</v>
      </c>
      <c r="S53">
        <f>VLOOKUP(Cost_Sch1!S53,Coding!$B$2:$D$6,3,FALSE)</f>
        <v>2</v>
      </c>
      <c r="T53">
        <f>Cost_Sch1!T53</f>
        <v>0.24777636594663277</v>
      </c>
    </row>
    <row r="54" spans="1:20" ht="17">
      <c r="A54" s="1" t="str">
        <f>Cost_Sch1!A54</f>
        <v>P 54</v>
      </c>
      <c r="B54" t="str">
        <f>Cost_Sch1!B54</f>
        <v>BRAZ</v>
      </c>
      <c r="C54">
        <f>VLOOKUP(Cost_Sch1!C54,Coding!$B$2:$D$6,3,FALSE)</f>
        <v>5</v>
      </c>
      <c r="D54" t="str">
        <f>Cost_Sch1!D54</f>
        <v>NOC</v>
      </c>
      <c r="E54">
        <f>VLOOKUP(Cost_Sch1!E54,Coding!$B$36:$C$37,2,FALSE)</f>
        <v>2</v>
      </c>
      <c r="F54" s="7">
        <f>Cost_Sch1!F54</f>
        <v>1</v>
      </c>
      <c r="G54">
        <f>Cost_Sch1!G54</f>
        <v>5272</v>
      </c>
      <c r="H54" t="str">
        <f>Cost_Sch1!H54</f>
        <v>EPC</v>
      </c>
      <c r="I54">
        <f>Cost_Sch1!I54</f>
        <v>1034</v>
      </c>
      <c r="J54">
        <f>Cost_Sch1!J54</f>
        <v>0.629</v>
      </c>
      <c r="K54">
        <f>VLOOKUP(Cost_Sch1!K54,Coding!$B$44:$C$45,2,FALSE)</f>
        <v>2</v>
      </c>
      <c r="L54">
        <f>Cost_Sch1!L54</f>
        <v>215000</v>
      </c>
      <c r="M54">
        <f>VLOOKUP(Cost_Sch1!M54,Coding!$B$47:$D$53,3,FALSE)</f>
        <v>5</v>
      </c>
      <c r="N54">
        <f>VLOOKUP(Cost_Sch1!N54,Coding!$B$2:$D$6,3,FALSE)</f>
        <v>3</v>
      </c>
      <c r="O54" t="str">
        <f>Cost_Sch1!O54</f>
        <v>FPSO</v>
      </c>
      <c r="P54">
        <f>Cost_Sch1!P54</f>
        <v>1315</v>
      </c>
      <c r="Q54">
        <f>VLOOKUP(Cost_Sch1!Q54,Coding!$B$2:$D$6,3,FALSE)</f>
        <v>3</v>
      </c>
      <c r="R54">
        <f>Cost_Sch1!R54</f>
        <v>0.83720930232558144</v>
      </c>
      <c r="S54">
        <f>VLOOKUP(Cost_Sch1!S54,Coding!$B$2:$D$6,3,FALSE)</f>
        <v>1</v>
      </c>
      <c r="T54">
        <f>Cost_Sch1!T54</f>
        <v>0.24468085106382978</v>
      </c>
    </row>
    <row r="55" spans="1:20" ht="17">
      <c r="A55" s="1" t="str">
        <f>Cost_Sch1!A55</f>
        <v>P 62</v>
      </c>
      <c r="B55" t="str">
        <f>Cost_Sch1!B55</f>
        <v>BRAZ</v>
      </c>
      <c r="C55">
        <f>VLOOKUP(Cost_Sch1!C55,Coding!$B$2:$D$6,3,FALSE)</f>
        <v>5</v>
      </c>
      <c r="D55" t="str">
        <f>Cost_Sch1!D55</f>
        <v>NOC</v>
      </c>
      <c r="E55">
        <f>VLOOKUP(Cost_Sch1!E55,Coding!$B$36:$C$37,2,FALSE)</f>
        <v>2</v>
      </c>
      <c r="F55" s="7">
        <f>Cost_Sch1!F55</f>
        <v>1</v>
      </c>
      <c r="G55">
        <f>Cost_Sch1!G55</f>
        <v>7336</v>
      </c>
      <c r="H55" t="str">
        <f>Cost_Sch1!H55</f>
        <v>CL</v>
      </c>
      <c r="I55">
        <f>Cost_Sch1!I55</f>
        <v>1413</v>
      </c>
      <c r="J55">
        <f>Cost_Sch1!J55</f>
        <v>1.01</v>
      </c>
      <c r="K55">
        <f>VLOOKUP(Cost_Sch1!K55,Coding!$B$44:$C$45,2,FALSE)</f>
        <v>2</v>
      </c>
      <c r="L55">
        <f>Cost_Sch1!L55</f>
        <v>215333.33333333334</v>
      </c>
      <c r="M55">
        <f>VLOOKUP(Cost_Sch1!M55,Coding!$B$47:$D$53,3,FALSE)</f>
        <v>5</v>
      </c>
      <c r="N55">
        <f>VLOOKUP(Cost_Sch1!N55,Coding!$B$2:$D$6,3,FALSE)</f>
        <v>1</v>
      </c>
      <c r="O55" t="str">
        <f>Cost_Sch1!O55</f>
        <v>FPSO</v>
      </c>
      <c r="P55">
        <f>Cost_Sch1!P55</f>
        <v>1600</v>
      </c>
      <c r="Q55">
        <f>VLOOKUP(Cost_Sch1!Q55,Coding!$B$2:$D$6,3,FALSE)</f>
        <v>4</v>
      </c>
      <c r="R55">
        <f>Cost_Sch1!R55</f>
        <v>0.83591331269349844</v>
      </c>
      <c r="S55">
        <f>VLOOKUP(Cost_Sch1!S55,Coding!$B$2:$D$6,3,FALSE)</f>
        <v>1</v>
      </c>
      <c r="T55">
        <f>Cost_Sch1!T55</f>
        <v>0.22646850672328378</v>
      </c>
    </row>
    <row r="56" spans="1:20" ht="17">
      <c r="A56" s="1" t="str">
        <f>Cost_Sch1!A56</f>
        <v>Cidade de Ilhabela</v>
      </c>
      <c r="B56" t="str">
        <f>Cost_Sch1!B56</f>
        <v>BRAZ</v>
      </c>
      <c r="C56">
        <f>VLOOKUP(Cost_Sch1!C56,Coding!$B$2:$D$6,3,FALSE)</f>
        <v>4</v>
      </c>
      <c r="D56" t="str">
        <f>Cost_Sch1!D56</f>
        <v>NOC</v>
      </c>
      <c r="E56">
        <f>VLOOKUP(Cost_Sch1!E56,Coding!$B$36:$C$37,2,FALSE)</f>
        <v>1</v>
      </c>
      <c r="F56" s="7">
        <f>Cost_Sch1!F56</f>
        <v>3</v>
      </c>
      <c r="G56">
        <f>Cost_Sch1!G56</f>
        <v>7851</v>
      </c>
      <c r="H56" t="str">
        <f>Cost_Sch1!H56</f>
        <v>EPC</v>
      </c>
      <c r="I56">
        <f>Cost_Sch1!I56</f>
        <v>1172</v>
      </c>
      <c r="J56">
        <f>Cost_Sch1!J56</f>
        <v>1.5</v>
      </c>
      <c r="K56">
        <f>VLOOKUP(Cost_Sch1!K56,Coding!$B$44:$C$45,2,FALSE)</f>
        <v>2</v>
      </c>
      <c r="L56">
        <f>Cost_Sch1!L56</f>
        <v>185333.33333333334</v>
      </c>
      <c r="M56">
        <f>VLOOKUP(Cost_Sch1!M56,Coding!$B$47:$D$53,3,FALSE)</f>
        <v>4</v>
      </c>
      <c r="N56">
        <f>VLOOKUP(Cost_Sch1!N56,Coding!$B$2:$D$6,3,FALSE)</f>
        <v>1</v>
      </c>
      <c r="O56" t="str">
        <f>Cost_Sch1!O56</f>
        <v>FPSO</v>
      </c>
      <c r="P56">
        <f>Cost_Sch1!P56</f>
        <v>2100</v>
      </c>
      <c r="Q56">
        <f>VLOOKUP(Cost_Sch1!Q56,Coding!$B$2:$D$6,3,FALSE)</f>
        <v>2</v>
      </c>
      <c r="R56">
        <f>Cost_Sch1!R56</f>
        <v>0.80935251798561147</v>
      </c>
      <c r="S56">
        <f>VLOOKUP(Cost_Sch1!S56,Coding!$B$2:$D$6,3,FALSE)</f>
        <v>2</v>
      </c>
      <c r="T56">
        <f>Cost_Sch1!T56</f>
        <v>5.2047781569965867E-2</v>
      </c>
    </row>
    <row r="57" spans="1:20" ht="51">
      <c r="A57" s="1" t="str">
        <f>Cost_Sch1!A57</f>
        <v>Cidade de Campos dos Goytacazes MV29</v>
      </c>
      <c r="B57" t="str">
        <f>Cost_Sch1!B57</f>
        <v>BRAZ</v>
      </c>
      <c r="C57">
        <f>VLOOKUP(Cost_Sch1!C57,Coding!$B$2:$D$6,3,FALSE)</f>
        <v>4</v>
      </c>
      <c r="D57" t="str">
        <f>Cost_Sch1!D57</f>
        <v>NOC</v>
      </c>
      <c r="E57">
        <f>VLOOKUP(Cost_Sch1!E57,Coding!$B$36:$C$37,2,FALSE)</f>
        <v>1</v>
      </c>
      <c r="F57" s="7">
        <f>Cost_Sch1!F57</f>
        <v>3</v>
      </c>
      <c r="G57">
        <f>Cost_Sch1!G57</f>
        <v>9101</v>
      </c>
      <c r="H57" t="str">
        <f>Cost_Sch1!H57</f>
        <v>EPC</v>
      </c>
      <c r="I57">
        <f>Cost_Sch1!I57</f>
        <v>1018</v>
      </c>
      <c r="J57">
        <f>Cost_Sch1!J57</f>
        <v>1.2629999999999999</v>
      </c>
      <c r="K57">
        <f>VLOOKUP(Cost_Sch1!K57,Coding!$B$44:$C$45,2,FALSE)</f>
        <v>2</v>
      </c>
      <c r="L57">
        <f>Cost_Sch1!L57</f>
        <v>179500</v>
      </c>
      <c r="M57">
        <f>VLOOKUP(Cost_Sch1!M57,Coding!$B$47:$D$53,3,FALSE)</f>
        <v>4</v>
      </c>
      <c r="N57">
        <f>VLOOKUP(Cost_Sch1!N57,Coding!$B$2:$D$6,3,FALSE)</f>
        <v>2</v>
      </c>
      <c r="O57" t="str">
        <f>Cost_Sch1!O57</f>
        <v>FPSO</v>
      </c>
      <c r="P57">
        <f>Cost_Sch1!P57</f>
        <v>765</v>
      </c>
      <c r="Q57">
        <f>VLOOKUP(Cost_Sch1!Q57,Coding!$B$2:$D$6,3,FALSE)</f>
        <v>4</v>
      </c>
      <c r="R57">
        <f>Cost_Sch1!R57</f>
        <v>0.83565459610027859</v>
      </c>
      <c r="S57">
        <f>VLOOKUP(Cost_Sch1!S57,Coding!$B$2:$D$6,3,FALSE)</f>
        <v>1</v>
      </c>
      <c r="T57">
        <f>Cost_Sch1!T57</f>
        <v>0.27897838899803534</v>
      </c>
    </row>
    <row r="58" spans="1:20" ht="17">
      <c r="A58" s="1" t="str">
        <f>Cost_Sch1!A58</f>
        <v>Terra Nova</v>
      </c>
      <c r="B58" t="str">
        <f>Cost_Sch1!B58</f>
        <v>CAN</v>
      </c>
      <c r="C58">
        <f>VLOOKUP(Cost_Sch1!C58,Coding!$B$2:$D$6,3,FALSE)</f>
        <v>2</v>
      </c>
      <c r="D58" t="str">
        <f>Cost_Sch1!D58</f>
        <v>OC</v>
      </c>
      <c r="E58">
        <f>VLOOKUP(Cost_Sch1!E58,Coding!$B$36:$C$37,2,FALSE)</f>
        <v>2</v>
      </c>
      <c r="F58" s="7">
        <f>Cost_Sch1!F58</f>
        <v>1</v>
      </c>
      <c r="G58">
        <f>Cost_Sch1!G58</f>
        <v>2800</v>
      </c>
      <c r="H58" t="str">
        <f>Cost_Sch1!H58</f>
        <v>EPC</v>
      </c>
      <c r="I58">
        <f>Cost_Sch1!I58</f>
        <v>1157</v>
      </c>
      <c r="J58">
        <f>Cost_Sch1!J58</f>
        <v>1.3</v>
      </c>
      <c r="K58">
        <f>VLOOKUP(Cost_Sch1!K58,Coding!$B$44:$C$45,2,FALSE)</f>
        <v>1</v>
      </c>
      <c r="L58">
        <f>Cost_Sch1!L58</f>
        <v>175000</v>
      </c>
      <c r="M58">
        <f>VLOOKUP(Cost_Sch1!M58,Coding!$B$47:$D$53,3,FALSE)</f>
        <v>4</v>
      </c>
      <c r="N58">
        <f>VLOOKUP(Cost_Sch1!N58,Coding!$B$2:$D$6,3,FALSE)</f>
        <v>5</v>
      </c>
      <c r="O58" t="str">
        <f>Cost_Sch1!O58</f>
        <v>FPSO</v>
      </c>
      <c r="P58">
        <f>Cost_Sch1!P58</f>
        <v>90</v>
      </c>
      <c r="Q58">
        <f>VLOOKUP(Cost_Sch1!Q58,Coding!$B$2:$D$6,3,FALSE)</f>
        <v>1</v>
      </c>
      <c r="R58">
        <f>Cost_Sch1!R58</f>
        <v>0.8571428571428571</v>
      </c>
      <c r="S58">
        <f>VLOOKUP(Cost_Sch1!S58,Coding!$B$2:$D$6,3,FALSE)</f>
        <v>2</v>
      </c>
      <c r="T58">
        <f>Cost_Sch1!T58</f>
        <v>0.39412273120138291</v>
      </c>
    </row>
    <row r="59" spans="1:20" ht="17">
      <c r="A59" s="1" t="str">
        <f>Cost_Sch1!A59</f>
        <v>Sea Rose</v>
      </c>
      <c r="B59" t="str">
        <f>Cost_Sch1!B59</f>
        <v>CAN</v>
      </c>
      <c r="C59">
        <f>VLOOKUP(Cost_Sch1!C59,Coding!$B$2:$D$6,3,FALSE)</f>
        <v>3</v>
      </c>
      <c r="D59" t="str">
        <f>Cost_Sch1!D59</f>
        <v>OC</v>
      </c>
      <c r="E59">
        <f>VLOOKUP(Cost_Sch1!E59,Coding!$B$36:$C$37,2,FALSE)</f>
        <v>2</v>
      </c>
      <c r="F59" s="7">
        <f>Cost_Sch1!F59</f>
        <v>1</v>
      </c>
      <c r="G59">
        <f>Cost_Sch1!G59</f>
        <v>4476</v>
      </c>
      <c r="H59" t="str">
        <f>Cost_Sch1!H59</f>
        <v>EPC</v>
      </c>
      <c r="I59">
        <f>Cost_Sch1!I59</f>
        <v>1229</v>
      </c>
      <c r="J59">
        <f>Cost_Sch1!J59</f>
        <v>0.49</v>
      </c>
      <c r="K59">
        <f>VLOOKUP(Cost_Sch1!K59,Coding!$B$44:$C$45,2,FALSE)</f>
        <v>1</v>
      </c>
      <c r="L59">
        <f>Cost_Sch1!L59</f>
        <v>125000</v>
      </c>
      <c r="M59">
        <f>VLOOKUP(Cost_Sch1!M59,Coding!$B$47:$D$53,3,FALSE)</f>
        <v>3</v>
      </c>
      <c r="N59">
        <f>VLOOKUP(Cost_Sch1!N59,Coding!$B$2:$D$6,3,FALSE)</f>
        <v>5</v>
      </c>
      <c r="O59" t="str">
        <f>Cost_Sch1!O59</f>
        <v>FPSO</v>
      </c>
      <c r="P59">
        <f>Cost_Sch1!P59</f>
        <v>120</v>
      </c>
      <c r="Q59">
        <f>VLOOKUP(Cost_Sch1!Q59,Coding!$B$2:$D$6,3,FALSE)</f>
        <v>1</v>
      </c>
      <c r="R59">
        <f>Cost_Sch1!R59</f>
        <v>0.8</v>
      </c>
      <c r="S59">
        <f>VLOOKUP(Cost_Sch1!S59,Coding!$B$2:$D$6,3,FALSE)</f>
        <v>4</v>
      </c>
      <c r="T59">
        <f>Cost_Sch1!T59</f>
        <v>7.2416598860862491E-2</v>
      </c>
    </row>
    <row r="60" spans="1:20" ht="17">
      <c r="A60" s="1" t="str">
        <f>Cost_Sch1!A60</f>
        <v>Turritella</v>
      </c>
      <c r="B60" t="str">
        <f>Cost_Sch1!B60</f>
        <v>GOM</v>
      </c>
      <c r="C60">
        <f>VLOOKUP(Cost_Sch1!C60,Coding!$B$2:$D$6,3,FALSE)</f>
        <v>1</v>
      </c>
      <c r="D60" t="str">
        <f>Cost_Sch1!D60</f>
        <v>OC</v>
      </c>
      <c r="E60">
        <f>VLOOKUP(Cost_Sch1!E60,Coding!$B$36:$C$37,2,FALSE)</f>
        <v>2</v>
      </c>
      <c r="F60" s="7">
        <f>Cost_Sch1!F60</f>
        <v>1</v>
      </c>
      <c r="G60">
        <f>Cost_Sch1!G60</f>
        <v>8528</v>
      </c>
      <c r="H60" t="str">
        <f>Cost_Sch1!H60</f>
        <v>EPC</v>
      </c>
      <c r="I60">
        <f>Cost_Sch1!I60</f>
        <v>1149</v>
      </c>
      <c r="J60">
        <f>Cost_Sch1!J60</f>
        <v>1</v>
      </c>
      <c r="K60">
        <f>VLOOKUP(Cost_Sch1!K60,Coding!$B$44:$C$45,2,FALSE)</f>
        <v>2</v>
      </c>
      <c r="L60">
        <f>Cost_Sch1!L60</f>
        <v>62500</v>
      </c>
      <c r="M60">
        <f>VLOOKUP(Cost_Sch1!M60,Coding!$B$47:$D$53,3,FALSE)</f>
        <v>2</v>
      </c>
      <c r="N60">
        <f>VLOOKUP(Cost_Sch1!N60,Coding!$B$2:$D$6,3,FALSE)</f>
        <v>4</v>
      </c>
      <c r="O60" t="str">
        <f>Cost_Sch1!O60</f>
        <v>FPSO</v>
      </c>
      <c r="P60">
        <f>Cost_Sch1!P60</f>
        <v>2900</v>
      </c>
      <c r="Q60">
        <f>VLOOKUP(Cost_Sch1!Q60,Coding!$B$2:$D$6,3,FALSE)</f>
        <v>2</v>
      </c>
      <c r="R60">
        <f>Cost_Sch1!R60</f>
        <v>0.96</v>
      </c>
      <c r="S60">
        <f>VLOOKUP(Cost_Sch1!S60,Coding!$B$2:$D$6,3,FALSE)</f>
        <v>5</v>
      </c>
      <c r="T60">
        <f>Cost_Sch1!T60</f>
        <v>0.1122715404699739</v>
      </c>
    </row>
    <row r="61" spans="1:20" ht="17">
      <c r="A61" s="1" t="str">
        <f>Cost_Sch1!A61</f>
        <v>Asgard A</v>
      </c>
      <c r="B61" t="str">
        <f>Cost_Sch1!B61</f>
        <v>NE</v>
      </c>
      <c r="C61">
        <f>VLOOKUP(Cost_Sch1!C61,Coding!$B$2:$D$6,3,FALSE)</f>
        <v>3</v>
      </c>
      <c r="D61" t="str">
        <f>Cost_Sch1!D61</f>
        <v>OC</v>
      </c>
      <c r="E61">
        <f>VLOOKUP(Cost_Sch1!E61,Coding!$B$36:$C$37,2,FALSE)</f>
        <v>2</v>
      </c>
      <c r="F61" s="7">
        <f>Cost_Sch1!F61</f>
        <v>1</v>
      </c>
      <c r="G61">
        <f>Cost_Sch1!G61</f>
        <v>2356</v>
      </c>
      <c r="H61" t="str">
        <f>Cost_Sch1!H61</f>
        <v>TK</v>
      </c>
      <c r="I61">
        <f>Cost_Sch1!I61</f>
        <v>870</v>
      </c>
      <c r="J61">
        <f>Cost_Sch1!J61</f>
        <v>5.2941176470588234</v>
      </c>
      <c r="K61">
        <f>VLOOKUP(Cost_Sch1!K61,Coding!$B$44:$C$45,2,FALSE)</f>
        <v>1</v>
      </c>
      <c r="L61">
        <f>Cost_Sch1!L61</f>
        <v>300000</v>
      </c>
      <c r="M61">
        <f>VLOOKUP(Cost_Sch1!M61,Coding!$B$47:$D$53,3,FALSE)</f>
        <v>6</v>
      </c>
      <c r="N61">
        <f>VLOOKUP(Cost_Sch1!N61,Coding!$B$2:$D$6,3,FALSE)</f>
        <v>4</v>
      </c>
      <c r="O61" t="str">
        <f>Cost_Sch1!O61</f>
        <v>FPSO</v>
      </c>
      <c r="P61">
        <f>Cost_Sch1!P61</f>
        <v>300</v>
      </c>
      <c r="Q61">
        <f>VLOOKUP(Cost_Sch1!Q61,Coding!$B$2:$D$6,3,FALSE)</f>
        <v>1</v>
      </c>
      <c r="R61">
        <f>Cost_Sch1!R61</f>
        <v>0.66666666666666663</v>
      </c>
      <c r="S61">
        <f>VLOOKUP(Cost_Sch1!S61,Coding!$B$2:$D$6,3,FALSE)</f>
        <v>3</v>
      </c>
      <c r="T61">
        <f>Cost_Sch1!T61</f>
        <v>0.20804597701149424</v>
      </c>
    </row>
    <row r="62" spans="1:20" ht="17">
      <c r="A62" s="1" t="str">
        <f>Cost_Sch1!A62</f>
        <v>Balder</v>
      </c>
      <c r="B62" t="str">
        <f>Cost_Sch1!B62</f>
        <v>NE</v>
      </c>
      <c r="C62">
        <f>VLOOKUP(Cost_Sch1!C62,Coding!$B$2:$D$6,3,FALSE)</f>
        <v>3</v>
      </c>
      <c r="D62" t="str">
        <f>Cost_Sch1!D62</f>
        <v>IOC</v>
      </c>
      <c r="E62">
        <f>VLOOKUP(Cost_Sch1!E62,Coding!$B$36:$C$37,2,FALSE)</f>
        <v>2</v>
      </c>
      <c r="F62" s="7">
        <f>Cost_Sch1!F62</f>
        <v>1</v>
      </c>
      <c r="G62">
        <f>Cost_Sch1!G62</f>
        <v>1826</v>
      </c>
      <c r="H62" t="str">
        <f>Cost_Sch1!H62</f>
        <v>TK</v>
      </c>
      <c r="I62">
        <f>Cost_Sch1!I62</f>
        <v>592</v>
      </c>
      <c r="J62">
        <f>Cost_Sch1!J62</f>
        <v>0.35</v>
      </c>
      <c r="K62">
        <f>VLOOKUP(Cost_Sch1!K62,Coding!$B$44:$C$45,2,FALSE)</f>
        <v>1</v>
      </c>
      <c r="L62">
        <f>Cost_Sch1!L62</f>
        <v>90500</v>
      </c>
      <c r="M62">
        <f>VLOOKUP(Cost_Sch1!M62,Coding!$B$47:$D$53,3,FALSE)</f>
        <v>2</v>
      </c>
      <c r="N62">
        <f>VLOOKUP(Cost_Sch1!N62,Coding!$B$2:$D$6,3,FALSE)</f>
        <v>5</v>
      </c>
      <c r="O62" t="str">
        <f>Cost_Sch1!O62</f>
        <v>FPSO</v>
      </c>
      <c r="P62">
        <f>Cost_Sch1!P62</f>
        <v>125</v>
      </c>
      <c r="Q62">
        <f>VLOOKUP(Cost_Sch1!Q62,Coding!$B$2:$D$6,3,FALSE)</f>
        <v>1</v>
      </c>
      <c r="R62">
        <f>Cost_Sch1!R62</f>
        <v>0.91712707182320441</v>
      </c>
      <c r="S62">
        <f>VLOOKUP(Cost_Sch1!S62,Coding!$B$2:$D$6,3,FALSE)</f>
        <v>1</v>
      </c>
      <c r="T62">
        <f>Cost_Sch1!T62</f>
        <v>1.9290540540540539</v>
      </c>
    </row>
    <row r="63" spans="1:20" ht="17">
      <c r="A63" s="1" t="str">
        <f>Cost_Sch1!A63</f>
        <v>Goliat FPSO</v>
      </c>
      <c r="B63" t="str">
        <f>Cost_Sch1!B63</f>
        <v>NE</v>
      </c>
      <c r="C63">
        <f>VLOOKUP(Cost_Sch1!C63,Coding!$B$2:$D$6,3,FALSE)</f>
        <v>2</v>
      </c>
      <c r="D63" t="str">
        <f>Cost_Sch1!D63</f>
        <v>OC</v>
      </c>
      <c r="E63">
        <f>VLOOKUP(Cost_Sch1!E63,Coding!$B$36:$C$37,2,FALSE)</f>
        <v>2</v>
      </c>
      <c r="F63" s="7">
        <f>Cost_Sch1!F63</f>
        <v>1</v>
      </c>
      <c r="G63">
        <f>Cost_Sch1!G63</f>
        <v>7218</v>
      </c>
      <c r="H63" t="str">
        <f>Cost_Sch1!H63</f>
        <v>EPC</v>
      </c>
      <c r="I63">
        <f>Cost_Sch1!I63</f>
        <v>1364</v>
      </c>
      <c r="J63">
        <f>Cost_Sch1!J63</f>
        <v>3.9</v>
      </c>
      <c r="K63">
        <f>VLOOKUP(Cost_Sch1!K63,Coding!$B$44:$C$45,2,FALSE)</f>
        <v>1</v>
      </c>
      <c r="L63">
        <f>Cost_Sch1!L63</f>
        <v>122500</v>
      </c>
      <c r="M63">
        <f>VLOOKUP(Cost_Sch1!M63,Coding!$B$47:$D$53,3,FALSE)</f>
        <v>3</v>
      </c>
      <c r="N63">
        <f>VLOOKUP(Cost_Sch1!N63,Coding!$B$2:$D$6,3,FALSE)</f>
        <v>5</v>
      </c>
      <c r="O63" t="str">
        <f>Cost_Sch1!O63</f>
        <v>FPSO</v>
      </c>
      <c r="P63">
        <f>Cost_Sch1!P63</f>
        <v>400</v>
      </c>
      <c r="Q63">
        <f>VLOOKUP(Cost_Sch1!Q63,Coding!$B$2:$D$6,3,FALSE)</f>
        <v>1</v>
      </c>
      <c r="R63">
        <f>Cost_Sch1!R63</f>
        <v>0.81632653061224492</v>
      </c>
      <c r="S63">
        <f>VLOOKUP(Cost_Sch1!S63,Coding!$B$2:$D$6,3,FALSE)</f>
        <v>3</v>
      </c>
      <c r="T63">
        <f>Cost_Sch1!T63</f>
        <v>0.72360703812316718</v>
      </c>
    </row>
    <row r="64" spans="1:20" ht="17">
      <c r="A64" s="1" t="str">
        <f>Cost_Sch1!A64</f>
        <v>Petrojarl Knarr</v>
      </c>
      <c r="B64" t="str">
        <f>Cost_Sch1!B64</f>
        <v>NE</v>
      </c>
      <c r="C64">
        <f>VLOOKUP(Cost_Sch1!C64,Coding!$B$2:$D$6,3,FALSE)</f>
        <v>2</v>
      </c>
      <c r="D64" t="str">
        <f>Cost_Sch1!D64</f>
        <v>OC</v>
      </c>
      <c r="E64">
        <f>VLOOKUP(Cost_Sch1!E64,Coding!$B$36:$C$37,2,FALSE)</f>
        <v>1</v>
      </c>
      <c r="F64" s="7">
        <f>Cost_Sch1!F64</f>
        <v>3</v>
      </c>
      <c r="G64">
        <f>Cost_Sch1!G64</f>
        <v>7850</v>
      </c>
      <c r="H64" t="str">
        <f>Cost_Sch1!H64</f>
        <v>EPC</v>
      </c>
      <c r="I64">
        <f>Cost_Sch1!I64</f>
        <v>732</v>
      </c>
      <c r="J64">
        <f>Cost_Sch1!J64</f>
        <v>1.6119090909090907</v>
      </c>
      <c r="K64">
        <f>VLOOKUP(Cost_Sch1!K64,Coding!$B$44:$C$45,2,FALSE)</f>
        <v>1</v>
      </c>
      <c r="L64">
        <f>Cost_Sch1!L64</f>
        <v>70833.333333333328</v>
      </c>
      <c r="M64">
        <f>VLOOKUP(Cost_Sch1!M64,Coding!$B$47:$D$53,3,FALSE)</f>
        <v>2</v>
      </c>
      <c r="N64">
        <f>VLOOKUP(Cost_Sch1!N64,Coding!$B$2:$D$6,3,FALSE)</f>
        <v>2</v>
      </c>
      <c r="O64" t="str">
        <f>Cost_Sch1!O64</f>
        <v>FPSO</v>
      </c>
      <c r="P64">
        <f>Cost_Sch1!P64</f>
        <v>410</v>
      </c>
      <c r="Q64">
        <f>VLOOKUP(Cost_Sch1!Q64,Coding!$B$2:$D$6,3,FALSE)</f>
        <v>2</v>
      </c>
      <c r="R64">
        <f>Cost_Sch1!R64</f>
        <v>0.88941176470588246</v>
      </c>
      <c r="S64">
        <f>VLOOKUP(Cost_Sch1!S64,Coding!$B$2:$D$6,3,FALSE)</f>
        <v>4</v>
      </c>
      <c r="T64">
        <f>Cost_Sch1!T64</f>
        <v>0.85655737704918034</v>
      </c>
    </row>
    <row r="65" spans="1:20" ht="17">
      <c r="A65" s="1" t="str">
        <f>Cost_Sch1!A65</f>
        <v>Norne</v>
      </c>
      <c r="B65" t="str">
        <f>Cost_Sch1!B65</f>
        <v>NE</v>
      </c>
      <c r="C65">
        <f>VLOOKUP(Cost_Sch1!C65,Coding!$B$2:$D$6,3,FALSE)</f>
        <v>3</v>
      </c>
      <c r="D65" t="str">
        <f>Cost_Sch1!D65</f>
        <v>OC</v>
      </c>
      <c r="E65">
        <f>VLOOKUP(Cost_Sch1!E65,Coding!$B$36:$C$37,2,FALSE)</f>
        <v>2</v>
      </c>
      <c r="F65" s="7">
        <f>Cost_Sch1!F65</f>
        <v>1</v>
      </c>
      <c r="G65">
        <f>Cost_Sch1!G65</f>
        <v>1551</v>
      </c>
      <c r="H65" t="str">
        <f>Cost_Sch1!H65</f>
        <v>EPC</v>
      </c>
      <c r="I65">
        <f>Cost_Sch1!I65</f>
        <v>1334</v>
      </c>
      <c r="J65">
        <f>Cost_Sch1!J65</f>
        <v>4.7</v>
      </c>
      <c r="K65">
        <f>VLOOKUP(Cost_Sch1!K65,Coding!$B$44:$C$45,2,FALSE)</f>
        <v>1</v>
      </c>
      <c r="L65">
        <f>Cost_Sch1!L65</f>
        <v>261666.66666666666</v>
      </c>
      <c r="M65">
        <f>VLOOKUP(Cost_Sch1!M65,Coding!$B$47:$D$53,3,FALSE)</f>
        <v>6</v>
      </c>
      <c r="N65">
        <f>VLOOKUP(Cost_Sch1!N65,Coding!$B$2:$D$6,3,FALSE)</f>
        <v>4</v>
      </c>
      <c r="O65" t="str">
        <f>Cost_Sch1!O65</f>
        <v>FPSO</v>
      </c>
      <c r="P65">
        <f>Cost_Sch1!P65</f>
        <v>380</v>
      </c>
      <c r="Q65">
        <f>VLOOKUP(Cost_Sch1!Q65,Coding!$B$2:$D$6,3,FALSE)</f>
        <v>3</v>
      </c>
      <c r="R65">
        <f>Cost_Sch1!R65</f>
        <v>0.84076433121019112</v>
      </c>
      <c r="S65">
        <f>VLOOKUP(Cost_Sch1!S65,Coding!$B$2:$D$6,3,FALSE)</f>
        <v>2</v>
      </c>
      <c r="T65">
        <f>Cost_Sch1!T65</f>
        <v>-0.12518740629685157</v>
      </c>
    </row>
    <row r="66" spans="1:20" ht="17">
      <c r="A66" s="1" t="str">
        <f>Cost_Sch1!A66</f>
        <v>Skarv</v>
      </c>
      <c r="B66" t="str">
        <f>Cost_Sch1!B66</f>
        <v>NE</v>
      </c>
      <c r="C66">
        <f>VLOOKUP(Cost_Sch1!C66,Coding!$B$2:$D$6,3,FALSE)</f>
        <v>2</v>
      </c>
      <c r="D66" t="str">
        <f>Cost_Sch1!D66</f>
        <v>IOC</v>
      </c>
      <c r="E66">
        <f>VLOOKUP(Cost_Sch1!E66,Coding!$B$36:$C$37,2,FALSE)</f>
        <v>2</v>
      </c>
      <c r="F66" s="7">
        <f>Cost_Sch1!F66</f>
        <v>1</v>
      </c>
      <c r="G66">
        <f>Cost_Sch1!G66</f>
        <v>6240</v>
      </c>
      <c r="H66" t="str">
        <f>Cost_Sch1!H66</f>
        <v>EPC</v>
      </c>
      <c r="I66">
        <f>Cost_Sch1!I66</f>
        <v>1245</v>
      </c>
      <c r="J66">
        <f>Cost_Sch1!J66</f>
        <v>5</v>
      </c>
      <c r="K66">
        <f>VLOOKUP(Cost_Sch1!K66,Coding!$B$44:$C$45,2,FALSE)</f>
        <v>1</v>
      </c>
      <c r="L66">
        <f>Cost_Sch1!L66</f>
        <v>167500</v>
      </c>
      <c r="M66">
        <f>VLOOKUP(Cost_Sch1!M66,Coding!$B$47:$D$53,3,FALSE)</f>
        <v>4</v>
      </c>
      <c r="N66">
        <f>VLOOKUP(Cost_Sch1!N66,Coding!$B$2:$D$6,3,FALSE)</f>
        <v>4</v>
      </c>
      <c r="O66" t="str">
        <f>Cost_Sch1!O66</f>
        <v>FPSO</v>
      </c>
      <c r="P66">
        <f>Cost_Sch1!P66</f>
        <v>370</v>
      </c>
      <c r="Q66">
        <f>VLOOKUP(Cost_Sch1!Q66,Coding!$B$2:$D$6,3,FALSE)</f>
        <v>1</v>
      </c>
      <c r="R66">
        <f>Cost_Sch1!R66</f>
        <v>0.47761194029850745</v>
      </c>
      <c r="S66">
        <f>VLOOKUP(Cost_Sch1!S66,Coding!$B$2:$D$6,3,FALSE)</f>
        <v>3</v>
      </c>
      <c r="T66">
        <f>Cost_Sch1!T66</f>
        <v>0.73493975903614461</v>
      </c>
    </row>
    <row r="67" spans="1:20" ht="17">
      <c r="A67" s="1" t="str">
        <f>Cost_Sch1!A67</f>
        <v>Armada Kraken</v>
      </c>
      <c r="B67" t="str">
        <f>Cost_Sch1!B67</f>
        <v>NE</v>
      </c>
      <c r="C67">
        <f>VLOOKUP(Cost_Sch1!C67,Coding!$B$2:$D$6,3,FALSE)</f>
        <v>1</v>
      </c>
      <c r="D67" t="str">
        <f>Cost_Sch1!D67</f>
        <v>OC</v>
      </c>
      <c r="E67">
        <f>VLOOKUP(Cost_Sch1!E67,Coding!$B$36:$C$37,2,FALSE)</f>
        <v>1</v>
      </c>
      <c r="F67" s="7">
        <f>Cost_Sch1!F67</f>
        <v>0</v>
      </c>
      <c r="G67">
        <f>Cost_Sch1!G67</f>
        <v>8719</v>
      </c>
      <c r="H67" t="str">
        <f>Cost_Sch1!H67</f>
        <v>EPC</v>
      </c>
      <c r="I67">
        <f>Cost_Sch1!I67</f>
        <v>1136</v>
      </c>
      <c r="J67">
        <f>Cost_Sch1!J67</f>
        <v>2.5</v>
      </c>
      <c r="K67">
        <f>VLOOKUP(Cost_Sch1!K67,Coding!$B$44:$C$45,2,FALSE)</f>
        <v>2</v>
      </c>
      <c r="L67">
        <f>Cost_Sch1!L67</f>
        <v>83333.333333333328</v>
      </c>
      <c r="M67">
        <f>VLOOKUP(Cost_Sch1!M67,Coding!$B$47:$D$53,3,FALSE)</f>
        <v>2</v>
      </c>
      <c r="N67">
        <f>VLOOKUP(Cost_Sch1!N67,Coding!$B$2:$D$6,3,FALSE)</f>
        <v>1</v>
      </c>
      <c r="O67" t="str">
        <f>Cost_Sch1!O67</f>
        <v>FPSO</v>
      </c>
      <c r="P67">
        <f>Cost_Sch1!P67</f>
        <v>116</v>
      </c>
      <c r="Q67">
        <f>VLOOKUP(Cost_Sch1!Q67,Coding!$B$2:$D$6,3,FALSE)</f>
        <v>1</v>
      </c>
      <c r="R67">
        <f>Cost_Sch1!R67</f>
        <v>0.96000000000000008</v>
      </c>
      <c r="S67">
        <f>VLOOKUP(Cost_Sch1!S67,Coding!$B$2:$D$6,3,FALSE)</f>
        <v>4</v>
      </c>
      <c r="T67">
        <f>Cost_Sch1!T67</f>
        <v>0.16285211267605634</v>
      </c>
    </row>
    <row r="68" spans="1:20" ht="17">
      <c r="A68" s="1" t="str">
        <f>Cost_Sch1!A68</f>
        <v>Glen Lyon</v>
      </c>
      <c r="B68" t="str">
        <f>Cost_Sch1!B68</f>
        <v>NE</v>
      </c>
      <c r="C68">
        <f>VLOOKUP(Cost_Sch1!C68,Coding!$B$2:$D$6,3,FALSE)</f>
        <v>3</v>
      </c>
      <c r="D68" t="str">
        <f>Cost_Sch1!D68</f>
        <v>IOC</v>
      </c>
      <c r="E68">
        <f>VLOOKUP(Cost_Sch1!E68,Coding!$B$36:$C$37,2,FALSE)</f>
        <v>2</v>
      </c>
      <c r="F68" s="7">
        <f>Cost_Sch1!F68</f>
        <v>1</v>
      </c>
      <c r="G68">
        <f>Cost_Sch1!G68</f>
        <v>7729</v>
      </c>
      <c r="H68" t="str">
        <f>Cost_Sch1!H68</f>
        <v>EPC</v>
      </c>
      <c r="I68">
        <f>Cost_Sch1!I68</f>
        <v>1949</v>
      </c>
      <c r="J68">
        <f>Cost_Sch1!J68</f>
        <v>4.78</v>
      </c>
      <c r="K68">
        <f>VLOOKUP(Cost_Sch1!K68,Coding!$B$44:$C$45,2,FALSE)</f>
        <v>1</v>
      </c>
      <c r="L68">
        <f>Cost_Sch1!L68</f>
        <v>166666.66666666666</v>
      </c>
      <c r="M68">
        <f>VLOOKUP(Cost_Sch1!M68,Coding!$B$47:$D$53,3,FALSE)</f>
        <v>4</v>
      </c>
      <c r="N68">
        <f>VLOOKUP(Cost_Sch1!N68,Coding!$B$2:$D$6,3,FALSE)</f>
        <v>2</v>
      </c>
      <c r="O68" t="str">
        <f>Cost_Sch1!O68</f>
        <v>FPSO</v>
      </c>
      <c r="P68">
        <f>Cost_Sch1!P68</f>
        <v>424</v>
      </c>
      <c r="Q68">
        <f>VLOOKUP(Cost_Sch1!Q68,Coding!$B$2:$D$6,3,FALSE)</f>
        <v>1</v>
      </c>
      <c r="R68">
        <f>Cost_Sch1!R68</f>
        <v>0.78</v>
      </c>
      <c r="S68">
        <f>VLOOKUP(Cost_Sch1!S68,Coding!$B$2:$D$6,3,FALSE)</f>
        <v>4</v>
      </c>
      <c r="T68">
        <f>Cost_Sch1!T68</f>
        <v>0.1667521806054387</v>
      </c>
    </row>
    <row r="69" spans="1:20" ht="34">
      <c r="A69" s="1" t="str">
        <f>Cost_Sch1!A69</f>
        <v>Western Isles FPSO</v>
      </c>
      <c r="B69" t="str">
        <f>Cost_Sch1!B69</f>
        <v>NE</v>
      </c>
      <c r="C69">
        <f>VLOOKUP(Cost_Sch1!C69,Coding!$B$2:$D$6,3,FALSE)</f>
        <v>1</v>
      </c>
      <c r="D69" t="str">
        <f>Cost_Sch1!D69</f>
        <v>OC</v>
      </c>
      <c r="E69">
        <f>VLOOKUP(Cost_Sch1!E69,Coding!$B$36:$C$37,2,FALSE)</f>
        <v>2</v>
      </c>
      <c r="F69" s="7">
        <f>Cost_Sch1!F69</f>
        <v>1</v>
      </c>
      <c r="G69">
        <f>Cost_Sch1!G69</f>
        <v>8391</v>
      </c>
      <c r="H69" t="str">
        <f>Cost_Sch1!H69</f>
        <v>EPC</v>
      </c>
      <c r="I69">
        <f>Cost_Sch1!I69</f>
        <v>952</v>
      </c>
      <c r="J69">
        <f>Cost_Sch1!J69</f>
        <v>1.6</v>
      </c>
      <c r="K69">
        <f>VLOOKUP(Cost_Sch1!K69,Coding!$B$44:$C$45,2,FALSE)</f>
        <v>1</v>
      </c>
      <c r="L69">
        <f>Cost_Sch1!L69</f>
        <v>40000</v>
      </c>
      <c r="M69">
        <f>VLOOKUP(Cost_Sch1!M69,Coding!$B$47:$D$53,3,FALSE)</f>
        <v>1</v>
      </c>
      <c r="N69">
        <f>VLOOKUP(Cost_Sch1!N69,Coding!$B$2:$D$6,3,FALSE)</f>
        <v>3</v>
      </c>
      <c r="O69" t="str">
        <f>Cost_Sch1!O69</f>
        <v>FPSO</v>
      </c>
      <c r="P69">
        <f>Cost_Sch1!P69</f>
        <v>165</v>
      </c>
      <c r="Q69">
        <f>VLOOKUP(Cost_Sch1!Q69,Coding!$B$2:$D$6,3,FALSE)</f>
        <v>2</v>
      </c>
      <c r="R69">
        <f>Cost_Sch1!R69</f>
        <v>1</v>
      </c>
      <c r="S69">
        <f>VLOOKUP(Cost_Sch1!S69,Coding!$B$2:$D$6,3,FALSE)</f>
        <v>3</v>
      </c>
      <c r="T69">
        <f>Cost_Sch1!T69</f>
        <v>0.87920168067226889</v>
      </c>
    </row>
    <row r="70" spans="1:20" ht="17">
      <c r="A70" s="1" t="str">
        <f>Cost_Sch1!A70</f>
        <v>Belanak Natuna</v>
      </c>
      <c r="B70" t="str">
        <f>Cost_Sch1!B70</f>
        <v>SEA</v>
      </c>
      <c r="C70">
        <f>VLOOKUP(Cost_Sch1!C70,Coding!$B$2:$D$6,3,FALSE)</f>
        <v>4</v>
      </c>
      <c r="D70" t="str">
        <f>Cost_Sch1!D70</f>
        <v>IOC</v>
      </c>
      <c r="E70">
        <f>VLOOKUP(Cost_Sch1!E70,Coding!$B$36:$C$37,2,FALSE)</f>
        <v>2</v>
      </c>
      <c r="F70" s="7">
        <f>Cost_Sch1!F70</f>
        <v>1</v>
      </c>
      <c r="G70">
        <f>Cost_Sch1!G70</f>
        <v>4250</v>
      </c>
      <c r="H70" t="str">
        <f>Cost_Sch1!H70</f>
        <v>TK</v>
      </c>
      <c r="I70">
        <f>Cost_Sch1!I70</f>
        <v>1137</v>
      </c>
      <c r="J70">
        <f>Cost_Sch1!J70</f>
        <v>1.6</v>
      </c>
      <c r="K70">
        <f>VLOOKUP(Cost_Sch1!K70,Coding!$B$44:$C$45,2,FALSE)</f>
        <v>1</v>
      </c>
      <c r="L70">
        <f>Cost_Sch1!L70</f>
        <v>158333.33333333334</v>
      </c>
      <c r="M70">
        <f>VLOOKUP(Cost_Sch1!M70,Coding!$B$47:$D$53,3,FALSE)</f>
        <v>4</v>
      </c>
      <c r="N70">
        <f>VLOOKUP(Cost_Sch1!N70,Coding!$B$2:$D$6,3,FALSE)</f>
        <v>4</v>
      </c>
      <c r="O70" t="str">
        <f>Cost_Sch1!O70</f>
        <v>FPSO</v>
      </c>
      <c r="P70">
        <f>Cost_Sch1!P70</f>
        <v>100</v>
      </c>
      <c r="Q70">
        <f>VLOOKUP(Cost_Sch1!Q70,Coding!$B$2:$D$6,3,FALSE)</f>
        <v>2</v>
      </c>
      <c r="R70">
        <f>Cost_Sch1!R70</f>
        <v>0.63157894736842102</v>
      </c>
      <c r="S70">
        <f>VLOOKUP(Cost_Sch1!S70,Coding!$B$2:$D$6,3,FALSE)</f>
        <v>4</v>
      </c>
      <c r="T70">
        <f>Cost_Sch1!T70</f>
        <v>5.8927000879507474E-2</v>
      </c>
    </row>
    <row r="71" spans="1:20" ht="17">
      <c r="A71" s="1" t="str">
        <f>Cost_Sch1!A71</f>
        <v>Kikeh FPSO</v>
      </c>
      <c r="B71" t="str">
        <f>Cost_Sch1!B71</f>
        <v>SEA</v>
      </c>
      <c r="C71">
        <f>VLOOKUP(Cost_Sch1!C71,Coding!$B$2:$D$6,3,FALSE)</f>
        <v>5</v>
      </c>
      <c r="D71" t="str">
        <f>Cost_Sch1!D71</f>
        <v>OC</v>
      </c>
      <c r="E71">
        <f>VLOOKUP(Cost_Sch1!E71,Coding!$B$36:$C$37,2,FALSE)</f>
        <v>1</v>
      </c>
      <c r="F71" s="7">
        <f>Cost_Sch1!F71</f>
        <v>3</v>
      </c>
      <c r="G71">
        <f>Cost_Sch1!G71</f>
        <v>5513</v>
      </c>
      <c r="H71" t="str">
        <f>Cost_Sch1!H71</f>
        <v>EPC</v>
      </c>
      <c r="I71">
        <f>Cost_Sch1!I71</f>
        <v>939</v>
      </c>
      <c r="J71">
        <f>Cost_Sch1!J71</f>
        <v>0.8</v>
      </c>
      <c r="K71">
        <f>VLOOKUP(Cost_Sch1!K71,Coding!$B$44:$C$45,2,FALSE)</f>
        <v>2</v>
      </c>
      <c r="L71">
        <f>Cost_Sch1!L71</f>
        <v>143500</v>
      </c>
      <c r="M71">
        <f>VLOOKUP(Cost_Sch1!M71,Coding!$B$47:$D$53,3,FALSE)</f>
        <v>3</v>
      </c>
      <c r="N71">
        <f>VLOOKUP(Cost_Sch1!N71,Coding!$B$2:$D$6,3,FALSE)</f>
        <v>2</v>
      </c>
      <c r="O71" t="str">
        <f>Cost_Sch1!O71</f>
        <v>FPSO</v>
      </c>
      <c r="P71">
        <f>Cost_Sch1!P71</f>
        <v>1350</v>
      </c>
      <c r="Q71">
        <f>VLOOKUP(Cost_Sch1!Q71,Coding!$B$2:$D$6,3,FALSE)</f>
        <v>1</v>
      </c>
      <c r="R71">
        <f>Cost_Sch1!R71</f>
        <v>0.83623693379790942</v>
      </c>
      <c r="S71">
        <f>VLOOKUP(Cost_Sch1!S71,Coding!$B$2:$D$6,3,FALSE)</f>
        <v>4</v>
      </c>
      <c r="T71">
        <f>Cost_Sch1!T71</f>
        <v>-1.5974440894568689E-2</v>
      </c>
    </row>
    <row r="72" spans="1:20" ht="34">
      <c r="A72" s="1" t="str">
        <f>Cost_Sch1!A72</f>
        <v>Song Doc Pride MV 19</v>
      </c>
      <c r="B72" t="str">
        <f>Cost_Sch1!B72</f>
        <v>SEA</v>
      </c>
      <c r="C72">
        <f>VLOOKUP(Cost_Sch1!C72,Coding!$B$2:$D$6,3,FALSE)</f>
        <v>1</v>
      </c>
      <c r="D72" t="str">
        <f>Cost_Sch1!D72</f>
        <v>NOC</v>
      </c>
      <c r="E72">
        <f>VLOOKUP(Cost_Sch1!E72,Coding!$B$36:$C$37,2,FALSE)</f>
        <v>1</v>
      </c>
      <c r="F72" s="7">
        <f>Cost_Sch1!F72</f>
        <v>1</v>
      </c>
      <c r="G72">
        <f>Cost_Sch1!G72</f>
        <v>6339</v>
      </c>
      <c r="H72" t="str">
        <f>Cost_Sch1!H72</f>
        <v>EPC</v>
      </c>
      <c r="I72">
        <f>Cost_Sch1!I72</f>
        <v>417</v>
      </c>
      <c r="J72">
        <f>Cost_Sch1!J72</f>
        <v>0.25</v>
      </c>
      <c r="K72">
        <f>VLOOKUP(Cost_Sch1!K72,Coding!$B$44:$C$45,2,FALSE)</f>
        <v>2</v>
      </c>
      <c r="L72">
        <f>Cost_Sch1!L72</f>
        <v>30000</v>
      </c>
      <c r="M72">
        <f>VLOOKUP(Cost_Sch1!M72,Coding!$B$47:$D$53,3,FALSE)</f>
        <v>1</v>
      </c>
      <c r="N72">
        <f>VLOOKUP(Cost_Sch1!N72,Coding!$B$2:$D$6,3,FALSE)</f>
        <v>1</v>
      </c>
      <c r="O72" t="str">
        <f>Cost_Sch1!O72</f>
        <v>FPSO</v>
      </c>
      <c r="P72">
        <f>Cost_Sch1!P72</f>
        <v>55</v>
      </c>
      <c r="Q72">
        <f>VLOOKUP(Cost_Sch1!Q72,Coding!$B$2:$D$6,3,FALSE)</f>
        <v>2</v>
      </c>
      <c r="R72">
        <f>Cost_Sch1!R72</f>
        <v>1</v>
      </c>
      <c r="S72">
        <f>VLOOKUP(Cost_Sch1!S72,Coding!$B$2:$D$6,3,FALSE)</f>
        <v>1</v>
      </c>
      <c r="T72">
        <f>Cost_Sch1!T72</f>
        <v>0.3501199040767386</v>
      </c>
    </row>
    <row r="73" spans="1:20" ht="17">
      <c r="A73" s="1" t="str">
        <f>Cost_Sch1!A73</f>
        <v>Thai Binh Vn</v>
      </c>
      <c r="B73" t="str">
        <f>Cost_Sch1!B73</f>
        <v>SEA</v>
      </c>
      <c r="C73">
        <f>VLOOKUP(Cost_Sch1!C73,Coding!$B$2:$D$6,3,FALSE)</f>
        <v>1</v>
      </c>
      <c r="D73" t="str">
        <f>Cost_Sch1!D73</f>
        <v>NOC</v>
      </c>
      <c r="E73">
        <f>VLOOKUP(Cost_Sch1!E73,Coding!$B$36:$C$37,2,FALSE)</f>
        <v>2</v>
      </c>
      <c r="F73" s="7">
        <f>Cost_Sch1!F73</f>
        <v>1</v>
      </c>
      <c r="G73">
        <f>Cost_Sch1!G73</f>
        <v>4446</v>
      </c>
      <c r="H73" t="str">
        <f>Cost_Sch1!H73</f>
        <v>EPC</v>
      </c>
      <c r="I73">
        <f>Cost_Sch1!I73</f>
        <v>611</v>
      </c>
      <c r="J73">
        <f>Cost_Sch1!J73</f>
        <v>0.71399999999999997</v>
      </c>
      <c r="K73">
        <f>VLOOKUP(Cost_Sch1!K73,Coding!$B$44:$C$45,2,FALSE)</f>
        <v>1</v>
      </c>
      <c r="L73">
        <f>Cost_Sch1!L73</f>
        <v>68333.333333333328</v>
      </c>
      <c r="M73">
        <f>VLOOKUP(Cost_Sch1!M73,Coding!$B$47:$D$53,3,FALSE)</f>
        <v>2</v>
      </c>
      <c r="N73">
        <f>VLOOKUP(Cost_Sch1!N73,Coding!$B$2:$D$6,3,FALSE)</f>
        <v>1</v>
      </c>
      <c r="O73" t="str">
        <f>Cost_Sch1!O73</f>
        <v>FPSO</v>
      </c>
      <c r="P73">
        <f>Cost_Sch1!P73</f>
        <v>48</v>
      </c>
      <c r="Q73">
        <f>VLOOKUP(Cost_Sch1!Q73,Coding!$B$2:$D$6,3,FALSE)</f>
        <v>2</v>
      </c>
      <c r="R73">
        <f>Cost_Sch1!R73</f>
        <v>0.95121951219512202</v>
      </c>
      <c r="S73">
        <f>VLOOKUP(Cost_Sch1!S73,Coding!$B$2:$D$6,3,FALSE)</f>
        <v>3</v>
      </c>
      <c r="T73">
        <f>Cost_Sch1!T73</f>
        <v>3.7643207855973811E-2</v>
      </c>
    </row>
    <row r="74" spans="1:20" ht="34">
      <c r="A74" s="1" t="str">
        <f>Cost_Sch1!A74</f>
        <v>Hai Yang Shi You 117</v>
      </c>
      <c r="B74" t="str">
        <f>Cost_Sch1!B74</f>
        <v>SEA CH</v>
      </c>
      <c r="C74">
        <f>VLOOKUP(Cost_Sch1!C74,Coding!$B$2:$D$6,3,FALSE)</f>
        <v>4</v>
      </c>
      <c r="D74" t="str">
        <f>Cost_Sch1!D74</f>
        <v>NOC</v>
      </c>
      <c r="E74">
        <f>VLOOKUP(Cost_Sch1!E74,Coding!$B$36:$C$37,2,FALSE)</f>
        <v>2</v>
      </c>
      <c r="F74" s="7">
        <f>Cost_Sch1!F74</f>
        <v>1</v>
      </c>
      <c r="G74">
        <f>Cost_Sch1!G74</f>
        <v>5524</v>
      </c>
      <c r="H74" t="str">
        <f>Cost_Sch1!H74</f>
        <v>EPC</v>
      </c>
      <c r="I74">
        <f>Cost_Sch1!I74</f>
        <v>897</v>
      </c>
      <c r="J74">
        <f>Cost_Sch1!J74</f>
        <v>1.8</v>
      </c>
      <c r="K74">
        <f>VLOOKUP(Cost_Sch1!K74,Coding!$B$44:$C$45,2,FALSE)</f>
        <v>1</v>
      </c>
      <c r="L74">
        <f>Cost_Sch1!L74</f>
        <v>190000</v>
      </c>
      <c r="M74">
        <f>VLOOKUP(Cost_Sch1!M74,Coding!$B$47:$D$53,3,FALSE)</f>
        <v>4</v>
      </c>
      <c r="N74">
        <f>VLOOKUP(Cost_Sch1!N74,Coding!$B$2:$D$6,3,FALSE)</f>
        <v>1</v>
      </c>
      <c r="O74" t="str">
        <f>Cost_Sch1!O74</f>
        <v>FPSO</v>
      </c>
      <c r="P74">
        <f>Cost_Sch1!P74</f>
        <v>27</v>
      </c>
      <c r="Q74">
        <f>VLOOKUP(Cost_Sch1!Q74,Coding!$B$2:$D$6,3,FALSE)</f>
        <v>1</v>
      </c>
      <c r="R74">
        <f>Cost_Sch1!R74</f>
        <v>1</v>
      </c>
      <c r="S74">
        <f>VLOOKUP(Cost_Sch1!S74,Coding!$B$2:$D$6,3,FALSE)</f>
        <v>3</v>
      </c>
      <c r="T74">
        <f>Cost_Sch1!T74</f>
        <v>0.72798216276477146</v>
      </c>
    </row>
    <row r="75" spans="1:20" ht="34">
      <c r="A75" s="1" t="str">
        <f>Cost_Sch1!A75</f>
        <v>Hai Yang Shi You 116</v>
      </c>
      <c r="B75" t="str">
        <f>Cost_Sch1!B75</f>
        <v>SEA CH</v>
      </c>
      <c r="C75">
        <f>VLOOKUP(Cost_Sch1!C75,Coding!$B$2:$D$6,3,FALSE)</f>
        <v>4</v>
      </c>
      <c r="D75" t="str">
        <f>Cost_Sch1!D75</f>
        <v>NOC</v>
      </c>
      <c r="E75">
        <f>VLOOKUP(Cost_Sch1!E75,Coding!$B$36:$C$37,2,FALSE)</f>
        <v>2</v>
      </c>
      <c r="F75" s="7">
        <f>Cost_Sch1!F75</f>
        <v>1</v>
      </c>
      <c r="G75">
        <f>Cost_Sch1!G75</f>
        <v>5804</v>
      </c>
      <c r="H75" t="str">
        <f>Cost_Sch1!H75</f>
        <v>EPC</v>
      </c>
      <c r="I75">
        <f>Cost_Sch1!I75</f>
        <v>723</v>
      </c>
      <c r="J75">
        <f>Cost_Sch1!J75</f>
        <v>1.2</v>
      </c>
      <c r="K75">
        <f>VLOOKUP(Cost_Sch1!K75,Coding!$B$44:$C$45,2,FALSE)</f>
        <v>1</v>
      </c>
      <c r="L75">
        <f>Cost_Sch1!L75</f>
        <v>106000</v>
      </c>
      <c r="M75">
        <f>VLOOKUP(Cost_Sch1!M75,Coding!$B$47:$D$53,3,FALSE)</f>
        <v>3</v>
      </c>
      <c r="N75">
        <f>VLOOKUP(Cost_Sch1!N75,Coding!$B$2:$D$6,3,FALSE)</f>
        <v>2</v>
      </c>
      <c r="O75" t="str">
        <f>Cost_Sch1!O75</f>
        <v>FPSO</v>
      </c>
      <c r="P75">
        <f>Cost_Sch1!P75</f>
        <v>125</v>
      </c>
      <c r="Q75">
        <f>VLOOKUP(Cost_Sch1!Q75,Coding!$B$2:$D$6,3,FALSE)</f>
        <v>1</v>
      </c>
      <c r="R75">
        <f>Cost_Sch1!R75</f>
        <v>1</v>
      </c>
      <c r="S75">
        <f>VLOOKUP(Cost_Sch1!S75,Coding!$B$2:$D$6,3,FALSE)</f>
        <v>1</v>
      </c>
      <c r="T75">
        <f>Cost_Sch1!T75</f>
        <v>0.31950207468879666</v>
      </c>
    </row>
    <row r="76" spans="1:20" ht="17">
      <c r="A76" s="1" t="str">
        <f>Cost_Sch1!A76</f>
        <v>Unity</v>
      </c>
      <c r="B76" t="str">
        <f>Cost_Sch1!B76</f>
        <v>AFRICA</v>
      </c>
      <c r="C76">
        <f>VLOOKUP(Cost_Sch1!C76,Coding!$B$2:$D$6,3,FALSE)</f>
        <v>4</v>
      </c>
      <c r="D76" t="str">
        <f>Cost_Sch1!D76</f>
        <v>IOC</v>
      </c>
      <c r="E76">
        <f>VLOOKUP(Cost_Sch1!E76,Coding!$B$36:$C$37,2,FALSE)</f>
        <v>2</v>
      </c>
      <c r="F76" s="7">
        <f>Cost_Sch1!F76</f>
        <v>1</v>
      </c>
      <c r="G76">
        <f>Cost_Sch1!G76</f>
        <v>4018</v>
      </c>
      <c r="H76" t="str">
        <f>Cost_Sch1!H76</f>
        <v>EPC</v>
      </c>
      <c r="I76">
        <f>Cost_Sch1!I76</f>
        <v>545</v>
      </c>
      <c r="J76">
        <f>Cost_Sch1!J76</f>
        <v>1</v>
      </c>
      <c r="K76">
        <f>VLOOKUP(Cost_Sch1!K76,Coding!$B$44:$C$45,2,FALSE)</f>
        <v>1</v>
      </c>
      <c r="L76">
        <f>Cost_Sch1!L76</f>
        <v>125000</v>
      </c>
      <c r="M76">
        <f>VLOOKUP(Cost_Sch1!M76,Coding!$B$47:$D$53,3,FALSE)</f>
        <v>3</v>
      </c>
      <c r="N76">
        <f>VLOOKUP(Cost_Sch1!N76,Coding!$B$2:$D$6,3,FALSE)</f>
        <v>2</v>
      </c>
      <c r="O76" t="str">
        <f>Cost_Sch1!O76</f>
        <v>FSO</v>
      </c>
      <c r="P76">
        <f>Cost_Sch1!P76</f>
        <v>65</v>
      </c>
      <c r="Q76">
        <f>VLOOKUP(Cost_Sch1!Q76,Coding!$B$2:$D$6,3,FALSE)</f>
        <v>3</v>
      </c>
      <c r="R76">
        <f>Cost_Sch1!R76</f>
        <v>1</v>
      </c>
      <c r="S76">
        <f>VLOOKUP(Cost_Sch1!S76,Coding!$B$2:$D$6,3,FALSE)</f>
        <v>2</v>
      </c>
      <c r="T76">
        <f>Cost_Sch1!T76</f>
        <v>0.70091743119266059</v>
      </c>
    </row>
    <row r="77" spans="1:20" ht="17">
      <c r="A77" s="1" t="str">
        <f>Cost_Sch1!A77</f>
        <v>Yoho</v>
      </c>
      <c r="B77" t="str">
        <f>Cost_Sch1!B77</f>
        <v>AFRICA</v>
      </c>
      <c r="C77">
        <f>VLOOKUP(Cost_Sch1!C77,Coding!$B$2:$D$6,3,FALSE)</f>
        <v>3</v>
      </c>
      <c r="D77" t="str">
        <f>Cost_Sch1!D77</f>
        <v>IOC</v>
      </c>
      <c r="E77">
        <f>VLOOKUP(Cost_Sch1!E77,Coding!$B$36:$C$37,2,FALSE)</f>
        <v>2</v>
      </c>
      <c r="F77" s="7">
        <f>Cost_Sch1!F77</f>
        <v>1</v>
      </c>
      <c r="G77">
        <f>Cost_Sch1!G77</f>
        <v>4196</v>
      </c>
      <c r="H77" t="str">
        <f>Cost_Sch1!H77</f>
        <v>EPC</v>
      </c>
      <c r="I77">
        <f>Cost_Sch1!I77</f>
        <v>505</v>
      </c>
      <c r="J77">
        <f>Cost_Sch1!J77</f>
        <v>1.2</v>
      </c>
      <c r="K77">
        <f>VLOOKUP(Cost_Sch1!K77,Coding!$B$44:$C$45,2,FALSE)</f>
        <v>2</v>
      </c>
      <c r="L77">
        <f>Cost_Sch1!L77</f>
        <v>90000</v>
      </c>
      <c r="M77">
        <f>VLOOKUP(Cost_Sch1!M77,Coding!$B$47:$D$53,3,FALSE)</f>
        <v>2</v>
      </c>
      <c r="N77">
        <f>VLOOKUP(Cost_Sch1!N77,Coding!$B$2:$D$6,3,FALSE)</f>
        <v>2</v>
      </c>
      <c r="O77" t="str">
        <f>Cost_Sch1!O77</f>
        <v>FSO</v>
      </c>
      <c r="P77">
        <f>Cost_Sch1!P77</f>
        <v>56</v>
      </c>
      <c r="Q77">
        <f>VLOOKUP(Cost_Sch1!Q77,Coding!$B$2:$D$6,3,FALSE)</f>
        <v>1</v>
      </c>
      <c r="R77">
        <f>Cost_Sch1!R77</f>
        <v>1</v>
      </c>
      <c r="S77">
        <f>VLOOKUP(Cost_Sch1!S77,Coding!$B$2:$D$6,3,FALSE)</f>
        <v>1</v>
      </c>
      <c r="T77">
        <f>Cost_Sch1!T77</f>
        <v>0.20792079207920791</v>
      </c>
    </row>
    <row r="78" spans="1:20" ht="17">
      <c r="A78" s="1" t="str">
        <f>Cost_Sch1!A78</f>
        <v>Yoho</v>
      </c>
      <c r="B78" t="str">
        <f>Cost_Sch1!B78</f>
        <v>AFRICA</v>
      </c>
      <c r="C78">
        <f>VLOOKUP(Cost_Sch1!C78,Coding!$B$2:$D$6,3,FALSE)</f>
        <v>3</v>
      </c>
      <c r="D78" t="str">
        <f>Cost_Sch1!D78</f>
        <v>IOC</v>
      </c>
      <c r="E78">
        <f>VLOOKUP(Cost_Sch1!E78,Coding!$B$36:$C$37,2,FALSE)</f>
        <v>2</v>
      </c>
      <c r="F78" s="7">
        <f>Cost_Sch1!F78</f>
        <v>1</v>
      </c>
      <c r="G78">
        <f>Cost_Sch1!G78</f>
        <v>4623</v>
      </c>
      <c r="H78" t="str">
        <f>Cost_Sch1!H78</f>
        <v>EPC</v>
      </c>
      <c r="I78">
        <f>Cost_Sch1!I78</f>
        <v>761</v>
      </c>
      <c r="J78">
        <f>Cost_Sch1!J78</f>
        <v>1.2</v>
      </c>
      <c r="K78">
        <f>VLOOKUP(Cost_Sch1!K78,Coding!$B$44:$C$45,2,FALSE)</f>
        <v>2</v>
      </c>
      <c r="L78">
        <f>Cost_Sch1!L78</f>
        <v>116666.66666666667</v>
      </c>
      <c r="M78">
        <f>VLOOKUP(Cost_Sch1!M78,Coding!$B$47:$D$53,3,FALSE)</f>
        <v>3</v>
      </c>
      <c r="N78">
        <f>VLOOKUP(Cost_Sch1!N78,Coding!$B$2:$D$6,3,FALSE)</f>
        <v>2</v>
      </c>
      <c r="O78" t="str">
        <f>Cost_Sch1!O78</f>
        <v>FSO</v>
      </c>
      <c r="P78">
        <f>Cost_Sch1!P78</f>
        <v>56</v>
      </c>
      <c r="Q78">
        <f>VLOOKUP(Cost_Sch1!Q78,Coding!$B$2:$D$6,3,FALSE)</f>
        <v>3</v>
      </c>
      <c r="R78">
        <f>Cost_Sch1!R78</f>
        <v>0.8571428571428571</v>
      </c>
      <c r="S78">
        <f>VLOOKUP(Cost_Sch1!S78,Coding!$B$2:$D$6,3,FALSE)</f>
        <v>2</v>
      </c>
      <c r="T78">
        <f>Cost_Sch1!T78</f>
        <v>0.66360052562417871</v>
      </c>
    </row>
    <row r="79" spans="1:20" ht="17">
      <c r="A79" s="1" t="str">
        <f>Cost_Sch1!A79</f>
        <v>Randgrid</v>
      </c>
      <c r="B79" t="str">
        <f>Cost_Sch1!B79</f>
        <v>NE</v>
      </c>
      <c r="C79">
        <f>VLOOKUP(Cost_Sch1!C79,Coding!$B$2:$D$6,3,FALSE)</f>
        <v>2</v>
      </c>
      <c r="D79" t="str">
        <f>Cost_Sch1!D79</f>
        <v>OC</v>
      </c>
      <c r="E79">
        <f>VLOOKUP(Cost_Sch1!E79,Coding!$B$36:$C$37,2,FALSE)</f>
        <v>1</v>
      </c>
      <c r="F79" s="7">
        <f>Cost_Sch1!F79</f>
        <v>0</v>
      </c>
      <c r="G79">
        <f>Cost_Sch1!G79</f>
        <v>8521</v>
      </c>
      <c r="H79" t="str">
        <f>Cost_Sch1!H79</f>
        <v>EPC</v>
      </c>
      <c r="I79">
        <f>Cost_Sch1!I79</f>
        <v>1386</v>
      </c>
      <c r="J79">
        <f>Cost_Sch1!J79</f>
        <v>3.7</v>
      </c>
      <c r="K79">
        <f>VLOOKUP(Cost_Sch1!K79,Coding!$B$44:$C$45,2,FALSE)</f>
        <v>2</v>
      </c>
      <c r="L79">
        <f>Cost_Sch1!L79</f>
        <v>0</v>
      </c>
      <c r="M79">
        <f>VLOOKUP(Cost_Sch1!M79,Coding!$B$47:$D$53,3,FALSE)</f>
        <v>1</v>
      </c>
      <c r="N79">
        <f>VLOOKUP(Cost_Sch1!N79,Coding!$B$2:$D$6,3,FALSE)</f>
        <v>1</v>
      </c>
      <c r="O79" t="str">
        <f>Cost_Sch1!O79</f>
        <v>FSO</v>
      </c>
      <c r="P79">
        <f>Cost_Sch1!P79</f>
        <v>116</v>
      </c>
      <c r="Q79">
        <f>VLOOKUP(Cost_Sch1!Q79,Coding!$B$2:$D$6,3,FALSE)</f>
        <v>2</v>
      </c>
      <c r="R79">
        <f>Cost_Sch1!R79</f>
        <v>1</v>
      </c>
      <c r="S79">
        <f>VLOOKUP(Cost_Sch1!S79,Coding!$B$2:$D$6,3,FALSE)</f>
        <v>3</v>
      </c>
      <c r="T79">
        <f>Cost_Sch1!T79</f>
        <v>9.7402597402597407E-2</v>
      </c>
    </row>
    <row r="80" spans="1:20" ht="17">
      <c r="A80" s="1" t="str">
        <f>Cost_Sch1!A80</f>
        <v>Hanne Knutsen</v>
      </c>
      <c r="B80" t="str">
        <f>Cost_Sch1!B80</f>
        <v>NE</v>
      </c>
      <c r="C80">
        <f>VLOOKUP(Cost_Sch1!C80,Coding!$B$2:$D$6,3,FALSE)</f>
        <v>2</v>
      </c>
      <c r="D80" t="str">
        <f>Cost_Sch1!D80</f>
        <v>IOC</v>
      </c>
      <c r="E80">
        <f>VLOOKUP(Cost_Sch1!E80,Coding!$B$36:$C$37,2,FALSE)</f>
        <v>1</v>
      </c>
      <c r="F80" s="7">
        <f>Cost_Sch1!F80</f>
        <v>3</v>
      </c>
      <c r="G80">
        <f>Cost_Sch1!G80</f>
        <v>8124</v>
      </c>
      <c r="H80" t="str">
        <f>Cost_Sch1!H80</f>
        <v>EPC</v>
      </c>
      <c r="I80">
        <f>Cost_Sch1!I80</f>
        <v>1691</v>
      </c>
      <c r="J80">
        <f>Cost_Sch1!J80</f>
        <v>2.8648648648648645</v>
      </c>
      <c r="K80">
        <f>VLOOKUP(Cost_Sch1!K80,Coding!$B$44:$C$45,2,FALSE)</f>
        <v>2</v>
      </c>
      <c r="L80">
        <f>Cost_Sch1!L80</f>
        <v>100000</v>
      </c>
      <c r="M80">
        <f>VLOOKUP(Cost_Sch1!M80,Coding!$B$47:$D$53,3,FALSE)</f>
        <v>3</v>
      </c>
      <c r="N80">
        <f>VLOOKUP(Cost_Sch1!N80,Coding!$B$2:$D$6,3,FALSE)</f>
        <v>3</v>
      </c>
      <c r="O80" t="str">
        <f>Cost_Sch1!O80</f>
        <v>FSO</v>
      </c>
      <c r="P80">
        <f>Cost_Sch1!P80</f>
        <v>115</v>
      </c>
      <c r="Q80">
        <f>VLOOKUP(Cost_Sch1!Q80,Coding!$B$2:$D$6,3,FALSE)</f>
        <v>1</v>
      </c>
      <c r="R80">
        <f>Cost_Sch1!R80</f>
        <v>1</v>
      </c>
      <c r="S80">
        <f>VLOOKUP(Cost_Sch1!S80,Coding!$B$2:$D$6,3,FALSE)</f>
        <v>2</v>
      </c>
      <c r="T80">
        <f>Cost_Sch1!T80</f>
        <v>0.8095801301005322</v>
      </c>
    </row>
    <row r="81" spans="1:20" ht="17">
      <c r="A81" s="1" t="str">
        <f>Cost_Sch1!A81</f>
        <v>Ailsa FSO</v>
      </c>
      <c r="B81" t="str">
        <f>Cost_Sch1!B81</f>
        <v>NE</v>
      </c>
      <c r="C81">
        <f>VLOOKUP(Cost_Sch1!C81,Coding!$B$2:$D$6,3,FALSE)</f>
        <v>2</v>
      </c>
      <c r="D81" t="str">
        <f>Cost_Sch1!D81</f>
        <v>IOC</v>
      </c>
      <c r="E81">
        <f>VLOOKUP(Cost_Sch1!E81,Coding!$B$36:$C$37,2,FALSE)</f>
        <v>2</v>
      </c>
      <c r="F81" s="7">
        <f>Cost_Sch1!F81</f>
        <v>1</v>
      </c>
      <c r="G81">
        <f>Cost_Sch1!G81</f>
        <v>9389</v>
      </c>
      <c r="H81" t="str">
        <f>Cost_Sch1!H81</f>
        <v>EPC</v>
      </c>
      <c r="I81">
        <f>Cost_Sch1!I81</f>
        <v>1364</v>
      </c>
      <c r="J81">
        <f>Cost_Sch1!J81</f>
        <v>4.7</v>
      </c>
      <c r="K81">
        <f>VLOOKUP(Cost_Sch1!K81,Coding!$B$44:$C$45,2,FALSE)</f>
        <v>1</v>
      </c>
      <c r="L81">
        <f>Cost_Sch1!L81</f>
        <v>108333.33333333333</v>
      </c>
      <c r="M81">
        <f>VLOOKUP(Cost_Sch1!M81,Coding!$B$47:$D$53,3,FALSE)</f>
        <v>3</v>
      </c>
      <c r="N81">
        <f>VLOOKUP(Cost_Sch1!N81,Coding!$B$2:$D$6,3,FALSE)</f>
        <v>2</v>
      </c>
      <c r="O81" t="str">
        <f>Cost_Sch1!O81</f>
        <v>FSO</v>
      </c>
      <c r="P81">
        <f>Cost_Sch1!P81</f>
        <v>90</v>
      </c>
      <c r="Q81">
        <f>VLOOKUP(Cost_Sch1!Q81,Coding!$B$2:$D$6,3,FALSE)</f>
        <v>5</v>
      </c>
      <c r="R81">
        <f>Cost_Sch1!R81</f>
        <v>0.23076923076923078</v>
      </c>
      <c r="S81">
        <f>VLOOKUP(Cost_Sch1!S81,Coding!$B$2:$D$6,3,FALSE)</f>
        <v>5</v>
      </c>
      <c r="T81">
        <f>Cost_Sch1!T81</f>
        <v>0</v>
      </c>
    </row>
    <row r="82" spans="1:20" ht="17">
      <c r="A82" s="1" t="str">
        <f>Cost_Sch1!A82</f>
        <v>Gagak Rimang</v>
      </c>
      <c r="B82" t="str">
        <f>Cost_Sch1!B82</f>
        <v>SEA</v>
      </c>
      <c r="C82">
        <f>VLOOKUP(Cost_Sch1!C82,Coding!$B$2:$D$6,3,FALSE)</f>
        <v>5</v>
      </c>
      <c r="D82" t="str">
        <f>Cost_Sch1!D82</f>
        <v>IOC</v>
      </c>
      <c r="E82">
        <f>VLOOKUP(Cost_Sch1!E82,Coding!$B$36:$C$37,2,FALSE)</f>
        <v>2</v>
      </c>
      <c r="F82" s="7">
        <f>Cost_Sch1!F82</f>
        <v>1</v>
      </c>
      <c r="G82">
        <f>Cost_Sch1!G82</f>
        <v>7891</v>
      </c>
      <c r="H82" t="str">
        <f>Cost_Sch1!H82</f>
        <v>EPC</v>
      </c>
      <c r="I82">
        <f>Cost_Sch1!I82</f>
        <v>1110</v>
      </c>
      <c r="J82">
        <f>Cost_Sch1!J82</f>
        <v>1.2</v>
      </c>
      <c r="K82">
        <f>VLOOKUP(Cost_Sch1!K82,Coding!$B$44:$C$45,2,FALSE)</f>
        <v>2</v>
      </c>
      <c r="L82">
        <f>Cost_Sch1!L82</f>
        <v>165000</v>
      </c>
      <c r="M82">
        <f>VLOOKUP(Cost_Sch1!M82,Coding!$B$47:$D$53,3,FALSE)</f>
        <v>4</v>
      </c>
      <c r="N82">
        <f>VLOOKUP(Cost_Sch1!N82,Coding!$B$2:$D$6,3,FALSE)</f>
        <v>2</v>
      </c>
      <c r="O82" t="str">
        <f>Cost_Sch1!O82</f>
        <v>FSO</v>
      </c>
      <c r="P82">
        <f>Cost_Sch1!P82</f>
        <v>33</v>
      </c>
      <c r="Q82">
        <f>VLOOKUP(Cost_Sch1!Q82,Coding!$B$2:$D$6,3,FALSE)</f>
        <v>1</v>
      </c>
      <c r="R82">
        <f>Cost_Sch1!R82</f>
        <v>1</v>
      </c>
      <c r="S82">
        <f>VLOOKUP(Cost_Sch1!S82,Coding!$B$2:$D$6,3,FALSE)</f>
        <v>2</v>
      </c>
      <c r="T82">
        <f>Cost_Sch1!T82</f>
        <v>0.42972972972972973</v>
      </c>
    </row>
    <row r="83" spans="1:20" ht="17">
      <c r="A83" s="1" t="str">
        <f>Cost_Sch1!A83</f>
        <v>Rang Dong MV17</v>
      </c>
      <c r="B83" t="str">
        <f>Cost_Sch1!B83</f>
        <v>SEA</v>
      </c>
      <c r="C83">
        <f>VLOOKUP(Cost_Sch1!C83,Coding!$B$2:$D$6,3,FALSE)</f>
        <v>1</v>
      </c>
      <c r="D83" t="str">
        <f>Cost_Sch1!D83</f>
        <v>NOC</v>
      </c>
      <c r="E83">
        <f>VLOOKUP(Cost_Sch1!E83,Coding!$B$36:$C$37,2,FALSE)</f>
        <v>1</v>
      </c>
      <c r="F83" s="7">
        <f>Cost_Sch1!F83</f>
        <v>3</v>
      </c>
      <c r="G83">
        <f>Cost_Sch1!G83</f>
        <v>6038</v>
      </c>
      <c r="H83" t="str">
        <f>Cost_Sch1!H83</f>
        <v>EPC</v>
      </c>
      <c r="I83">
        <f>Cost_Sch1!I83</f>
        <v>763</v>
      </c>
      <c r="J83">
        <f>Cost_Sch1!J83</f>
        <v>0.5</v>
      </c>
      <c r="K83">
        <f>VLOOKUP(Cost_Sch1!K83,Coding!$B$44:$C$45,2,FALSE)</f>
        <v>1</v>
      </c>
      <c r="L83">
        <f>Cost_Sch1!L83</f>
        <v>60000</v>
      </c>
      <c r="M83">
        <f>VLOOKUP(Cost_Sch1!M83,Coding!$B$47:$D$53,3,FALSE)</f>
        <v>2</v>
      </c>
      <c r="N83">
        <f>VLOOKUP(Cost_Sch1!N83,Coding!$B$2:$D$6,3,FALSE)</f>
        <v>1</v>
      </c>
      <c r="O83" t="str">
        <f>Cost_Sch1!O83</f>
        <v>FSO</v>
      </c>
      <c r="P83">
        <f>Cost_Sch1!P83</f>
        <v>60</v>
      </c>
      <c r="Q83">
        <f>VLOOKUP(Cost_Sch1!Q83,Coding!$B$2:$D$6,3,FALSE)</f>
        <v>2</v>
      </c>
      <c r="R83">
        <f>Cost_Sch1!R83</f>
        <v>1</v>
      </c>
      <c r="S83">
        <f>VLOOKUP(Cost_Sch1!S83,Coding!$B$2:$D$6,3,FALSE)</f>
        <v>1</v>
      </c>
      <c r="T83">
        <f>Cost_Sch1!T83</f>
        <v>0.10747051114023591</v>
      </c>
    </row>
    <row r="84" spans="1:20" ht="17">
      <c r="A84" s="1" t="str">
        <f>Cost_Sch1!A84</f>
        <v>Ichthys Explorer</v>
      </c>
      <c r="B84" t="str">
        <f>Cost_Sch1!B84</f>
        <v>AUST/NZ</v>
      </c>
      <c r="C84">
        <f>VLOOKUP(Cost_Sch1!C84,Coding!$B$2:$D$6,3,FALSE)</f>
        <v>4</v>
      </c>
      <c r="D84" t="str">
        <f>Cost_Sch1!D84</f>
        <v>OC</v>
      </c>
      <c r="E84">
        <f>VLOOKUP(Cost_Sch1!E84,Coding!$B$36:$C$37,2,FALSE)</f>
        <v>2</v>
      </c>
      <c r="F84" s="7">
        <f>Cost_Sch1!F84</f>
        <v>1</v>
      </c>
      <c r="G84">
        <f>Cost_Sch1!G84</f>
        <v>8046</v>
      </c>
      <c r="H84" t="str">
        <f>Cost_Sch1!H84</f>
        <v>EPC</v>
      </c>
      <c r="I84">
        <f>Cost_Sch1!I84</f>
        <v>1810</v>
      </c>
      <c r="J84">
        <f>Cost_Sch1!J84</f>
        <v>3</v>
      </c>
      <c r="K84">
        <f>VLOOKUP(Cost_Sch1!K84,Coding!$B$44:$C$45,2,FALSE)</f>
        <v>1</v>
      </c>
      <c r="L84">
        <f>Cost_Sch1!L84</f>
        <v>361166.66666666669</v>
      </c>
      <c r="M84">
        <f>VLOOKUP(Cost_Sch1!M84,Coding!$B$47:$D$53,3,FALSE)</f>
        <v>6</v>
      </c>
      <c r="N84">
        <f>VLOOKUP(Cost_Sch1!N84,Coding!$B$2:$D$6,3,FALSE)</f>
        <v>4</v>
      </c>
      <c r="O84" t="str">
        <f>Cost_Sch1!O84</f>
        <v>SEMI</v>
      </c>
      <c r="P84">
        <f>Cost_Sch1!P84</f>
        <v>250</v>
      </c>
      <c r="Q84">
        <f>VLOOKUP(Cost_Sch1!Q84,Coding!$B$2:$D$6,3,FALSE)</f>
        <v>2</v>
      </c>
      <c r="R84">
        <f>Cost_Sch1!R84</f>
        <v>0.23534840793724041</v>
      </c>
      <c r="S84">
        <f>VLOOKUP(Cost_Sch1!S84,Coding!$B$2:$D$6,3,FALSE)</f>
        <v>5</v>
      </c>
      <c r="T84">
        <f>Cost_Sch1!T84</f>
        <v>0.35635359116022097</v>
      </c>
    </row>
    <row r="85" spans="1:20" ht="17">
      <c r="A85" s="1" t="str">
        <f>Cost_Sch1!A85</f>
        <v>P 51</v>
      </c>
      <c r="B85" t="str">
        <f>Cost_Sch1!B85</f>
        <v>BRAZ</v>
      </c>
      <c r="C85">
        <f>VLOOKUP(Cost_Sch1!C85,Coding!$B$2:$D$6,3,FALSE)</f>
        <v>5</v>
      </c>
      <c r="D85" t="str">
        <f>Cost_Sch1!D85</f>
        <v>NOC</v>
      </c>
      <c r="E85">
        <f>VLOOKUP(Cost_Sch1!E85,Coding!$B$36:$C$37,2,FALSE)</f>
        <v>2</v>
      </c>
      <c r="F85" s="7">
        <f>Cost_Sch1!F85</f>
        <v>1</v>
      </c>
      <c r="G85">
        <f>Cost_Sch1!G85</f>
        <v>5201</v>
      </c>
      <c r="H85" t="str">
        <f>Cost_Sch1!H85</f>
        <v>EPC</v>
      </c>
      <c r="I85">
        <f>Cost_Sch1!I85</f>
        <v>1418</v>
      </c>
      <c r="J85">
        <f>Cost_Sch1!J85</f>
        <v>0.83</v>
      </c>
      <c r="K85">
        <f>VLOOKUP(Cost_Sch1!K85,Coding!$B$44:$C$45,2,FALSE)</f>
        <v>1</v>
      </c>
      <c r="L85">
        <f>Cost_Sch1!L85</f>
        <v>215000</v>
      </c>
      <c r="M85">
        <f>VLOOKUP(Cost_Sch1!M85,Coding!$B$47:$D$53,3,FALSE)</f>
        <v>5</v>
      </c>
      <c r="N85">
        <f>VLOOKUP(Cost_Sch1!N85,Coding!$B$2:$D$6,3,FALSE)</f>
        <v>2</v>
      </c>
      <c r="O85" t="str">
        <f>Cost_Sch1!O85</f>
        <v>SEMI</v>
      </c>
      <c r="P85">
        <f>Cost_Sch1!P85</f>
        <v>1250</v>
      </c>
      <c r="Q85">
        <f>VLOOKUP(Cost_Sch1!Q85,Coding!$B$2:$D$6,3,FALSE)</f>
        <v>5</v>
      </c>
      <c r="R85">
        <f>Cost_Sch1!R85</f>
        <v>0.83720930232558144</v>
      </c>
      <c r="S85">
        <f>VLOOKUP(Cost_Sch1!S85,Coding!$B$2:$D$6,3,FALSE)</f>
        <v>1</v>
      </c>
      <c r="T85">
        <f>Cost_Sch1!T85</f>
        <v>0.24400564174894218</v>
      </c>
    </row>
    <row r="86" spans="1:20" ht="17">
      <c r="A86" s="1" t="str">
        <f>Cost_Sch1!A86</f>
        <v>P 56</v>
      </c>
      <c r="B86" t="str">
        <f>Cost_Sch1!B86</f>
        <v>BRAZ</v>
      </c>
      <c r="C86">
        <f>VLOOKUP(Cost_Sch1!C86,Coding!$B$2:$D$6,3,FALSE)</f>
        <v>5</v>
      </c>
      <c r="D86" t="str">
        <f>Cost_Sch1!D86</f>
        <v>NOC</v>
      </c>
      <c r="E86">
        <f>VLOOKUP(Cost_Sch1!E86,Coding!$B$36:$C$37,2,FALSE)</f>
        <v>2</v>
      </c>
      <c r="F86" s="7">
        <f>Cost_Sch1!F86</f>
        <v>1</v>
      </c>
      <c r="G86">
        <f>Cost_Sch1!G86</f>
        <v>6478</v>
      </c>
      <c r="H86" t="str">
        <f>Cost_Sch1!H86</f>
        <v>EPC</v>
      </c>
      <c r="I86">
        <f>Cost_Sch1!I86</f>
        <v>1114</v>
      </c>
      <c r="J86">
        <f>Cost_Sch1!J86</f>
        <v>1.4</v>
      </c>
      <c r="K86">
        <f>VLOOKUP(Cost_Sch1!K86,Coding!$B$44:$C$45,2,FALSE)</f>
        <v>1</v>
      </c>
      <c r="L86">
        <f>Cost_Sch1!L86</f>
        <v>135000</v>
      </c>
      <c r="M86">
        <f>VLOOKUP(Cost_Sch1!M86,Coding!$B$47:$D$53,3,FALSE)</f>
        <v>3</v>
      </c>
      <c r="N86">
        <f>VLOOKUP(Cost_Sch1!N86,Coding!$B$2:$D$6,3,FALSE)</f>
        <v>1</v>
      </c>
      <c r="O86" t="str">
        <f>Cost_Sch1!O86</f>
        <v>SEMI</v>
      </c>
      <c r="P86">
        <f>Cost_Sch1!P86</f>
        <v>1670</v>
      </c>
      <c r="Q86">
        <f>VLOOKUP(Cost_Sch1!Q86,Coding!$B$2:$D$6,3,FALSE)</f>
        <v>5</v>
      </c>
      <c r="R86">
        <f>Cost_Sch1!R86</f>
        <v>0.7407407407407407</v>
      </c>
      <c r="S86">
        <f>VLOOKUP(Cost_Sch1!S86,Coding!$B$2:$D$6,3,FALSE)</f>
        <v>1</v>
      </c>
      <c r="T86">
        <f>Cost_Sch1!T86</f>
        <v>0.27378815080789948</v>
      </c>
    </row>
    <row r="87" spans="1:20" ht="17">
      <c r="A87" s="1" t="str">
        <f>Cost_Sch1!A87</f>
        <v>P 52</v>
      </c>
      <c r="B87" t="str">
        <f>Cost_Sch1!B87</f>
        <v>BRAZ</v>
      </c>
      <c r="C87">
        <f>VLOOKUP(Cost_Sch1!C87,Coding!$B$2:$D$6,3,FALSE)</f>
        <v>5</v>
      </c>
      <c r="D87" t="str">
        <f>Cost_Sch1!D87</f>
        <v>NOC</v>
      </c>
      <c r="E87">
        <f>VLOOKUP(Cost_Sch1!E87,Coding!$B$36:$C$37,2,FALSE)</f>
        <v>1</v>
      </c>
      <c r="F87" s="7">
        <f>Cost_Sch1!F87</f>
        <v>3</v>
      </c>
      <c r="G87">
        <f>Cost_Sch1!G87</f>
        <v>5060</v>
      </c>
      <c r="H87" t="str">
        <f>Cost_Sch1!H87</f>
        <v>EPC</v>
      </c>
      <c r="I87">
        <f>Cost_Sch1!I87</f>
        <v>1237</v>
      </c>
      <c r="J87">
        <f>Cost_Sch1!J87</f>
        <v>0.90600000000000003</v>
      </c>
      <c r="K87">
        <f>VLOOKUP(Cost_Sch1!K87,Coding!$B$44:$C$45,2,FALSE)</f>
        <v>1</v>
      </c>
      <c r="L87">
        <f>Cost_Sch1!L87</f>
        <v>235000</v>
      </c>
      <c r="M87">
        <f>VLOOKUP(Cost_Sch1!M87,Coding!$B$47:$D$53,3,FALSE)</f>
        <v>5</v>
      </c>
      <c r="N87">
        <f>VLOOKUP(Cost_Sch1!N87,Coding!$B$2:$D$6,3,FALSE)</f>
        <v>2</v>
      </c>
      <c r="O87" t="str">
        <f>Cost_Sch1!O87</f>
        <v>SEMI</v>
      </c>
      <c r="P87">
        <f>Cost_Sch1!P87</f>
        <v>1850</v>
      </c>
      <c r="Q87">
        <f>VLOOKUP(Cost_Sch1!Q87,Coding!$B$2:$D$6,3,FALSE)</f>
        <v>3</v>
      </c>
      <c r="R87">
        <f>Cost_Sch1!R87</f>
        <v>0.76595744680851063</v>
      </c>
      <c r="S87">
        <f>VLOOKUP(Cost_Sch1!S87,Coding!$B$2:$D$6,3,FALSE)</f>
        <v>1</v>
      </c>
      <c r="T87">
        <f>Cost_Sch1!T87</f>
        <v>0.19644300727566694</v>
      </c>
    </row>
    <row r="88" spans="1:20" ht="17">
      <c r="A88" s="1" t="str">
        <f>Cost_Sch1!A88</f>
        <v>P 55</v>
      </c>
      <c r="B88" t="str">
        <f>Cost_Sch1!B88</f>
        <v>BRAZ</v>
      </c>
      <c r="C88">
        <f>VLOOKUP(Cost_Sch1!C88,Coding!$B$2:$D$6,3,FALSE)</f>
        <v>5</v>
      </c>
      <c r="D88" t="str">
        <f>Cost_Sch1!D88</f>
        <v>NOC</v>
      </c>
      <c r="E88">
        <f>VLOOKUP(Cost_Sch1!E88,Coding!$B$36:$C$37,2,FALSE)</f>
        <v>2</v>
      </c>
      <c r="F88" s="7">
        <f>Cost_Sch1!F88</f>
        <v>1</v>
      </c>
      <c r="G88">
        <f>Cost_Sch1!G88</f>
        <v>6517</v>
      </c>
      <c r="H88" t="str">
        <f>Cost_Sch1!H88</f>
        <v>EPC</v>
      </c>
      <c r="I88">
        <f>Cost_Sch1!I88</f>
        <v>1518</v>
      </c>
      <c r="J88">
        <f>Cost_Sch1!J88</f>
        <v>1.65</v>
      </c>
      <c r="K88">
        <f>VLOOKUP(Cost_Sch1!K88,Coding!$B$44:$C$45,2,FALSE)</f>
        <v>1</v>
      </c>
      <c r="L88">
        <f>Cost_Sch1!L88</f>
        <v>215333.33333333334</v>
      </c>
      <c r="M88">
        <f>VLOOKUP(Cost_Sch1!M88,Coding!$B$47:$D$53,3,FALSE)</f>
        <v>5</v>
      </c>
      <c r="N88">
        <f>VLOOKUP(Cost_Sch1!N88,Coding!$B$2:$D$6,3,FALSE)</f>
        <v>2</v>
      </c>
      <c r="O88" t="str">
        <f>Cost_Sch1!O88</f>
        <v>SEMI</v>
      </c>
      <c r="P88">
        <f>Cost_Sch1!P88</f>
        <v>1790</v>
      </c>
      <c r="Q88">
        <f>VLOOKUP(Cost_Sch1!Q88,Coding!$B$2:$D$6,3,FALSE)</f>
        <v>3</v>
      </c>
      <c r="R88">
        <f>Cost_Sch1!R88</f>
        <v>0.83591331269349844</v>
      </c>
      <c r="S88">
        <f>VLOOKUP(Cost_Sch1!S88,Coding!$B$2:$D$6,3,FALSE)</f>
        <v>1</v>
      </c>
      <c r="T88">
        <f>Cost_Sch1!T88</f>
        <v>0.49143610013175232</v>
      </c>
    </row>
    <row r="89" spans="1:20" ht="17">
      <c r="A89" s="1" t="str">
        <f>Cost_Sch1!A89</f>
        <v>Atlantis</v>
      </c>
      <c r="B89" t="str">
        <f>Cost_Sch1!B89</f>
        <v>GOM</v>
      </c>
      <c r="C89">
        <f>VLOOKUP(Cost_Sch1!C89,Coding!$B$2:$D$6,3,FALSE)</f>
        <v>3</v>
      </c>
      <c r="D89" t="str">
        <f>Cost_Sch1!D89</f>
        <v>IOC</v>
      </c>
      <c r="E89">
        <f>VLOOKUP(Cost_Sch1!E89,Coding!$B$36:$C$37,2,FALSE)</f>
        <v>2</v>
      </c>
      <c r="F89" s="7">
        <f>Cost_Sch1!F89</f>
        <v>1</v>
      </c>
      <c r="G89">
        <f>Cost_Sch1!G89</f>
        <v>4533</v>
      </c>
      <c r="H89" t="str">
        <f>Cost_Sch1!H89</f>
        <v>EPC</v>
      </c>
      <c r="I89">
        <f>Cost_Sch1!I89</f>
        <v>1492</v>
      </c>
      <c r="J89">
        <f>Cost_Sch1!J89</f>
        <v>2.5</v>
      </c>
      <c r="K89">
        <f>VLOOKUP(Cost_Sch1!K89,Coding!$B$44:$C$45,2,FALSE)</f>
        <v>1</v>
      </c>
      <c r="L89">
        <f>Cost_Sch1!L89</f>
        <v>230000</v>
      </c>
      <c r="M89">
        <f>VLOOKUP(Cost_Sch1!M89,Coding!$B$47:$D$53,3,FALSE)</f>
        <v>5</v>
      </c>
      <c r="N89">
        <f>VLOOKUP(Cost_Sch1!N89,Coding!$B$2:$D$6,3,FALSE)</f>
        <v>3</v>
      </c>
      <c r="O89" t="str">
        <f>Cost_Sch1!O89</f>
        <v>SEMI</v>
      </c>
      <c r="P89">
        <f>Cost_Sch1!P89</f>
        <v>2145</v>
      </c>
      <c r="Q89">
        <f>VLOOKUP(Cost_Sch1!Q89,Coding!$B$2:$D$6,3,FALSE)</f>
        <v>3</v>
      </c>
      <c r="R89">
        <f>Cost_Sch1!R89</f>
        <v>0.86956521739130432</v>
      </c>
      <c r="S89">
        <f>VLOOKUP(Cost_Sch1!S89,Coding!$B$2:$D$6,3,FALSE)</f>
        <v>1</v>
      </c>
      <c r="T89">
        <f>Cost_Sch1!T89</f>
        <v>0.60388739946380698</v>
      </c>
    </row>
    <row r="90" spans="1:20" ht="34">
      <c r="A90" s="1" t="str">
        <f>Cost_Sch1!A90</f>
        <v>Delta House (Opti-Ex II)</v>
      </c>
      <c r="B90" t="str">
        <f>Cost_Sch1!B90</f>
        <v>GOM</v>
      </c>
      <c r="C90">
        <f>VLOOKUP(Cost_Sch1!C90,Coding!$B$2:$D$6,3,FALSE)</f>
        <v>1</v>
      </c>
      <c r="D90" t="str">
        <f>Cost_Sch1!D90</f>
        <v>OC</v>
      </c>
      <c r="E90">
        <f>VLOOKUP(Cost_Sch1!E90,Coding!$B$36:$C$37,2,FALSE)</f>
        <v>2</v>
      </c>
      <c r="F90" s="7">
        <f>Cost_Sch1!F90</f>
        <v>1</v>
      </c>
      <c r="G90">
        <f>Cost_Sch1!G90</f>
        <v>8158</v>
      </c>
      <c r="H90" t="str">
        <f>Cost_Sch1!H90</f>
        <v>EPC</v>
      </c>
      <c r="I90">
        <f>Cost_Sch1!I90</f>
        <v>1093</v>
      </c>
      <c r="J90">
        <f>Cost_Sch1!J90</f>
        <v>2</v>
      </c>
      <c r="K90">
        <f>VLOOKUP(Cost_Sch1!K90,Coding!$B$44:$C$45,2,FALSE)</f>
        <v>1</v>
      </c>
      <c r="L90">
        <f>Cost_Sch1!L90</f>
        <v>140000</v>
      </c>
      <c r="M90">
        <f>VLOOKUP(Cost_Sch1!M90,Coding!$B$47:$D$53,3,FALSE)</f>
        <v>3</v>
      </c>
      <c r="N90">
        <f>VLOOKUP(Cost_Sch1!N90,Coding!$B$2:$D$6,3,FALSE)</f>
        <v>2</v>
      </c>
      <c r="O90" t="str">
        <f>Cost_Sch1!O90</f>
        <v>SEMI</v>
      </c>
      <c r="P90">
        <f>Cost_Sch1!P90</f>
        <v>1372</v>
      </c>
      <c r="Q90">
        <f>VLOOKUP(Cost_Sch1!Q90,Coding!$B$2:$D$6,3,FALSE)</f>
        <v>5</v>
      </c>
      <c r="R90">
        <f>Cost_Sch1!R90</f>
        <v>0.7142857142857143</v>
      </c>
      <c r="S90">
        <f>VLOOKUP(Cost_Sch1!S90,Coding!$B$2:$D$6,3,FALSE)</f>
        <v>2</v>
      </c>
      <c r="T90">
        <f>Cost_Sch1!T90</f>
        <v>-1.2808783165599268E-2</v>
      </c>
    </row>
    <row r="91" spans="1:20" ht="17">
      <c r="A91" s="1" t="str">
        <f>Cost_Sch1!A91</f>
        <v>Blind Faith</v>
      </c>
      <c r="B91" t="str">
        <f>Cost_Sch1!B91</f>
        <v>GOM</v>
      </c>
      <c r="C91">
        <f>VLOOKUP(Cost_Sch1!C91,Coding!$B$2:$D$6,3,FALSE)</f>
        <v>2</v>
      </c>
      <c r="D91" t="str">
        <f>Cost_Sch1!D91</f>
        <v>IOC</v>
      </c>
      <c r="E91">
        <f>VLOOKUP(Cost_Sch1!E91,Coding!$B$36:$C$37,2,FALSE)</f>
        <v>2</v>
      </c>
      <c r="F91" s="7">
        <f>Cost_Sch1!F91</f>
        <v>1</v>
      </c>
      <c r="G91">
        <f>Cost_Sch1!G91</f>
        <v>5802</v>
      </c>
      <c r="H91" t="str">
        <f>Cost_Sch1!H91</f>
        <v>EPC</v>
      </c>
      <c r="I91">
        <f>Cost_Sch1!I91</f>
        <v>846</v>
      </c>
      <c r="J91">
        <f>Cost_Sch1!J91</f>
        <v>1.1509999999999998</v>
      </c>
      <c r="K91">
        <f>VLOOKUP(Cost_Sch1!K91,Coding!$B$44:$C$45,2,FALSE)</f>
        <v>1</v>
      </c>
      <c r="L91">
        <f>Cost_Sch1!L91</f>
        <v>52500</v>
      </c>
      <c r="M91">
        <f>VLOOKUP(Cost_Sch1!M91,Coding!$B$47:$D$53,3,FALSE)</f>
        <v>2</v>
      </c>
      <c r="N91">
        <f>VLOOKUP(Cost_Sch1!N91,Coding!$B$2:$D$6,3,FALSE)</f>
        <v>4</v>
      </c>
      <c r="O91" t="str">
        <f>Cost_Sch1!O91</f>
        <v>SEMI</v>
      </c>
      <c r="P91">
        <f>Cost_Sch1!P91</f>
        <v>2130</v>
      </c>
      <c r="Q91">
        <f>VLOOKUP(Cost_Sch1!Q91,Coding!$B$2:$D$6,3,FALSE)</f>
        <v>1</v>
      </c>
      <c r="R91">
        <f>Cost_Sch1!R91</f>
        <v>0.8571428571428571</v>
      </c>
      <c r="S91">
        <f>VLOOKUP(Cost_Sch1!S91,Coding!$B$2:$D$6,3,FALSE)</f>
        <v>5</v>
      </c>
      <c r="T91">
        <f>Cost_Sch1!T91</f>
        <v>0.2860520094562648</v>
      </c>
    </row>
    <row r="92" spans="1:20" ht="17">
      <c r="A92" s="1" t="str">
        <f>Cost_Sch1!A92</f>
        <v>Thunder Hawk</v>
      </c>
      <c r="B92" t="str">
        <f>Cost_Sch1!B92</f>
        <v>GOM</v>
      </c>
      <c r="C92">
        <f>VLOOKUP(Cost_Sch1!C92,Coding!$B$2:$D$6,3,FALSE)</f>
        <v>1</v>
      </c>
      <c r="D92" t="str">
        <f>Cost_Sch1!D92</f>
        <v>OC</v>
      </c>
      <c r="E92">
        <f>VLOOKUP(Cost_Sch1!E92,Coding!$B$36:$C$37,2,FALSE)</f>
        <v>1</v>
      </c>
      <c r="F92" s="7">
        <f>Cost_Sch1!F92</f>
        <v>3</v>
      </c>
      <c r="G92">
        <f>Cost_Sch1!G92</f>
        <v>6086</v>
      </c>
      <c r="H92" t="str">
        <f>Cost_Sch1!H92</f>
        <v>EPC</v>
      </c>
      <c r="I92">
        <f>Cost_Sch1!I92</f>
        <v>958</v>
      </c>
      <c r="J92">
        <f>Cost_Sch1!J92</f>
        <v>0.8</v>
      </c>
      <c r="K92">
        <f>VLOOKUP(Cost_Sch1!K92,Coding!$B$44:$C$45,2,FALSE)</f>
        <v>1</v>
      </c>
      <c r="L92">
        <f>Cost_Sch1!L92</f>
        <v>56666.666666666664</v>
      </c>
      <c r="M92">
        <f>VLOOKUP(Cost_Sch1!M92,Coding!$B$47:$D$53,3,FALSE)</f>
        <v>2</v>
      </c>
      <c r="N92">
        <f>VLOOKUP(Cost_Sch1!N92,Coding!$B$2:$D$6,3,FALSE)</f>
        <v>1</v>
      </c>
      <c r="O92" t="str">
        <f>Cost_Sch1!O92</f>
        <v>SEMI</v>
      </c>
      <c r="P92">
        <f>Cost_Sch1!P92</f>
        <v>1847</v>
      </c>
      <c r="Q92">
        <f>VLOOKUP(Cost_Sch1!Q92,Coding!$B$2:$D$6,3,FALSE)</f>
        <v>4</v>
      </c>
      <c r="R92">
        <f>Cost_Sch1!R92</f>
        <v>0.79411764705882359</v>
      </c>
      <c r="S92">
        <f>VLOOKUP(Cost_Sch1!S92,Coding!$B$2:$D$6,3,FALSE)</f>
        <v>5</v>
      </c>
      <c r="T92">
        <f>Cost_Sch1!T92</f>
        <v>8.7682672233820466E-2</v>
      </c>
    </row>
    <row r="93" spans="1:20" ht="17">
      <c r="A93" s="1" t="str">
        <f>Cost_Sch1!A93</f>
        <v>Thunder Horse</v>
      </c>
      <c r="B93" t="str">
        <f>Cost_Sch1!B93</f>
        <v>GOM</v>
      </c>
      <c r="C93">
        <f>VLOOKUP(Cost_Sch1!C93,Coding!$B$2:$D$6,3,FALSE)</f>
        <v>3</v>
      </c>
      <c r="D93" t="str">
        <f>Cost_Sch1!D93</f>
        <v>IOC</v>
      </c>
      <c r="E93">
        <f>VLOOKUP(Cost_Sch1!E93,Coding!$B$36:$C$37,2,FALSE)</f>
        <v>2</v>
      </c>
      <c r="F93" s="7">
        <f>Cost_Sch1!F93</f>
        <v>1</v>
      </c>
      <c r="G93">
        <f>Cost_Sch1!G93</f>
        <v>4624</v>
      </c>
      <c r="H93" t="str">
        <f>Cost_Sch1!H93</f>
        <v>EPC</v>
      </c>
      <c r="I93">
        <f>Cost_Sch1!I93</f>
        <v>1098</v>
      </c>
      <c r="J93">
        <f>Cost_Sch1!J93</f>
        <v>5</v>
      </c>
      <c r="K93">
        <f>VLOOKUP(Cost_Sch1!K93,Coding!$B$44:$C$45,2,FALSE)</f>
        <v>1</v>
      </c>
      <c r="L93">
        <f>Cost_Sch1!L93</f>
        <v>283333.33333333331</v>
      </c>
      <c r="M93">
        <f>VLOOKUP(Cost_Sch1!M93,Coding!$B$47:$D$53,3,FALSE)</f>
        <v>6</v>
      </c>
      <c r="N93">
        <f>VLOOKUP(Cost_Sch1!N93,Coding!$B$2:$D$6,3,FALSE)</f>
        <v>5</v>
      </c>
      <c r="O93" t="str">
        <f>Cost_Sch1!O93</f>
        <v>SEMI</v>
      </c>
      <c r="P93">
        <f>Cost_Sch1!P93</f>
        <v>1830</v>
      </c>
      <c r="Q93">
        <f>VLOOKUP(Cost_Sch1!Q93,Coding!$B$2:$D$6,3,FALSE)</f>
        <v>1</v>
      </c>
      <c r="R93">
        <f>Cost_Sch1!R93</f>
        <v>0.88235294117647067</v>
      </c>
      <c r="S93">
        <f>VLOOKUP(Cost_Sch1!S93,Coding!$B$2:$D$6,3,FALSE)</f>
        <v>4</v>
      </c>
      <c r="T93">
        <f>Cost_Sch1!T93</f>
        <v>0.92622950819672134</v>
      </c>
    </row>
    <row r="94" spans="1:20" ht="34">
      <c r="A94" s="1" t="str">
        <f>Cost_Sch1!A94</f>
        <v>Jack / St. Malo Semi</v>
      </c>
      <c r="B94" t="str">
        <f>Cost_Sch1!B94</f>
        <v>GOM</v>
      </c>
      <c r="C94">
        <f>VLOOKUP(Cost_Sch1!C94,Coding!$B$2:$D$6,3,FALSE)</f>
        <v>1</v>
      </c>
      <c r="D94" t="str">
        <f>Cost_Sch1!D94</f>
        <v>IOC</v>
      </c>
      <c r="E94">
        <f>VLOOKUP(Cost_Sch1!E94,Coding!$B$36:$C$37,2,FALSE)</f>
        <v>2</v>
      </c>
      <c r="F94" s="7">
        <f>Cost_Sch1!F94</f>
        <v>1</v>
      </c>
      <c r="G94">
        <f>Cost_Sch1!G94</f>
        <v>7270</v>
      </c>
      <c r="H94" t="str">
        <f>Cost_Sch1!H94</f>
        <v>EPC</v>
      </c>
      <c r="I94">
        <f>Cost_Sch1!I94</f>
        <v>1844</v>
      </c>
      <c r="J94">
        <f>Cost_Sch1!J94</f>
        <v>7.5</v>
      </c>
      <c r="K94">
        <f>VLOOKUP(Cost_Sch1!K94,Coding!$B$44:$C$45,2,FALSE)</f>
        <v>1</v>
      </c>
      <c r="L94">
        <f>Cost_Sch1!L94</f>
        <v>177166.66666666666</v>
      </c>
      <c r="M94">
        <f>VLOOKUP(Cost_Sch1!M94,Coding!$B$47:$D$53,3,FALSE)</f>
        <v>4</v>
      </c>
      <c r="N94">
        <f>VLOOKUP(Cost_Sch1!N94,Coding!$B$2:$D$6,3,FALSE)</f>
        <v>1</v>
      </c>
      <c r="O94" t="str">
        <f>Cost_Sch1!O94</f>
        <v>SEMI</v>
      </c>
      <c r="P94">
        <f>Cost_Sch1!P94</f>
        <v>2134</v>
      </c>
      <c r="Q94">
        <f>VLOOKUP(Cost_Sch1!Q94,Coding!$B$2:$D$6,3,FALSE)</f>
        <v>4</v>
      </c>
      <c r="R94">
        <f>Cost_Sch1!R94</f>
        <v>0.95954844778927573</v>
      </c>
      <c r="S94">
        <f>VLOOKUP(Cost_Sch1!S94,Coding!$B$2:$D$6,3,FALSE)</f>
        <v>5</v>
      </c>
      <c r="T94">
        <f>Cost_Sch1!T94</f>
        <v>-5.4229934924078091E-3</v>
      </c>
    </row>
    <row r="95" spans="1:20" ht="17">
      <c r="A95" s="1" t="str">
        <f>Cost_Sch1!A95</f>
        <v>Asgard B</v>
      </c>
      <c r="B95" t="str">
        <f>Cost_Sch1!B95</f>
        <v>NE</v>
      </c>
      <c r="C95">
        <f>VLOOKUP(Cost_Sch1!C95,Coding!$B$2:$D$6,3,FALSE)</f>
        <v>4</v>
      </c>
      <c r="D95" t="str">
        <f>Cost_Sch1!D95</f>
        <v>OC</v>
      </c>
      <c r="E95">
        <f>VLOOKUP(Cost_Sch1!E95,Coding!$B$36:$C$37,2,FALSE)</f>
        <v>2</v>
      </c>
      <c r="F95" s="7">
        <f>Cost_Sch1!F95</f>
        <v>1</v>
      </c>
      <c r="G95">
        <f>Cost_Sch1!G95</f>
        <v>2356</v>
      </c>
      <c r="H95" t="str">
        <f>Cost_Sch1!H95</f>
        <v>TK</v>
      </c>
      <c r="I95">
        <f>Cost_Sch1!I95</f>
        <v>1570</v>
      </c>
      <c r="J95">
        <f>Cost_Sch1!J95</f>
        <v>1.3</v>
      </c>
      <c r="K95">
        <f>VLOOKUP(Cost_Sch1!K95,Coding!$B$44:$C$45,2,FALSE)</f>
        <v>1</v>
      </c>
      <c r="L95">
        <f>Cost_Sch1!L95</f>
        <v>351666.66666666663</v>
      </c>
      <c r="M95">
        <f>VLOOKUP(Cost_Sch1!M95,Coding!$B$47:$D$53,3,FALSE)</f>
        <v>6</v>
      </c>
      <c r="N95">
        <f>VLOOKUP(Cost_Sch1!N95,Coding!$B$2:$D$6,3,FALSE)</f>
        <v>1</v>
      </c>
      <c r="O95" t="str">
        <f>Cost_Sch1!O95</f>
        <v>SEMI</v>
      </c>
      <c r="P95">
        <f>Cost_Sch1!P95</f>
        <v>300</v>
      </c>
      <c r="Q95">
        <f>VLOOKUP(Cost_Sch1!Q95,Coding!$B$2:$D$6,3,FALSE)</f>
        <v>5</v>
      </c>
      <c r="R95">
        <f>Cost_Sch1!R95</f>
        <v>0.38388625592417064</v>
      </c>
      <c r="S95">
        <f>VLOOKUP(Cost_Sch1!S95,Coding!$B$2:$D$6,3,FALSE)</f>
        <v>4</v>
      </c>
      <c r="T95">
        <f>Cost_Sch1!T95</f>
        <v>0</v>
      </c>
    </row>
    <row r="96" spans="1:20" ht="17">
      <c r="A96" s="1" t="str">
        <f>Cost_Sch1!A96</f>
        <v>Gjoa</v>
      </c>
      <c r="B96" t="str">
        <f>Cost_Sch1!B96</f>
        <v>NE</v>
      </c>
      <c r="C96">
        <f>VLOOKUP(Cost_Sch1!C96,Coding!$B$2:$D$6,3,FALSE)</f>
        <v>2</v>
      </c>
      <c r="D96" t="str">
        <f>Cost_Sch1!D96</f>
        <v>OC</v>
      </c>
      <c r="E96">
        <f>VLOOKUP(Cost_Sch1!E96,Coding!$B$36:$C$37,2,FALSE)</f>
        <v>2</v>
      </c>
      <c r="F96" s="7">
        <f>Cost_Sch1!F96</f>
        <v>1</v>
      </c>
      <c r="G96">
        <f>Cost_Sch1!G96</f>
        <v>6025</v>
      </c>
      <c r="H96" t="str">
        <f>Cost_Sch1!H96</f>
        <v>CL</v>
      </c>
      <c r="I96">
        <f>Cost_Sch1!I96</f>
        <v>1461</v>
      </c>
      <c r="J96">
        <f>Cost_Sch1!J96</f>
        <v>4.4360902255639099</v>
      </c>
      <c r="K96">
        <f>VLOOKUP(Cost_Sch1!K96,Coding!$B$44:$C$45,2,FALSE)</f>
        <v>1</v>
      </c>
      <c r="L96">
        <f>Cost_Sch1!L96</f>
        <v>108333.33333333334</v>
      </c>
      <c r="M96">
        <f>VLOOKUP(Cost_Sch1!M96,Coding!$B$47:$D$53,3,FALSE)</f>
        <v>3</v>
      </c>
      <c r="N96">
        <f>VLOOKUP(Cost_Sch1!N96,Coding!$B$2:$D$6,3,FALSE)</f>
        <v>4</v>
      </c>
      <c r="O96" t="str">
        <f>Cost_Sch1!O96</f>
        <v>SEMI</v>
      </c>
      <c r="P96">
        <f>Cost_Sch1!P96</f>
        <v>380</v>
      </c>
      <c r="Q96">
        <f>VLOOKUP(Cost_Sch1!Q96,Coding!$B$2:$D$6,3,FALSE)</f>
        <v>1</v>
      </c>
      <c r="R96">
        <f>Cost_Sch1!R96</f>
        <v>0.46153846153846151</v>
      </c>
      <c r="S96">
        <f>VLOOKUP(Cost_Sch1!S96,Coding!$B$2:$D$6,3,FALSE)</f>
        <v>3</v>
      </c>
      <c r="T96">
        <f>Cost_Sch1!T96</f>
        <v>8.8980150581793288E-2</v>
      </c>
    </row>
    <row r="97" spans="1:20" ht="17">
      <c r="A97" s="1" t="str">
        <f>Cost_Sch1!A97</f>
        <v>Kristin</v>
      </c>
      <c r="B97" t="str">
        <f>Cost_Sch1!B97</f>
        <v>NE</v>
      </c>
      <c r="C97">
        <f>VLOOKUP(Cost_Sch1!C97,Coding!$B$2:$D$6,3,FALSE)</f>
        <v>4</v>
      </c>
      <c r="D97" t="str">
        <f>Cost_Sch1!D97</f>
        <v>OC</v>
      </c>
      <c r="E97">
        <f>VLOOKUP(Cost_Sch1!E97,Coding!$B$36:$C$37,2,FALSE)</f>
        <v>2</v>
      </c>
      <c r="F97" s="7">
        <f>Cost_Sch1!F97</f>
        <v>1</v>
      </c>
      <c r="G97">
        <f>Cost_Sch1!G97</f>
        <v>4368</v>
      </c>
      <c r="H97" t="str">
        <f>Cost_Sch1!H97</f>
        <v>EPC</v>
      </c>
      <c r="I97">
        <f>Cost_Sch1!I97</f>
        <v>1384</v>
      </c>
      <c r="J97">
        <f>Cost_Sch1!J97</f>
        <v>1.9</v>
      </c>
      <c r="K97">
        <f>VLOOKUP(Cost_Sch1!K97,Coding!$B$44:$C$45,2,FALSE)</f>
        <v>1</v>
      </c>
      <c r="L97">
        <f>Cost_Sch1!L97</f>
        <v>128000</v>
      </c>
      <c r="M97">
        <f>VLOOKUP(Cost_Sch1!M97,Coding!$B$47:$D$53,3,FALSE)</f>
        <v>3</v>
      </c>
      <c r="N97">
        <f>VLOOKUP(Cost_Sch1!N97,Coding!$B$2:$D$6,3,FALSE)</f>
        <v>5</v>
      </c>
      <c r="O97" t="str">
        <f>Cost_Sch1!O97</f>
        <v>SEMI</v>
      </c>
      <c r="P97">
        <f>Cost_Sch1!P97</f>
        <v>370</v>
      </c>
      <c r="Q97">
        <f>VLOOKUP(Cost_Sch1!Q97,Coding!$B$2:$D$6,3,FALSE)</f>
        <v>1</v>
      </c>
      <c r="R97">
        <f>Cost_Sch1!R97</f>
        <v>0.9765625</v>
      </c>
      <c r="S97">
        <f>VLOOKUP(Cost_Sch1!S97,Coding!$B$2:$D$6,3,FALSE)</f>
        <v>2</v>
      </c>
      <c r="T97">
        <f>Cost_Sch1!T97</f>
        <v>2.3843930635838149E-2</v>
      </c>
    </row>
    <row r="98" spans="1:20" ht="17">
      <c r="A98" s="1" t="str">
        <f>Cost_Sch1!A98</f>
        <v>Snorre B</v>
      </c>
      <c r="B98" t="str">
        <f>Cost_Sch1!B98</f>
        <v>NE</v>
      </c>
      <c r="C98">
        <f>VLOOKUP(Cost_Sch1!C98,Coding!$B$2:$D$6,3,FALSE)</f>
        <v>4</v>
      </c>
      <c r="D98" t="str">
        <f>Cost_Sch1!D98</f>
        <v>OC</v>
      </c>
      <c r="E98">
        <f>VLOOKUP(Cost_Sch1!E98,Coding!$B$36:$C$37,2,FALSE)</f>
        <v>2</v>
      </c>
      <c r="F98" s="7">
        <f>Cost_Sch1!F98</f>
        <v>1</v>
      </c>
      <c r="G98">
        <f>Cost_Sch1!G98</f>
        <v>3256</v>
      </c>
      <c r="H98" t="str">
        <f>Cost_Sch1!H98</f>
        <v>EPC</v>
      </c>
      <c r="I98">
        <f>Cost_Sch1!I98</f>
        <v>943</v>
      </c>
      <c r="J98">
        <f>Cost_Sch1!J98</f>
        <v>1.2820512820512822</v>
      </c>
      <c r="K98">
        <f>VLOOKUP(Cost_Sch1!K98,Coding!$B$44:$C$45,2,FALSE)</f>
        <v>1</v>
      </c>
      <c r="L98">
        <f>Cost_Sch1!L98</f>
        <v>115000</v>
      </c>
      <c r="M98">
        <f>VLOOKUP(Cost_Sch1!M98,Coding!$B$47:$D$53,3,FALSE)</f>
        <v>3</v>
      </c>
      <c r="N98">
        <f>VLOOKUP(Cost_Sch1!N98,Coding!$B$2:$D$6,3,FALSE)</f>
        <v>1</v>
      </c>
      <c r="O98" t="str">
        <f>Cost_Sch1!O98</f>
        <v>SEMI</v>
      </c>
      <c r="P98">
        <f>Cost_Sch1!P98</f>
        <v>310</v>
      </c>
      <c r="Q98">
        <f>VLOOKUP(Cost_Sch1!Q98,Coding!$B$2:$D$6,3,FALSE)</f>
        <v>4</v>
      </c>
      <c r="R98">
        <f>Cost_Sch1!R98</f>
        <v>1</v>
      </c>
      <c r="S98">
        <f>VLOOKUP(Cost_Sch1!S98,Coding!$B$2:$D$6,3,FALSE)</f>
        <v>2</v>
      </c>
      <c r="T98">
        <f>Cost_Sch1!T98</f>
        <v>-6.4687168610816539E-2</v>
      </c>
    </row>
    <row r="99" spans="1:20" ht="17">
      <c r="A99" s="1" t="str">
        <f>Cost_Sch1!A99</f>
        <v>Troll C</v>
      </c>
      <c r="B99" t="str">
        <f>Cost_Sch1!B99</f>
        <v>NE</v>
      </c>
      <c r="C99">
        <f>VLOOKUP(Cost_Sch1!C99,Coding!$B$2:$D$6,3,FALSE)</f>
        <v>3</v>
      </c>
      <c r="D99" t="str">
        <f>Cost_Sch1!D99</f>
        <v>OC</v>
      </c>
      <c r="E99">
        <f>VLOOKUP(Cost_Sch1!E99,Coding!$B$36:$C$37,2,FALSE)</f>
        <v>2</v>
      </c>
      <c r="F99" s="7">
        <f>Cost_Sch1!F99</f>
        <v>1</v>
      </c>
      <c r="G99">
        <f>Cost_Sch1!G99</f>
        <v>2647</v>
      </c>
      <c r="H99" t="str">
        <f>Cost_Sch1!H99</f>
        <v>EPC</v>
      </c>
      <c r="I99">
        <f>Cost_Sch1!I99</f>
        <v>821</v>
      </c>
      <c r="J99">
        <f>Cost_Sch1!J99</f>
        <v>4.5</v>
      </c>
      <c r="K99">
        <f>VLOOKUP(Cost_Sch1!K99,Coding!$B$44:$C$45,2,FALSE)</f>
        <v>1</v>
      </c>
      <c r="L99">
        <f>Cost_Sch1!L99</f>
        <v>243333.33333333334</v>
      </c>
      <c r="M99">
        <f>VLOOKUP(Cost_Sch1!M99,Coding!$B$47:$D$53,3,FALSE)</f>
        <v>5</v>
      </c>
      <c r="N99">
        <f>VLOOKUP(Cost_Sch1!N99,Coding!$B$2:$D$6,3,FALSE)</f>
        <v>5</v>
      </c>
      <c r="O99" t="str">
        <f>Cost_Sch1!O99</f>
        <v>SEMI</v>
      </c>
      <c r="P99">
        <f>Cost_Sch1!P99</f>
        <v>340</v>
      </c>
      <c r="Q99">
        <f>VLOOKUP(Cost_Sch1!Q99,Coding!$B$2:$D$6,3,FALSE)</f>
        <v>4</v>
      </c>
      <c r="R99">
        <f>Cost_Sch1!R99</f>
        <v>0.78082191780821919</v>
      </c>
      <c r="S99">
        <f>VLOOKUP(Cost_Sch1!S99,Coding!$B$2:$D$6,3,FALSE)</f>
        <v>3</v>
      </c>
      <c r="T99">
        <f>Cost_Sch1!T99</f>
        <v>0.18635809987819732</v>
      </c>
    </row>
    <row r="100" spans="1:20" ht="17">
      <c r="A100" s="1" t="str">
        <f>Cost_Sch1!A100</f>
        <v>Troll B</v>
      </c>
      <c r="B100" t="str">
        <f>Cost_Sch1!B100</f>
        <v>NE</v>
      </c>
      <c r="C100">
        <f>VLOOKUP(Cost_Sch1!C100,Coding!$B$2:$D$6,3,FALSE)</f>
        <v>3</v>
      </c>
      <c r="D100" t="str">
        <f>Cost_Sch1!D100</f>
        <v>OC</v>
      </c>
      <c r="E100">
        <f>VLOOKUP(Cost_Sch1!E100,Coding!$B$36:$C$37,2,FALSE)</f>
        <v>2</v>
      </c>
      <c r="F100" s="7">
        <f>Cost_Sch1!F100</f>
        <v>1</v>
      </c>
      <c r="G100">
        <f>Cost_Sch1!G100</f>
        <v>379</v>
      </c>
      <c r="H100" t="str">
        <f>Cost_Sch1!H100</f>
        <v>EPC</v>
      </c>
      <c r="I100">
        <f>Cost_Sch1!I100</f>
        <v>1263</v>
      </c>
      <c r="J100">
        <f>Cost_Sch1!J100</f>
        <v>2.9</v>
      </c>
      <c r="K100">
        <f>VLOOKUP(Cost_Sch1!K100,Coding!$B$44:$C$45,2,FALSE)</f>
        <v>1</v>
      </c>
      <c r="L100">
        <f>Cost_Sch1!L100</f>
        <v>317000</v>
      </c>
      <c r="M100">
        <f>VLOOKUP(Cost_Sch1!M100,Coding!$B$47:$D$53,3,FALSE)</f>
        <v>6</v>
      </c>
      <c r="N100">
        <f>VLOOKUP(Cost_Sch1!N100,Coding!$B$2:$D$6,3,FALSE)</f>
        <v>5</v>
      </c>
      <c r="O100" t="str">
        <f>Cost_Sch1!O100</f>
        <v>SEMI</v>
      </c>
      <c r="P100">
        <f>Cost_Sch1!P100</f>
        <v>320</v>
      </c>
      <c r="Q100">
        <f>VLOOKUP(Cost_Sch1!Q100,Coding!$B$2:$D$6,3,FALSE)</f>
        <v>2</v>
      </c>
      <c r="R100">
        <f>Cost_Sch1!R100</f>
        <v>0.8517350157728707</v>
      </c>
      <c r="S100">
        <f>VLOOKUP(Cost_Sch1!S100,Coding!$B$2:$D$6,3,FALSE)</f>
        <v>3</v>
      </c>
      <c r="T100">
        <f>Cost_Sch1!T100</f>
        <v>0.35233570863024544</v>
      </c>
    </row>
    <row r="101" spans="1:20" ht="17">
      <c r="A101" s="1" t="str">
        <f>Cost_Sch1!A101</f>
        <v>Visund</v>
      </c>
      <c r="B101" t="str">
        <f>Cost_Sch1!B101</f>
        <v>NE</v>
      </c>
      <c r="C101">
        <f>VLOOKUP(Cost_Sch1!C101,Coding!$B$2:$D$6,3,FALSE)</f>
        <v>5</v>
      </c>
      <c r="D101" t="str">
        <f>Cost_Sch1!D101</f>
        <v>OC</v>
      </c>
      <c r="E101">
        <f>VLOOKUP(Cost_Sch1!E101,Coding!$B$36:$C$37,2,FALSE)</f>
        <v>2</v>
      </c>
      <c r="F101" s="7">
        <f>Cost_Sch1!F101</f>
        <v>1</v>
      </c>
      <c r="G101">
        <f>Cost_Sch1!G101</f>
        <v>2251</v>
      </c>
      <c r="H101" t="str">
        <f>Cost_Sch1!H101</f>
        <v>TK</v>
      </c>
      <c r="I101">
        <f>Cost_Sch1!I101</f>
        <v>851</v>
      </c>
      <c r="J101">
        <f>Cost_Sch1!J101</f>
        <v>0.7</v>
      </c>
      <c r="K101">
        <f>VLOOKUP(Cost_Sch1!K101,Coding!$B$44:$C$45,2,FALSE)</f>
        <v>1</v>
      </c>
      <c r="L101">
        <f>Cost_Sch1!L101</f>
        <v>171333.33333333334</v>
      </c>
      <c r="M101">
        <f>VLOOKUP(Cost_Sch1!M101,Coding!$B$47:$D$53,3,FALSE)</f>
        <v>4</v>
      </c>
      <c r="N101">
        <f>VLOOKUP(Cost_Sch1!N101,Coding!$B$2:$D$6,3,FALSE)</f>
        <v>5</v>
      </c>
      <c r="O101" t="str">
        <f>Cost_Sch1!O101</f>
        <v>SEMI</v>
      </c>
      <c r="P101">
        <f>Cost_Sch1!P101</f>
        <v>335</v>
      </c>
      <c r="Q101">
        <f>VLOOKUP(Cost_Sch1!Q101,Coding!$B$2:$D$6,3,FALSE)</f>
        <v>1</v>
      </c>
      <c r="R101">
        <f>Cost_Sch1!R101</f>
        <v>0.65953307392996108</v>
      </c>
      <c r="S101">
        <f>VLOOKUP(Cost_Sch1!S101,Coding!$B$2:$D$6,3,FALSE)</f>
        <v>2</v>
      </c>
      <c r="T101">
        <f>Cost_Sch1!T101</f>
        <v>0.33960047003525262</v>
      </c>
    </row>
    <row r="102" spans="1:20" ht="17">
      <c r="A102" s="1" t="str">
        <f>Cost_Sch1!A102</f>
        <v>Gumusut Semi</v>
      </c>
      <c r="B102" t="str">
        <f>Cost_Sch1!B102</f>
        <v>SEA</v>
      </c>
      <c r="C102">
        <f>VLOOKUP(Cost_Sch1!C102,Coding!$B$2:$D$6,3,FALSE)</f>
        <v>5</v>
      </c>
      <c r="D102" t="str">
        <f>Cost_Sch1!D102</f>
        <v>IOC</v>
      </c>
      <c r="E102">
        <f>VLOOKUP(Cost_Sch1!E102,Coding!$B$36:$C$37,2,FALSE)</f>
        <v>1</v>
      </c>
      <c r="F102" s="7">
        <f>Cost_Sch1!F102</f>
        <v>3</v>
      </c>
      <c r="G102">
        <f>Cost_Sch1!G102</f>
        <v>6588</v>
      </c>
      <c r="H102" t="str">
        <f>Cost_Sch1!H102</f>
        <v>EPC</v>
      </c>
      <c r="I102">
        <f>Cost_Sch1!I102</f>
        <v>1233</v>
      </c>
      <c r="J102">
        <f>Cost_Sch1!J102</f>
        <v>1.6</v>
      </c>
      <c r="K102">
        <f>VLOOKUP(Cost_Sch1!K102,Coding!$B$44:$C$45,2,FALSE)</f>
        <v>1</v>
      </c>
      <c r="L102">
        <f>Cost_Sch1!L102</f>
        <v>200000</v>
      </c>
      <c r="M102">
        <f>VLOOKUP(Cost_Sch1!M102,Coding!$B$47:$D$53,3,FALSE)</f>
        <v>5</v>
      </c>
      <c r="N102">
        <f>VLOOKUP(Cost_Sch1!N102,Coding!$B$2:$D$6,3,FALSE)</f>
        <v>2</v>
      </c>
      <c r="O102" t="str">
        <f>Cost_Sch1!O102</f>
        <v>SEMI</v>
      </c>
      <c r="P102">
        <f>Cost_Sch1!P102</f>
        <v>1220</v>
      </c>
      <c r="Q102">
        <f>VLOOKUP(Cost_Sch1!Q102,Coding!$B$2:$D$6,3,FALSE)</f>
        <v>2</v>
      </c>
      <c r="R102">
        <f>Cost_Sch1!R102</f>
        <v>0.75</v>
      </c>
      <c r="S102">
        <f>VLOOKUP(Cost_Sch1!S102,Coding!$B$2:$D$6,3,FALSE)</f>
        <v>3</v>
      </c>
      <c r="T102">
        <f>Cost_Sch1!T102</f>
        <v>0.99918896999188966</v>
      </c>
    </row>
    <row r="103" spans="1:20" ht="17">
      <c r="A103" s="1" t="str">
        <f>Cost_Sch1!A103</f>
        <v>Perdido Spar</v>
      </c>
      <c r="B103" t="str">
        <f>Cost_Sch1!B103</f>
        <v>GOM</v>
      </c>
      <c r="C103">
        <f>VLOOKUP(Cost_Sch1!C103,Coding!$B$2:$D$6,3,FALSE)</f>
        <v>2</v>
      </c>
      <c r="D103" t="str">
        <f>Cost_Sch1!D103</f>
        <v>IOC</v>
      </c>
      <c r="E103">
        <f>VLOOKUP(Cost_Sch1!E103,Coding!$B$36:$C$37,2,FALSE)</f>
        <v>2</v>
      </c>
      <c r="F103" s="7">
        <f>Cost_Sch1!F103</f>
        <v>1</v>
      </c>
      <c r="G103">
        <f>Cost_Sch1!G103</f>
        <v>6025</v>
      </c>
      <c r="H103" t="str">
        <f>Cost_Sch1!H103</f>
        <v>EPC</v>
      </c>
      <c r="I103">
        <f>Cost_Sch1!I103</f>
        <v>974</v>
      </c>
      <c r="J103">
        <f>Cost_Sch1!J103</f>
        <v>3</v>
      </c>
      <c r="K103">
        <f>VLOOKUP(Cost_Sch1!K103,Coding!$B$44:$C$45,2,FALSE)</f>
        <v>1</v>
      </c>
      <c r="L103">
        <f>Cost_Sch1!L103</f>
        <v>133333.33333333334</v>
      </c>
      <c r="M103">
        <f>VLOOKUP(Cost_Sch1!M103,Coding!$B$47:$D$53,3,FALSE)</f>
        <v>3</v>
      </c>
      <c r="N103">
        <f>VLOOKUP(Cost_Sch1!N103,Coding!$B$2:$D$6,3,FALSE)</f>
        <v>5</v>
      </c>
      <c r="O103" t="str">
        <f>Cost_Sch1!O103</f>
        <v>SPAR</v>
      </c>
      <c r="P103">
        <f>Cost_Sch1!P103</f>
        <v>2440</v>
      </c>
      <c r="Q103">
        <f>VLOOKUP(Cost_Sch1!Q103,Coding!$B$2:$D$6,3,FALSE)</f>
        <v>1</v>
      </c>
      <c r="R103">
        <f>Cost_Sch1!R103</f>
        <v>0.75</v>
      </c>
      <c r="S103">
        <f>VLOOKUP(Cost_Sch1!S103,Coding!$B$2:$D$6,3,FALSE)</f>
        <v>3</v>
      </c>
      <c r="T103">
        <f>Cost_Sch1!T103</f>
        <v>0.40554414784394249</v>
      </c>
    </row>
    <row r="104" spans="1:20" ht="17">
      <c r="A104" s="1" t="str">
        <f>Cost_Sch1!A104</f>
        <v>Front Runner Spar</v>
      </c>
      <c r="B104" t="str">
        <f>Cost_Sch1!B104</f>
        <v>GOM</v>
      </c>
      <c r="C104">
        <f>VLOOKUP(Cost_Sch1!C104,Coding!$B$2:$D$6,3,FALSE)</f>
        <v>2</v>
      </c>
      <c r="D104" t="str">
        <f>Cost_Sch1!D104</f>
        <v>OC</v>
      </c>
      <c r="E104">
        <f>VLOOKUP(Cost_Sch1!E104,Coding!$B$36:$C$37,2,FALSE)</f>
        <v>2</v>
      </c>
      <c r="F104" s="7">
        <f>Cost_Sch1!F104</f>
        <v>1</v>
      </c>
      <c r="G104">
        <f>Cost_Sch1!G104</f>
        <v>4459</v>
      </c>
      <c r="H104" t="str">
        <f>Cost_Sch1!H104</f>
        <v>TK</v>
      </c>
      <c r="I104">
        <f>Cost_Sch1!I104</f>
        <v>728</v>
      </c>
      <c r="J104">
        <f>Cost_Sch1!J104</f>
        <v>0.2</v>
      </c>
      <c r="K104">
        <f>VLOOKUP(Cost_Sch1!K104,Coding!$B$44:$C$45,2,FALSE)</f>
        <v>1</v>
      </c>
      <c r="L104">
        <f>Cost_Sch1!L104</f>
        <v>78333.333333333328</v>
      </c>
      <c r="M104">
        <f>VLOOKUP(Cost_Sch1!M104,Coding!$B$47:$D$53,3,FALSE)</f>
        <v>2</v>
      </c>
      <c r="N104">
        <f>VLOOKUP(Cost_Sch1!N104,Coding!$B$2:$D$6,3,FALSE)</f>
        <v>3</v>
      </c>
      <c r="O104" t="str">
        <f>Cost_Sch1!O104</f>
        <v>SPAR</v>
      </c>
      <c r="P104">
        <f>Cost_Sch1!P104</f>
        <v>1015</v>
      </c>
      <c r="Q104">
        <f>VLOOKUP(Cost_Sch1!Q104,Coding!$B$2:$D$6,3,FALSE)</f>
        <v>1</v>
      </c>
      <c r="R104">
        <f>Cost_Sch1!R104</f>
        <v>0.76595744680851063</v>
      </c>
      <c r="S104">
        <f>VLOOKUP(Cost_Sch1!S104,Coding!$B$2:$D$6,3,FALSE)</f>
        <v>1</v>
      </c>
      <c r="T104">
        <f>Cost_Sch1!T104</f>
        <v>0.36675824175824173</v>
      </c>
    </row>
    <row r="105" spans="1:20" ht="17">
      <c r="A105" s="1" t="str">
        <f>Cost_Sch1!A105</f>
        <v>Tahiti Spar</v>
      </c>
      <c r="B105" t="str">
        <f>Cost_Sch1!B105</f>
        <v>GOM</v>
      </c>
      <c r="C105">
        <f>VLOOKUP(Cost_Sch1!C105,Coding!$B$2:$D$6,3,FALSE)</f>
        <v>2</v>
      </c>
      <c r="D105" t="str">
        <f>Cost_Sch1!D105</f>
        <v>IOC</v>
      </c>
      <c r="E105">
        <f>VLOOKUP(Cost_Sch1!E105,Coding!$B$36:$C$37,2,FALSE)</f>
        <v>2</v>
      </c>
      <c r="F105" s="7">
        <f>Cost_Sch1!F105</f>
        <v>1</v>
      </c>
      <c r="G105">
        <f>Cost_Sch1!G105</f>
        <v>5597</v>
      </c>
      <c r="H105" t="str">
        <f>Cost_Sch1!H105</f>
        <v>EPC</v>
      </c>
      <c r="I105">
        <f>Cost_Sch1!I105</f>
        <v>1159</v>
      </c>
      <c r="J105">
        <f>Cost_Sch1!J105</f>
        <v>3.5</v>
      </c>
      <c r="K105">
        <f>VLOOKUP(Cost_Sch1!K105,Coding!$B$44:$C$45,2,FALSE)</f>
        <v>1</v>
      </c>
      <c r="L105">
        <f>Cost_Sch1!L105</f>
        <v>136666.66666666666</v>
      </c>
      <c r="M105">
        <f>VLOOKUP(Cost_Sch1!M105,Coding!$B$47:$D$53,3,FALSE)</f>
        <v>3</v>
      </c>
      <c r="N105">
        <f>VLOOKUP(Cost_Sch1!N105,Coding!$B$2:$D$6,3,FALSE)</f>
        <v>3</v>
      </c>
      <c r="O105" t="str">
        <f>Cost_Sch1!O105</f>
        <v>SPAR</v>
      </c>
      <c r="P105">
        <f>Cost_Sch1!P105</f>
        <v>1280</v>
      </c>
      <c r="Q105">
        <f>VLOOKUP(Cost_Sch1!Q105,Coding!$B$2:$D$6,3,FALSE)</f>
        <v>2</v>
      </c>
      <c r="R105">
        <f>Cost_Sch1!R105</f>
        <v>0.91463414634146345</v>
      </c>
      <c r="S105">
        <f>VLOOKUP(Cost_Sch1!S105,Coding!$B$2:$D$6,3,FALSE)</f>
        <v>2</v>
      </c>
      <c r="T105">
        <f>Cost_Sch1!T105</f>
        <v>0.26747195858498707</v>
      </c>
    </row>
    <row r="106" spans="1:20" ht="17">
      <c r="A106" s="1" t="str">
        <f>Cost_Sch1!A106</f>
        <v>Holstein</v>
      </c>
      <c r="B106" t="str">
        <f>Cost_Sch1!B106</f>
        <v>GOM</v>
      </c>
      <c r="C106">
        <f>VLOOKUP(Cost_Sch1!C106,Coding!$B$2:$D$6,3,FALSE)</f>
        <v>1</v>
      </c>
      <c r="D106" t="str">
        <f>Cost_Sch1!D106</f>
        <v>IOC</v>
      </c>
      <c r="E106">
        <f>VLOOKUP(Cost_Sch1!E106,Coding!$B$36:$C$37,2,FALSE)</f>
        <v>2</v>
      </c>
      <c r="F106" s="7">
        <f>Cost_Sch1!F106</f>
        <v>1</v>
      </c>
      <c r="G106">
        <f>Cost_Sch1!G106</f>
        <v>4070</v>
      </c>
      <c r="H106" t="str">
        <f>Cost_Sch1!H106</f>
        <v>EPC</v>
      </c>
      <c r="I106">
        <f>Cost_Sch1!I106</f>
        <v>859</v>
      </c>
      <c r="J106">
        <f>Cost_Sch1!J106</f>
        <v>1</v>
      </c>
      <c r="K106">
        <f>VLOOKUP(Cost_Sch1!K106,Coding!$B$44:$C$45,2,FALSE)</f>
        <v>1</v>
      </c>
      <c r="L106">
        <f>Cost_Sch1!L106</f>
        <v>135000</v>
      </c>
      <c r="M106">
        <f>VLOOKUP(Cost_Sch1!M106,Coding!$B$47:$D$53,3,FALSE)</f>
        <v>3</v>
      </c>
      <c r="N106">
        <f>VLOOKUP(Cost_Sch1!N106,Coding!$B$2:$D$6,3,FALSE)</f>
        <v>4</v>
      </c>
      <c r="O106" t="str">
        <f>Cost_Sch1!O106</f>
        <v>SPAR</v>
      </c>
      <c r="P106">
        <f>Cost_Sch1!P106</f>
        <v>1345</v>
      </c>
      <c r="Q106">
        <f>VLOOKUP(Cost_Sch1!Q106,Coding!$B$2:$D$6,3,FALSE)</f>
        <v>2</v>
      </c>
      <c r="R106">
        <f>Cost_Sch1!R106</f>
        <v>0.81481481481481477</v>
      </c>
      <c r="S106">
        <f>VLOOKUP(Cost_Sch1!S106,Coding!$B$2:$D$6,3,FALSE)</f>
        <v>3</v>
      </c>
      <c r="T106">
        <f>Cost_Sch1!T106</f>
        <v>0.61350407450523869</v>
      </c>
    </row>
    <row r="107" spans="1:20" ht="17">
      <c r="A107" s="1" t="str">
        <f>Cost_Sch1!A107</f>
        <v>Mad Dog</v>
      </c>
      <c r="B107" t="str">
        <f>Cost_Sch1!B107</f>
        <v>GOM</v>
      </c>
      <c r="C107">
        <f>VLOOKUP(Cost_Sch1!C107,Coding!$B$2:$D$6,3,FALSE)</f>
        <v>1</v>
      </c>
      <c r="D107" t="str">
        <f>Cost_Sch1!D107</f>
        <v>IOC</v>
      </c>
      <c r="E107">
        <f>VLOOKUP(Cost_Sch1!E107,Coding!$B$36:$C$37,2,FALSE)</f>
        <v>2</v>
      </c>
      <c r="F107" s="7">
        <f>Cost_Sch1!F107</f>
        <v>1</v>
      </c>
      <c r="G107">
        <f>Cost_Sch1!G107</f>
        <v>4070</v>
      </c>
      <c r="H107" t="str">
        <f>Cost_Sch1!H107</f>
        <v>EPC</v>
      </c>
      <c r="I107">
        <f>Cost_Sch1!I107</f>
        <v>1397</v>
      </c>
      <c r="J107">
        <f>Cost_Sch1!J107</f>
        <v>1.82</v>
      </c>
      <c r="K107">
        <f>VLOOKUP(Cost_Sch1!K107,Coding!$B$44:$C$45,2,FALSE)</f>
        <v>1</v>
      </c>
      <c r="L107">
        <f>Cost_Sch1!L107</f>
        <v>66666.666666666672</v>
      </c>
      <c r="M107">
        <f>VLOOKUP(Cost_Sch1!M107,Coding!$B$47:$D$53,3,FALSE)</f>
        <v>2</v>
      </c>
      <c r="N107">
        <f>VLOOKUP(Cost_Sch1!N107,Coding!$B$2:$D$6,3,FALSE)</f>
        <v>2</v>
      </c>
      <c r="O107" t="str">
        <f>Cost_Sch1!O107</f>
        <v>SPAR</v>
      </c>
      <c r="P107">
        <f>Cost_Sch1!P107</f>
        <v>1370</v>
      </c>
      <c r="Q107">
        <f>VLOOKUP(Cost_Sch1!Q107,Coding!$B$2:$D$6,3,FALSE)</f>
        <v>1</v>
      </c>
      <c r="R107">
        <f>Cost_Sch1!R107</f>
        <v>0.89999999999999991</v>
      </c>
      <c r="S107">
        <f>VLOOKUP(Cost_Sch1!S107,Coding!$B$2:$D$6,3,FALSE)</f>
        <v>4</v>
      </c>
      <c r="T107">
        <f>Cost_Sch1!T107</f>
        <v>2.2906227630637079E-2</v>
      </c>
    </row>
    <row r="108" spans="1:20" ht="17">
      <c r="A108" s="1" t="str">
        <f>Cost_Sch1!A108</f>
        <v>Heidelberg Spar</v>
      </c>
      <c r="B108" t="str">
        <f>Cost_Sch1!B108</f>
        <v>GOM</v>
      </c>
      <c r="C108">
        <f>VLOOKUP(Cost_Sch1!C108,Coding!$B$2:$D$6,3,FALSE)</f>
        <v>1</v>
      </c>
      <c r="D108" t="str">
        <f>Cost_Sch1!D108</f>
        <v>OC</v>
      </c>
      <c r="E108">
        <f>VLOOKUP(Cost_Sch1!E108,Coding!$B$36:$C$37,2,FALSE)</f>
        <v>2</v>
      </c>
      <c r="F108" s="7">
        <f>Cost_Sch1!F108</f>
        <v>1</v>
      </c>
      <c r="G108">
        <f>Cost_Sch1!G108</f>
        <v>8018</v>
      </c>
      <c r="H108" t="str">
        <f>Cost_Sch1!H108</f>
        <v>EPC</v>
      </c>
      <c r="I108">
        <f>Cost_Sch1!I108</f>
        <v>1649</v>
      </c>
      <c r="J108">
        <f>Cost_Sch1!J108</f>
        <v>6.7450000000000001</v>
      </c>
      <c r="K108">
        <f>VLOOKUP(Cost_Sch1!K108,Coding!$B$44:$C$45,2,FALSE)</f>
        <v>1</v>
      </c>
      <c r="L108">
        <f>Cost_Sch1!L108</f>
        <v>93333.333333333328</v>
      </c>
      <c r="M108">
        <f>VLOOKUP(Cost_Sch1!M108,Coding!$B$47:$D$53,3,FALSE)</f>
        <v>2</v>
      </c>
      <c r="N108">
        <f>VLOOKUP(Cost_Sch1!N108,Coding!$B$2:$D$6,3,FALSE)</f>
        <v>4</v>
      </c>
      <c r="O108" t="str">
        <f>Cost_Sch1!O108</f>
        <v>SPAR</v>
      </c>
      <c r="P108">
        <f>Cost_Sch1!P108</f>
        <v>1620</v>
      </c>
      <c r="Q108">
        <f>VLOOKUP(Cost_Sch1!Q108,Coding!$B$2:$D$6,3,FALSE)</f>
        <v>5</v>
      </c>
      <c r="R108">
        <f>Cost_Sch1!R108</f>
        <v>0.85714285714285721</v>
      </c>
      <c r="S108">
        <f>VLOOKUP(Cost_Sch1!S108,Coding!$B$2:$D$6,3,FALSE)</f>
        <v>5</v>
      </c>
      <c r="T108">
        <f>Cost_Sch1!T108</f>
        <v>-9.5815645845967259E-2</v>
      </c>
    </row>
    <row r="109" spans="1:20" ht="17">
      <c r="A109" s="1" t="str">
        <f>Cost_Sch1!A109</f>
        <v>Lucius Spar</v>
      </c>
      <c r="B109" t="str">
        <f>Cost_Sch1!B109</f>
        <v>GOM</v>
      </c>
      <c r="C109">
        <f>VLOOKUP(Cost_Sch1!C109,Coding!$B$2:$D$6,3,FALSE)</f>
        <v>1</v>
      </c>
      <c r="D109" t="str">
        <f>Cost_Sch1!D109</f>
        <v>OC</v>
      </c>
      <c r="E109">
        <f>VLOOKUP(Cost_Sch1!E109,Coding!$B$36:$C$37,2,FALSE)</f>
        <v>2</v>
      </c>
      <c r="F109" s="7">
        <f>Cost_Sch1!F109</f>
        <v>1</v>
      </c>
      <c r="G109">
        <f>Cost_Sch1!G109</f>
        <v>8002</v>
      </c>
      <c r="H109" t="str">
        <f>Cost_Sch1!H109</f>
        <v>EPC</v>
      </c>
      <c r="I109">
        <f>Cost_Sch1!I109</f>
        <v>1007</v>
      </c>
      <c r="J109">
        <f>Cost_Sch1!J109</f>
        <v>7.7359999999999998</v>
      </c>
      <c r="K109">
        <f>VLOOKUP(Cost_Sch1!K109,Coding!$B$44:$C$45,2,FALSE)</f>
        <v>1</v>
      </c>
      <c r="L109">
        <f>Cost_Sch1!L109</f>
        <v>155000</v>
      </c>
      <c r="M109">
        <f>VLOOKUP(Cost_Sch1!M109,Coding!$B$47:$D$53,3,FALSE)</f>
        <v>4</v>
      </c>
      <c r="N109">
        <f>VLOOKUP(Cost_Sch1!N109,Coding!$B$2:$D$6,3,FALSE)</f>
        <v>4</v>
      </c>
      <c r="O109" t="str">
        <f>Cost_Sch1!O109</f>
        <v>SPAR</v>
      </c>
      <c r="P109">
        <f>Cost_Sch1!P109</f>
        <v>2165</v>
      </c>
      <c r="Q109">
        <f>VLOOKUP(Cost_Sch1!Q109,Coding!$B$2:$D$6,3,FALSE)</f>
        <v>4</v>
      </c>
      <c r="R109">
        <f>Cost_Sch1!R109</f>
        <v>0.5161290322580645</v>
      </c>
      <c r="S109">
        <f>VLOOKUP(Cost_Sch1!S109,Coding!$B$2:$D$6,3,FALSE)</f>
        <v>5</v>
      </c>
      <c r="T109">
        <f>Cost_Sch1!T109</f>
        <v>0.14001986097318769</v>
      </c>
    </row>
    <row r="110" spans="1:20" ht="17">
      <c r="A110" s="1" t="str">
        <f>Cost_Sch1!A110</f>
        <v>Medusa Spar</v>
      </c>
      <c r="B110" t="str">
        <f>Cost_Sch1!B110</f>
        <v>GOM</v>
      </c>
      <c r="C110">
        <f>VLOOKUP(Cost_Sch1!C110,Coding!$B$2:$D$6,3,FALSE)</f>
        <v>2</v>
      </c>
      <c r="D110" t="str">
        <f>Cost_Sch1!D110</f>
        <v>OC</v>
      </c>
      <c r="E110">
        <f>VLOOKUP(Cost_Sch1!E110,Coding!$B$36:$C$37,2,FALSE)</f>
        <v>2</v>
      </c>
      <c r="F110" s="7">
        <f>Cost_Sch1!F110</f>
        <v>1</v>
      </c>
      <c r="G110">
        <f>Cost_Sch1!G110</f>
        <v>4077</v>
      </c>
      <c r="H110" t="str">
        <f>Cost_Sch1!H110</f>
        <v>TK</v>
      </c>
      <c r="I110">
        <f>Cost_Sch1!I110</f>
        <v>579</v>
      </c>
      <c r="J110">
        <f>Cost_Sch1!J110</f>
        <v>0.2</v>
      </c>
      <c r="K110">
        <f>VLOOKUP(Cost_Sch1!K110,Coding!$B$44:$C$45,2,FALSE)</f>
        <v>1</v>
      </c>
      <c r="L110">
        <f>Cost_Sch1!L110</f>
        <v>58333.333333333328</v>
      </c>
      <c r="M110">
        <f>VLOOKUP(Cost_Sch1!M110,Coding!$B$47:$D$53,3,FALSE)</f>
        <v>2</v>
      </c>
      <c r="N110">
        <f>VLOOKUP(Cost_Sch1!N110,Coding!$B$2:$D$6,3,FALSE)</f>
        <v>3</v>
      </c>
      <c r="O110" t="str">
        <f>Cost_Sch1!O110</f>
        <v>SPAR</v>
      </c>
      <c r="P110">
        <f>Cost_Sch1!P110</f>
        <v>675</v>
      </c>
      <c r="Q110">
        <f>VLOOKUP(Cost_Sch1!Q110,Coding!$B$2:$D$6,3,FALSE)</f>
        <v>1</v>
      </c>
      <c r="R110">
        <f>Cost_Sch1!R110</f>
        <v>0.68571428571428572</v>
      </c>
      <c r="S110">
        <f>VLOOKUP(Cost_Sch1!S110,Coding!$B$2:$D$6,3,FALSE)</f>
        <v>1</v>
      </c>
      <c r="T110">
        <f>Cost_Sch1!T110</f>
        <v>0.7426597582037997</v>
      </c>
    </row>
    <row r="111" spans="1:20" ht="17">
      <c r="A111" s="1" t="str">
        <f>Cost_Sch1!A111</f>
        <v>Gulfstar 1</v>
      </c>
      <c r="B111" t="str">
        <f>Cost_Sch1!B111</f>
        <v>GOM</v>
      </c>
      <c r="C111">
        <f>VLOOKUP(Cost_Sch1!C111,Coding!$B$2:$D$6,3,FALSE)</f>
        <v>1</v>
      </c>
      <c r="D111" t="str">
        <f>Cost_Sch1!D111</f>
        <v>IOC</v>
      </c>
      <c r="E111">
        <f>VLOOKUP(Cost_Sch1!E111,Coding!$B$36:$C$37,2,FALSE)</f>
        <v>1</v>
      </c>
      <c r="F111" s="7">
        <f>Cost_Sch1!F111</f>
        <v>3</v>
      </c>
      <c r="G111">
        <f>Cost_Sch1!G111</f>
        <v>7813</v>
      </c>
      <c r="H111" t="str">
        <f>Cost_Sch1!H111</f>
        <v>EPC</v>
      </c>
      <c r="I111">
        <f>Cost_Sch1!I111</f>
        <v>1132</v>
      </c>
      <c r="J111">
        <f>Cost_Sch1!J111</f>
        <v>2.2999999999999998</v>
      </c>
      <c r="K111">
        <f>VLOOKUP(Cost_Sch1!K111,Coding!$B$44:$C$45,2,FALSE)</f>
        <v>1</v>
      </c>
      <c r="L111">
        <f>Cost_Sch1!L111</f>
        <v>109166.66666666667</v>
      </c>
      <c r="M111">
        <f>VLOOKUP(Cost_Sch1!M111,Coding!$B$47:$D$53,3,FALSE)</f>
        <v>3</v>
      </c>
      <c r="N111">
        <f>VLOOKUP(Cost_Sch1!N111,Coding!$B$2:$D$6,3,FALSE)</f>
        <v>2</v>
      </c>
      <c r="O111" t="str">
        <f>Cost_Sch1!O111</f>
        <v>SPAR</v>
      </c>
      <c r="P111">
        <f>Cost_Sch1!P111</f>
        <v>1310</v>
      </c>
      <c r="Q111">
        <f>VLOOKUP(Cost_Sch1!Q111,Coding!$B$2:$D$6,3,FALSE)</f>
        <v>2</v>
      </c>
      <c r="R111">
        <f>Cost_Sch1!R111</f>
        <v>0.73282442748091603</v>
      </c>
      <c r="S111">
        <f>VLOOKUP(Cost_Sch1!S111,Coding!$B$2:$D$6,3,FALSE)</f>
        <v>3</v>
      </c>
      <c r="T111">
        <f>Cost_Sch1!T111</f>
        <v>0.12190812720848057</v>
      </c>
    </row>
    <row r="112" spans="1:20" ht="34">
      <c r="A112" s="1" t="str">
        <f>Cost_Sch1!A112</f>
        <v>Devil's Tower Spar</v>
      </c>
      <c r="B112" t="str">
        <f>Cost_Sch1!B112</f>
        <v>GOM</v>
      </c>
      <c r="C112">
        <f>VLOOKUP(Cost_Sch1!C112,Coding!$B$2:$D$6,3,FALSE)</f>
        <v>3</v>
      </c>
      <c r="D112" t="str">
        <f>Cost_Sch1!D112</f>
        <v>OC</v>
      </c>
      <c r="E112">
        <f>VLOOKUP(Cost_Sch1!E112,Coding!$B$36:$C$37,2,FALSE)</f>
        <v>1</v>
      </c>
      <c r="F112" s="7">
        <f>Cost_Sch1!F112</f>
        <v>3</v>
      </c>
      <c r="G112">
        <f>Cost_Sch1!G112</f>
        <v>4189</v>
      </c>
      <c r="H112" t="str">
        <f>Cost_Sch1!H112</f>
        <v>TK</v>
      </c>
      <c r="I112">
        <f>Cost_Sch1!I112</f>
        <v>739</v>
      </c>
      <c r="J112">
        <f>Cost_Sch1!J112</f>
        <v>0.2</v>
      </c>
      <c r="K112">
        <f>VLOOKUP(Cost_Sch1!K112,Coding!$B$44:$C$45,2,FALSE)</f>
        <v>1</v>
      </c>
      <c r="L112">
        <f>Cost_Sch1!L112</f>
        <v>66666.666666666672</v>
      </c>
      <c r="M112">
        <f>VLOOKUP(Cost_Sch1!M112,Coding!$B$47:$D$53,3,FALSE)</f>
        <v>2</v>
      </c>
      <c r="N112">
        <f>VLOOKUP(Cost_Sch1!N112,Coding!$B$2:$D$6,3,FALSE)</f>
        <v>2</v>
      </c>
      <c r="O112" t="str">
        <f>Cost_Sch1!O112</f>
        <v>SPAR</v>
      </c>
      <c r="P112">
        <f>Cost_Sch1!P112</f>
        <v>1710</v>
      </c>
      <c r="Q112">
        <f>VLOOKUP(Cost_Sch1!Q112,Coding!$B$2:$D$6,3,FALSE)</f>
        <v>2</v>
      </c>
      <c r="R112">
        <f>Cost_Sch1!R112</f>
        <v>0.89999999999999991</v>
      </c>
      <c r="S112">
        <f>VLOOKUP(Cost_Sch1!S112,Coding!$B$2:$D$6,3,FALSE)</f>
        <v>1</v>
      </c>
      <c r="T112">
        <f>Cost_Sch1!T112</f>
        <v>0.41948579161028415</v>
      </c>
    </row>
    <row r="113" spans="1:20" ht="17">
      <c r="A113" s="1" t="str">
        <f>Cost_Sch1!A113</f>
        <v>Kikeh Spar</v>
      </c>
      <c r="B113" t="str">
        <f>Cost_Sch1!B113</f>
        <v>SEA</v>
      </c>
      <c r="C113">
        <f>VLOOKUP(Cost_Sch1!C113,Coding!$B$2:$D$6,3,FALSE)</f>
        <v>5</v>
      </c>
      <c r="D113" t="str">
        <f>Cost_Sch1!D113</f>
        <v>OC</v>
      </c>
      <c r="E113">
        <f>VLOOKUP(Cost_Sch1!E113,Coding!$B$36:$C$37,2,FALSE)</f>
        <v>2</v>
      </c>
      <c r="F113" s="7">
        <f>Cost_Sch1!F113</f>
        <v>1</v>
      </c>
      <c r="G113">
        <f>Cost_Sch1!G113</f>
        <v>5513</v>
      </c>
      <c r="H113" t="str">
        <f>Cost_Sch1!H113</f>
        <v>EPC</v>
      </c>
      <c r="I113">
        <f>Cost_Sch1!I113</f>
        <v>939</v>
      </c>
      <c r="J113">
        <f>Cost_Sch1!J113</f>
        <v>0.5</v>
      </c>
      <c r="K113">
        <f>VLOOKUP(Cost_Sch1!K113,Coding!$B$44:$C$45,2,FALSE)</f>
        <v>1</v>
      </c>
      <c r="L113">
        <f>Cost_Sch1!L113</f>
        <v>142500</v>
      </c>
      <c r="M113">
        <f>VLOOKUP(Cost_Sch1!M113,Coding!$B$47:$D$53,3,FALSE)</f>
        <v>3</v>
      </c>
      <c r="N113">
        <f>VLOOKUP(Cost_Sch1!N113,Coding!$B$2:$D$6,3,FALSE)</f>
        <v>4</v>
      </c>
      <c r="O113" t="str">
        <f>Cost_Sch1!O113</f>
        <v>SPAR</v>
      </c>
      <c r="P113">
        <f>Cost_Sch1!P113</f>
        <v>1330</v>
      </c>
      <c r="Q113">
        <f>VLOOKUP(Cost_Sch1!Q113,Coding!$B$2:$D$6,3,FALSE)</f>
        <v>1</v>
      </c>
      <c r="R113">
        <f>Cost_Sch1!R113</f>
        <v>0.84210526315789469</v>
      </c>
      <c r="S113">
        <f>VLOOKUP(Cost_Sch1!S113,Coding!$B$2:$D$6,3,FALSE)</f>
        <v>4</v>
      </c>
      <c r="T113">
        <f>Cost_Sch1!T113</f>
        <v>-1.5974440894568689E-2</v>
      </c>
    </row>
    <row r="114" spans="1:20" ht="34">
      <c r="A114" s="1" t="str">
        <f>Cost_Sch1!A114</f>
        <v>Kizomba A Wellhead TLP</v>
      </c>
      <c r="B114" t="str">
        <f>Cost_Sch1!B114</f>
        <v>AFRICA</v>
      </c>
      <c r="C114">
        <f>VLOOKUP(Cost_Sch1!C114,Coding!$B$2:$D$6,3,FALSE)</f>
        <v>4</v>
      </c>
      <c r="D114" t="str">
        <f>Cost_Sch1!D114</f>
        <v>IOC</v>
      </c>
      <c r="E114">
        <f>VLOOKUP(Cost_Sch1!E114,Coding!$B$36:$C$37,2,FALSE)</f>
        <v>2</v>
      </c>
      <c r="F114" s="7">
        <f>Cost_Sch1!F114</f>
        <v>1</v>
      </c>
      <c r="G114">
        <f>Cost_Sch1!G114</f>
        <v>4253</v>
      </c>
      <c r="H114" t="str">
        <f>Cost_Sch1!H114</f>
        <v>EPC</v>
      </c>
      <c r="I114">
        <f>Cost_Sch1!I114</f>
        <v>1073</v>
      </c>
      <c r="J114">
        <f>Cost_Sch1!J114</f>
        <v>0.65</v>
      </c>
      <c r="K114">
        <f>VLOOKUP(Cost_Sch1!K114,Coding!$B$44:$C$45,2,FALSE)</f>
        <v>1</v>
      </c>
      <c r="L114">
        <f>Cost_Sch1!L114</f>
        <v>250000</v>
      </c>
      <c r="M114">
        <f>VLOOKUP(Cost_Sch1!M114,Coding!$B$47:$D$53,3,FALSE)</f>
        <v>6</v>
      </c>
      <c r="N114">
        <f>VLOOKUP(Cost_Sch1!N114,Coding!$B$2:$D$6,3,FALSE)</f>
        <v>1</v>
      </c>
      <c r="O114" t="str">
        <f>Cost_Sch1!O114</f>
        <v>TLP</v>
      </c>
      <c r="P114">
        <f>Cost_Sch1!P114</f>
        <v>1175</v>
      </c>
      <c r="Q114">
        <f>VLOOKUP(Cost_Sch1!Q114,Coding!$B$2:$D$6,3,FALSE)</f>
        <v>3</v>
      </c>
      <c r="R114">
        <f>Cost_Sch1!R114</f>
        <v>1</v>
      </c>
      <c r="S114">
        <f>VLOOKUP(Cost_Sch1!S114,Coding!$B$2:$D$6,3,FALSE)</f>
        <v>2</v>
      </c>
      <c r="T114">
        <f>Cost_Sch1!T114</f>
        <v>5.5917986952469714E-3</v>
      </c>
    </row>
    <row r="115" spans="1:20" ht="34">
      <c r="A115" s="1" t="str">
        <f>Cost_Sch1!A115</f>
        <v>Kizomba B Wellhead TLP</v>
      </c>
      <c r="B115" t="str">
        <f>Cost_Sch1!B115</f>
        <v>AFRICA</v>
      </c>
      <c r="C115">
        <f>VLOOKUP(Cost_Sch1!C115,Coding!$B$2:$D$6,3,FALSE)</f>
        <v>3</v>
      </c>
      <c r="D115" t="str">
        <f>Cost_Sch1!D115</f>
        <v>IOC</v>
      </c>
      <c r="E115">
        <f>VLOOKUP(Cost_Sch1!E115,Coding!$B$36:$C$37,2,FALSE)</f>
        <v>2</v>
      </c>
      <c r="F115" s="7">
        <f>Cost_Sch1!F115</f>
        <v>1</v>
      </c>
      <c r="G115">
        <f>Cost_Sch1!G115</f>
        <v>4756</v>
      </c>
      <c r="H115" t="str">
        <f>Cost_Sch1!H115</f>
        <v>EPC</v>
      </c>
      <c r="I115">
        <f>Cost_Sch1!I115</f>
        <v>1071</v>
      </c>
      <c r="J115">
        <f>Cost_Sch1!J115</f>
        <v>0.6</v>
      </c>
      <c r="K115">
        <f>VLOOKUP(Cost_Sch1!K115,Coding!$B$44:$C$45,2,FALSE)</f>
        <v>1</v>
      </c>
      <c r="L115">
        <f>Cost_Sch1!L115</f>
        <v>250000</v>
      </c>
      <c r="M115">
        <f>VLOOKUP(Cost_Sch1!M115,Coding!$B$47:$D$53,3,FALSE)</f>
        <v>6</v>
      </c>
      <c r="N115">
        <f>VLOOKUP(Cost_Sch1!N115,Coding!$B$2:$D$6,3,FALSE)</f>
        <v>1</v>
      </c>
      <c r="O115" t="str">
        <f>Cost_Sch1!O115</f>
        <v>TLP</v>
      </c>
      <c r="P115">
        <f>Cost_Sch1!P115</f>
        <v>1250</v>
      </c>
      <c r="Q115">
        <f>VLOOKUP(Cost_Sch1!Q115,Coding!$B$2:$D$6,3,FALSE)</f>
        <v>5</v>
      </c>
      <c r="R115">
        <f>Cost_Sch1!R115</f>
        <v>1</v>
      </c>
      <c r="S115">
        <f>VLOOKUP(Cost_Sch1!S115,Coding!$B$2:$D$6,3,FALSE)</f>
        <v>2</v>
      </c>
      <c r="T115">
        <f>Cost_Sch1!T115</f>
        <v>-0.14005602240896359</v>
      </c>
    </row>
    <row r="116" spans="1:20" ht="17">
      <c r="A116" s="1" t="str">
        <f>Cost_Sch1!A116</f>
        <v>Okume TLP</v>
      </c>
      <c r="B116" t="str">
        <f>Cost_Sch1!B116</f>
        <v>AFRICA</v>
      </c>
      <c r="C116">
        <f>VLOOKUP(Cost_Sch1!C116,Coding!$B$2:$D$6,3,FALSE)</f>
        <v>2</v>
      </c>
      <c r="D116" t="str">
        <f>Cost_Sch1!D116</f>
        <v>OC</v>
      </c>
      <c r="E116">
        <f>VLOOKUP(Cost_Sch1!E116,Coding!$B$36:$C$37,2,FALSE)</f>
        <v>2</v>
      </c>
      <c r="F116" s="7">
        <f>Cost_Sch1!F116</f>
        <v>1</v>
      </c>
      <c r="G116">
        <f>Cost_Sch1!G116</f>
        <v>5414</v>
      </c>
      <c r="H116" t="str">
        <f>Cost_Sch1!H116</f>
        <v>EPC</v>
      </c>
      <c r="I116">
        <f>Cost_Sch1!I116</f>
        <v>550</v>
      </c>
      <c r="J116">
        <f>Cost_Sch1!J116</f>
        <v>0.14249999999999999</v>
      </c>
      <c r="K116">
        <f>VLOOKUP(Cost_Sch1!K116,Coding!$B$44:$C$45,2,FALSE)</f>
        <v>1</v>
      </c>
      <c r="L116">
        <f>Cost_Sch1!L116</f>
        <v>30000</v>
      </c>
      <c r="M116">
        <f>VLOOKUP(Cost_Sch1!M116,Coding!$B$47:$D$53,3,FALSE)</f>
        <v>1</v>
      </c>
      <c r="N116">
        <f>VLOOKUP(Cost_Sch1!N116,Coding!$B$2:$D$6,3,FALSE)</f>
        <v>1</v>
      </c>
      <c r="O116" t="str">
        <f>Cost_Sch1!O116</f>
        <v>TLP</v>
      </c>
      <c r="P116">
        <f>Cost_Sch1!P116</f>
        <v>500</v>
      </c>
      <c r="Q116">
        <f>VLOOKUP(Cost_Sch1!Q116,Coding!$B$2:$D$6,3,FALSE)</f>
        <v>4</v>
      </c>
      <c r="R116">
        <f>Cost_Sch1!R116</f>
        <v>0.83333333333333337</v>
      </c>
      <c r="S116">
        <f>VLOOKUP(Cost_Sch1!S116,Coding!$B$2:$D$6,3,FALSE)</f>
        <v>4</v>
      </c>
      <c r="T116">
        <f>Cost_Sch1!T116</f>
        <v>0.04</v>
      </c>
    </row>
    <row r="117" spans="1:20" ht="17">
      <c r="A117" s="1" t="str">
        <f>Cost_Sch1!A117</f>
        <v>Oveng TLP</v>
      </c>
      <c r="B117" t="str">
        <f>Cost_Sch1!B117</f>
        <v>AFRICA</v>
      </c>
      <c r="C117">
        <f>VLOOKUP(Cost_Sch1!C117,Coding!$B$2:$D$6,3,FALSE)</f>
        <v>2</v>
      </c>
      <c r="D117" t="str">
        <f>Cost_Sch1!D117</f>
        <v>OC</v>
      </c>
      <c r="E117">
        <f>VLOOKUP(Cost_Sch1!E117,Coding!$B$36:$C$37,2,FALSE)</f>
        <v>2</v>
      </c>
      <c r="F117" s="7">
        <f>Cost_Sch1!F117</f>
        <v>1</v>
      </c>
      <c r="G117">
        <f>Cost_Sch1!G117</f>
        <v>5414</v>
      </c>
      <c r="H117" t="str">
        <f>Cost_Sch1!H117</f>
        <v>EPC</v>
      </c>
      <c r="I117">
        <f>Cost_Sch1!I117</f>
        <v>550</v>
      </c>
      <c r="J117">
        <f>Cost_Sch1!J117</f>
        <v>0.14249999999999999</v>
      </c>
      <c r="K117">
        <f>VLOOKUP(Cost_Sch1!K117,Coding!$B$44:$C$45,2,FALSE)</f>
        <v>1</v>
      </c>
      <c r="L117">
        <f>Cost_Sch1!L117</f>
        <v>30000</v>
      </c>
      <c r="M117">
        <f>VLOOKUP(Cost_Sch1!M117,Coding!$B$47:$D$53,3,FALSE)</f>
        <v>1</v>
      </c>
      <c r="N117">
        <f>VLOOKUP(Cost_Sch1!N117,Coding!$B$2:$D$6,3,FALSE)</f>
        <v>1</v>
      </c>
      <c r="O117" t="str">
        <f>Cost_Sch1!O117</f>
        <v>TLP</v>
      </c>
      <c r="P117">
        <f>Cost_Sch1!P117</f>
        <v>280</v>
      </c>
      <c r="Q117">
        <f>VLOOKUP(Cost_Sch1!Q117,Coding!$B$2:$D$6,3,FALSE)</f>
        <v>4</v>
      </c>
      <c r="R117">
        <f>Cost_Sch1!R117</f>
        <v>0.83333333333333337</v>
      </c>
      <c r="S117">
        <f>VLOOKUP(Cost_Sch1!S117,Coding!$B$2:$D$6,3,FALSE)</f>
        <v>4</v>
      </c>
      <c r="T117">
        <f>Cost_Sch1!T117</f>
        <v>0.04</v>
      </c>
    </row>
    <row r="118" spans="1:20" ht="34">
      <c r="A118" s="1" t="str">
        <f>Cost_Sch1!A118</f>
        <v>P 61 Wellhead TLP</v>
      </c>
      <c r="B118" t="str">
        <f>Cost_Sch1!B118</f>
        <v>BRAZ</v>
      </c>
      <c r="C118">
        <f>VLOOKUP(Cost_Sch1!C118,Coding!$B$2:$D$6,3,FALSE)</f>
        <v>5</v>
      </c>
      <c r="D118" t="str">
        <f>Cost_Sch1!D118</f>
        <v>NOC</v>
      </c>
      <c r="E118">
        <f>VLOOKUP(Cost_Sch1!E118,Coding!$B$36:$C$37,2,FALSE)</f>
        <v>2</v>
      </c>
      <c r="F118" s="7">
        <f>Cost_Sch1!F118</f>
        <v>1</v>
      </c>
      <c r="G118">
        <f>Cost_Sch1!G118</f>
        <v>7213</v>
      </c>
      <c r="H118" t="str">
        <f>Cost_Sch1!H118</f>
        <v>EPC</v>
      </c>
      <c r="I118">
        <f>Cost_Sch1!I118</f>
        <v>1475</v>
      </c>
      <c r="J118">
        <f>Cost_Sch1!J118</f>
        <v>1.07</v>
      </c>
      <c r="K118">
        <f>VLOOKUP(Cost_Sch1!K118,Coding!$B$44:$C$45,2,FALSE)</f>
        <v>1</v>
      </c>
      <c r="L118">
        <f>Cost_Sch1!L118</f>
        <v>145833.33333333334</v>
      </c>
      <c r="M118">
        <f>VLOOKUP(Cost_Sch1!M118,Coding!$B$47:$D$53,3,FALSE)</f>
        <v>3</v>
      </c>
      <c r="N118">
        <f>VLOOKUP(Cost_Sch1!N118,Coding!$B$2:$D$6,3,FALSE)</f>
        <v>3</v>
      </c>
      <c r="O118" t="str">
        <f>Cost_Sch1!O118</f>
        <v>TLP</v>
      </c>
      <c r="P118">
        <f>Cost_Sch1!P118</f>
        <v>1180</v>
      </c>
      <c r="Q118">
        <f>VLOOKUP(Cost_Sch1!Q118,Coding!$B$2:$D$6,3,FALSE)</f>
        <v>1</v>
      </c>
      <c r="R118">
        <f>Cost_Sch1!R118</f>
        <v>0.96</v>
      </c>
      <c r="S118">
        <f>VLOOKUP(Cost_Sch1!S118,Coding!$B$2:$D$6,3,FALSE)</f>
        <v>2</v>
      </c>
      <c r="T118">
        <f>Cost_Sch1!T118</f>
        <v>0.35050847457627121</v>
      </c>
    </row>
    <row r="119" spans="1:20" ht="17">
      <c r="A119" s="1" t="str">
        <f>Cost_Sch1!A119</f>
        <v>Auger TLP</v>
      </c>
      <c r="B119" t="str">
        <f>Cost_Sch1!B119</f>
        <v>GOM</v>
      </c>
      <c r="C119">
        <f>VLOOKUP(Cost_Sch1!C119,Coding!$B$2:$D$6,3,FALSE)</f>
        <v>2</v>
      </c>
      <c r="D119" t="str">
        <f>Cost_Sch1!D119</f>
        <v>IOC</v>
      </c>
      <c r="E119">
        <f>VLOOKUP(Cost_Sch1!E119,Coding!$B$36:$C$37,2,FALSE)</f>
        <v>2</v>
      </c>
      <c r="F119" s="7">
        <f>Cost_Sch1!F119</f>
        <v>1</v>
      </c>
      <c r="G119">
        <f>Cost_Sch1!G119</f>
        <v>287</v>
      </c>
      <c r="H119" t="str">
        <f>Cost_Sch1!H119</f>
        <v>EPC</v>
      </c>
      <c r="I119">
        <f>Cost_Sch1!I119</f>
        <v>1233</v>
      </c>
      <c r="J119">
        <f>Cost_Sch1!J119</f>
        <v>0.86363636363636354</v>
      </c>
      <c r="K119">
        <f>VLOOKUP(Cost_Sch1!K119,Coding!$B$44:$C$45,2,FALSE)</f>
        <v>1</v>
      </c>
      <c r="L119">
        <f>Cost_Sch1!L119</f>
        <v>65000</v>
      </c>
      <c r="M119">
        <f>VLOOKUP(Cost_Sch1!M119,Coding!$B$47:$D$53,3,FALSE)</f>
        <v>2</v>
      </c>
      <c r="N119">
        <f>VLOOKUP(Cost_Sch1!N119,Coding!$B$2:$D$6,3,FALSE)</f>
        <v>4</v>
      </c>
      <c r="O119" t="str">
        <f>Cost_Sch1!O119</f>
        <v>TLP</v>
      </c>
      <c r="P119">
        <f>Cost_Sch1!P119</f>
        <v>870</v>
      </c>
      <c r="Q119">
        <f>VLOOKUP(Cost_Sch1!Q119,Coding!$B$2:$D$6,3,FALSE)</f>
        <v>2</v>
      </c>
      <c r="R119">
        <f>Cost_Sch1!R119</f>
        <v>0.61538461538461542</v>
      </c>
      <c r="S119">
        <f>VLOOKUP(Cost_Sch1!S119,Coding!$B$2:$D$6,3,FALSE)</f>
        <v>4</v>
      </c>
      <c r="T119">
        <f>Cost_Sch1!T119</f>
        <v>4.4606650446066508E-2</v>
      </c>
    </row>
    <row r="120" spans="1:20" ht="17">
      <c r="A120" s="1" t="str">
        <f>Cost_Sch1!A120</f>
        <v>Magnolia TLP</v>
      </c>
      <c r="B120" t="str">
        <f>Cost_Sch1!B120</f>
        <v>GOM</v>
      </c>
      <c r="C120">
        <f>VLOOKUP(Cost_Sch1!C120,Coding!$B$2:$D$6,3,FALSE)</f>
        <v>1</v>
      </c>
      <c r="D120" t="str">
        <f>Cost_Sch1!D120</f>
        <v>IOC</v>
      </c>
      <c r="E120">
        <f>VLOOKUP(Cost_Sch1!E120,Coding!$B$36:$C$37,2,FALSE)</f>
        <v>2</v>
      </c>
      <c r="F120" s="7">
        <f>Cost_Sch1!F120</f>
        <v>1</v>
      </c>
      <c r="G120">
        <f>Cost_Sch1!G120</f>
        <v>4392</v>
      </c>
      <c r="H120" t="str">
        <f>Cost_Sch1!H120</f>
        <v>EPC</v>
      </c>
      <c r="I120">
        <f>Cost_Sch1!I120</f>
        <v>1040</v>
      </c>
      <c r="J120">
        <f>Cost_Sch1!J120</f>
        <v>0.6</v>
      </c>
      <c r="K120">
        <f>VLOOKUP(Cost_Sch1!K120,Coding!$B$44:$C$45,2,FALSE)</f>
        <v>1</v>
      </c>
      <c r="L120">
        <f>Cost_Sch1!L120</f>
        <v>75000</v>
      </c>
      <c r="M120">
        <f>VLOOKUP(Cost_Sch1!M120,Coding!$B$47:$D$53,3,FALSE)</f>
        <v>2</v>
      </c>
      <c r="N120">
        <f>VLOOKUP(Cost_Sch1!N120,Coding!$B$2:$D$6,3,FALSE)</f>
        <v>4</v>
      </c>
      <c r="O120" t="str">
        <f>Cost_Sch1!O120</f>
        <v>TLP</v>
      </c>
      <c r="P120">
        <f>Cost_Sch1!P120</f>
        <v>1432</v>
      </c>
      <c r="Q120">
        <f>VLOOKUP(Cost_Sch1!Q120,Coding!$B$2:$D$6,3,FALSE)</f>
        <v>2</v>
      </c>
      <c r="R120">
        <f>Cost_Sch1!R120</f>
        <v>0.66666666666666663</v>
      </c>
      <c r="S120">
        <f>VLOOKUP(Cost_Sch1!S120,Coding!$B$2:$D$6,3,FALSE)</f>
        <v>5</v>
      </c>
      <c r="T120">
        <f>Cost_Sch1!T120</f>
        <v>3.8461538461538464E-2</v>
      </c>
    </row>
    <row r="121" spans="1:20" ht="17">
      <c r="A121" s="1" t="str">
        <f>Cost_Sch1!A121</f>
        <v>Brutus TLP</v>
      </c>
      <c r="B121" t="str">
        <f>Cost_Sch1!B121</f>
        <v>GOM</v>
      </c>
      <c r="C121">
        <f>VLOOKUP(Cost_Sch1!C121,Coding!$B$2:$D$6,3,FALSE)</f>
        <v>1</v>
      </c>
      <c r="D121" t="str">
        <f>Cost_Sch1!D121</f>
        <v>IOC</v>
      </c>
      <c r="E121">
        <f>VLOOKUP(Cost_Sch1!E121,Coding!$B$36:$C$37,2,FALSE)</f>
        <v>2</v>
      </c>
      <c r="F121" s="7">
        <f>Cost_Sch1!F121</f>
        <v>1</v>
      </c>
      <c r="G121">
        <f>Cost_Sch1!G121</f>
        <v>3570</v>
      </c>
      <c r="H121" t="str">
        <f>Cost_Sch1!H121</f>
        <v>EPC</v>
      </c>
      <c r="I121">
        <f>Cost_Sch1!I121</f>
        <v>674</v>
      </c>
      <c r="J121">
        <f>Cost_Sch1!J121</f>
        <v>0.76</v>
      </c>
      <c r="K121">
        <f>VLOOKUP(Cost_Sch1!K121,Coding!$B$44:$C$45,2,FALSE)</f>
        <v>1</v>
      </c>
      <c r="L121">
        <f>Cost_Sch1!L121</f>
        <v>155000</v>
      </c>
      <c r="M121">
        <f>VLOOKUP(Cost_Sch1!M121,Coding!$B$47:$D$53,3,FALSE)</f>
        <v>4</v>
      </c>
      <c r="N121">
        <f>VLOOKUP(Cost_Sch1!N121,Coding!$B$2:$D$6,3,FALSE)</f>
        <v>2</v>
      </c>
      <c r="O121" t="str">
        <f>Cost_Sch1!O121</f>
        <v>TLP</v>
      </c>
      <c r="P121">
        <f>Cost_Sch1!P121</f>
        <v>910</v>
      </c>
      <c r="Q121">
        <f>VLOOKUP(Cost_Sch1!Q121,Coding!$B$2:$D$6,3,FALSE)</f>
        <v>4</v>
      </c>
      <c r="R121">
        <f>Cost_Sch1!R121</f>
        <v>0.83870967741935487</v>
      </c>
      <c r="S121">
        <f>VLOOKUP(Cost_Sch1!S121,Coding!$B$2:$D$6,3,FALSE)</f>
        <v>4</v>
      </c>
      <c r="T121">
        <f>Cost_Sch1!T121</f>
        <v>3.857566765578635E-2</v>
      </c>
    </row>
    <row r="122" spans="1:20" ht="17">
      <c r="A122" s="1" t="str">
        <f>Cost_Sch1!A122</f>
        <v>Stampede TLP</v>
      </c>
      <c r="B122" t="str">
        <f>Cost_Sch1!B122</f>
        <v>GOM</v>
      </c>
      <c r="C122">
        <f>VLOOKUP(Cost_Sch1!C122,Coding!$B$2:$D$6,3,FALSE)</f>
        <v>1</v>
      </c>
      <c r="D122" t="str">
        <f>Cost_Sch1!D122</f>
        <v>OC</v>
      </c>
      <c r="E122">
        <f>VLOOKUP(Cost_Sch1!E122,Coding!$B$36:$C$37,2,FALSE)</f>
        <v>2</v>
      </c>
      <c r="F122" s="7">
        <f>Cost_Sch1!F122</f>
        <v>1</v>
      </c>
      <c r="G122">
        <f>Cost_Sch1!G122</f>
        <v>8523</v>
      </c>
      <c r="H122" t="str">
        <f>Cost_Sch1!H122</f>
        <v>EPC</v>
      </c>
      <c r="I122">
        <f>Cost_Sch1!I122</f>
        <v>1982</v>
      </c>
      <c r="J122">
        <f>Cost_Sch1!J122</f>
        <v>6.2</v>
      </c>
      <c r="K122">
        <f>VLOOKUP(Cost_Sch1!K122,Coding!$B$44:$C$45,2,FALSE)</f>
        <v>1</v>
      </c>
      <c r="L122">
        <f>Cost_Sch1!L122</f>
        <v>86666.666666666672</v>
      </c>
      <c r="M122">
        <f>VLOOKUP(Cost_Sch1!M122,Coding!$B$47:$D$53,3,FALSE)</f>
        <v>2</v>
      </c>
      <c r="N122">
        <f>VLOOKUP(Cost_Sch1!N122,Coding!$B$2:$D$6,3,FALSE)</f>
        <v>1</v>
      </c>
      <c r="O122" t="str">
        <f>Cost_Sch1!O122</f>
        <v>TLP</v>
      </c>
      <c r="P122">
        <f>Cost_Sch1!P122</f>
        <v>1160</v>
      </c>
      <c r="Q122">
        <f>VLOOKUP(Cost_Sch1!Q122,Coding!$B$2:$D$6,3,FALSE)</f>
        <v>4</v>
      </c>
      <c r="R122">
        <f>Cost_Sch1!R122</f>
        <v>0.92307692307692302</v>
      </c>
      <c r="S122">
        <f>VLOOKUP(Cost_Sch1!S122,Coding!$B$2:$D$6,3,FALSE)</f>
        <v>5</v>
      </c>
      <c r="T122">
        <f>Cost_Sch1!T122</f>
        <v>-0.12209889001009082</v>
      </c>
    </row>
    <row r="123" spans="1:20" ht="17">
      <c r="A123" s="1" t="str">
        <f>Cost_Sch1!A123</f>
        <v>Neptune TLP</v>
      </c>
      <c r="B123" t="str">
        <f>Cost_Sch1!B123</f>
        <v>GOM</v>
      </c>
      <c r="C123">
        <f>VLOOKUP(Cost_Sch1!C123,Coding!$B$2:$D$6,3,FALSE)</f>
        <v>2</v>
      </c>
      <c r="D123" t="str">
        <f>Cost_Sch1!D123</f>
        <v>OC</v>
      </c>
      <c r="E123">
        <f>VLOOKUP(Cost_Sch1!E123,Coding!$B$36:$C$37,2,FALSE)</f>
        <v>2</v>
      </c>
      <c r="F123" s="7">
        <f>Cost_Sch1!F123</f>
        <v>1</v>
      </c>
      <c r="G123">
        <f>Cost_Sch1!G123</f>
        <v>5670</v>
      </c>
      <c r="H123" t="str">
        <f>Cost_Sch1!H123</f>
        <v>EPC</v>
      </c>
      <c r="I123">
        <f>Cost_Sch1!I123</f>
        <v>887</v>
      </c>
      <c r="J123">
        <f>Cost_Sch1!J123</f>
        <v>0.85</v>
      </c>
      <c r="K123">
        <f>VLOOKUP(Cost_Sch1!K123,Coding!$B$44:$C$45,2,FALSE)</f>
        <v>1</v>
      </c>
      <c r="L123">
        <f>Cost_Sch1!L123</f>
        <v>58333.333333333336</v>
      </c>
      <c r="M123">
        <f>VLOOKUP(Cost_Sch1!M123,Coding!$B$47:$D$53,3,FALSE)</f>
        <v>2</v>
      </c>
      <c r="N123">
        <f>VLOOKUP(Cost_Sch1!N123,Coding!$B$2:$D$6,3,FALSE)</f>
        <v>2</v>
      </c>
      <c r="O123" t="str">
        <f>Cost_Sch1!O123</f>
        <v>TLP</v>
      </c>
      <c r="P123">
        <f>Cost_Sch1!P123</f>
        <v>1300</v>
      </c>
      <c r="Q123">
        <f>VLOOKUP(Cost_Sch1!Q123,Coding!$B$2:$D$6,3,FALSE)</f>
        <v>2</v>
      </c>
      <c r="R123">
        <f>Cost_Sch1!R123</f>
        <v>0.8571428571428571</v>
      </c>
      <c r="S123">
        <f>VLOOKUP(Cost_Sch1!S123,Coding!$B$2:$D$6,3,FALSE)</f>
        <v>3</v>
      </c>
      <c r="T123">
        <f>Cost_Sch1!T123</f>
        <v>0.23449830890642615</v>
      </c>
    </row>
    <row r="124" spans="1:20" ht="17">
      <c r="A124" s="1" t="str">
        <f>Cost_Sch1!A124</f>
        <v>Shenzi TLP</v>
      </c>
      <c r="B124" t="str">
        <f>Cost_Sch1!B124</f>
        <v>GOM</v>
      </c>
      <c r="C124">
        <f>VLOOKUP(Cost_Sch1!C124,Coding!$B$2:$D$6,3,FALSE)</f>
        <v>2</v>
      </c>
      <c r="D124" t="str">
        <f>Cost_Sch1!D124</f>
        <v>OC</v>
      </c>
      <c r="E124">
        <f>VLOOKUP(Cost_Sch1!E124,Coding!$B$36:$C$37,2,FALSE)</f>
        <v>2</v>
      </c>
      <c r="F124" s="7">
        <f>Cost_Sch1!F124</f>
        <v>1</v>
      </c>
      <c r="G124">
        <f>Cost_Sch1!G124</f>
        <v>6001</v>
      </c>
      <c r="H124" t="str">
        <f>Cost_Sch1!H124</f>
        <v>EPC</v>
      </c>
      <c r="I124">
        <f>Cost_Sch1!I124</f>
        <v>1119</v>
      </c>
      <c r="J124">
        <f>Cost_Sch1!J124</f>
        <v>4.41</v>
      </c>
      <c r="K124">
        <f>VLOOKUP(Cost_Sch1!K124,Coding!$B$44:$C$45,2,FALSE)</f>
        <v>1</v>
      </c>
      <c r="L124">
        <f>Cost_Sch1!L124</f>
        <v>116666.66666666667</v>
      </c>
      <c r="M124">
        <f>VLOOKUP(Cost_Sch1!M124,Coding!$B$47:$D$53,3,FALSE)</f>
        <v>3</v>
      </c>
      <c r="N124">
        <f>VLOOKUP(Cost_Sch1!N124,Coding!$B$2:$D$6,3,FALSE)</f>
        <v>2</v>
      </c>
      <c r="O124" t="str">
        <f>Cost_Sch1!O124</f>
        <v>TLP</v>
      </c>
      <c r="P124">
        <f>Cost_Sch1!P124</f>
        <v>1333</v>
      </c>
      <c r="Q124">
        <f>VLOOKUP(Cost_Sch1!Q124,Coding!$B$2:$D$6,3,FALSE)</f>
        <v>2</v>
      </c>
      <c r="R124">
        <f>Cost_Sch1!R124</f>
        <v>0.8571428571428571</v>
      </c>
      <c r="S124">
        <f>VLOOKUP(Cost_Sch1!S124,Coding!$B$2:$D$6,3,FALSE)</f>
        <v>5</v>
      </c>
      <c r="T124">
        <f>Cost_Sch1!T124</f>
        <v>-8.8471849865951746E-2</v>
      </c>
    </row>
    <row r="125" spans="1:20" ht="17">
      <c r="A125" s="1" t="str">
        <f>Cost_Sch1!A125</f>
        <v>Mars TLP</v>
      </c>
      <c r="B125" t="str">
        <f>Cost_Sch1!B125</f>
        <v>GOM</v>
      </c>
      <c r="C125">
        <f>VLOOKUP(Cost_Sch1!C125,Coding!$B$2:$D$6,3,FALSE)</f>
        <v>1</v>
      </c>
      <c r="D125" t="str">
        <f>Cost_Sch1!D125</f>
        <v>IOC</v>
      </c>
      <c r="E125">
        <f>VLOOKUP(Cost_Sch1!E125,Coding!$B$36:$C$37,2,FALSE)</f>
        <v>2</v>
      </c>
      <c r="F125" s="7">
        <f>Cost_Sch1!F125</f>
        <v>1</v>
      </c>
      <c r="G125">
        <f>Cost_Sch1!G125</f>
        <v>1381</v>
      </c>
      <c r="H125" t="str">
        <f>Cost_Sch1!H125</f>
        <v>EPC</v>
      </c>
      <c r="I125">
        <f>Cost_Sch1!I125</f>
        <v>1098</v>
      </c>
      <c r="J125">
        <f>Cost_Sch1!J125</f>
        <v>1.2</v>
      </c>
      <c r="K125">
        <f>VLOOKUP(Cost_Sch1!K125,Coding!$B$44:$C$45,2,FALSE)</f>
        <v>1</v>
      </c>
      <c r="L125">
        <f>Cost_Sch1!L125</f>
        <v>230833.33333333334</v>
      </c>
      <c r="M125">
        <f>VLOOKUP(Cost_Sch1!M125,Coding!$B$47:$D$53,3,FALSE)</f>
        <v>5</v>
      </c>
      <c r="N125">
        <f>VLOOKUP(Cost_Sch1!N125,Coding!$B$2:$D$6,3,FALSE)</f>
        <v>2</v>
      </c>
      <c r="O125" t="str">
        <f>Cost_Sch1!O125</f>
        <v>TLP</v>
      </c>
      <c r="P125">
        <f>Cost_Sch1!P125</f>
        <v>896</v>
      </c>
      <c r="Q125">
        <f>VLOOKUP(Cost_Sch1!Q125,Coding!$B$2:$D$6,3,FALSE)</f>
        <v>4</v>
      </c>
      <c r="R125">
        <f>Cost_Sch1!R125</f>
        <v>0.86642599277978338</v>
      </c>
      <c r="S125">
        <f>VLOOKUP(Cost_Sch1!S125,Coding!$B$2:$D$6,3,FALSE)</f>
        <v>4</v>
      </c>
      <c r="T125">
        <f>Cost_Sch1!T125</f>
        <v>-9.0163934426229511E-2</v>
      </c>
    </row>
    <row r="126" spans="1:20" ht="17">
      <c r="A126" s="1" t="str">
        <f>Cost_Sch1!A126</f>
        <v>Olympus TLP</v>
      </c>
      <c r="B126" t="str">
        <f>Cost_Sch1!B126</f>
        <v>GOM</v>
      </c>
      <c r="C126">
        <f>VLOOKUP(Cost_Sch1!C126,Coding!$B$2:$D$6,3,FALSE)</f>
        <v>1</v>
      </c>
      <c r="D126" t="str">
        <f>Cost_Sch1!D126</f>
        <v>IOC</v>
      </c>
      <c r="E126">
        <f>VLOOKUP(Cost_Sch1!E126,Coding!$B$36:$C$37,2,FALSE)</f>
        <v>2</v>
      </c>
      <c r="F126" s="7">
        <f>Cost_Sch1!F126</f>
        <v>1</v>
      </c>
      <c r="G126">
        <f>Cost_Sch1!G126</f>
        <v>7729</v>
      </c>
      <c r="H126" t="str">
        <f>Cost_Sch1!H126</f>
        <v>EPC</v>
      </c>
      <c r="I126">
        <f>Cost_Sch1!I126</f>
        <v>1202</v>
      </c>
      <c r="J126">
        <f>Cost_Sch1!J126</f>
        <v>3</v>
      </c>
      <c r="K126">
        <f>VLOOKUP(Cost_Sch1!K126,Coding!$B$44:$C$45,2,FALSE)</f>
        <v>1</v>
      </c>
      <c r="L126">
        <f>Cost_Sch1!L126</f>
        <v>116666.66666666667</v>
      </c>
      <c r="M126">
        <f>VLOOKUP(Cost_Sch1!M126,Coding!$B$47:$D$53,3,FALSE)</f>
        <v>3</v>
      </c>
      <c r="N126">
        <f>VLOOKUP(Cost_Sch1!N126,Coding!$B$2:$D$6,3,FALSE)</f>
        <v>2</v>
      </c>
      <c r="O126" t="str">
        <f>Cost_Sch1!O126</f>
        <v>TLP</v>
      </c>
      <c r="P126">
        <f>Cost_Sch1!P126</f>
        <v>945</v>
      </c>
      <c r="Q126">
        <f>VLOOKUP(Cost_Sch1!Q126,Coding!$B$2:$D$6,3,FALSE)</f>
        <v>5</v>
      </c>
      <c r="R126">
        <f>Cost_Sch1!R126</f>
        <v>0.8571428571428571</v>
      </c>
      <c r="S126">
        <f>VLOOKUP(Cost_Sch1!S126,Coding!$B$2:$D$6,3,FALSE)</f>
        <v>5</v>
      </c>
      <c r="T126">
        <f>Cost_Sch1!T126</f>
        <v>-0.12562396006655574</v>
      </c>
    </row>
    <row r="127" spans="1:20" ht="17">
      <c r="A127" s="1" t="str">
        <f>Cost_Sch1!A127</f>
        <v>Ursa TLP</v>
      </c>
      <c r="B127" t="str">
        <f>Cost_Sch1!B127</f>
        <v>GOM</v>
      </c>
      <c r="C127">
        <f>VLOOKUP(Cost_Sch1!C127,Coding!$B$2:$D$6,3,FALSE)</f>
        <v>1</v>
      </c>
      <c r="D127" t="str">
        <f>Cost_Sch1!D127</f>
        <v>IOC</v>
      </c>
      <c r="E127">
        <f>VLOOKUP(Cost_Sch1!E127,Coding!$B$36:$C$37,2,FALSE)</f>
        <v>2</v>
      </c>
      <c r="F127" s="7">
        <f>Cost_Sch1!F127</f>
        <v>1</v>
      </c>
      <c r="G127">
        <f>Cost_Sch1!G127</f>
        <v>2398</v>
      </c>
      <c r="H127" t="str">
        <f>Cost_Sch1!H127</f>
        <v>EPC</v>
      </c>
      <c r="I127">
        <f>Cost_Sch1!I127</f>
        <v>1040</v>
      </c>
      <c r="J127">
        <f>Cost_Sch1!J127</f>
        <v>1.45</v>
      </c>
      <c r="K127">
        <f>VLOOKUP(Cost_Sch1!K127,Coding!$B$44:$C$45,2,FALSE)</f>
        <v>1</v>
      </c>
      <c r="L127">
        <f>Cost_Sch1!L127</f>
        <v>216666.66666666669</v>
      </c>
      <c r="M127">
        <f>VLOOKUP(Cost_Sch1!M127,Coding!$B$47:$D$53,3,FALSE)</f>
        <v>5</v>
      </c>
      <c r="N127">
        <f>VLOOKUP(Cost_Sch1!N127,Coding!$B$2:$D$6,3,FALSE)</f>
        <v>3</v>
      </c>
      <c r="O127" t="str">
        <f>Cost_Sch1!O127</f>
        <v>TLP</v>
      </c>
      <c r="P127">
        <f>Cost_Sch1!P127</f>
        <v>1160</v>
      </c>
      <c r="Q127">
        <f>VLOOKUP(Cost_Sch1!Q127,Coding!$B$2:$D$6,3,FALSE)</f>
        <v>5</v>
      </c>
      <c r="R127">
        <f>Cost_Sch1!R127</f>
        <v>0.69230769230769229</v>
      </c>
      <c r="S127">
        <f>VLOOKUP(Cost_Sch1!S127,Coding!$B$2:$D$6,3,FALSE)</f>
        <v>4</v>
      </c>
      <c r="T127">
        <f>Cost_Sch1!T127</f>
        <v>-8.1730769230769232E-2</v>
      </c>
    </row>
    <row r="128" spans="1:20" ht="17">
      <c r="A128" s="1" t="str">
        <f>Cost_Sch1!A128</f>
        <v>Ram Powell TLP</v>
      </c>
      <c r="B128" t="str">
        <f>Cost_Sch1!B128</f>
        <v>GOM</v>
      </c>
      <c r="C128">
        <f>VLOOKUP(Cost_Sch1!C128,Coding!$B$2:$D$6,3,FALSE)</f>
        <v>1</v>
      </c>
      <c r="D128" t="str">
        <f>Cost_Sch1!D128</f>
        <v>IOC</v>
      </c>
      <c r="E128">
        <f>VLOOKUP(Cost_Sch1!E128,Coding!$B$36:$C$37,2,FALSE)</f>
        <v>2</v>
      </c>
      <c r="F128" s="7">
        <f>Cost_Sch1!F128</f>
        <v>1</v>
      </c>
      <c r="G128">
        <f>Cost_Sch1!G128</f>
        <v>1885</v>
      </c>
      <c r="H128" t="str">
        <f>Cost_Sch1!H128</f>
        <v>EPC</v>
      </c>
      <c r="I128">
        <f>Cost_Sch1!I128</f>
        <v>915</v>
      </c>
      <c r="J128">
        <f>Cost_Sch1!J128</f>
        <v>1</v>
      </c>
      <c r="K128">
        <f>VLOOKUP(Cost_Sch1!K128,Coding!$B$44:$C$45,2,FALSE)</f>
        <v>1</v>
      </c>
      <c r="L128">
        <f>Cost_Sch1!L128</f>
        <v>93333.333333333343</v>
      </c>
      <c r="M128">
        <f>VLOOKUP(Cost_Sch1!M128,Coding!$B$47:$D$53,3,FALSE)</f>
        <v>2</v>
      </c>
      <c r="N128">
        <f>VLOOKUP(Cost_Sch1!N128,Coding!$B$2:$D$6,3,FALSE)</f>
        <v>3</v>
      </c>
      <c r="O128" t="str">
        <f>Cost_Sch1!O128</f>
        <v>TLP</v>
      </c>
      <c r="P128">
        <f>Cost_Sch1!P128</f>
        <v>990</v>
      </c>
      <c r="Q128">
        <f>VLOOKUP(Cost_Sch1!Q128,Coding!$B$2:$D$6,3,FALSE)</f>
        <v>5</v>
      </c>
      <c r="R128">
        <f>Cost_Sch1!R128</f>
        <v>0.64285714285714279</v>
      </c>
      <c r="S128">
        <f>VLOOKUP(Cost_Sch1!S128,Coding!$B$2:$D$6,3,FALSE)</f>
        <v>4</v>
      </c>
      <c r="T128">
        <f>Cost_Sch1!T128</f>
        <v>1.5300546448087432E-2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873A-B28F-4C44-B16D-51616FF8C7C6}">
  <dimension ref="A1:T128"/>
  <sheetViews>
    <sheetView tabSelected="1" workbookViewId="0">
      <selection activeCell="D24" sqref="D24"/>
    </sheetView>
  </sheetViews>
  <sheetFormatPr baseColWidth="10" defaultRowHeight="16"/>
  <cols>
    <col min="1" max="1" width="16.33203125" style="1" customWidth="1"/>
    <col min="4" max="4" width="11.5" customWidth="1"/>
    <col min="16" max="16" width="12.1640625" bestFit="1" customWidth="1"/>
    <col min="20" max="20" width="15" bestFit="1" customWidth="1"/>
    <col min="21" max="21" width="12.83203125" bestFit="1" customWidth="1"/>
  </cols>
  <sheetData>
    <row r="1" spans="1:20" ht="34">
      <c r="A1" s="1" t="s">
        <v>0</v>
      </c>
      <c r="B1" t="s">
        <v>2</v>
      </c>
      <c r="C1" t="s">
        <v>6</v>
      </c>
      <c r="D1" t="s">
        <v>9</v>
      </c>
      <c r="E1" s="1" t="s">
        <v>3</v>
      </c>
      <c r="F1" t="s">
        <v>89</v>
      </c>
      <c r="G1" t="s">
        <v>4</v>
      </c>
      <c r="H1" t="s">
        <v>5</v>
      </c>
      <c r="I1" t="s">
        <v>10</v>
      </c>
      <c r="J1" t="s">
        <v>11</v>
      </c>
      <c r="K1" t="s">
        <v>90</v>
      </c>
      <c r="L1" t="s">
        <v>91</v>
      </c>
      <c r="M1" t="s">
        <v>92</v>
      </c>
      <c r="N1" t="s">
        <v>7</v>
      </c>
      <c r="O1" t="s">
        <v>1</v>
      </c>
      <c r="P1" s="1" t="s">
        <v>158</v>
      </c>
      <c r="Q1" t="s">
        <v>8</v>
      </c>
      <c r="R1" t="s">
        <v>93</v>
      </c>
      <c r="S1" t="s">
        <v>159</v>
      </c>
      <c r="T1" t="s">
        <v>12</v>
      </c>
    </row>
    <row r="2" spans="1:20" ht="17">
      <c r="A2" s="1" t="str">
        <f>Cost_Sch1!A2</f>
        <v>Lingshui Semi</v>
      </c>
      <c r="B2" t="str">
        <f>Cost_Sch1!B2</f>
        <v>SEA CH</v>
      </c>
      <c r="C2">
        <f>VLOOKUP(Cost_Sch1!C2,Coding!$B$2:$D$6,3,FALSE)</f>
        <v>5</v>
      </c>
      <c r="D2" t="str">
        <f>Cost_Sch1!D2</f>
        <v>NOC</v>
      </c>
      <c r="E2">
        <f>VLOOKUP(Cost_Sch1!E2,Coding!$B$36:$C$37,2,FALSE)</f>
        <v>2</v>
      </c>
      <c r="F2" s="7">
        <f>Cost_Sch1!F2</f>
        <v>1</v>
      </c>
      <c r="G2">
        <f>Cost_Sch1!G2</f>
        <v>10439</v>
      </c>
      <c r="H2" t="str">
        <f>Cost_Sch1!H2</f>
        <v>EPC</v>
      </c>
      <c r="I2">
        <f>Cost_Sch1!I2</f>
        <v>700</v>
      </c>
      <c r="J2">
        <f>Cost_Sch1!J2</f>
        <v>3.1</v>
      </c>
      <c r="K2">
        <f>VLOOKUP(Cost_Sch1!K2,Coding!$B$44:$C$45,2,FALSE)</f>
        <v>1</v>
      </c>
      <c r="L2">
        <f>Cost_Sch1!L2</f>
        <v>67166.666666666657</v>
      </c>
      <c r="M2">
        <f>VLOOKUP(Cost_Sch1!M2,Coding!$B$47:$D$53,3,FALSE)</f>
        <v>2</v>
      </c>
      <c r="N2">
        <f>VLOOKUP(Cost_Sch1!N2,Coding!$B$2:$D$6,3,FALSE)</f>
        <v>2</v>
      </c>
      <c r="O2" t="str">
        <f>Cost_Sch1!O2</f>
        <v>SEMI</v>
      </c>
      <c r="P2">
        <f>Cost_Sch1!P2</f>
        <v>980</v>
      </c>
      <c r="Q2">
        <f>VLOOKUP(Cost_Sch1!Q2,Coding!$B$2:$D$6,3,FALSE)</f>
        <v>2</v>
      </c>
      <c r="R2">
        <f>Cost_Sch1!R2</f>
        <v>0.14888337468982632</v>
      </c>
      <c r="S2">
        <f>VLOOKUP(Cost_Sch1!S2,Coding!$B$2:$D$6,3,FALSE)</f>
        <v>4</v>
      </c>
      <c r="T2">
        <f>Cost_Sch1!T2</f>
        <v>0.76</v>
      </c>
    </row>
    <row r="3" spans="1:20" ht="17">
      <c r="A3" s="1" t="str">
        <f>Cost_Sch1!A3</f>
        <v>Bohai Ming Zhu</v>
      </c>
      <c r="B3" t="str">
        <f>Cost_Sch1!B3</f>
        <v>SEA CH</v>
      </c>
      <c r="C3">
        <f>VLOOKUP(Cost_Sch1!C3,Coding!$B$2:$D$6,3,FALSE)</f>
        <v>5</v>
      </c>
      <c r="D3" t="str">
        <f>Cost_Sch1!D3</f>
        <v>NOC</v>
      </c>
      <c r="E3">
        <f>VLOOKUP(Cost_Sch1!E3,Coding!$B$36:$C$37,2,FALSE)</f>
        <v>2</v>
      </c>
      <c r="F3" s="7">
        <f>Cost_Sch1!F3</f>
        <v>1</v>
      </c>
      <c r="G3">
        <f>Cost_Sch1!G3</f>
        <v>4350</v>
      </c>
      <c r="H3" t="str">
        <f>Cost_Sch1!H3</f>
        <v>EPC</v>
      </c>
      <c r="I3">
        <f>Cost_Sch1!I3</f>
        <v>259</v>
      </c>
      <c r="J3">
        <f>Cost_Sch1!J3</f>
        <v>0.4</v>
      </c>
      <c r="K3">
        <f>VLOOKUP(Cost_Sch1!K3,Coding!$B$44:$C$45,2,FALSE)</f>
        <v>1</v>
      </c>
      <c r="L3">
        <f>Cost_Sch1!L3</f>
        <v>40000</v>
      </c>
      <c r="M3">
        <f>VLOOKUP(Cost_Sch1!M3,Coding!$B$47:$D$53,3,FALSE)</f>
        <v>1</v>
      </c>
      <c r="N3">
        <f>VLOOKUP(Cost_Sch1!N3,Coding!$B$2:$D$6,3,FALSE)</f>
        <v>2</v>
      </c>
      <c r="O3" t="str">
        <f>Cost_Sch1!O3</f>
        <v>FPSO</v>
      </c>
      <c r="P3">
        <f>Cost_Sch1!P3</f>
        <v>30</v>
      </c>
      <c r="Q3">
        <f>VLOOKUP(Cost_Sch1!Q3,Coding!$B$2:$D$6,3,FALSE)</f>
        <v>1</v>
      </c>
      <c r="R3">
        <f>Cost_Sch1!R3</f>
        <v>1</v>
      </c>
      <c r="S3">
        <f>VLOOKUP(Cost_Sch1!S3,Coding!$B$2:$D$6,3,FALSE)</f>
        <v>1</v>
      </c>
      <c r="T3">
        <f>Cost_Sch1!T3</f>
        <v>0.47104247104247104</v>
      </c>
    </row>
    <row r="4" spans="1:20" ht="17">
      <c r="A4" s="1" t="str">
        <f>Cost_Sch1!A4</f>
        <v>Petrojarl Varg</v>
      </c>
      <c r="B4" t="str">
        <f>Cost_Sch1!B4</f>
        <v>NE</v>
      </c>
      <c r="C4">
        <f>VLOOKUP(Cost_Sch1!C4,Coding!$B$2:$D$6,3,FALSE)</f>
        <v>1</v>
      </c>
      <c r="D4" t="str">
        <f>Cost_Sch1!D4</f>
        <v>OC</v>
      </c>
      <c r="E4">
        <f>VLOOKUP(Cost_Sch1!E4,Coding!$B$36:$C$37,2,FALSE)</f>
        <v>1</v>
      </c>
      <c r="F4" s="7">
        <f>Cost_Sch1!F4</f>
        <v>1</v>
      </c>
      <c r="G4">
        <f>Cost_Sch1!G4</f>
        <v>2240</v>
      </c>
      <c r="H4" t="str">
        <f>Cost_Sch1!H4</f>
        <v>EPC</v>
      </c>
      <c r="I4">
        <f>Cost_Sch1!I4</f>
        <v>816</v>
      </c>
      <c r="J4">
        <f>Cost_Sch1!J4</f>
        <v>0.46</v>
      </c>
      <c r="K4">
        <f>VLOOKUP(Cost_Sch1!K4,Coding!$B$44:$C$45,2,FALSE)</f>
        <v>1</v>
      </c>
      <c r="L4">
        <f>Cost_Sch1!L4</f>
        <v>65833.333333333328</v>
      </c>
      <c r="M4">
        <f>VLOOKUP(Cost_Sch1!M4,Coding!$B$47:$D$53,3,FALSE)</f>
        <v>2</v>
      </c>
      <c r="N4">
        <f>VLOOKUP(Cost_Sch1!N4,Coding!$B$2:$D$6,3,FALSE)</f>
        <v>2</v>
      </c>
      <c r="O4" t="str">
        <f>Cost_Sch1!O4</f>
        <v>FPSO</v>
      </c>
      <c r="P4">
        <f>Cost_Sch1!P4</f>
        <v>84</v>
      </c>
      <c r="Q4">
        <f>VLOOKUP(Cost_Sch1!Q4,Coding!$B$2:$D$6,3,FALSE)</f>
        <v>1</v>
      </c>
      <c r="R4">
        <f>Cost_Sch1!R4</f>
        <v>0.86582278481012664</v>
      </c>
      <c r="S4">
        <f>VLOOKUP(Cost_Sch1!S4,Coding!$B$2:$D$6,3,FALSE)</f>
        <v>2</v>
      </c>
      <c r="T4">
        <f>Cost_Sch1!T4</f>
        <v>0.28676470588235292</v>
      </c>
    </row>
    <row r="5" spans="1:20" ht="34">
      <c r="A5" s="1" t="str">
        <f>Cost_Sch1!A5</f>
        <v>Stybarrow Venture MV16</v>
      </c>
      <c r="B5" t="str">
        <f>Cost_Sch1!B5</f>
        <v>AUST/NZ</v>
      </c>
      <c r="C5">
        <f>VLOOKUP(Cost_Sch1!C5,Coding!$B$2:$D$6,3,FALSE)</f>
        <v>3</v>
      </c>
      <c r="D5" t="str">
        <f>Cost_Sch1!D5</f>
        <v>IOC</v>
      </c>
      <c r="E5">
        <f>VLOOKUP(Cost_Sch1!E5,Coding!$B$36:$C$37,2,FALSE)</f>
        <v>1</v>
      </c>
      <c r="F5" s="7">
        <f>Cost_Sch1!F5</f>
        <v>3</v>
      </c>
      <c r="G5">
        <f>Cost_Sch1!G5</f>
        <v>5922</v>
      </c>
      <c r="H5" t="str">
        <f>Cost_Sch1!H5</f>
        <v>EPC</v>
      </c>
      <c r="I5">
        <f>Cost_Sch1!I5</f>
        <v>702</v>
      </c>
      <c r="J5">
        <f>Cost_Sch1!J5</f>
        <v>0.59842519685039375</v>
      </c>
      <c r="K5">
        <f>VLOOKUP(Cost_Sch1!K5,Coding!$B$44:$C$45,2,FALSE)</f>
        <v>1</v>
      </c>
      <c r="L5">
        <f>Cost_Sch1!L5</f>
        <v>87500</v>
      </c>
      <c r="M5">
        <f>VLOOKUP(Cost_Sch1!M5,Coding!$B$47:$D$53,3,FALSE)</f>
        <v>2</v>
      </c>
      <c r="N5">
        <f>VLOOKUP(Cost_Sch1!N5,Coding!$B$2:$D$6,3,FALSE)</f>
        <v>3</v>
      </c>
      <c r="O5" t="str">
        <f>Cost_Sch1!O5</f>
        <v>FPSO</v>
      </c>
      <c r="P5">
        <f>Cost_Sch1!P5</f>
        <v>825</v>
      </c>
      <c r="Q5">
        <f>VLOOKUP(Cost_Sch1!Q5,Coding!$B$2:$D$6,3,FALSE)</f>
        <v>2</v>
      </c>
      <c r="R5">
        <f>Cost_Sch1!R5</f>
        <v>0.91428571428571426</v>
      </c>
      <c r="S5">
        <f>VLOOKUP(Cost_Sch1!S5,Coding!$B$2:$D$6,3,FALSE)</f>
        <v>4</v>
      </c>
      <c r="T5">
        <f>Cost_Sch1!T5</f>
        <v>-0.14387464387464388</v>
      </c>
    </row>
    <row r="6" spans="1:20" ht="17">
      <c r="A6" s="1" t="str">
        <f>Cost_Sch1!A6</f>
        <v>Alima FPU</v>
      </c>
      <c r="B6" t="str">
        <f>Cost_Sch1!B6</f>
        <v>AFRICA</v>
      </c>
      <c r="C6">
        <f>VLOOKUP(Cost_Sch1!C6,Coding!$B$2:$D$6,3,FALSE)</f>
        <v>2</v>
      </c>
      <c r="D6" t="str">
        <f>Cost_Sch1!D6</f>
        <v>IOC</v>
      </c>
      <c r="E6">
        <f>VLOOKUP(Cost_Sch1!E6,Coding!$B$36:$C$37,2,FALSE)</f>
        <v>2</v>
      </c>
      <c r="F6" s="7">
        <f>Cost_Sch1!F6</f>
        <v>1</v>
      </c>
      <c r="G6">
        <f>Cost_Sch1!G6</f>
        <v>5720</v>
      </c>
      <c r="H6" t="str">
        <f>Cost_Sch1!H6</f>
        <v>EPC</v>
      </c>
      <c r="I6">
        <f>Cost_Sch1!I6</f>
        <v>994</v>
      </c>
      <c r="J6">
        <f>Cost_Sch1!J6</f>
        <v>1.133</v>
      </c>
      <c r="K6">
        <f>VLOOKUP(Cost_Sch1!K6,Coding!$B$44:$C$45,2,FALSE)</f>
        <v>1</v>
      </c>
      <c r="L6">
        <f>Cost_Sch1!L6</f>
        <v>100000</v>
      </c>
      <c r="M6">
        <f>VLOOKUP(Cost_Sch1!M6,Coding!$B$47:$D$53,3,FALSE)</f>
        <v>3</v>
      </c>
      <c r="N6">
        <f>VLOOKUP(Cost_Sch1!N6,Coding!$B$2:$D$6,3,FALSE)</f>
        <v>1</v>
      </c>
      <c r="O6" t="str">
        <f>Cost_Sch1!O6</f>
        <v>BARGE</v>
      </c>
      <c r="P6">
        <f>Cost_Sch1!P6</f>
        <v>600</v>
      </c>
      <c r="Q6">
        <f>VLOOKUP(Cost_Sch1!Q6,Coding!$B$2:$D$6,3,FALSE)</f>
        <v>3</v>
      </c>
      <c r="R6">
        <f>Cost_Sch1!R6</f>
        <v>0.9</v>
      </c>
      <c r="S6">
        <f>VLOOKUP(Cost_Sch1!S6,Coding!$B$2:$D$6,3,FALSE)</f>
        <v>4</v>
      </c>
      <c r="T6">
        <f>Cost_Sch1!T6</f>
        <v>-2.2132796780684104E-2</v>
      </c>
    </row>
    <row r="7" spans="1:20" ht="17">
      <c r="A7" s="1" t="str">
        <f>Cost_Sch1!A7</f>
        <v>Jangkrik</v>
      </c>
      <c r="B7" t="str">
        <f>Cost_Sch1!B7</f>
        <v>SEA</v>
      </c>
      <c r="C7">
        <f>VLOOKUP(Cost_Sch1!C7,Coding!$B$2:$D$6,3,FALSE)</f>
        <v>4</v>
      </c>
      <c r="D7" t="str">
        <f>Cost_Sch1!D7</f>
        <v>OC</v>
      </c>
      <c r="E7">
        <f>VLOOKUP(Cost_Sch1!E7,Coding!$B$36:$C$37,2,FALSE)</f>
        <v>2</v>
      </c>
      <c r="F7" s="7">
        <f>Cost_Sch1!F7</f>
        <v>1</v>
      </c>
      <c r="G7">
        <f>Cost_Sch1!G7</f>
        <v>8824</v>
      </c>
      <c r="H7" t="str">
        <f>Cost_Sch1!H7</f>
        <v>EPC</v>
      </c>
      <c r="I7">
        <f>Cost_Sch1!I7</f>
        <v>1052</v>
      </c>
      <c r="J7">
        <f>Cost_Sch1!J7</f>
        <v>2.6764999999999999</v>
      </c>
      <c r="K7">
        <f>VLOOKUP(Cost_Sch1!K7,Coding!$B$44:$C$45,2,FALSE)</f>
        <v>1</v>
      </c>
      <c r="L7">
        <f>Cost_Sch1!L7</f>
        <v>79400</v>
      </c>
      <c r="M7">
        <f>VLOOKUP(Cost_Sch1!M7,Coding!$B$47:$D$53,3,FALSE)</f>
        <v>2</v>
      </c>
      <c r="N7">
        <f>VLOOKUP(Cost_Sch1!N7,Coding!$B$2:$D$6,3,FALSE)</f>
        <v>2</v>
      </c>
      <c r="O7" t="str">
        <f>Cost_Sch1!O7</f>
        <v>BARGE</v>
      </c>
      <c r="P7">
        <f>Cost_Sch1!P7</f>
        <v>120</v>
      </c>
      <c r="Q7">
        <f>VLOOKUP(Cost_Sch1!Q7,Coding!$B$2:$D$6,3,FALSE)</f>
        <v>2</v>
      </c>
      <c r="R7">
        <f>Cost_Sch1!R7</f>
        <v>5.5415617128463476E-2</v>
      </c>
      <c r="S7">
        <f>VLOOKUP(Cost_Sch1!S7,Coding!$B$2:$D$6,3,FALSE)</f>
        <v>3</v>
      </c>
      <c r="T7">
        <f>Cost_Sch1!T7</f>
        <v>0.11406844106463879</v>
      </c>
    </row>
    <row r="8" spans="1:20" ht="17">
      <c r="A8" s="1" t="str">
        <f>Cost_Sch1!A8</f>
        <v>Prelude</v>
      </c>
      <c r="B8" t="str">
        <f>Cost_Sch1!B8</f>
        <v>AUST/NZ</v>
      </c>
      <c r="C8">
        <f>VLOOKUP(Cost_Sch1!C8,Coding!$B$2:$D$6,3,FALSE)</f>
        <v>3</v>
      </c>
      <c r="D8" t="str">
        <f>Cost_Sch1!D8</f>
        <v>IOC</v>
      </c>
      <c r="E8">
        <f>VLOOKUP(Cost_Sch1!E8,Coding!$B$36:$C$37,2,FALSE)</f>
        <v>2</v>
      </c>
      <c r="F8" s="7">
        <f>Cost_Sch1!F8</f>
        <v>1</v>
      </c>
      <c r="G8">
        <f>Cost_Sch1!G8</f>
        <v>7814</v>
      </c>
      <c r="H8" t="str">
        <f>Cost_Sch1!H8</f>
        <v>EPC</v>
      </c>
      <c r="I8">
        <f>Cost_Sch1!I8</f>
        <v>2229</v>
      </c>
      <c r="J8">
        <f>Cost_Sch1!J8</f>
        <v>11.16</v>
      </c>
      <c r="K8">
        <f>VLOOKUP(Cost_Sch1!K8,Coding!$B$44:$C$45,2,FALSE)</f>
        <v>1</v>
      </c>
      <c r="L8">
        <f>Cost_Sch1!L8</f>
        <v>148333.33333333331</v>
      </c>
      <c r="M8">
        <f>VLOOKUP(Cost_Sch1!M8,Coding!$B$47:$D$53,3,FALSE)</f>
        <v>6</v>
      </c>
      <c r="N8">
        <f>VLOOKUP(Cost_Sch1!N8,Coding!$B$2:$D$6,3,FALSE)</f>
        <v>5</v>
      </c>
      <c r="O8" t="str">
        <f>Cost_Sch1!O8</f>
        <v>FLNG</v>
      </c>
      <c r="P8">
        <f>Cost_Sch1!P8</f>
        <v>250</v>
      </c>
      <c r="Q8">
        <f>VLOOKUP(Cost_Sch1!Q8,Coding!$B$2:$D$6,3,FALSE)</f>
        <v>1</v>
      </c>
      <c r="R8">
        <f>Cost_Sch1!R8</f>
        <v>0.2359550561797753</v>
      </c>
      <c r="S8">
        <f>VLOOKUP(Cost_Sch1!S8,Coding!$B$2:$D$6,3,FALSE)</f>
        <v>5</v>
      </c>
      <c r="T8">
        <f>Cost_Sch1!T8</f>
        <v>0.24315836698070883</v>
      </c>
    </row>
    <row r="9" spans="1:20" ht="17">
      <c r="A9" s="1" t="str">
        <f>Cost_Sch1!A9</f>
        <v>CLOV FPSO</v>
      </c>
      <c r="B9" t="str">
        <f>Cost_Sch1!B9</f>
        <v>AFRICA</v>
      </c>
      <c r="C9">
        <f>VLOOKUP(Cost_Sch1!C9,Coding!$B$2:$D$6,3,FALSE)</f>
        <v>3</v>
      </c>
      <c r="D9" t="str">
        <f>Cost_Sch1!D9</f>
        <v>IOC</v>
      </c>
      <c r="E9">
        <f>VLOOKUP(Cost_Sch1!E9,Coding!$B$36:$C$37,2,FALSE)</f>
        <v>2</v>
      </c>
      <c r="F9" s="7">
        <f>Cost_Sch1!F9</f>
        <v>1</v>
      </c>
      <c r="G9">
        <f>Cost_Sch1!G9</f>
        <v>7534</v>
      </c>
      <c r="H9" t="str">
        <f>Cost_Sch1!H9</f>
        <v>EPC</v>
      </c>
      <c r="I9">
        <f>Cost_Sch1!I9</f>
        <v>1383</v>
      </c>
      <c r="J9">
        <f>Cost_Sch1!J9</f>
        <v>7</v>
      </c>
      <c r="K9">
        <f>VLOOKUP(Cost_Sch1!K9,Coding!$B$44:$C$45,2,FALSE)</f>
        <v>1</v>
      </c>
      <c r="L9">
        <f>Cost_Sch1!L9</f>
        <v>198333.33333333334</v>
      </c>
      <c r="M9">
        <f>VLOOKUP(Cost_Sch1!M9,Coding!$B$47:$D$53,3,FALSE)</f>
        <v>4</v>
      </c>
      <c r="N9">
        <f>VLOOKUP(Cost_Sch1!N9,Coding!$B$2:$D$6,3,FALSE)</f>
        <v>2</v>
      </c>
      <c r="O9" t="str">
        <f>Cost_Sch1!O9</f>
        <v>FPSO</v>
      </c>
      <c r="P9">
        <f>Cost_Sch1!P9</f>
        <v>1290</v>
      </c>
      <c r="Q9">
        <f>VLOOKUP(Cost_Sch1!Q9,Coding!$B$2:$D$6,3,FALSE)</f>
        <v>4</v>
      </c>
      <c r="R9">
        <f>Cost_Sch1!R9</f>
        <v>0.80672268907563016</v>
      </c>
      <c r="S9">
        <f>VLOOKUP(Cost_Sch1!S9,Coding!$B$2:$D$6,3,FALSE)</f>
        <v>5</v>
      </c>
      <c r="T9">
        <f>Cost_Sch1!T9</f>
        <v>7.9537237888647871E-3</v>
      </c>
    </row>
    <row r="10" spans="1:20" ht="17">
      <c r="A10" s="1" t="str">
        <f>Cost_Sch1!A10</f>
        <v>Dalia</v>
      </c>
      <c r="B10" t="str">
        <f>Cost_Sch1!B10</f>
        <v>AFRICA</v>
      </c>
      <c r="C10">
        <f>VLOOKUP(Cost_Sch1!C10,Coding!$B$2:$D$6,3,FALSE)</f>
        <v>4</v>
      </c>
      <c r="D10" t="str">
        <f>Cost_Sch1!D10</f>
        <v>IOC</v>
      </c>
      <c r="E10">
        <f>VLOOKUP(Cost_Sch1!E10,Coding!$B$36:$C$37,2,FALSE)</f>
        <v>2</v>
      </c>
      <c r="F10" s="7">
        <f>Cost_Sch1!F10</f>
        <v>1</v>
      </c>
      <c r="G10">
        <f>Cost_Sch1!G10</f>
        <v>4872</v>
      </c>
      <c r="H10" t="str">
        <f>Cost_Sch1!H10</f>
        <v>EPC</v>
      </c>
      <c r="I10">
        <f>Cost_Sch1!I10</f>
        <v>1306</v>
      </c>
      <c r="J10">
        <f>Cost_Sch1!J10</f>
        <v>3.4</v>
      </c>
      <c r="K10">
        <f>VLOOKUP(Cost_Sch1!K10,Coding!$B$44:$C$45,2,FALSE)</f>
        <v>1</v>
      </c>
      <c r="L10">
        <f>Cost_Sch1!L10</f>
        <v>287000</v>
      </c>
      <c r="M10">
        <f>VLOOKUP(Cost_Sch1!M10,Coding!$B$47:$D$53,3,FALSE)</f>
        <v>6</v>
      </c>
      <c r="N10">
        <f>VLOOKUP(Cost_Sch1!N10,Coding!$B$2:$D$6,3,FALSE)</f>
        <v>3</v>
      </c>
      <c r="O10" t="str">
        <f>Cost_Sch1!O10</f>
        <v>FPSO</v>
      </c>
      <c r="P10">
        <f>Cost_Sch1!P10</f>
        <v>1360</v>
      </c>
      <c r="Q10">
        <f>VLOOKUP(Cost_Sch1!Q10,Coding!$B$2:$D$6,3,FALSE)</f>
        <v>5</v>
      </c>
      <c r="R10">
        <f>Cost_Sch1!R10</f>
        <v>0.83623693379790942</v>
      </c>
      <c r="S10">
        <f>VLOOKUP(Cost_Sch1!S10,Coding!$B$2:$D$6,3,FALSE)</f>
        <v>2</v>
      </c>
      <c r="T10">
        <f>Cost_Sch1!T10</f>
        <v>1.0719754977029096E-2</v>
      </c>
    </row>
    <row r="11" spans="1:20" ht="17">
      <c r="A11" s="1" t="str">
        <f>Cost_Sch1!A11</f>
        <v>Girassol</v>
      </c>
      <c r="B11" t="str">
        <f>Cost_Sch1!B11</f>
        <v>AFRICA</v>
      </c>
      <c r="C11">
        <f>VLOOKUP(Cost_Sch1!C11,Coding!$B$2:$D$6,3,FALSE)</f>
        <v>4</v>
      </c>
      <c r="D11" t="str">
        <f>Cost_Sch1!D11</f>
        <v>IOC</v>
      </c>
      <c r="E11">
        <f>VLOOKUP(Cost_Sch1!E11,Coding!$B$36:$C$37,2,FALSE)</f>
        <v>2</v>
      </c>
      <c r="F11" s="7">
        <f>Cost_Sch1!F11</f>
        <v>1</v>
      </c>
      <c r="G11">
        <f>Cost_Sch1!G11</f>
        <v>3103</v>
      </c>
      <c r="H11" t="str">
        <f>Cost_Sch1!H11</f>
        <v>EPC</v>
      </c>
      <c r="I11">
        <f>Cost_Sch1!I11</f>
        <v>823</v>
      </c>
      <c r="J11">
        <f>Cost_Sch1!J11</f>
        <v>2.5</v>
      </c>
      <c r="K11">
        <f>VLOOKUP(Cost_Sch1!K11,Coding!$B$44:$C$45,2,FALSE)</f>
        <v>1</v>
      </c>
      <c r="L11">
        <f>Cost_Sch1!L11</f>
        <v>246666.66666666666</v>
      </c>
      <c r="M11">
        <f>VLOOKUP(Cost_Sch1!M11,Coding!$B$47:$D$53,3,FALSE)</f>
        <v>5</v>
      </c>
      <c r="N11">
        <f>VLOOKUP(Cost_Sch1!N11,Coding!$B$2:$D$6,3,FALSE)</f>
        <v>3</v>
      </c>
      <c r="O11" t="str">
        <f>Cost_Sch1!O11</f>
        <v>FPSO</v>
      </c>
      <c r="P11">
        <f>Cost_Sch1!P11</f>
        <v>1350</v>
      </c>
      <c r="Q11">
        <f>VLOOKUP(Cost_Sch1!Q11,Coding!$B$2:$D$6,3,FALSE)</f>
        <v>1</v>
      </c>
      <c r="R11">
        <f>Cost_Sch1!R11</f>
        <v>0.81081081081081086</v>
      </c>
      <c r="S11">
        <f>VLOOKUP(Cost_Sch1!S11,Coding!$B$2:$D$6,3,FALSE)</f>
        <v>1</v>
      </c>
      <c r="T11">
        <f>Cost_Sch1!T11</f>
        <v>0.52126366950182257</v>
      </c>
    </row>
    <row r="12" spans="1:20" ht="17">
      <c r="A12" s="1" t="str">
        <f>Cost_Sch1!A12</f>
        <v>Kaombo Norte</v>
      </c>
      <c r="B12" t="str">
        <f>Cost_Sch1!B12</f>
        <v>AFRICA</v>
      </c>
      <c r="C12">
        <f>VLOOKUP(Cost_Sch1!C12,Coding!$B$2:$D$6,3,FALSE)</f>
        <v>5</v>
      </c>
      <c r="D12" t="str">
        <f>Cost_Sch1!D12</f>
        <v>IOC</v>
      </c>
      <c r="E12">
        <f>VLOOKUP(Cost_Sch1!E12,Coding!$B$36:$C$37,2,FALSE)</f>
        <v>2</v>
      </c>
      <c r="F12" s="7">
        <f>Cost_Sch1!F12</f>
        <v>1</v>
      </c>
      <c r="G12">
        <f>Cost_Sch1!G12</f>
        <v>8871</v>
      </c>
      <c r="H12" t="str">
        <f>Cost_Sch1!H12</f>
        <v>EPC</v>
      </c>
      <c r="I12">
        <f>Cost_Sch1!I12</f>
        <v>1081</v>
      </c>
      <c r="J12">
        <f>Cost_Sch1!J12</f>
        <v>1.5</v>
      </c>
      <c r="K12">
        <f>VLOOKUP(Cost_Sch1!K12,Coding!$B$44:$C$45,2,FALSE)</f>
        <v>2</v>
      </c>
      <c r="L12">
        <f>Cost_Sch1!L12</f>
        <v>131666.66666666666</v>
      </c>
      <c r="M12">
        <f>VLOOKUP(Cost_Sch1!M12,Coding!$B$47:$D$53,3,FALSE)</f>
        <v>3</v>
      </c>
      <c r="N12">
        <f>VLOOKUP(Cost_Sch1!N12,Coding!$B$2:$D$6,3,FALSE)</f>
        <v>2</v>
      </c>
      <c r="O12" t="str">
        <f>Cost_Sch1!O12</f>
        <v>FPSO</v>
      </c>
      <c r="P12">
        <f>Cost_Sch1!P12</f>
        <v>1600</v>
      </c>
      <c r="Q12">
        <f>VLOOKUP(Cost_Sch1!Q12,Coding!$B$2:$D$6,3,FALSE)</f>
        <v>2</v>
      </c>
      <c r="R12">
        <f>Cost_Sch1!R12</f>
        <v>0.87341772151898744</v>
      </c>
      <c r="S12">
        <f>VLOOKUP(Cost_Sch1!S12,Coding!$B$2:$D$6,3,FALSE)</f>
        <v>3</v>
      </c>
      <c r="T12">
        <f>Cost_Sch1!T12</f>
        <v>0.44773358001850139</v>
      </c>
    </row>
    <row r="13" spans="1:20" ht="17">
      <c r="A13" s="1" t="str">
        <f>Cost_Sch1!A13</f>
        <v>Kaombo Sul</v>
      </c>
      <c r="B13" t="str">
        <f>Cost_Sch1!B13</f>
        <v>AFRICA</v>
      </c>
      <c r="C13">
        <f>VLOOKUP(Cost_Sch1!C13,Coding!$B$2:$D$6,3,FALSE)</f>
        <v>5</v>
      </c>
      <c r="D13" t="str">
        <f>Cost_Sch1!D13</f>
        <v>IOC</v>
      </c>
      <c r="E13">
        <f>VLOOKUP(Cost_Sch1!E13,Coding!$B$36:$C$37,2,FALSE)</f>
        <v>2</v>
      </c>
      <c r="F13" s="7">
        <f>Cost_Sch1!F13</f>
        <v>1</v>
      </c>
      <c r="G13">
        <f>Cost_Sch1!G13</f>
        <v>8871</v>
      </c>
      <c r="H13" t="str">
        <f>Cost_Sch1!H13</f>
        <v>EPC</v>
      </c>
      <c r="I13">
        <f>Cost_Sch1!I13</f>
        <v>1173</v>
      </c>
      <c r="J13">
        <f>Cost_Sch1!J13</f>
        <v>1.5</v>
      </c>
      <c r="K13">
        <f>VLOOKUP(Cost_Sch1!K13,Coding!$B$44:$C$45,2,FALSE)</f>
        <v>2</v>
      </c>
      <c r="L13">
        <f>Cost_Sch1!L13</f>
        <v>131666.66666666666</v>
      </c>
      <c r="M13">
        <f>VLOOKUP(Cost_Sch1!M13,Coding!$B$47:$D$53,3,FALSE)</f>
        <v>3</v>
      </c>
      <c r="N13">
        <f>VLOOKUP(Cost_Sch1!N13,Coding!$B$2:$D$6,3,FALSE)</f>
        <v>2</v>
      </c>
      <c r="O13" t="str">
        <f>Cost_Sch1!O13</f>
        <v>FPSO</v>
      </c>
      <c r="P13">
        <f>Cost_Sch1!P13</f>
        <v>1600</v>
      </c>
      <c r="Q13">
        <f>VLOOKUP(Cost_Sch1!Q13,Coding!$B$2:$D$6,3,FALSE)</f>
        <v>2</v>
      </c>
      <c r="R13">
        <f>Cost_Sch1!R13</f>
        <v>0.87341772151898744</v>
      </c>
      <c r="S13">
        <f>VLOOKUP(Cost_Sch1!S13,Coding!$B$2:$D$6,3,FALSE)</f>
        <v>3</v>
      </c>
      <c r="T13">
        <f>Cost_Sch1!T13</f>
        <v>0.54646206308610401</v>
      </c>
    </row>
    <row r="14" spans="1:20" ht="17">
      <c r="A14" s="1" t="str">
        <f>Cost_Sch1!A14</f>
        <v>Kizomba B</v>
      </c>
      <c r="B14" t="str">
        <f>Cost_Sch1!B14</f>
        <v>AFRICA</v>
      </c>
      <c r="C14">
        <f>VLOOKUP(Cost_Sch1!C14,Coding!$B$2:$D$6,3,FALSE)</f>
        <v>3</v>
      </c>
      <c r="D14" t="str">
        <f>Cost_Sch1!D14</f>
        <v>IOC</v>
      </c>
      <c r="E14">
        <f>VLOOKUP(Cost_Sch1!E14,Coding!$B$36:$C$37,2,FALSE)</f>
        <v>2</v>
      </c>
      <c r="F14" s="7">
        <f>Cost_Sch1!F14</f>
        <v>1</v>
      </c>
      <c r="G14">
        <f>Cost_Sch1!G14</f>
        <v>4756</v>
      </c>
      <c r="H14" t="str">
        <f>Cost_Sch1!H14</f>
        <v>EPC</v>
      </c>
      <c r="I14">
        <f>Cost_Sch1!I14</f>
        <v>1071</v>
      </c>
      <c r="J14">
        <f>Cost_Sch1!J14</f>
        <v>0.76</v>
      </c>
      <c r="K14">
        <f>VLOOKUP(Cost_Sch1!K14,Coding!$B$44:$C$45,2,FALSE)</f>
        <v>1</v>
      </c>
      <c r="L14">
        <f>Cost_Sch1!L14</f>
        <v>316666.66666666669</v>
      </c>
      <c r="M14">
        <f>VLOOKUP(Cost_Sch1!M14,Coding!$B$47:$D$53,3,FALSE)</f>
        <v>6</v>
      </c>
      <c r="N14">
        <f>VLOOKUP(Cost_Sch1!N14,Coding!$B$2:$D$6,3,FALSE)</f>
        <v>1</v>
      </c>
      <c r="O14" t="str">
        <f>Cost_Sch1!O14</f>
        <v>FPSO</v>
      </c>
      <c r="P14">
        <f>Cost_Sch1!P14</f>
        <v>1250</v>
      </c>
      <c r="Q14">
        <f>VLOOKUP(Cost_Sch1!Q14,Coding!$B$2:$D$6,3,FALSE)</f>
        <v>5</v>
      </c>
      <c r="R14">
        <f>Cost_Sch1!R14</f>
        <v>0.78947368421052622</v>
      </c>
      <c r="S14">
        <f>VLOOKUP(Cost_Sch1!S14,Coding!$B$2:$D$6,3,FALSE)</f>
        <v>2</v>
      </c>
      <c r="T14">
        <f>Cost_Sch1!T14</f>
        <v>-0.14005602240896359</v>
      </c>
    </row>
    <row r="15" spans="1:20" ht="17">
      <c r="A15" s="1" t="str">
        <f>Cost_Sch1!A15</f>
        <v>Mondo</v>
      </c>
      <c r="B15" t="str">
        <f>Cost_Sch1!B15</f>
        <v>AFRICA</v>
      </c>
      <c r="C15">
        <f>VLOOKUP(Cost_Sch1!C15,Coding!$B$2:$D$6,3,FALSE)</f>
        <v>4</v>
      </c>
      <c r="D15" t="str">
        <f>Cost_Sch1!D15</f>
        <v>IOC</v>
      </c>
      <c r="E15">
        <f>VLOOKUP(Cost_Sch1!E15,Coding!$B$36:$C$37,2,FALSE)</f>
        <v>1</v>
      </c>
      <c r="F15" s="7">
        <f>Cost_Sch1!F15</f>
        <v>1</v>
      </c>
      <c r="G15">
        <f>Cost_Sch1!G15</f>
        <v>5866</v>
      </c>
      <c r="H15" t="str">
        <f>Cost_Sch1!H15</f>
        <v>EPC</v>
      </c>
      <c r="I15">
        <f>Cost_Sch1!I15</f>
        <v>797</v>
      </c>
      <c r="J15">
        <f>Cost_Sch1!J15</f>
        <v>0.75</v>
      </c>
      <c r="K15">
        <f>VLOOKUP(Cost_Sch1!K15,Coding!$B$44:$C$45,2,FALSE)</f>
        <v>2</v>
      </c>
      <c r="L15">
        <f>Cost_Sch1!L15</f>
        <v>115833.33333333333</v>
      </c>
      <c r="M15">
        <f>VLOOKUP(Cost_Sch1!M15,Coding!$B$47:$D$53,3,FALSE)</f>
        <v>3</v>
      </c>
      <c r="N15">
        <f>VLOOKUP(Cost_Sch1!N15,Coding!$B$2:$D$6,3,FALSE)</f>
        <v>1</v>
      </c>
      <c r="O15" t="str">
        <f>Cost_Sch1!O15</f>
        <v>FPSO</v>
      </c>
      <c r="P15">
        <f>Cost_Sch1!P15</f>
        <v>728</v>
      </c>
      <c r="Q15">
        <f>VLOOKUP(Cost_Sch1!Q15,Coding!$B$2:$D$6,3,FALSE)</f>
        <v>3</v>
      </c>
      <c r="R15">
        <f>Cost_Sch1!R15</f>
        <v>0.86330935251798568</v>
      </c>
      <c r="S15">
        <f>VLOOKUP(Cost_Sch1!S15,Coding!$B$2:$D$6,3,FALSE)</f>
        <v>3</v>
      </c>
      <c r="T15">
        <f>Cost_Sch1!T15</f>
        <v>-0.10163111668757842</v>
      </c>
    </row>
    <row r="16" spans="1:20" ht="17">
      <c r="A16" s="1" t="str">
        <f>Cost_Sch1!A16</f>
        <v>Saxi-Batuque</v>
      </c>
      <c r="B16" t="str">
        <f>Cost_Sch1!B16</f>
        <v>AFRICA</v>
      </c>
      <c r="C16">
        <f>VLOOKUP(Cost_Sch1!C16,Coding!$B$2:$D$6,3,FALSE)</f>
        <v>4</v>
      </c>
      <c r="D16" t="str">
        <f>Cost_Sch1!D16</f>
        <v>IOC</v>
      </c>
      <c r="E16">
        <f>VLOOKUP(Cost_Sch1!E16,Coding!$B$36:$C$37,2,FALSE)</f>
        <v>1</v>
      </c>
      <c r="F16" s="7">
        <f>Cost_Sch1!F16</f>
        <v>3</v>
      </c>
      <c r="G16">
        <f>Cost_Sch1!G16</f>
        <v>5866</v>
      </c>
      <c r="H16" t="str">
        <f>Cost_Sch1!H16</f>
        <v>EPC</v>
      </c>
      <c r="I16">
        <f>Cost_Sch1!I16</f>
        <v>797</v>
      </c>
      <c r="J16">
        <f>Cost_Sch1!J16</f>
        <v>0.75</v>
      </c>
      <c r="K16">
        <f>VLOOKUP(Cost_Sch1!K16,Coding!$B$44:$C$45,2,FALSE)</f>
        <v>2</v>
      </c>
      <c r="L16">
        <f>Cost_Sch1!L16</f>
        <v>130000</v>
      </c>
      <c r="M16">
        <f>VLOOKUP(Cost_Sch1!M16,Coding!$B$47:$D$53,3,FALSE)</f>
        <v>3</v>
      </c>
      <c r="N16">
        <f>VLOOKUP(Cost_Sch1!N16,Coding!$B$2:$D$6,3,FALSE)</f>
        <v>1</v>
      </c>
      <c r="O16" t="str">
        <f>Cost_Sch1!O16</f>
        <v>FPSO</v>
      </c>
      <c r="P16">
        <f>Cost_Sch1!P16</f>
        <v>720</v>
      </c>
      <c r="Q16">
        <f>VLOOKUP(Cost_Sch1!Q16,Coding!$B$2:$D$6,3,FALSE)</f>
        <v>3</v>
      </c>
      <c r="R16">
        <f>Cost_Sch1!R16</f>
        <v>0.80769230769230771</v>
      </c>
      <c r="S16">
        <f>VLOOKUP(Cost_Sch1!S16,Coding!$B$2:$D$6,3,FALSE)</f>
        <v>3</v>
      </c>
      <c r="T16">
        <f>Cost_Sch1!T16</f>
        <v>-8.4065244667503133E-2</v>
      </c>
    </row>
    <row r="17" spans="1:20" ht="17">
      <c r="A17" s="1" t="str">
        <f>Cost_Sch1!A17</f>
        <v>Greater Plutonio</v>
      </c>
      <c r="B17" t="str">
        <f>Cost_Sch1!B17</f>
        <v>AFRICA</v>
      </c>
      <c r="C17">
        <f>VLOOKUP(Cost_Sch1!C17,Coding!$B$2:$D$6,3,FALSE)</f>
        <v>3</v>
      </c>
      <c r="D17" t="str">
        <f>Cost_Sch1!D17</f>
        <v>IOC</v>
      </c>
      <c r="E17">
        <f>VLOOKUP(Cost_Sch1!E17,Coding!$B$36:$C$37,2,FALSE)</f>
        <v>2</v>
      </c>
      <c r="F17" s="7">
        <f>Cost_Sch1!F17</f>
        <v>1</v>
      </c>
      <c r="G17">
        <f>Cost_Sch1!G17</f>
        <v>5144</v>
      </c>
      <c r="H17" t="str">
        <f>Cost_Sch1!H17</f>
        <v>EPC</v>
      </c>
      <c r="I17">
        <f>Cost_Sch1!I17</f>
        <v>1124</v>
      </c>
      <c r="J17">
        <f>Cost_Sch1!J17</f>
        <v>1.73</v>
      </c>
      <c r="K17">
        <f>VLOOKUP(Cost_Sch1!K17,Coding!$B$44:$C$45,2,FALSE)</f>
        <v>1</v>
      </c>
      <c r="L17">
        <f>Cost_Sch1!L17</f>
        <v>305000</v>
      </c>
      <c r="M17">
        <f>VLOOKUP(Cost_Sch1!M17,Coding!$B$47:$D$53,3,FALSE)</f>
        <v>6</v>
      </c>
      <c r="N17">
        <f>VLOOKUP(Cost_Sch1!N17,Coding!$B$2:$D$6,3,FALSE)</f>
        <v>3</v>
      </c>
      <c r="O17" t="str">
        <f>Cost_Sch1!O17</f>
        <v>FPSO</v>
      </c>
      <c r="P17">
        <f>Cost_Sch1!P17</f>
        <v>1350</v>
      </c>
      <c r="Q17">
        <f>VLOOKUP(Cost_Sch1!Q17,Coding!$B$2:$D$6,3,FALSE)</f>
        <v>2</v>
      </c>
      <c r="R17">
        <f>Cost_Sch1!R17</f>
        <v>0.81967213114754101</v>
      </c>
      <c r="S17">
        <f>VLOOKUP(Cost_Sch1!S17,Coding!$B$2:$D$6,3,FALSE)</f>
        <v>4</v>
      </c>
      <c r="T17">
        <f>Cost_Sch1!T17</f>
        <v>0.19039145907473309</v>
      </c>
    </row>
    <row r="18" spans="1:20" ht="17">
      <c r="A18" s="1" t="str">
        <f>Cost_Sch1!A18</f>
        <v>PSVM FPSO</v>
      </c>
      <c r="B18" t="str">
        <f>Cost_Sch1!B18</f>
        <v>AFRICA</v>
      </c>
      <c r="C18">
        <f>VLOOKUP(Cost_Sch1!C18,Coding!$B$2:$D$6,3,FALSE)</f>
        <v>5</v>
      </c>
      <c r="D18" t="str">
        <f>Cost_Sch1!D18</f>
        <v>IOC</v>
      </c>
      <c r="E18">
        <f>VLOOKUP(Cost_Sch1!E18,Coding!$B$36:$C$37,2,FALSE)</f>
        <v>2</v>
      </c>
      <c r="F18" s="7">
        <f>Cost_Sch1!F18</f>
        <v>1</v>
      </c>
      <c r="G18">
        <f>Cost_Sch1!G18</f>
        <v>6755</v>
      </c>
      <c r="H18" t="str">
        <f>Cost_Sch1!H18</f>
        <v>EPC</v>
      </c>
      <c r="I18">
        <f>Cost_Sch1!I18</f>
        <v>1249</v>
      </c>
      <c r="J18">
        <f>Cost_Sch1!J18</f>
        <v>10</v>
      </c>
      <c r="K18">
        <f>VLOOKUP(Cost_Sch1!K18,Coding!$B$44:$C$45,2,FALSE)</f>
        <v>2</v>
      </c>
      <c r="L18">
        <f>Cost_Sch1!L18</f>
        <v>197833.33333333334</v>
      </c>
      <c r="M18">
        <f>VLOOKUP(Cost_Sch1!M18,Coding!$B$47:$D$53,3,FALSE)</f>
        <v>4</v>
      </c>
      <c r="N18">
        <f>VLOOKUP(Cost_Sch1!N18,Coding!$B$2:$D$6,3,FALSE)</f>
        <v>5</v>
      </c>
      <c r="O18" t="str">
        <f>Cost_Sch1!O18</f>
        <v>FPSO</v>
      </c>
      <c r="P18">
        <f>Cost_Sch1!P18</f>
        <v>2000</v>
      </c>
      <c r="Q18">
        <f>VLOOKUP(Cost_Sch1!Q18,Coding!$B$2:$D$6,3,FALSE)</f>
        <v>2</v>
      </c>
      <c r="R18">
        <f>Cost_Sch1!R18</f>
        <v>0.79359730412805385</v>
      </c>
      <c r="S18">
        <f>VLOOKUP(Cost_Sch1!S18,Coding!$B$2:$D$6,3,FALSE)</f>
        <v>1</v>
      </c>
      <c r="T18">
        <f>Cost_Sch1!T18</f>
        <v>0.29703763010408324</v>
      </c>
    </row>
    <row r="19" spans="1:20" ht="17">
      <c r="A19" s="1" t="str">
        <f>Cost_Sch1!A19</f>
        <v>Sanha LPG</v>
      </c>
      <c r="B19" t="str">
        <f>Cost_Sch1!B19</f>
        <v>AFRICA</v>
      </c>
      <c r="C19">
        <f>VLOOKUP(Cost_Sch1!C19,Coding!$B$2:$D$6,3,FALSE)</f>
        <v>1</v>
      </c>
      <c r="D19" t="str">
        <f>Cost_Sch1!D19</f>
        <v>IOC</v>
      </c>
      <c r="E19">
        <f>VLOOKUP(Cost_Sch1!E19,Coding!$B$36:$C$37,2,FALSE)</f>
        <v>2</v>
      </c>
      <c r="F19" s="7">
        <f>Cost_Sch1!F19</f>
        <v>1</v>
      </c>
      <c r="G19">
        <f>Cost_Sch1!G19</f>
        <v>4687</v>
      </c>
      <c r="H19" t="str">
        <f>Cost_Sch1!H19</f>
        <v>EPC</v>
      </c>
      <c r="I19">
        <f>Cost_Sch1!I19</f>
        <v>821</v>
      </c>
      <c r="J19">
        <f>Cost_Sch1!J19</f>
        <v>1.9</v>
      </c>
      <c r="K19">
        <f>VLOOKUP(Cost_Sch1!K19,Coding!$B$44:$C$45,2,FALSE)</f>
        <v>1</v>
      </c>
      <c r="L19">
        <f>Cost_Sch1!L19</f>
        <v>37405.31</v>
      </c>
      <c r="M19">
        <f>VLOOKUP(Cost_Sch1!M19,Coding!$B$47:$D$53,3,FALSE)</f>
        <v>4</v>
      </c>
      <c r="N19">
        <f>VLOOKUP(Cost_Sch1!N19,Coding!$B$2:$D$6,3,FALSE)</f>
        <v>3</v>
      </c>
      <c r="O19" t="str">
        <f>Cost_Sch1!O19</f>
        <v>FPSO</v>
      </c>
      <c r="P19">
        <f>Cost_Sch1!P19</f>
        <v>58</v>
      </c>
      <c r="Q19">
        <f>VLOOKUP(Cost_Sch1!Q19,Coding!$B$2:$D$6,3,FALSE)</f>
        <v>1</v>
      </c>
      <c r="R19">
        <f>Cost_Sch1!R19</f>
        <v>0.99905601637842334</v>
      </c>
      <c r="S19">
        <f>VLOOKUP(Cost_Sch1!S19,Coding!$B$2:$D$6,3,FALSE)</f>
        <v>3</v>
      </c>
      <c r="T19">
        <f>Cost_Sch1!T19</f>
        <v>3.6540803897685749E-2</v>
      </c>
    </row>
    <row r="20" spans="1:20" ht="34">
      <c r="A20" s="1" t="str">
        <f>Cost_Sch1!A20</f>
        <v>Baobab Ivoirien MV10</v>
      </c>
      <c r="B20" t="str">
        <f>Cost_Sch1!B20</f>
        <v>AFRICA</v>
      </c>
      <c r="C20">
        <f>VLOOKUP(Cost_Sch1!C20,Coding!$B$2:$D$6,3,FALSE)</f>
        <v>1</v>
      </c>
      <c r="D20" t="str">
        <f>Cost_Sch1!D20</f>
        <v>OC</v>
      </c>
      <c r="E20">
        <f>VLOOKUP(Cost_Sch1!E20,Coding!$B$36:$C$37,2,FALSE)</f>
        <v>1</v>
      </c>
      <c r="F20" s="7">
        <f>Cost_Sch1!F20</f>
        <v>3</v>
      </c>
      <c r="G20">
        <f>Cost_Sch1!G20</f>
        <v>4949</v>
      </c>
      <c r="H20" t="str">
        <f>Cost_Sch1!H20</f>
        <v>EPC</v>
      </c>
      <c r="I20">
        <f>Cost_Sch1!I20</f>
        <v>711</v>
      </c>
      <c r="J20">
        <f>Cost_Sch1!J20</f>
        <v>1.5</v>
      </c>
      <c r="K20">
        <f>VLOOKUP(Cost_Sch1!K20,Coding!$B$44:$C$45,2,FALSE)</f>
        <v>2</v>
      </c>
      <c r="L20">
        <f>Cost_Sch1!L20</f>
        <v>82500</v>
      </c>
      <c r="M20">
        <f>VLOOKUP(Cost_Sch1!M20,Coding!$B$47:$D$53,3,FALSE)</f>
        <v>2</v>
      </c>
      <c r="N20">
        <f>VLOOKUP(Cost_Sch1!N20,Coding!$B$2:$D$6,3,FALSE)</f>
        <v>1</v>
      </c>
      <c r="O20" t="str">
        <f>Cost_Sch1!O20</f>
        <v>FPSO</v>
      </c>
      <c r="P20">
        <f>Cost_Sch1!P20</f>
        <v>970</v>
      </c>
      <c r="Q20">
        <f>VLOOKUP(Cost_Sch1!Q20,Coding!$B$2:$D$6,3,FALSE)</f>
        <v>3</v>
      </c>
      <c r="R20">
        <f>Cost_Sch1!R20</f>
        <v>0.84848484848484851</v>
      </c>
      <c r="S20">
        <f>VLOOKUP(Cost_Sch1!S20,Coding!$B$2:$D$6,3,FALSE)</f>
        <v>2</v>
      </c>
      <c r="T20">
        <f>Cost_Sch1!T20</f>
        <v>6.7510548523206745E-2</v>
      </c>
    </row>
    <row r="21" spans="1:20" ht="34">
      <c r="A21" s="1" t="str">
        <f>Cost_Sch1!A21</f>
        <v>Prof. John Evans Atta Mills</v>
      </c>
      <c r="B21" t="str">
        <f>Cost_Sch1!B21</f>
        <v>AFRICA</v>
      </c>
      <c r="C21">
        <f>VLOOKUP(Cost_Sch1!C21,Coding!$B$2:$D$6,3,FALSE)</f>
        <v>4</v>
      </c>
      <c r="D21" t="str">
        <f>Cost_Sch1!D21</f>
        <v>IOC</v>
      </c>
      <c r="E21">
        <f>VLOOKUP(Cost_Sch1!E21,Coding!$B$36:$C$37,2,FALSE)</f>
        <v>1</v>
      </c>
      <c r="F21" s="7">
        <f>Cost_Sch1!F21</f>
        <v>3</v>
      </c>
      <c r="G21">
        <f>Cost_Sch1!G21</f>
        <v>8617</v>
      </c>
      <c r="H21" t="str">
        <f>Cost_Sch1!H21</f>
        <v>EPC</v>
      </c>
      <c r="I21">
        <f>Cost_Sch1!I21</f>
        <v>1092</v>
      </c>
      <c r="J21">
        <f>Cost_Sch1!J21</f>
        <v>4.5</v>
      </c>
      <c r="K21">
        <f>VLOOKUP(Cost_Sch1!K21,Coding!$B$44:$C$45,2,FALSE)</f>
        <v>2</v>
      </c>
      <c r="L21">
        <f>Cost_Sch1!L21</f>
        <v>108333.33333333333</v>
      </c>
      <c r="M21">
        <f>VLOOKUP(Cost_Sch1!M21,Coding!$B$47:$D$53,3,FALSE)</f>
        <v>3</v>
      </c>
      <c r="N21">
        <f>VLOOKUP(Cost_Sch1!N21,Coding!$B$2:$D$6,3,FALSE)</f>
        <v>1</v>
      </c>
      <c r="O21" t="str">
        <f>Cost_Sch1!O21</f>
        <v>FPSO</v>
      </c>
      <c r="P21">
        <f>Cost_Sch1!P21</f>
        <v>1425</v>
      </c>
      <c r="Q21">
        <f>VLOOKUP(Cost_Sch1!Q21,Coding!$B$2:$D$6,3,FALSE)</f>
        <v>2</v>
      </c>
      <c r="R21">
        <f>Cost_Sch1!R21</f>
        <v>0.7384615384615385</v>
      </c>
      <c r="S21">
        <f>VLOOKUP(Cost_Sch1!S21,Coding!$B$2:$D$6,3,FALSE)</f>
        <v>5</v>
      </c>
      <c r="T21">
        <f>Cost_Sch1!T21</f>
        <v>1.5567765567765568E-2</v>
      </c>
    </row>
    <row r="22" spans="1:20" ht="17">
      <c r="A22" s="1" t="str">
        <f>Cost_Sch1!A22</f>
        <v>Agbami</v>
      </c>
      <c r="B22" t="str">
        <f>Cost_Sch1!B22</f>
        <v>AFRICA</v>
      </c>
      <c r="C22">
        <f>VLOOKUP(Cost_Sch1!C22,Coding!$B$2:$D$6,3,FALSE)</f>
        <v>2</v>
      </c>
      <c r="D22" t="str">
        <f>Cost_Sch1!D22</f>
        <v>IOC</v>
      </c>
      <c r="E22">
        <f>VLOOKUP(Cost_Sch1!E22,Coding!$B$36:$C$37,2,FALSE)</f>
        <v>2</v>
      </c>
      <c r="F22" s="7">
        <f>Cost_Sch1!F22</f>
        <v>2</v>
      </c>
      <c r="G22">
        <f>Cost_Sch1!G22</f>
        <v>5539</v>
      </c>
      <c r="H22" t="str">
        <f>Cost_Sch1!H22</f>
        <v>EPC</v>
      </c>
      <c r="I22">
        <f>Cost_Sch1!I22</f>
        <v>1126</v>
      </c>
      <c r="J22">
        <f>Cost_Sch1!J22</f>
        <v>4.1538461538461542</v>
      </c>
      <c r="K22">
        <f>VLOOKUP(Cost_Sch1!K22,Coding!$B$44:$C$45,2,FALSE)</f>
        <v>1</v>
      </c>
      <c r="L22">
        <f>Cost_Sch1!L22</f>
        <v>325000</v>
      </c>
      <c r="M22">
        <f>VLOOKUP(Cost_Sch1!M22,Coding!$B$47:$D$53,3,FALSE)</f>
        <v>6</v>
      </c>
      <c r="N22">
        <f>VLOOKUP(Cost_Sch1!N22,Coding!$B$2:$D$6,3,FALSE)</f>
        <v>2</v>
      </c>
      <c r="O22" t="str">
        <f>Cost_Sch1!O22</f>
        <v>FPSO</v>
      </c>
      <c r="P22">
        <f>Cost_Sch1!P22</f>
        <v>1433</v>
      </c>
      <c r="Q22">
        <f>VLOOKUP(Cost_Sch1!Q22,Coding!$B$2:$D$6,3,FALSE)</f>
        <v>2</v>
      </c>
      <c r="R22">
        <f>Cost_Sch1!R22</f>
        <v>0.76923076923076927</v>
      </c>
      <c r="S22">
        <f>VLOOKUP(Cost_Sch1!S22,Coding!$B$2:$D$6,3,FALSE)</f>
        <v>2</v>
      </c>
      <c r="T22">
        <f>Cost_Sch1!T22</f>
        <v>0.11367673179396093</v>
      </c>
    </row>
    <row r="23" spans="1:20" ht="17">
      <c r="A23" s="1" t="str">
        <f>Cost_Sch1!A23</f>
        <v>Akpo</v>
      </c>
      <c r="B23" t="str">
        <f>Cost_Sch1!B23</f>
        <v>AFRICA</v>
      </c>
      <c r="C23">
        <f>VLOOKUP(Cost_Sch1!C23,Coding!$B$2:$D$6,3,FALSE)</f>
        <v>4</v>
      </c>
      <c r="D23" t="str">
        <f>Cost_Sch1!D23</f>
        <v>IOC</v>
      </c>
      <c r="E23">
        <f>VLOOKUP(Cost_Sch1!E23,Coding!$B$36:$C$37,2,FALSE)</f>
        <v>2</v>
      </c>
      <c r="F23" s="7">
        <f>Cost_Sch1!F23</f>
        <v>1</v>
      </c>
      <c r="G23">
        <f>Cost_Sch1!G23</f>
        <v>5606</v>
      </c>
      <c r="H23" t="str">
        <f>Cost_Sch1!H23</f>
        <v>TK</v>
      </c>
      <c r="I23">
        <f>Cost_Sch1!I23</f>
        <v>1303</v>
      </c>
      <c r="J23">
        <f>Cost_Sch1!J23</f>
        <v>2.3450000000000002</v>
      </c>
      <c r="K23">
        <f>VLOOKUP(Cost_Sch1!K23,Coding!$B$44:$C$45,2,FALSE)</f>
        <v>1</v>
      </c>
      <c r="L23">
        <f>Cost_Sch1!L23</f>
        <v>273333.33333333331</v>
      </c>
      <c r="M23">
        <f>VLOOKUP(Cost_Sch1!M23,Coding!$B$47:$D$53,3,FALSE)</f>
        <v>6</v>
      </c>
      <c r="N23">
        <f>VLOOKUP(Cost_Sch1!N23,Coding!$B$2:$D$6,3,FALSE)</f>
        <v>4</v>
      </c>
      <c r="O23" t="str">
        <f>Cost_Sch1!O23</f>
        <v>FPSO</v>
      </c>
      <c r="P23">
        <f>Cost_Sch1!P23</f>
        <v>1325</v>
      </c>
      <c r="Q23">
        <f>VLOOKUP(Cost_Sch1!Q23,Coding!$B$2:$D$6,3,FALSE)</f>
        <v>1</v>
      </c>
      <c r="R23">
        <f>Cost_Sch1!R23</f>
        <v>0.67682926829268297</v>
      </c>
      <c r="S23">
        <f>VLOOKUP(Cost_Sch1!S23,Coding!$B$2:$D$6,3,FALSE)</f>
        <v>2</v>
      </c>
      <c r="T23">
        <f>Cost_Sch1!T23</f>
        <v>7.2141212586339223E-2</v>
      </c>
    </row>
    <row r="24" spans="1:20" ht="17">
      <c r="A24" s="1" t="str">
        <f>Cost_Sch1!A24</f>
        <v>Bonga</v>
      </c>
      <c r="B24" t="str">
        <f>Cost_Sch1!B24</f>
        <v>AFRICA</v>
      </c>
      <c r="C24">
        <f>VLOOKUP(Cost_Sch1!C24,Coding!$B$2:$D$6,3,FALSE)</f>
        <v>4</v>
      </c>
      <c r="D24" t="str">
        <f>Cost_Sch1!D24</f>
        <v>IOC</v>
      </c>
      <c r="E24">
        <f>VLOOKUP(Cost_Sch1!E24,Coding!$B$36:$C$37,2,FALSE)</f>
        <v>2</v>
      </c>
      <c r="F24" s="7">
        <f>Cost_Sch1!F24</f>
        <v>1</v>
      </c>
      <c r="G24">
        <f>Cost_Sch1!G24</f>
        <v>4049</v>
      </c>
      <c r="H24" t="str">
        <f>Cost_Sch1!H24</f>
        <v>EPC</v>
      </c>
      <c r="I24">
        <f>Cost_Sch1!I24</f>
        <v>1033</v>
      </c>
      <c r="J24">
        <f>Cost_Sch1!J24</f>
        <v>2.4</v>
      </c>
      <c r="K24">
        <f>VLOOKUP(Cost_Sch1!K24,Coding!$B$44:$C$45,2,FALSE)</f>
        <v>1</v>
      </c>
      <c r="L24">
        <f>Cost_Sch1!L24</f>
        <v>253333.33333333334</v>
      </c>
      <c r="M24">
        <f>VLOOKUP(Cost_Sch1!M24,Coding!$B$47:$D$53,3,FALSE)</f>
        <v>6</v>
      </c>
      <c r="N24">
        <f>VLOOKUP(Cost_Sch1!N24,Coding!$B$2:$D$6,3,FALSE)</f>
        <v>3</v>
      </c>
      <c r="O24" t="str">
        <f>Cost_Sch1!O24</f>
        <v>FPSO</v>
      </c>
      <c r="P24">
        <f>Cost_Sch1!P24</f>
        <v>1250</v>
      </c>
      <c r="Q24">
        <f>VLOOKUP(Cost_Sch1!Q24,Coding!$B$2:$D$6,3,FALSE)</f>
        <v>1</v>
      </c>
      <c r="R24">
        <f>Cost_Sch1!R24</f>
        <v>0.88815789473684204</v>
      </c>
      <c r="S24">
        <f>VLOOKUP(Cost_Sch1!S24,Coding!$B$2:$D$6,3,FALSE)</f>
        <v>3</v>
      </c>
      <c r="T24">
        <f>Cost_Sch1!T24</f>
        <v>0.70764762826718297</v>
      </c>
    </row>
    <row r="25" spans="1:20" ht="17">
      <c r="A25" s="1" t="str">
        <f>Cost_Sch1!A25</f>
        <v>Egina FPSO</v>
      </c>
      <c r="B25" t="str">
        <f>Cost_Sch1!B25</f>
        <v>AFRICA</v>
      </c>
      <c r="C25">
        <f>VLOOKUP(Cost_Sch1!C25,Coding!$B$2:$D$6,3,FALSE)</f>
        <v>5</v>
      </c>
      <c r="D25" t="str">
        <f>Cost_Sch1!D25</f>
        <v>IOC</v>
      </c>
      <c r="E25">
        <f>VLOOKUP(Cost_Sch1!E25,Coding!$B$36:$C$37,2,FALSE)</f>
        <v>2</v>
      </c>
      <c r="F25" s="7">
        <f>Cost_Sch1!F25</f>
        <v>1</v>
      </c>
      <c r="G25">
        <f>Cost_Sch1!G25</f>
        <v>8540</v>
      </c>
      <c r="H25" t="str">
        <f>Cost_Sch1!H25</f>
        <v>EPC</v>
      </c>
      <c r="I25">
        <f>Cost_Sch1!I25</f>
        <v>1595</v>
      </c>
      <c r="J25">
        <f>Cost_Sch1!J25</f>
        <v>15</v>
      </c>
      <c r="K25">
        <f>VLOOKUP(Cost_Sch1!K25,Coding!$B$44:$C$45,2,FALSE)</f>
        <v>1</v>
      </c>
      <c r="L25">
        <f>Cost_Sch1!L25</f>
        <v>260000</v>
      </c>
      <c r="M25">
        <f>VLOOKUP(Cost_Sch1!M25,Coding!$B$47:$D$53,3,FALSE)</f>
        <v>6</v>
      </c>
      <c r="N25">
        <f>VLOOKUP(Cost_Sch1!N25,Coding!$B$2:$D$6,3,FALSE)</f>
        <v>2</v>
      </c>
      <c r="O25" t="str">
        <f>Cost_Sch1!O25</f>
        <v>FPSO</v>
      </c>
      <c r="P25">
        <f>Cost_Sch1!P25</f>
        <v>1600</v>
      </c>
      <c r="Q25">
        <f>VLOOKUP(Cost_Sch1!Q25,Coding!$B$2:$D$6,3,FALSE)</f>
        <v>3</v>
      </c>
      <c r="R25">
        <f>Cost_Sch1!R25</f>
        <v>0.76923076923076927</v>
      </c>
      <c r="S25">
        <f>VLOOKUP(Cost_Sch1!S25,Coding!$B$2:$D$6,3,FALSE)</f>
        <v>2</v>
      </c>
      <c r="T25">
        <f>Cost_Sch1!T25</f>
        <v>0.28714733542319748</v>
      </c>
    </row>
    <row r="26" spans="1:20" ht="17">
      <c r="A26" s="1" t="str">
        <f>Cost_Sch1!A26</f>
        <v>Erha</v>
      </c>
      <c r="B26" t="str">
        <f>Cost_Sch1!B26</f>
        <v>AFRICA</v>
      </c>
      <c r="C26">
        <f>VLOOKUP(Cost_Sch1!C26,Coding!$B$2:$D$6,3,FALSE)</f>
        <v>4</v>
      </c>
      <c r="D26" t="str">
        <f>Cost_Sch1!D26</f>
        <v>IOC</v>
      </c>
      <c r="E26">
        <f>VLOOKUP(Cost_Sch1!E26,Coding!$B$36:$C$37,2,FALSE)</f>
        <v>2</v>
      </c>
      <c r="F26" s="7">
        <f>Cost_Sch1!F26</f>
        <v>1</v>
      </c>
      <c r="G26">
        <f>Cost_Sch1!G26</f>
        <v>4671</v>
      </c>
      <c r="H26" t="str">
        <f>Cost_Sch1!H26</f>
        <v>EPC</v>
      </c>
      <c r="I26">
        <f>Cost_Sch1!I26</f>
        <v>1081</v>
      </c>
      <c r="J26">
        <f>Cost_Sch1!J26</f>
        <v>2.6</v>
      </c>
      <c r="K26">
        <f>VLOOKUP(Cost_Sch1!K26,Coding!$B$44:$C$45,2,FALSE)</f>
        <v>1</v>
      </c>
      <c r="L26">
        <f>Cost_Sch1!L26</f>
        <v>266666.66666666669</v>
      </c>
      <c r="M26">
        <f>VLOOKUP(Cost_Sch1!M26,Coding!$B$47:$D$53,3,FALSE)</f>
        <v>6</v>
      </c>
      <c r="N26">
        <f>VLOOKUP(Cost_Sch1!N26,Coding!$B$2:$D$6,3,FALSE)</f>
        <v>2</v>
      </c>
      <c r="O26" t="str">
        <f>Cost_Sch1!O26</f>
        <v>FPSO</v>
      </c>
      <c r="P26">
        <f>Cost_Sch1!P26</f>
        <v>1180</v>
      </c>
      <c r="Q26">
        <f>VLOOKUP(Cost_Sch1!Q26,Coding!$B$2:$D$6,3,FALSE)</f>
        <v>2</v>
      </c>
      <c r="R26">
        <f>Cost_Sch1!R26</f>
        <v>0.78749999999999998</v>
      </c>
      <c r="S26">
        <f>VLOOKUP(Cost_Sch1!S26,Coding!$B$2:$D$6,3,FALSE)</f>
        <v>2</v>
      </c>
      <c r="T26">
        <f>Cost_Sch1!T26</f>
        <v>0.1933395004625347</v>
      </c>
    </row>
    <row r="27" spans="1:20" ht="17">
      <c r="A27" s="1" t="str">
        <f>Cost_Sch1!A27</f>
        <v>Kizomba A</v>
      </c>
      <c r="B27" t="str">
        <f>Cost_Sch1!B27</f>
        <v>AFRICA</v>
      </c>
      <c r="C27">
        <f>VLOOKUP(Cost_Sch1!C27,Coding!$B$2:$D$6,3,FALSE)</f>
        <v>3</v>
      </c>
      <c r="D27" t="str">
        <f>Cost_Sch1!D27</f>
        <v>IOC</v>
      </c>
      <c r="E27">
        <f>VLOOKUP(Cost_Sch1!E27,Coding!$B$36:$C$37,2,FALSE)</f>
        <v>2</v>
      </c>
      <c r="F27" s="7">
        <f>Cost_Sch1!F27</f>
        <v>1</v>
      </c>
      <c r="G27">
        <f>Cost_Sch1!G27</f>
        <v>4253</v>
      </c>
      <c r="H27" t="str">
        <f>Cost_Sch1!H27</f>
        <v>EPC</v>
      </c>
      <c r="I27">
        <f>Cost_Sch1!I27</f>
        <v>1073</v>
      </c>
      <c r="J27">
        <f>Cost_Sch1!J27</f>
        <v>0.77</v>
      </c>
      <c r="K27">
        <f>VLOOKUP(Cost_Sch1!K27,Coding!$B$44:$C$45,2,FALSE)</f>
        <v>1</v>
      </c>
      <c r="L27">
        <f>Cost_Sch1!L27</f>
        <v>316666.66666666669</v>
      </c>
      <c r="M27">
        <f>VLOOKUP(Cost_Sch1!M27,Coding!$B$47:$D$53,3,FALSE)</f>
        <v>6</v>
      </c>
      <c r="N27">
        <f>VLOOKUP(Cost_Sch1!N27,Coding!$B$2:$D$6,3,FALSE)</f>
        <v>2</v>
      </c>
      <c r="O27" t="str">
        <f>Cost_Sch1!O27</f>
        <v>FPSO</v>
      </c>
      <c r="P27">
        <f>Cost_Sch1!P27</f>
        <v>1250</v>
      </c>
      <c r="Q27">
        <f>VLOOKUP(Cost_Sch1!Q27,Coding!$B$2:$D$6,3,FALSE)</f>
        <v>3</v>
      </c>
      <c r="R27">
        <f>Cost_Sch1!R27</f>
        <v>0.78947368421052622</v>
      </c>
      <c r="S27">
        <f>VLOOKUP(Cost_Sch1!S27,Coding!$B$2:$D$6,3,FALSE)</f>
        <v>2</v>
      </c>
      <c r="T27">
        <f>Cost_Sch1!T27</f>
        <v>5.5917986952469714E-3</v>
      </c>
    </row>
    <row r="28" spans="1:20" ht="17">
      <c r="A28" s="1" t="str">
        <f>Cost_Sch1!A28</f>
        <v>Ichthys Venturer</v>
      </c>
      <c r="B28" t="str">
        <f>Cost_Sch1!B28</f>
        <v>AUST/NZ</v>
      </c>
      <c r="C28">
        <f>VLOOKUP(Cost_Sch1!C28,Coding!$B$2:$D$6,3,FALSE)</f>
        <v>4</v>
      </c>
      <c r="D28" t="str">
        <f>Cost_Sch1!D28</f>
        <v>IOC</v>
      </c>
      <c r="E28">
        <f>VLOOKUP(Cost_Sch1!E28,Coding!$B$36:$C$37,2,FALSE)</f>
        <v>2</v>
      </c>
      <c r="F28" s="7">
        <f>Cost_Sch1!F28</f>
        <v>1</v>
      </c>
      <c r="G28">
        <f>Cost_Sch1!G28</f>
        <v>8102</v>
      </c>
      <c r="H28" t="str">
        <f>Cost_Sch1!H28</f>
        <v>EPC</v>
      </c>
      <c r="I28">
        <f>Cost_Sch1!I28</f>
        <v>1743</v>
      </c>
      <c r="J28">
        <f>Cost_Sch1!J28</f>
        <v>2</v>
      </c>
      <c r="K28">
        <f>VLOOKUP(Cost_Sch1!K28,Coding!$B$44:$C$45,2,FALSE)</f>
        <v>1</v>
      </c>
      <c r="L28">
        <f>Cost_Sch1!L28</f>
        <v>85000</v>
      </c>
      <c r="M28">
        <f>VLOOKUP(Cost_Sch1!M28,Coding!$B$47:$D$53,3,FALSE)</f>
        <v>2</v>
      </c>
      <c r="N28">
        <f>VLOOKUP(Cost_Sch1!N28,Coding!$B$2:$D$6,3,FALSE)</f>
        <v>5</v>
      </c>
      <c r="O28" t="str">
        <f>Cost_Sch1!O28</f>
        <v>FPSO</v>
      </c>
      <c r="P28">
        <f>Cost_Sch1!P28</f>
        <v>250</v>
      </c>
      <c r="Q28">
        <f>VLOOKUP(Cost_Sch1!Q28,Coding!$B$2:$D$6,3,FALSE)</f>
        <v>2</v>
      </c>
      <c r="R28">
        <f>Cost_Sch1!R28</f>
        <v>1</v>
      </c>
      <c r="S28">
        <f>VLOOKUP(Cost_Sch1!S28,Coding!$B$2:$D$6,3,FALSE)</f>
        <v>5</v>
      </c>
      <c r="T28">
        <f>Cost_Sch1!T28</f>
        <v>0.3763625932300631</v>
      </c>
    </row>
    <row r="29" spans="1:20" ht="17">
      <c r="A29" s="1" t="str">
        <f>Cost_Sch1!A29</f>
        <v>Pyrenees Venture</v>
      </c>
      <c r="B29" t="str">
        <f>Cost_Sch1!B29</f>
        <v>AUST/NZ</v>
      </c>
      <c r="C29">
        <f>VLOOKUP(Cost_Sch1!C29,Coding!$B$2:$D$6,3,FALSE)</f>
        <v>3</v>
      </c>
      <c r="D29" t="str">
        <f>Cost_Sch1!D29</f>
        <v>IOC</v>
      </c>
      <c r="E29">
        <f>VLOOKUP(Cost_Sch1!E29,Coding!$B$36:$C$37,2,FALSE)</f>
        <v>2</v>
      </c>
      <c r="F29" s="7">
        <f>Cost_Sch1!F29</f>
        <v>2</v>
      </c>
      <c r="G29">
        <f>Cost_Sch1!G29</f>
        <v>6379</v>
      </c>
      <c r="H29" t="str">
        <f>Cost_Sch1!H29</f>
        <v>EPC</v>
      </c>
      <c r="I29">
        <f>Cost_Sch1!I29</f>
        <v>1014</v>
      </c>
      <c r="J29">
        <f>Cost_Sch1!J29</f>
        <v>1.66</v>
      </c>
      <c r="K29">
        <f>VLOOKUP(Cost_Sch1!K29,Coding!$B$44:$C$45,2,FALSE)</f>
        <v>2</v>
      </c>
      <c r="L29">
        <f>Cost_Sch1!L29</f>
        <v>106000</v>
      </c>
      <c r="M29">
        <f>VLOOKUP(Cost_Sch1!M29,Coding!$B$47:$D$53,3,FALSE)</f>
        <v>3</v>
      </c>
      <c r="N29">
        <f>VLOOKUP(Cost_Sch1!N29,Coding!$B$2:$D$6,3,FALSE)</f>
        <v>4</v>
      </c>
      <c r="O29" t="str">
        <f>Cost_Sch1!O29</f>
        <v>FPSO</v>
      </c>
      <c r="P29">
        <f>Cost_Sch1!P29</f>
        <v>200</v>
      </c>
      <c r="Q29">
        <f>VLOOKUP(Cost_Sch1!Q29,Coding!$B$2:$D$6,3,FALSE)</f>
        <v>4</v>
      </c>
      <c r="R29">
        <f>Cost_Sch1!R29</f>
        <v>0.90566037735849059</v>
      </c>
      <c r="S29">
        <f>VLOOKUP(Cost_Sch1!S29,Coding!$B$2:$D$6,3,FALSE)</f>
        <v>5</v>
      </c>
      <c r="T29">
        <f>Cost_Sch1!T29</f>
        <v>1.9723865877712033E-3</v>
      </c>
    </row>
    <row r="30" spans="1:20" ht="17">
      <c r="A30" s="1" t="str">
        <f>Cost_Sch1!A30</f>
        <v>Ngujima Yin</v>
      </c>
      <c r="B30" t="str">
        <f>Cost_Sch1!B30</f>
        <v>AUST/NZ</v>
      </c>
      <c r="C30">
        <f>VLOOKUP(Cost_Sch1!C30,Coding!$B$2:$D$6,3,FALSE)</f>
        <v>3</v>
      </c>
      <c r="D30" t="str">
        <f>Cost_Sch1!D30</f>
        <v>IOC</v>
      </c>
      <c r="E30">
        <f>VLOOKUP(Cost_Sch1!E30,Coding!$B$36:$C$37,2,FALSE)</f>
        <v>2</v>
      </c>
      <c r="F30" s="7">
        <f>Cost_Sch1!F30</f>
        <v>1</v>
      </c>
      <c r="G30">
        <f>Cost_Sch1!G30</f>
        <v>5993</v>
      </c>
      <c r="H30" t="str">
        <f>Cost_Sch1!H30</f>
        <v>EPC</v>
      </c>
      <c r="I30">
        <f>Cost_Sch1!I30</f>
        <v>716</v>
      </c>
      <c r="J30">
        <f>Cost_Sch1!J30</f>
        <v>0.72</v>
      </c>
      <c r="K30">
        <f>VLOOKUP(Cost_Sch1!K30,Coding!$B$44:$C$45,2,FALSE)</f>
        <v>2</v>
      </c>
      <c r="L30">
        <f>Cost_Sch1!L30</f>
        <v>136666.66666666666</v>
      </c>
      <c r="M30">
        <f>VLOOKUP(Cost_Sch1!M30,Coding!$B$47:$D$53,3,FALSE)</f>
        <v>3</v>
      </c>
      <c r="N30">
        <f>VLOOKUP(Cost_Sch1!N30,Coding!$B$2:$D$6,3,FALSE)</f>
        <v>2</v>
      </c>
      <c r="O30" t="str">
        <f>Cost_Sch1!O30</f>
        <v>FPSO</v>
      </c>
      <c r="P30">
        <f>Cost_Sch1!P30</f>
        <v>340</v>
      </c>
      <c r="Q30">
        <f>VLOOKUP(Cost_Sch1!Q30,Coding!$B$2:$D$6,3,FALSE)</f>
        <v>2</v>
      </c>
      <c r="R30">
        <f>Cost_Sch1!R30</f>
        <v>0.87804878048780499</v>
      </c>
      <c r="S30">
        <f>VLOOKUP(Cost_Sch1!S30,Coding!$B$2:$D$6,3,FALSE)</f>
        <v>3</v>
      </c>
      <c r="T30">
        <f>Cost_Sch1!T30</f>
        <v>0.14664804469273743</v>
      </c>
    </row>
    <row r="31" spans="1:20" ht="17">
      <c r="A31" s="1" t="str">
        <f>Cost_Sch1!A31</f>
        <v>P 50</v>
      </c>
      <c r="B31" t="str">
        <f>Cost_Sch1!B31</f>
        <v>BRAZ</v>
      </c>
      <c r="C31">
        <f>VLOOKUP(Cost_Sch1!C31,Coding!$B$2:$D$6,3,FALSE)</f>
        <v>4</v>
      </c>
      <c r="D31" t="str">
        <f>Cost_Sch1!D31</f>
        <v>NOC</v>
      </c>
      <c r="E31">
        <f>VLOOKUP(Cost_Sch1!E31,Coding!$B$36:$C$37,2,FALSE)</f>
        <v>2</v>
      </c>
      <c r="F31" s="7">
        <f>Cost_Sch1!F31</f>
        <v>1</v>
      </c>
      <c r="G31">
        <f>Cost_Sch1!G31</f>
        <v>4557</v>
      </c>
      <c r="H31" t="str">
        <f>Cost_Sch1!H31</f>
        <v>CL</v>
      </c>
      <c r="I31">
        <f>Cost_Sch1!I31</f>
        <v>844</v>
      </c>
      <c r="J31">
        <f>Cost_Sch1!J31</f>
        <v>0.496</v>
      </c>
      <c r="K31">
        <f>VLOOKUP(Cost_Sch1!K31,Coding!$B$44:$C$45,2,FALSE)</f>
        <v>2</v>
      </c>
      <c r="L31">
        <f>Cost_Sch1!L31</f>
        <v>215000</v>
      </c>
      <c r="M31">
        <f>VLOOKUP(Cost_Sch1!M31,Coding!$B$47:$D$53,3,FALSE)</f>
        <v>5</v>
      </c>
      <c r="N31">
        <f>VLOOKUP(Cost_Sch1!N31,Coding!$B$2:$D$6,3,FALSE)</f>
        <v>4</v>
      </c>
      <c r="O31" t="str">
        <f>Cost_Sch1!O31</f>
        <v>FPSO</v>
      </c>
      <c r="P31">
        <f>Cost_Sch1!P31</f>
        <v>1240</v>
      </c>
      <c r="Q31">
        <f>VLOOKUP(Cost_Sch1!Q31,Coding!$B$2:$D$6,3,FALSE)</f>
        <v>1</v>
      </c>
      <c r="R31">
        <f>Cost_Sch1!R31</f>
        <v>0.83720930232558144</v>
      </c>
      <c r="S31">
        <f>VLOOKUP(Cost_Sch1!S31,Coding!$B$2:$D$6,3,FALSE)</f>
        <v>1</v>
      </c>
      <c r="T31">
        <f>Cost_Sch1!T31</f>
        <v>0.6635071090047393</v>
      </c>
    </row>
    <row r="32" spans="1:20" ht="17">
      <c r="A32" s="1" t="str">
        <f>Cost_Sch1!A32</f>
        <v>P 43</v>
      </c>
      <c r="B32" t="str">
        <f>Cost_Sch1!B32</f>
        <v>BRAZ</v>
      </c>
      <c r="C32">
        <f>VLOOKUP(Cost_Sch1!C32,Coding!$B$2:$D$6,3,FALSE)</f>
        <v>5</v>
      </c>
      <c r="D32" t="str">
        <f>Cost_Sch1!D32</f>
        <v>NOC</v>
      </c>
      <c r="E32">
        <f>VLOOKUP(Cost_Sch1!E32,Coding!$B$36:$C$37,2,FALSE)</f>
        <v>2</v>
      </c>
      <c r="F32" s="7">
        <f>Cost_Sch1!F32</f>
        <v>1</v>
      </c>
      <c r="G32">
        <f>Cost_Sch1!G32</f>
        <v>4199</v>
      </c>
      <c r="H32" t="str">
        <f>Cost_Sch1!H32</f>
        <v>TK</v>
      </c>
      <c r="I32">
        <f>Cost_Sch1!I32</f>
        <v>883</v>
      </c>
      <c r="J32">
        <f>Cost_Sch1!J32</f>
        <v>1.3</v>
      </c>
      <c r="K32">
        <f>VLOOKUP(Cost_Sch1!K32,Coding!$B$44:$C$45,2,FALSE)</f>
        <v>2</v>
      </c>
      <c r="L32">
        <f>Cost_Sch1!L32</f>
        <v>185000</v>
      </c>
      <c r="M32">
        <f>VLOOKUP(Cost_Sch1!M32,Coding!$B$47:$D$53,3,FALSE)</f>
        <v>4</v>
      </c>
      <c r="N32">
        <f>VLOOKUP(Cost_Sch1!N32,Coding!$B$2:$D$6,3,FALSE)</f>
        <v>3</v>
      </c>
      <c r="O32" t="str">
        <f>Cost_Sch1!O32</f>
        <v>FPSO</v>
      </c>
      <c r="P32">
        <f>Cost_Sch1!P32</f>
        <v>800</v>
      </c>
      <c r="Q32">
        <f>VLOOKUP(Cost_Sch1!Q32,Coding!$B$2:$D$6,3,FALSE)</f>
        <v>1</v>
      </c>
      <c r="R32">
        <f>Cost_Sch1!R32</f>
        <v>0.81081081081081086</v>
      </c>
      <c r="S32">
        <f>VLOOKUP(Cost_Sch1!S32,Coding!$B$2:$D$6,3,FALSE)</f>
        <v>1</v>
      </c>
      <c r="T32">
        <f>Cost_Sch1!T32</f>
        <v>0.43827859569648925</v>
      </c>
    </row>
    <row r="33" spans="1:20" ht="17">
      <c r="A33" s="1" t="str">
        <f>Cost_Sch1!A33</f>
        <v>P 74</v>
      </c>
      <c r="B33" t="str">
        <f>Cost_Sch1!B33</f>
        <v>BRAZ</v>
      </c>
      <c r="C33">
        <f>VLOOKUP(Cost_Sch1!C33,Coding!$B$2:$D$6,3,FALSE)</f>
        <v>5</v>
      </c>
      <c r="D33" t="str">
        <f>Cost_Sch1!D33</f>
        <v>NOC</v>
      </c>
      <c r="E33">
        <f>VLOOKUP(Cost_Sch1!E33,Coding!$B$36:$C$37,2,FALSE)</f>
        <v>2</v>
      </c>
      <c r="F33" s="7">
        <f>Cost_Sch1!F33</f>
        <v>1</v>
      </c>
      <c r="G33">
        <f>Cost_Sch1!G33</f>
        <v>8110</v>
      </c>
      <c r="H33" t="str">
        <f>Cost_Sch1!H33</f>
        <v>CL</v>
      </c>
      <c r="I33">
        <f>Cost_Sch1!I33</f>
        <v>1630</v>
      </c>
      <c r="J33">
        <f>Cost_Sch1!J33</f>
        <v>1.1657999999999999</v>
      </c>
      <c r="K33">
        <f>VLOOKUP(Cost_Sch1!K33,Coding!$B$44:$C$45,2,FALSE)</f>
        <v>2</v>
      </c>
      <c r="L33">
        <f>Cost_Sch1!L33</f>
        <v>191166.66666666666</v>
      </c>
      <c r="M33">
        <f>VLOOKUP(Cost_Sch1!M33,Coding!$B$47:$D$53,3,FALSE)</f>
        <v>4</v>
      </c>
      <c r="N33">
        <f>VLOOKUP(Cost_Sch1!N33,Coding!$B$2:$D$6,3,FALSE)</f>
        <v>1</v>
      </c>
      <c r="O33" t="str">
        <f>Cost_Sch1!O33</f>
        <v>FPSO</v>
      </c>
      <c r="P33">
        <f>Cost_Sch1!P33</f>
        <v>2190</v>
      </c>
      <c r="Q33">
        <f>VLOOKUP(Cost_Sch1!Q33,Coding!$B$2:$D$6,3,FALSE)</f>
        <v>4</v>
      </c>
      <c r="R33">
        <f>Cost_Sch1!R33</f>
        <v>0.78465562336530081</v>
      </c>
      <c r="S33">
        <f>VLOOKUP(Cost_Sch1!S33,Coding!$B$2:$D$6,3,FALSE)</f>
        <v>1</v>
      </c>
      <c r="T33">
        <f>Cost_Sch1!T33</f>
        <v>0.3674846625766871</v>
      </c>
    </row>
    <row r="34" spans="1:20" ht="17">
      <c r="A34" s="1" t="str">
        <f>Cost_Sch1!A34</f>
        <v>P 75</v>
      </c>
      <c r="B34" t="str">
        <f>Cost_Sch1!B34</f>
        <v>BRAZ</v>
      </c>
      <c r="C34">
        <f>VLOOKUP(Cost_Sch1!C34,Coding!$B$2:$D$6,3,FALSE)</f>
        <v>5</v>
      </c>
      <c r="D34" t="str">
        <f>Cost_Sch1!D34</f>
        <v>NOC</v>
      </c>
      <c r="E34">
        <f>VLOOKUP(Cost_Sch1!E34,Coding!$B$36:$C$37,2,FALSE)</f>
        <v>2</v>
      </c>
      <c r="F34" s="7">
        <f>Cost_Sch1!F34</f>
        <v>1</v>
      </c>
      <c r="G34">
        <f>Cost_Sch1!G34</f>
        <v>8110</v>
      </c>
      <c r="H34" t="str">
        <f>Cost_Sch1!H34</f>
        <v>CL</v>
      </c>
      <c r="I34">
        <f>Cost_Sch1!I34</f>
        <v>1721</v>
      </c>
      <c r="J34">
        <f>Cost_Sch1!J34</f>
        <v>1.22</v>
      </c>
      <c r="K34">
        <f>VLOOKUP(Cost_Sch1!K34,Coding!$B$44:$C$45,2,FALSE)</f>
        <v>2</v>
      </c>
      <c r="L34">
        <f>Cost_Sch1!L34</f>
        <v>191166.66666666666</v>
      </c>
      <c r="M34">
        <f>VLOOKUP(Cost_Sch1!M34,Coding!$B$47:$D$53,3,FALSE)</f>
        <v>4</v>
      </c>
      <c r="N34">
        <f>VLOOKUP(Cost_Sch1!N34,Coding!$B$2:$D$6,3,FALSE)</f>
        <v>1</v>
      </c>
      <c r="O34" t="str">
        <f>Cost_Sch1!O34</f>
        <v>FPSO</v>
      </c>
      <c r="P34">
        <f>Cost_Sch1!P34</f>
        <v>1875</v>
      </c>
      <c r="Q34">
        <f>VLOOKUP(Cost_Sch1!Q34,Coding!$B$2:$D$6,3,FALSE)</f>
        <v>4</v>
      </c>
      <c r="R34">
        <f>Cost_Sch1!R34</f>
        <v>0.78465562336530081</v>
      </c>
      <c r="S34">
        <f>VLOOKUP(Cost_Sch1!S34,Coding!$B$2:$D$6,3,FALSE)</f>
        <v>1</v>
      </c>
      <c r="T34">
        <f>Cost_Sch1!T34</f>
        <v>0.52992446252178971</v>
      </c>
    </row>
    <row r="35" spans="1:20" ht="17">
      <c r="A35" s="1" t="str">
        <f>Cost_Sch1!A35</f>
        <v>P 76</v>
      </c>
      <c r="B35" t="str">
        <f>Cost_Sch1!B35</f>
        <v>BRAZ</v>
      </c>
      <c r="C35">
        <f>VLOOKUP(Cost_Sch1!C35,Coding!$B$2:$D$6,3,FALSE)</f>
        <v>5</v>
      </c>
      <c r="D35" t="str">
        <f>Cost_Sch1!D35</f>
        <v>NOC</v>
      </c>
      <c r="E35">
        <f>VLOOKUP(Cost_Sch1!E35,Coding!$B$36:$C$37,2,FALSE)</f>
        <v>2</v>
      </c>
      <c r="F35" s="7">
        <f>Cost_Sch1!F35</f>
        <v>1</v>
      </c>
      <c r="G35">
        <f>Cost_Sch1!G35</f>
        <v>8110</v>
      </c>
      <c r="H35" t="str">
        <f>Cost_Sch1!H35</f>
        <v>CL</v>
      </c>
      <c r="I35">
        <f>Cost_Sch1!I35</f>
        <v>1995</v>
      </c>
      <c r="J35">
        <f>Cost_Sch1!J35</f>
        <v>1.3242</v>
      </c>
      <c r="K35">
        <f>VLOOKUP(Cost_Sch1!K35,Coding!$B$44:$C$45,2,FALSE)</f>
        <v>2</v>
      </c>
      <c r="L35">
        <f>Cost_Sch1!L35</f>
        <v>191166.66666666666</v>
      </c>
      <c r="M35">
        <f>VLOOKUP(Cost_Sch1!M35,Coding!$B$47:$D$53,3,FALSE)</f>
        <v>4</v>
      </c>
      <c r="N35">
        <f>VLOOKUP(Cost_Sch1!N35,Coding!$B$2:$D$6,3,FALSE)</f>
        <v>1</v>
      </c>
      <c r="O35" t="str">
        <f>Cost_Sch1!O35</f>
        <v>FPSO</v>
      </c>
      <c r="P35">
        <f>Cost_Sch1!P35</f>
        <v>2030</v>
      </c>
      <c r="Q35">
        <f>VLOOKUP(Cost_Sch1!Q35,Coding!$B$2:$D$6,3,FALSE)</f>
        <v>4</v>
      </c>
      <c r="R35">
        <f>Cost_Sch1!R35</f>
        <v>0.78465562336530081</v>
      </c>
      <c r="S35">
        <f>VLOOKUP(Cost_Sch1!S35,Coding!$B$2:$D$6,3,FALSE)</f>
        <v>1</v>
      </c>
      <c r="T35">
        <f>Cost_Sch1!T35</f>
        <v>0.36491228070175441</v>
      </c>
    </row>
    <row r="36" spans="1:20" ht="17">
      <c r="A36" s="1" t="str">
        <f>Cost_Sch1!A36</f>
        <v>P 77</v>
      </c>
      <c r="B36" t="str">
        <f>Cost_Sch1!B36</f>
        <v>BRAZ</v>
      </c>
      <c r="C36">
        <f>VLOOKUP(Cost_Sch1!C36,Coding!$B$2:$D$6,3,FALSE)</f>
        <v>5</v>
      </c>
      <c r="D36" t="str">
        <f>Cost_Sch1!D36</f>
        <v>NOC</v>
      </c>
      <c r="E36">
        <f>VLOOKUP(Cost_Sch1!E36,Coding!$B$36:$C$37,2,FALSE)</f>
        <v>2</v>
      </c>
      <c r="F36" s="7">
        <f>Cost_Sch1!F36</f>
        <v>1</v>
      </c>
      <c r="G36">
        <f>Cost_Sch1!G36</f>
        <v>8110</v>
      </c>
      <c r="H36" t="str">
        <f>Cost_Sch1!H36</f>
        <v>CL</v>
      </c>
      <c r="I36">
        <f>Cost_Sch1!I36</f>
        <v>2086</v>
      </c>
      <c r="J36">
        <f>Cost_Sch1!J36</f>
        <v>1.22</v>
      </c>
      <c r="K36">
        <f>VLOOKUP(Cost_Sch1!K36,Coding!$B$44:$C$45,2,FALSE)</f>
        <v>2</v>
      </c>
      <c r="L36">
        <f>Cost_Sch1!L36</f>
        <v>191166.66666666666</v>
      </c>
      <c r="M36">
        <f>VLOOKUP(Cost_Sch1!M36,Coding!$B$47:$D$53,3,FALSE)</f>
        <v>4</v>
      </c>
      <c r="N36">
        <f>VLOOKUP(Cost_Sch1!N36,Coding!$B$2:$D$6,3,FALSE)</f>
        <v>1</v>
      </c>
      <c r="O36" t="str">
        <f>Cost_Sch1!O36</f>
        <v>FPSO</v>
      </c>
      <c r="P36">
        <f>Cost_Sch1!P36</f>
        <v>1875</v>
      </c>
      <c r="Q36">
        <f>VLOOKUP(Cost_Sch1!Q36,Coding!$B$2:$D$6,3,FALSE)</f>
        <v>4</v>
      </c>
      <c r="R36">
        <f>Cost_Sch1!R36</f>
        <v>0.78465562336530081</v>
      </c>
      <c r="S36">
        <f>VLOOKUP(Cost_Sch1!S36,Coding!$B$2:$D$6,3,FALSE)</f>
        <v>1</v>
      </c>
      <c r="T36">
        <f>Cost_Sch1!T36</f>
        <v>0.30536912751677853</v>
      </c>
    </row>
    <row r="37" spans="1:20" ht="17">
      <c r="A37" s="1" t="str">
        <f>Cost_Sch1!A37</f>
        <v>P 48</v>
      </c>
      <c r="B37" t="str">
        <f>Cost_Sch1!B37</f>
        <v>BRAZ</v>
      </c>
      <c r="C37">
        <f>VLOOKUP(Cost_Sch1!C37,Coding!$B$2:$D$6,3,FALSE)</f>
        <v>5</v>
      </c>
      <c r="D37" t="str">
        <f>Cost_Sch1!D37</f>
        <v>NOC</v>
      </c>
      <c r="E37">
        <f>VLOOKUP(Cost_Sch1!E37,Coding!$B$36:$C$37,2,FALSE)</f>
        <v>2</v>
      </c>
      <c r="F37" s="7">
        <f>Cost_Sch1!F37</f>
        <v>1</v>
      </c>
      <c r="G37">
        <f>Cost_Sch1!G37</f>
        <v>4199</v>
      </c>
      <c r="H37" t="str">
        <f>Cost_Sch1!H37</f>
        <v>TK</v>
      </c>
      <c r="I37">
        <f>Cost_Sch1!I37</f>
        <v>1066</v>
      </c>
      <c r="J37">
        <f>Cost_Sch1!J37</f>
        <v>1.3</v>
      </c>
      <c r="K37">
        <f>VLOOKUP(Cost_Sch1!K37,Coding!$B$44:$C$45,2,FALSE)</f>
        <v>2</v>
      </c>
      <c r="L37">
        <f>Cost_Sch1!L37</f>
        <v>185000</v>
      </c>
      <c r="M37">
        <f>VLOOKUP(Cost_Sch1!M37,Coding!$B$47:$D$53,3,FALSE)</f>
        <v>4</v>
      </c>
      <c r="N37">
        <f>VLOOKUP(Cost_Sch1!N37,Coding!$B$2:$D$6,3,FALSE)</f>
        <v>1</v>
      </c>
      <c r="O37" t="str">
        <f>Cost_Sch1!O37</f>
        <v>FPSO</v>
      </c>
      <c r="P37">
        <f>Cost_Sch1!P37</f>
        <v>1040</v>
      </c>
      <c r="Q37">
        <f>VLOOKUP(Cost_Sch1!Q37,Coding!$B$2:$D$6,3,FALSE)</f>
        <v>2</v>
      </c>
      <c r="R37">
        <f>Cost_Sch1!R37</f>
        <v>0.81081081081081086</v>
      </c>
      <c r="S37">
        <f>VLOOKUP(Cost_Sch1!S37,Coding!$B$2:$D$6,3,FALSE)</f>
        <v>1</v>
      </c>
      <c r="T37">
        <f>Cost_Sch1!T37</f>
        <v>0.25515947467166977</v>
      </c>
    </row>
    <row r="38" spans="1:20" ht="17">
      <c r="A38" s="1" t="str">
        <f>Cost_Sch1!A38</f>
        <v>Frade</v>
      </c>
      <c r="B38" t="str">
        <f>Cost_Sch1!B38</f>
        <v>BRAZ</v>
      </c>
      <c r="C38">
        <f>VLOOKUP(Cost_Sch1!C38,Coding!$B$2:$D$6,3,FALSE)</f>
        <v>3</v>
      </c>
      <c r="D38" t="str">
        <f>Cost_Sch1!D38</f>
        <v>IOC</v>
      </c>
      <c r="E38">
        <f>VLOOKUP(Cost_Sch1!E38,Coding!$B$36:$C$37,2,FALSE)</f>
        <v>2</v>
      </c>
      <c r="F38" s="7">
        <f>Cost_Sch1!F38</f>
        <v>1</v>
      </c>
      <c r="G38">
        <f>Cost_Sch1!G38</f>
        <v>6014</v>
      </c>
      <c r="H38" t="str">
        <f>Cost_Sch1!H38</f>
        <v>EPC</v>
      </c>
      <c r="I38">
        <f>Cost_Sch1!I38</f>
        <v>909</v>
      </c>
      <c r="J38">
        <f>Cost_Sch1!J38</f>
        <v>2</v>
      </c>
      <c r="K38">
        <f>VLOOKUP(Cost_Sch1!K38,Coding!$B$44:$C$45,2,FALSE)</f>
        <v>2</v>
      </c>
      <c r="L38">
        <f>Cost_Sch1!L38</f>
        <v>117666.66666666667</v>
      </c>
      <c r="M38">
        <f>VLOOKUP(Cost_Sch1!M38,Coding!$B$47:$D$53,3,FALSE)</f>
        <v>3</v>
      </c>
      <c r="N38">
        <f>VLOOKUP(Cost_Sch1!N38,Coding!$B$2:$D$6,3,FALSE)</f>
        <v>2</v>
      </c>
      <c r="O38" t="str">
        <f>Cost_Sch1!O38</f>
        <v>FPSO</v>
      </c>
      <c r="P38">
        <f>Cost_Sch1!P38</f>
        <v>1080</v>
      </c>
      <c r="Q38">
        <f>VLOOKUP(Cost_Sch1!Q38,Coding!$B$2:$D$6,3,FALSE)</f>
        <v>1</v>
      </c>
      <c r="R38">
        <f>Cost_Sch1!R38</f>
        <v>0.84985835694050993</v>
      </c>
      <c r="S38">
        <f>VLOOKUP(Cost_Sch1!S38,Coding!$B$2:$D$6,3,FALSE)</f>
        <v>4</v>
      </c>
      <c r="T38">
        <f>Cost_Sch1!T38</f>
        <v>0.20902090209020902</v>
      </c>
    </row>
    <row r="39" spans="1:20" ht="17">
      <c r="A39" s="1" t="str">
        <f>Cost_Sch1!A39</f>
        <v>P 68</v>
      </c>
      <c r="B39" t="str">
        <f>Cost_Sch1!B39</f>
        <v>BRAZ</v>
      </c>
      <c r="C39">
        <f>VLOOKUP(Cost_Sch1!C39,Coding!$B$2:$D$6,3,FALSE)</f>
        <v>5</v>
      </c>
      <c r="D39" t="str">
        <f>Cost_Sch1!D39</f>
        <v>NOC</v>
      </c>
      <c r="E39">
        <f>VLOOKUP(Cost_Sch1!E39,Coding!$B$36:$C$37,2,FALSE)</f>
        <v>2</v>
      </c>
      <c r="F39" s="7">
        <f>Cost_Sch1!F39</f>
        <v>1</v>
      </c>
      <c r="G39">
        <f>Cost_Sch1!G39</f>
        <v>7486</v>
      </c>
      <c r="H39" t="str">
        <f>Cost_Sch1!H39</f>
        <v>CL</v>
      </c>
      <c r="I39">
        <f>Cost_Sch1!I39</f>
        <v>2557</v>
      </c>
      <c r="J39">
        <f>Cost_Sch1!J39</f>
        <v>1.4</v>
      </c>
      <c r="K39">
        <f>VLOOKUP(Cost_Sch1!K39,Coding!$B$44:$C$45,2,FALSE)</f>
        <v>1</v>
      </c>
      <c r="L39">
        <f>Cost_Sch1!L39</f>
        <v>187000</v>
      </c>
      <c r="M39">
        <f>VLOOKUP(Cost_Sch1!M39,Coding!$B$47:$D$53,3,FALSE)</f>
        <v>4</v>
      </c>
      <c r="N39">
        <f>VLOOKUP(Cost_Sch1!N39,Coding!$B$2:$D$6,3,FALSE)</f>
        <v>1</v>
      </c>
      <c r="O39" t="str">
        <f>Cost_Sch1!O39</f>
        <v>FPSO</v>
      </c>
      <c r="P39">
        <f>Cost_Sch1!P39</f>
        <v>2165</v>
      </c>
      <c r="Q39">
        <f>VLOOKUP(Cost_Sch1!Q39,Coding!$B$2:$D$6,3,FALSE)</f>
        <v>4</v>
      </c>
      <c r="R39">
        <f>Cost_Sch1!R39</f>
        <v>0.80213903743315507</v>
      </c>
      <c r="S39">
        <f>VLOOKUP(Cost_Sch1!S39,Coding!$B$2:$D$6,3,FALSE)</f>
        <v>1</v>
      </c>
      <c r="T39">
        <f>Cost_Sch1!T39</f>
        <v>0.33906922174423154</v>
      </c>
    </row>
    <row r="40" spans="1:20" ht="17">
      <c r="A40" s="1" t="str">
        <f>Cost_Sch1!A40</f>
        <v>P 70</v>
      </c>
      <c r="B40" t="str">
        <f>Cost_Sch1!B40</f>
        <v>BRAZ</v>
      </c>
      <c r="C40">
        <f>VLOOKUP(Cost_Sch1!C40,Coding!$B$2:$D$6,3,FALSE)</f>
        <v>5</v>
      </c>
      <c r="D40" t="str">
        <f>Cost_Sch1!D40</f>
        <v>NOC</v>
      </c>
      <c r="E40">
        <f>VLOOKUP(Cost_Sch1!E40,Coding!$B$36:$C$37,2,FALSE)</f>
        <v>2</v>
      </c>
      <c r="F40" s="7">
        <f>Cost_Sch1!F40</f>
        <v>1</v>
      </c>
      <c r="G40">
        <f>Cost_Sch1!G40</f>
        <v>7486</v>
      </c>
      <c r="H40" t="str">
        <f>Cost_Sch1!H40</f>
        <v>EPC</v>
      </c>
      <c r="I40">
        <f>Cost_Sch1!I40</f>
        <v>2557</v>
      </c>
      <c r="J40">
        <f>Cost_Sch1!J40</f>
        <v>1.4</v>
      </c>
      <c r="K40">
        <f>VLOOKUP(Cost_Sch1!K40,Coding!$B$44:$C$45,2,FALSE)</f>
        <v>1</v>
      </c>
      <c r="L40">
        <f>Cost_Sch1!L40</f>
        <v>185333.33333333334</v>
      </c>
      <c r="M40">
        <f>VLOOKUP(Cost_Sch1!M40,Coding!$B$47:$D$53,3,FALSE)</f>
        <v>4</v>
      </c>
      <c r="N40">
        <f>VLOOKUP(Cost_Sch1!N40,Coding!$B$2:$D$6,3,FALSE)</f>
        <v>1</v>
      </c>
      <c r="O40" t="str">
        <f>Cost_Sch1!O40</f>
        <v>FPSO</v>
      </c>
      <c r="P40">
        <f>Cost_Sch1!P40</f>
        <v>2240</v>
      </c>
      <c r="Q40">
        <f>VLOOKUP(Cost_Sch1!Q40,Coding!$B$2:$D$6,3,FALSE)</f>
        <v>4</v>
      </c>
      <c r="R40">
        <f>Cost_Sch1!R40</f>
        <v>0.80935251798561147</v>
      </c>
      <c r="S40">
        <f>VLOOKUP(Cost_Sch1!S40,Coding!$B$2:$D$6,3,FALSE)</f>
        <v>1</v>
      </c>
      <c r="T40">
        <f>Cost_Sch1!T40</f>
        <v>0.42784513101290572</v>
      </c>
    </row>
    <row r="41" spans="1:20" ht="34">
      <c r="A41" s="1" t="str">
        <f>Cost_Sch1!A41</f>
        <v>Cidade de Itaguai MV26</v>
      </c>
      <c r="B41" t="str">
        <f>Cost_Sch1!B41</f>
        <v>BRAZ</v>
      </c>
      <c r="C41">
        <f>VLOOKUP(Cost_Sch1!C41,Coding!$B$2:$D$6,3,FALSE)</f>
        <v>4</v>
      </c>
      <c r="D41" t="str">
        <f>Cost_Sch1!D41</f>
        <v>NOC</v>
      </c>
      <c r="E41">
        <f>VLOOKUP(Cost_Sch1!E41,Coding!$B$36:$C$37,2,FALSE)</f>
        <v>1</v>
      </c>
      <c r="F41" s="7">
        <f>Cost_Sch1!F41</f>
        <v>3</v>
      </c>
      <c r="G41">
        <f>Cost_Sch1!G41</f>
        <v>8352</v>
      </c>
      <c r="H41" t="str">
        <f>Cost_Sch1!H41</f>
        <v>EPC</v>
      </c>
      <c r="I41">
        <f>Cost_Sch1!I41</f>
        <v>838</v>
      </c>
      <c r="J41">
        <f>Cost_Sch1!J41</f>
        <v>1.17</v>
      </c>
      <c r="K41">
        <f>VLOOKUP(Cost_Sch1!K41,Coding!$B$44:$C$45,2,FALSE)</f>
        <v>2</v>
      </c>
      <c r="L41">
        <f>Cost_Sch1!L41</f>
        <v>196666.66666666666</v>
      </c>
      <c r="M41">
        <f>VLOOKUP(Cost_Sch1!M41,Coding!$B$47:$D$53,3,FALSE)</f>
        <v>4</v>
      </c>
      <c r="N41">
        <f>VLOOKUP(Cost_Sch1!N41,Coding!$B$2:$D$6,3,FALSE)</f>
        <v>1</v>
      </c>
      <c r="O41" t="str">
        <f>Cost_Sch1!O41</f>
        <v>FPSO</v>
      </c>
      <c r="P41">
        <f>Cost_Sch1!P41</f>
        <v>2240</v>
      </c>
      <c r="Q41">
        <f>VLOOKUP(Cost_Sch1!Q41,Coding!$B$2:$D$6,3,FALSE)</f>
        <v>3</v>
      </c>
      <c r="R41">
        <f>Cost_Sch1!R41</f>
        <v>0.76271186440677974</v>
      </c>
      <c r="S41">
        <f>VLOOKUP(Cost_Sch1!S41,Coding!$B$2:$D$6,3,FALSE)</f>
        <v>1</v>
      </c>
      <c r="T41">
        <f>Cost_Sch1!T41</f>
        <v>0.18138424821002386</v>
      </c>
    </row>
    <row r="42" spans="1:20" ht="51">
      <c r="A42" s="1" t="str">
        <f>Cost_Sch1!A42</f>
        <v>Cidade de Mangaratiba MV24</v>
      </c>
      <c r="B42" t="str">
        <f>Cost_Sch1!B42</f>
        <v>BRAZ</v>
      </c>
      <c r="C42">
        <f>VLOOKUP(Cost_Sch1!C42,Coding!$B$2:$D$6,3,FALSE)</f>
        <v>3</v>
      </c>
      <c r="D42" t="str">
        <f>Cost_Sch1!D42</f>
        <v>NOC</v>
      </c>
      <c r="E42">
        <f>VLOOKUP(Cost_Sch1!E42,Coding!$B$36:$C$37,2,FALSE)</f>
        <v>1</v>
      </c>
      <c r="F42" s="7">
        <f>Cost_Sch1!F42</f>
        <v>3</v>
      </c>
      <c r="G42">
        <f>Cost_Sch1!G42</f>
        <v>7971</v>
      </c>
      <c r="H42" t="str">
        <f>Cost_Sch1!H42</f>
        <v>EPC</v>
      </c>
      <c r="I42">
        <f>Cost_Sch1!I42</f>
        <v>1021</v>
      </c>
      <c r="J42">
        <f>Cost_Sch1!J42</f>
        <v>1.1000000000000001</v>
      </c>
      <c r="K42">
        <f>VLOOKUP(Cost_Sch1!K42,Coding!$B$44:$C$45,2,FALSE)</f>
        <v>2</v>
      </c>
      <c r="L42">
        <f>Cost_Sch1!L42</f>
        <v>197166.66666666666</v>
      </c>
      <c r="M42">
        <f>VLOOKUP(Cost_Sch1!M42,Coding!$B$47:$D$53,3,FALSE)</f>
        <v>4</v>
      </c>
      <c r="N42">
        <f>VLOOKUP(Cost_Sch1!N42,Coding!$B$2:$D$6,3,FALSE)</f>
        <v>1</v>
      </c>
      <c r="O42" t="str">
        <f>Cost_Sch1!O42</f>
        <v>FPSO</v>
      </c>
      <c r="P42">
        <f>Cost_Sch1!P42</f>
        <v>2200</v>
      </c>
      <c r="Q42">
        <f>VLOOKUP(Cost_Sch1!Q42,Coding!$B$2:$D$6,3,FALSE)</f>
        <v>3</v>
      </c>
      <c r="R42">
        <f>Cost_Sch1!R42</f>
        <v>0.76077768385460698</v>
      </c>
      <c r="S42">
        <f>VLOOKUP(Cost_Sch1!S42,Coding!$B$2:$D$6,3,FALSE)</f>
        <v>1</v>
      </c>
      <c r="T42">
        <f>Cost_Sch1!T42</f>
        <v>5.9745347698334964E-2</v>
      </c>
    </row>
    <row r="43" spans="1:20" ht="17">
      <c r="A43" s="1" t="str">
        <f>Cost_Sch1!A43</f>
        <v>P 57</v>
      </c>
      <c r="B43" t="str">
        <f>Cost_Sch1!B43</f>
        <v>BRAZ</v>
      </c>
      <c r="C43">
        <f>VLOOKUP(Cost_Sch1!C43,Coding!$B$2:$D$6,3,FALSE)</f>
        <v>5</v>
      </c>
      <c r="D43" t="str">
        <f>Cost_Sch1!D43</f>
        <v>NOC</v>
      </c>
      <c r="E43">
        <f>VLOOKUP(Cost_Sch1!E43,Coding!$B$36:$C$37,2,FALSE)</f>
        <v>1</v>
      </c>
      <c r="F43" s="7">
        <f>Cost_Sch1!F43</f>
        <v>2</v>
      </c>
      <c r="G43">
        <f>Cost_Sch1!G43</f>
        <v>6622</v>
      </c>
      <c r="H43" t="str">
        <f>Cost_Sch1!H43</f>
        <v>EPC</v>
      </c>
      <c r="I43">
        <f>Cost_Sch1!I43</f>
        <v>1041</v>
      </c>
      <c r="J43">
        <f>Cost_Sch1!J43</f>
        <v>1.1950000000000001</v>
      </c>
      <c r="K43">
        <f>VLOOKUP(Cost_Sch1!K43,Coding!$B$44:$C$45,2,FALSE)</f>
        <v>2</v>
      </c>
      <c r="L43">
        <f>Cost_Sch1!L43</f>
        <v>191833.33333333334</v>
      </c>
      <c r="M43">
        <f>VLOOKUP(Cost_Sch1!M43,Coding!$B$47:$D$53,3,FALSE)</f>
        <v>4</v>
      </c>
      <c r="N43">
        <f>VLOOKUP(Cost_Sch1!N43,Coding!$B$2:$D$6,3,FALSE)</f>
        <v>1</v>
      </c>
      <c r="O43" t="str">
        <f>Cost_Sch1!O43</f>
        <v>FPSO</v>
      </c>
      <c r="P43">
        <f>Cost_Sch1!P43</f>
        <v>1300</v>
      </c>
      <c r="Q43">
        <f>VLOOKUP(Cost_Sch1!Q43,Coding!$B$2:$D$6,3,FALSE)</f>
        <v>4</v>
      </c>
      <c r="R43">
        <f>Cost_Sch1!R43</f>
        <v>0.93831450912250214</v>
      </c>
      <c r="S43">
        <f>VLOOKUP(Cost_Sch1!S43,Coding!$B$2:$D$6,3,FALSE)</f>
        <v>1</v>
      </c>
      <c r="T43">
        <f>Cost_Sch1!T43</f>
        <v>-4.5148895292987511E-2</v>
      </c>
    </row>
    <row r="44" spans="1:20" ht="17">
      <c r="A44" s="1" t="str">
        <f>Cost_Sch1!A44</f>
        <v>Pioneiro de Libra</v>
      </c>
      <c r="B44" t="str">
        <f>Cost_Sch1!B44</f>
        <v>BRAZ</v>
      </c>
      <c r="C44">
        <f>VLOOKUP(Cost_Sch1!C44,Coding!$B$2:$D$6,3,FALSE)</f>
        <v>5</v>
      </c>
      <c r="D44" t="str">
        <f>Cost_Sch1!D44</f>
        <v>NOC</v>
      </c>
      <c r="E44">
        <f>VLOOKUP(Cost_Sch1!E44,Coding!$B$36:$C$37,2,FALSE)</f>
        <v>1</v>
      </c>
      <c r="F44" s="7">
        <f>Cost_Sch1!F44</f>
        <v>3</v>
      </c>
      <c r="G44">
        <f>Cost_Sch1!G44</f>
        <v>8984</v>
      </c>
      <c r="H44" t="str">
        <f>Cost_Sch1!H44</f>
        <v>PS</v>
      </c>
      <c r="I44">
        <f>Cost_Sch1!I44</f>
        <v>831</v>
      </c>
      <c r="J44">
        <f>Cost_Sch1!J44</f>
        <v>1</v>
      </c>
      <c r="K44">
        <f>VLOOKUP(Cost_Sch1!K44,Coding!$B$44:$C$45,2,FALSE)</f>
        <v>2</v>
      </c>
      <c r="L44">
        <f>Cost_Sch1!L44</f>
        <v>73333.333333333328</v>
      </c>
      <c r="M44">
        <f>VLOOKUP(Cost_Sch1!M44,Coding!$B$47:$D$53,3,FALSE)</f>
        <v>2</v>
      </c>
      <c r="N44">
        <f>VLOOKUP(Cost_Sch1!N44,Coding!$B$2:$D$6,3,FALSE)</f>
        <v>1</v>
      </c>
      <c r="O44" t="str">
        <f>Cost_Sch1!O44</f>
        <v>FPSO</v>
      </c>
      <c r="P44">
        <f>Cost_Sch1!P44</f>
        <v>2200</v>
      </c>
      <c r="Q44">
        <f>VLOOKUP(Cost_Sch1!Q44,Coding!$B$2:$D$6,3,FALSE)</f>
        <v>1</v>
      </c>
      <c r="R44">
        <f>Cost_Sch1!R44</f>
        <v>0.68181818181818188</v>
      </c>
      <c r="S44">
        <f>VLOOKUP(Cost_Sch1!S44,Coding!$B$2:$D$6,3,FALSE)</f>
        <v>1</v>
      </c>
      <c r="T44">
        <f>Cost_Sch1!T44</f>
        <v>0.457280385078219</v>
      </c>
    </row>
    <row r="45" spans="1:20" ht="17">
      <c r="A45" s="1" t="str">
        <f>Cost_Sch1!A45</f>
        <v>Cidade de Marica</v>
      </c>
      <c r="B45" t="str">
        <f>Cost_Sch1!B45</f>
        <v>BRAZ</v>
      </c>
      <c r="C45">
        <f>VLOOKUP(Cost_Sch1!C45,Coding!$B$2:$D$6,3,FALSE)</f>
        <v>5</v>
      </c>
      <c r="D45" t="str">
        <f>Cost_Sch1!D45</f>
        <v>NOC</v>
      </c>
      <c r="E45">
        <f>VLOOKUP(Cost_Sch1!E45,Coding!$B$36:$C$37,2,FALSE)</f>
        <v>1</v>
      </c>
      <c r="F45" s="7">
        <f>Cost_Sch1!F45</f>
        <v>3</v>
      </c>
      <c r="G45">
        <f>Cost_Sch1!G45</f>
        <v>8481</v>
      </c>
      <c r="H45" t="str">
        <f>Cost_Sch1!H45</f>
        <v>EPC</v>
      </c>
      <c r="I45">
        <f>Cost_Sch1!I45</f>
        <v>1075</v>
      </c>
      <c r="J45">
        <f>Cost_Sch1!J45</f>
        <v>1.75</v>
      </c>
      <c r="K45">
        <f>VLOOKUP(Cost_Sch1!K45,Coding!$B$44:$C$45,2,FALSE)</f>
        <v>2</v>
      </c>
      <c r="L45">
        <f>Cost_Sch1!L45</f>
        <v>185000</v>
      </c>
      <c r="M45">
        <f>VLOOKUP(Cost_Sch1!M45,Coding!$B$47:$D$53,3,FALSE)</f>
        <v>4</v>
      </c>
      <c r="N45">
        <f>VLOOKUP(Cost_Sch1!N45,Coding!$B$2:$D$6,3,FALSE)</f>
        <v>1</v>
      </c>
      <c r="O45" t="str">
        <f>Cost_Sch1!O45</f>
        <v>FPSO</v>
      </c>
      <c r="P45">
        <f>Cost_Sch1!P45</f>
        <v>2120</v>
      </c>
      <c r="Q45">
        <f>VLOOKUP(Cost_Sch1!Q45,Coding!$B$2:$D$6,3,FALSE)</f>
        <v>5</v>
      </c>
      <c r="R45">
        <f>Cost_Sch1!R45</f>
        <v>0.81081081081081086</v>
      </c>
      <c r="S45">
        <f>VLOOKUP(Cost_Sch1!S45,Coding!$B$2:$D$6,3,FALSE)</f>
        <v>2</v>
      </c>
      <c r="T45">
        <f>Cost_Sch1!T45</f>
        <v>-4.2790697674418607E-2</v>
      </c>
    </row>
    <row r="46" spans="1:20" ht="34">
      <c r="A46" s="1" t="str">
        <f>Cost_Sch1!A46</f>
        <v>Cidade de Saquarema</v>
      </c>
      <c r="B46" t="str">
        <f>Cost_Sch1!B46</f>
        <v>BRAZ</v>
      </c>
      <c r="C46">
        <f>VLOOKUP(Cost_Sch1!C46,Coding!$B$2:$D$6,3,FALSE)</f>
        <v>5</v>
      </c>
      <c r="D46" t="str">
        <f>Cost_Sch1!D46</f>
        <v>NOC</v>
      </c>
      <c r="E46">
        <f>VLOOKUP(Cost_Sch1!E46,Coding!$B$36:$C$37,2,FALSE)</f>
        <v>1</v>
      </c>
      <c r="F46" s="7">
        <f>Cost_Sch1!F46</f>
        <v>3</v>
      </c>
      <c r="G46">
        <f>Cost_Sch1!G46</f>
        <v>8460</v>
      </c>
      <c r="H46" t="str">
        <f>Cost_Sch1!H46</f>
        <v>EPC</v>
      </c>
      <c r="I46">
        <f>Cost_Sch1!I46</f>
        <v>1127</v>
      </c>
      <c r="J46">
        <f>Cost_Sch1!J46</f>
        <v>1.75</v>
      </c>
      <c r="K46">
        <f>VLOOKUP(Cost_Sch1!K46,Coding!$B$44:$C$45,2,FALSE)</f>
        <v>2</v>
      </c>
      <c r="L46">
        <f>Cost_Sch1!L46</f>
        <v>185000</v>
      </c>
      <c r="M46">
        <f>VLOOKUP(Cost_Sch1!M46,Coding!$B$47:$D$53,3,FALSE)</f>
        <v>4</v>
      </c>
      <c r="N46">
        <f>VLOOKUP(Cost_Sch1!N46,Coding!$B$2:$D$6,3,FALSE)</f>
        <v>1</v>
      </c>
      <c r="O46" t="str">
        <f>Cost_Sch1!O46</f>
        <v>FPSO</v>
      </c>
      <c r="P46">
        <f>Cost_Sch1!P46</f>
        <v>2200</v>
      </c>
      <c r="Q46">
        <f>VLOOKUP(Cost_Sch1!Q46,Coding!$B$2:$D$6,3,FALSE)</f>
        <v>5</v>
      </c>
      <c r="R46">
        <f>Cost_Sch1!R46</f>
        <v>0.81081081081081086</v>
      </c>
      <c r="S46">
        <f>VLOOKUP(Cost_Sch1!S46,Coding!$B$2:$D$6,3,FALSE)</f>
        <v>2</v>
      </c>
      <c r="T46">
        <f>Cost_Sch1!T46</f>
        <v>-1.5084294587400177E-2</v>
      </c>
    </row>
    <row r="47" spans="1:20" ht="17">
      <c r="A47" s="1" t="str">
        <f>Cost_Sch1!A47</f>
        <v>P 69</v>
      </c>
      <c r="B47" t="str">
        <f>Cost_Sch1!B47</f>
        <v>BRAZ</v>
      </c>
      <c r="C47">
        <f>VLOOKUP(Cost_Sch1!C47,Coding!$B$2:$D$6,3,FALSE)</f>
        <v>4</v>
      </c>
      <c r="D47" t="str">
        <f>Cost_Sch1!D47</f>
        <v>NOC</v>
      </c>
      <c r="E47">
        <f>VLOOKUP(Cost_Sch1!E47,Coding!$B$36:$C$37,2,FALSE)</f>
        <v>2</v>
      </c>
      <c r="F47" s="7">
        <f>Cost_Sch1!F47</f>
        <v>1</v>
      </c>
      <c r="G47">
        <f>Cost_Sch1!G47</f>
        <v>7486</v>
      </c>
      <c r="H47" t="str">
        <f>Cost_Sch1!H47</f>
        <v>CL</v>
      </c>
      <c r="I47">
        <f>Cost_Sch1!I47</f>
        <v>2557</v>
      </c>
      <c r="J47">
        <f>Cost_Sch1!J47</f>
        <v>1.4</v>
      </c>
      <c r="K47">
        <f>VLOOKUP(Cost_Sch1!K47,Coding!$B$44:$C$45,2,FALSE)</f>
        <v>1</v>
      </c>
      <c r="L47">
        <f>Cost_Sch1!L47</f>
        <v>185333.33333333334</v>
      </c>
      <c r="M47">
        <f>VLOOKUP(Cost_Sch1!M47,Coding!$B$47:$D$53,3,FALSE)</f>
        <v>4</v>
      </c>
      <c r="N47">
        <f>VLOOKUP(Cost_Sch1!N47,Coding!$B$2:$D$6,3,FALSE)</f>
        <v>1</v>
      </c>
      <c r="O47" t="str">
        <f>Cost_Sch1!O47</f>
        <v>FPSO</v>
      </c>
      <c r="P47">
        <f>Cost_Sch1!P47</f>
        <v>2165</v>
      </c>
      <c r="Q47">
        <f>VLOOKUP(Cost_Sch1!Q47,Coding!$B$2:$D$6,3,FALSE)</f>
        <v>4</v>
      </c>
      <c r="R47">
        <f>Cost_Sch1!R47</f>
        <v>0.80935251798561147</v>
      </c>
      <c r="S47">
        <f>VLOOKUP(Cost_Sch1!S47,Coding!$B$2:$D$6,3,FALSE)</f>
        <v>1</v>
      </c>
      <c r="T47">
        <f>Cost_Sch1!T47</f>
        <v>0.18771998435666798</v>
      </c>
    </row>
    <row r="48" spans="1:20" ht="17">
      <c r="A48" s="1" t="str">
        <f>Cost_Sch1!A48</f>
        <v>P 67</v>
      </c>
      <c r="B48" t="str">
        <f>Cost_Sch1!B48</f>
        <v>BRAZ</v>
      </c>
      <c r="C48">
        <f>VLOOKUP(Cost_Sch1!C48,Coding!$B$2:$D$6,3,FALSE)</f>
        <v>4</v>
      </c>
      <c r="D48" t="str">
        <f>Cost_Sch1!D48</f>
        <v>NOC</v>
      </c>
      <c r="E48">
        <f>VLOOKUP(Cost_Sch1!E48,Coding!$B$36:$C$37,2,FALSE)</f>
        <v>2</v>
      </c>
      <c r="F48" s="7">
        <f>Cost_Sch1!F48</f>
        <v>1</v>
      </c>
      <c r="G48">
        <f>Cost_Sch1!G48</f>
        <v>7486</v>
      </c>
      <c r="H48" t="str">
        <f>Cost_Sch1!H48</f>
        <v>CL</v>
      </c>
      <c r="I48">
        <f>Cost_Sch1!I48</f>
        <v>2084</v>
      </c>
      <c r="J48">
        <f>Cost_Sch1!J48</f>
        <v>1.4</v>
      </c>
      <c r="K48">
        <f>VLOOKUP(Cost_Sch1!K48,Coding!$B$44:$C$45,2,FALSE)</f>
        <v>1</v>
      </c>
      <c r="L48">
        <f>Cost_Sch1!L48</f>
        <v>179500</v>
      </c>
      <c r="M48">
        <f>VLOOKUP(Cost_Sch1!M48,Coding!$B$47:$D$53,3,FALSE)</f>
        <v>4</v>
      </c>
      <c r="N48">
        <f>VLOOKUP(Cost_Sch1!N48,Coding!$B$2:$D$6,3,FALSE)</f>
        <v>1</v>
      </c>
      <c r="O48" t="str">
        <f>Cost_Sch1!O48</f>
        <v>FPSO</v>
      </c>
      <c r="P48">
        <f>Cost_Sch1!P48</f>
        <v>2165</v>
      </c>
      <c r="Q48">
        <f>VLOOKUP(Cost_Sch1!Q48,Coding!$B$2:$D$6,3,FALSE)</f>
        <v>4</v>
      </c>
      <c r="R48">
        <f>Cost_Sch1!R48</f>
        <v>0.83565459610027859</v>
      </c>
      <c r="S48">
        <f>VLOOKUP(Cost_Sch1!S48,Coding!$B$2:$D$6,3,FALSE)</f>
        <v>1</v>
      </c>
      <c r="T48">
        <f>Cost_Sch1!T48</f>
        <v>0.50431861804222644</v>
      </c>
    </row>
    <row r="49" spans="1:20" ht="17">
      <c r="A49" s="1" t="str">
        <f>Cost_Sch1!A49</f>
        <v>P 66</v>
      </c>
      <c r="B49" t="str">
        <f>Cost_Sch1!B49</f>
        <v>BRAZ</v>
      </c>
      <c r="C49">
        <f>VLOOKUP(Cost_Sch1!C49,Coding!$B$2:$D$6,3,FALSE)</f>
        <v>5</v>
      </c>
      <c r="D49" t="str">
        <f>Cost_Sch1!D49</f>
        <v>NOC</v>
      </c>
      <c r="E49">
        <f>VLOOKUP(Cost_Sch1!E49,Coding!$B$36:$C$37,2,FALSE)</f>
        <v>2</v>
      </c>
      <c r="F49" s="7">
        <f>Cost_Sch1!F49</f>
        <v>1</v>
      </c>
      <c r="G49">
        <f>Cost_Sch1!G49</f>
        <v>7486</v>
      </c>
      <c r="H49" t="str">
        <f>Cost_Sch1!H49</f>
        <v>CL</v>
      </c>
      <c r="I49">
        <f>Cost_Sch1!I49</f>
        <v>2024</v>
      </c>
      <c r="J49">
        <f>Cost_Sch1!J49</f>
        <v>1.4</v>
      </c>
      <c r="K49">
        <f>VLOOKUP(Cost_Sch1!K49,Coding!$B$44:$C$45,2,FALSE)</f>
        <v>1</v>
      </c>
      <c r="L49">
        <f>Cost_Sch1!L49</f>
        <v>191166.66666666666</v>
      </c>
      <c r="M49">
        <f>VLOOKUP(Cost_Sch1!M49,Coding!$B$47:$D$53,3,FALSE)</f>
        <v>4</v>
      </c>
      <c r="N49">
        <f>VLOOKUP(Cost_Sch1!N49,Coding!$B$2:$D$6,3,FALSE)</f>
        <v>3</v>
      </c>
      <c r="O49" t="str">
        <f>Cost_Sch1!O49</f>
        <v>FPSO</v>
      </c>
      <c r="P49">
        <f>Cost_Sch1!P49</f>
        <v>2165</v>
      </c>
      <c r="Q49">
        <f>VLOOKUP(Cost_Sch1!Q49,Coding!$B$2:$D$6,3,FALSE)</f>
        <v>4</v>
      </c>
      <c r="R49">
        <f>Cost_Sch1!R49</f>
        <v>0.78465562336530081</v>
      </c>
      <c r="S49">
        <f>VLOOKUP(Cost_Sch1!S49,Coding!$B$2:$D$6,3,FALSE)</f>
        <v>1</v>
      </c>
      <c r="T49">
        <f>Cost_Sch1!T49</f>
        <v>0.233201581027668</v>
      </c>
    </row>
    <row r="50" spans="1:20" ht="17">
      <c r="A50" s="1" t="str">
        <f>Cost_Sch1!A50</f>
        <v>P 53</v>
      </c>
      <c r="B50" t="str">
        <f>Cost_Sch1!B50</f>
        <v>BRAZ</v>
      </c>
      <c r="C50">
        <f>VLOOKUP(Cost_Sch1!C50,Coding!$B$2:$D$6,3,FALSE)</f>
        <v>4</v>
      </c>
      <c r="D50" t="str">
        <f>Cost_Sch1!D50</f>
        <v>NOC</v>
      </c>
      <c r="E50">
        <f>VLOOKUP(Cost_Sch1!E50,Coding!$B$36:$C$37,2,FALSE)</f>
        <v>2</v>
      </c>
      <c r="F50" s="7">
        <f>Cost_Sch1!F50</f>
        <v>2</v>
      </c>
      <c r="G50">
        <f>Cost_Sch1!G50</f>
        <v>5826</v>
      </c>
      <c r="H50" t="str">
        <f>Cost_Sch1!H50</f>
        <v>EPC</v>
      </c>
      <c r="I50">
        <f>Cost_Sch1!I50</f>
        <v>779</v>
      </c>
      <c r="J50">
        <f>Cost_Sch1!J50</f>
        <v>0.75800000000000001</v>
      </c>
      <c r="K50">
        <f>VLOOKUP(Cost_Sch1!K50,Coding!$B$44:$C$45,2,FALSE)</f>
        <v>2</v>
      </c>
      <c r="L50">
        <f>Cost_Sch1!L50</f>
        <v>215000</v>
      </c>
      <c r="M50">
        <f>VLOOKUP(Cost_Sch1!M50,Coding!$B$47:$D$53,3,FALSE)</f>
        <v>5</v>
      </c>
      <c r="N50">
        <f>VLOOKUP(Cost_Sch1!N50,Coding!$B$2:$D$6,3,FALSE)</f>
        <v>2</v>
      </c>
      <c r="O50" t="str">
        <f>Cost_Sch1!O50</f>
        <v>FPSO</v>
      </c>
      <c r="P50">
        <f>Cost_Sch1!P50</f>
        <v>1080</v>
      </c>
      <c r="Q50">
        <f>VLOOKUP(Cost_Sch1!Q50,Coding!$B$2:$D$6,3,FALSE)</f>
        <v>2</v>
      </c>
      <c r="R50">
        <f>Cost_Sch1!R50</f>
        <v>0.83720930232558144</v>
      </c>
      <c r="S50">
        <f>VLOOKUP(Cost_Sch1!S50,Coding!$B$2:$D$6,3,FALSE)</f>
        <v>2</v>
      </c>
      <c r="T50">
        <f>Cost_Sch1!T50</f>
        <v>0.38896020539152759</v>
      </c>
    </row>
    <row r="51" spans="1:20" ht="17">
      <c r="A51" s="1" t="str">
        <f>Cost_Sch1!A51</f>
        <v>P 63</v>
      </c>
      <c r="B51" t="str">
        <f>Cost_Sch1!B51</f>
        <v>BRAZ</v>
      </c>
      <c r="C51">
        <f>VLOOKUP(Cost_Sch1!C51,Coding!$B$2:$D$6,3,FALSE)</f>
        <v>5</v>
      </c>
      <c r="D51" t="str">
        <f>Cost_Sch1!D51</f>
        <v>NOC</v>
      </c>
      <c r="E51">
        <f>VLOOKUP(Cost_Sch1!E51,Coding!$B$36:$C$37,2,FALSE)</f>
        <v>2</v>
      </c>
      <c r="F51" s="7">
        <f>Cost_Sch1!F51</f>
        <v>1</v>
      </c>
      <c r="G51">
        <f>Cost_Sch1!G51</f>
        <v>7213</v>
      </c>
      <c r="H51" t="str">
        <f>Cost_Sch1!H51</f>
        <v>EPC</v>
      </c>
      <c r="I51">
        <f>Cost_Sch1!I51</f>
        <v>1383</v>
      </c>
      <c r="J51">
        <f>Cost_Sch1!J51</f>
        <v>1.3</v>
      </c>
      <c r="K51">
        <f>VLOOKUP(Cost_Sch1!K51,Coding!$B$44:$C$45,2,FALSE)</f>
        <v>2</v>
      </c>
      <c r="L51">
        <f>Cost_Sch1!L51</f>
        <v>145833.33333333334</v>
      </c>
      <c r="M51">
        <f>VLOOKUP(Cost_Sch1!M51,Coding!$B$47:$D$53,3,FALSE)</f>
        <v>3</v>
      </c>
      <c r="N51">
        <f>VLOOKUP(Cost_Sch1!N51,Coding!$B$2:$D$6,3,FALSE)</f>
        <v>1</v>
      </c>
      <c r="O51" t="str">
        <f>Cost_Sch1!O51</f>
        <v>FPSO</v>
      </c>
      <c r="P51">
        <f>Cost_Sch1!P51</f>
        <v>1170</v>
      </c>
      <c r="Q51">
        <f>VLOOKUP(Cost_Sch1!Q51,Coding!$B$2:$D$6,3,FALSE)</f>
        <v>2</v>
      </c>
      <c r="R51">
        <f>Cost_Sch1!R51</f>
        <v>0.96</v>
      </c>
      <c r="S51">
        <f>VLOOKUP(Cost_Sch1!S51,Coding!$B$2:$D$6,3,FALSE)</f>
        <v>2</v>
      </c>
      <c r="T51">
        <f>Cost_Sch1!T51</f>
        <v>8.6767895878524945E-2</v>
      </c>
    </row>
    <row r="52" spans="1:20" ht="17">
      <c r="A52" s="1" t="str">
        <f>Cost_Sch1!A52</f>
        <v>P 58</v>
      </c>
      <c r="B52" t="str">
        <f>Cost_Sch1!B52</f>
        <v>BRAZ</v>
      </c>
      <c r="C52">
        <f>VLOOKUP(Cost_Sch1!C52,Coding!$B$2:$D$6,3,FALSE)</f>
        <v>5</v>
      </c>
      <c r="D52" t="str">
        <f>Cost_Sch1!D52</f>
        <v>NOC</v>
      </c>
      <c r="E52">
        <f>VLOOKUP(Cost_Sch1!E52,Coding!$B$36:$C$37,2,FALSE)</f>
        <v>2</v>
      </c>
      <c r="F52" s="7">
        <f>Cost_Sch1!F52</f>
        <v>1</v>
      </c>
      <c r="G52">
        <f>Cost_Sch1!G52</f>
        <v>7268</v>
      </c>
      <c r="H52" t="str">
        <f>Cost_Sch1!H52</f>
        <v>EPC</v>
      </c>
      <c r="I52">
        <f>Cost_Sch1!I52</f>
        <v>1481</v>
      </c>
      <c r="J52">
        <f>Cost_Sch1!J52</f>
        <v>1.03</v>
      </c>
      <c r="K52">
        <f>VLOOKUP(Cost_Sch1!K52,Coding!$B$44:$C$45,2,FALSE)</f>
        <v>2</v>
      </c>
      <c r="L52">
        <f>Cost_Sch1!L52</f>
        <v>215333.33333333334</v>
      </c>
      <c r="M52">
        <f>VLOOKUP(Cost_Sch1!M52,Coding!$B$47:$D$53,3,FALSE)</f>
        <v>5</v>
      </c>
      <c r="N52">
        <f>VLOOKUP(Cost_Sch1!N52,Coding!$B$2:$D$6,3,FALSE)</f>
        <v>1</v>
      </c>
      <c r="O52" t="str">
        <f>Cost_Sch1!O52</f>
        <v>FPSO</v>
      </c>
      <c r="P52">
        <f>Cost_Sch1!P52</f>
        <v>1400</v>
      </c>
      <c r="Q52">
        <f>VLOOKUP(Cost_Sch1!Q52,Coding!$B$2:$D$6,3,FALSE)</f>
        <v>4</v>
      </c>
      <c r="R52">
        <f>Cost_Sch1!R52</f>
        <v>0.83591331269349844</v>
      </c>
      <c r="S52">
        <f>VLOOKUP(Cost_Sch1!S52,Coding!$B$2:$D$6,3,FALSE)</f>
        <v>1</v>
      </c>
      <c r="T52">
        <f>Cost_Sch1!T52</f>
        <v>0.39095205941931127</v>
      </c>
    </row>
    <row r="53" spans="1:20" ht="17">
      <c r="A53" s="1" t="str">
        <f>Cost_Sch1!A53</f>
        <v>Espirito Santo</v>
      </c>
      <c r="B53" t="str">
        <f>Cost_Sch1!B53</f>
        <v>BRAZ</v>
      </c>
      <c r="C53">
        <f>VLOOKUP(Cost_Sch1!C53,Coding!$B$2:$D$6,3,FALSE)</f>
        <v>5</v>
      </c>
      <c r="D53" t="str">
        <f>Cost_Sch1!D53</f>
        <v>IOC</v>
      </c>
      <c r="E53">
        <f>VLOOKUP(Cost_Sch1!E53,Coding!$B$36:$C$37,2,FALSE)</f>
        <v>1</v>
      </c>
      <c r="F53" s="7">
        <f>Cost_Sch1!F53</f>
        <v>3</v>
      </c>
      <c r="G53">
        <f>Cost_Sch1!G53</f>
        <v>6153</v>
      </c>
      <c r="H53" t="str">
        <f>Cost_Sch1!H53</f>
        <v>EPC</v>
      </c>
      <c r="I53">
        <f>Cost_Sch1!I53</f>
        <v>787</v>
      </c>
      <c r="J53">
        <f>Cost_Sch1!J53</f>
        <v>1.5086206896551726</v>
      </c>
      <c r="K53">
        <f>VLOOKUP(Cost_Sch1!K53,Coding!$B$44:$C$45,2,FALSE)</f>
        <v>2</v>
      </c>
      <c r="L53">
        <f>Cost_Sch1!L53</f>
        <v>105000</v>
      </c>
      <c r="M53">
        <f>VLOOKUP(Cost_Sch1!M53,Coding!$B$47:$D$53,3,FALSE)</f>
        <v>3</v>
      </c>
      <c r="N53">
        <f>VLOOKUP(Cost_Sch1!N53,Coding!$B$2:$D$6,3,FALSE)</f>
        <v>5</v>
      </c>
      <c r="O53" t="str">
        <f>Cost_Sch1!O53</f>
        <v>FPSO</v>
      </c>
      <c r="P53">
        <f>Cost_Sch1!P53</f>
        <v>1780</v>
      </c>
      <c r="Q53">
        <f>VLOOKUP(Cost_Sch1!Q53,Coding!$B$2:$D$6,3,FALSE)</f>
        <v>1</v>
      </c>
      <c r="R53">
        <f>Cost_Sch1!R53</f>
        <v>0.95238095238095233</v>
      </c>
      <c r="S53">
        <f>VLOOKUP(Cost_Sch1!S53,Coding!$B$2:$D$6,3,FALSE)</f>
        <v>2</v>
      </c>
      <c r="T53">
        <f>Cost_Sch1!T53</f>
        <v>0.24777636594663277</v>
      </c>
    </row>
    <row r="54" spans="1:20" ht="17">
      <c r="A54" s="1" t="str">
        <f>Cost_Sch1!A54</f>
        <v>P 54</v>
      </c>
      <c r="B54" t="str">
        <f>Cost_Sch1!B54</f>
        <v>BRAZ</v>
      </c>
      <c r="C54">
        <f>VLOOKUP(Cost_Sch1!C54,Coding!$B$2:$D$6,3,FALSE)</f>
        <v>5</v>
      </c>
      <c r="D54" t="str">
        <f>Cost_Sch1!D54</f>
        <v>NOC</v>
      </c>
      <c r="E54">
        <f>VLOOKUP(Cost_Sch1!E54,Coding!$B$36:$C$37,2,FALSE)</f>
        <v>2</v>
      </c>
      <c r="F54" s="7">
        <f>Cost_Sch1!F54</f>
        <v>1</v>
      </c>
      <c r="G54">
        <f>Cost_Sch1!G54</f>
        <v>5272</v>
      </c>
      <c r="H54" t="str">
        <f>Cost_Sch1!H54</f>
        <v>EPC</v>
      </c>
      <c r="I54">
        <f>Cost_Sch1!I54</f>
        <v>1034</v>
      </c>
      <c r="J54">
        <f>Cost_Sch1!J54</f>
        <v>0.629</v>
      </c>
      <c r="K54">
        <f>VLOOKUP(Cost_Sch1!K54,Coding!$B$44:$C$45,2,FALSE)</f>
        <v>2</v>
      </c>
      <c r="L54">
        <f>Cost_Sch1!L54</f>
        <v>215000</v>
      </c>
      <c r="M54">
        <f>VLOOKUP(Cost_Sch1!M54,Coding!$B$47:$D$53,3,FALSE)</f>
        <v>5</v>
      </c>
      <c r="N54">
        <f>VLOOKUP(Cost_Sch1!N54,Coding!$B$2:$D$6,3,FALSE)</f>
        <v>3</v>
      </c>
      <c r="O54" t="str">
        <f>Cost_Sch1!O54</f>
        <v>FPSO</v>
      </c>
      <c r="P54">
        <f>Cost_Sch1!P54</f>
        <v>1315</v>
      </c>
      <c r="Q54">
        <f>VLOOKUP(Cost_Sch1!Q54,Coding!$B$2:$D$6,3,FALSE)</f>
        <v>3</v>
      </c>
      <c r="R54">
        <f>Cost_Sch1!R54</f>
        <v>0.83720930232558144</v>
      </c>
      <c r="S54">
        <f>VLOOKUP(Cost_Sch1!S54,Coding!$B$2:$D$6,3,FALSE)</f>
        <v>1</v>
      </c>
      <c r="T54">
        <f>Cost_Sch1!T54</f>
        <v>0.24468085106382978</v>
      </c>
    </row>
    <row r="55" spans="1:20" ht="17">
      <c r="A55" s="1" t="str">
        <f>Cost_Sch1!A55</f>
        <v>P 62</v>
      </c>
      <c r="B55" t="str">
        <f>Cost_Sch1!B55</f>
        <v>BRAZ</v>
      </c>
      <c r="C55">
        <f>VLOOKUP(Cost_Sch1!C55,Coding!$B$2:$D$6,3,FALSE)</f>
        <v>5</v>
      </c>
      <c r="D55" t="str">
        <f>Cost_Sch1!D55</f>
        <v>NOC</v>
      </c>
      <c r="E55">
        <f>VLOOKUP(Cost_Sch1!E55,Coding!$B$36:$C$37,2,FALSE)</f>
        <v>2</v>
      </c>
      <c r="F55" s="7">
        <f>Cost_Sch1!F55</f>
        <v>1</v>
      </c>
      <c r="G55">
        <f>Cost_Sch1!G55</f>
        <v>7336</v>
      </c>
      <c r="H55" t="str">
        <f>Cost_Sch1!H55</f>
        <v>CL</v>
      </c>
      <c r="I55">
        <f>Cost_Sch1!I55</f>
        <v>1413</v>
      </c>
      <c r="J55">
        <f>Cost_Sch1!J55</f>
        <v>1.01</v>
      </c>
      <c r="K55">
        <f>VLOOKUP(Cost_Sch1!K55,Coding!$B$44:$C$45,2,FALSE)</f>
        <v>2</v>
      </c>
      <c r="L55">
        <f>Cost_Sch1!L55</f>
        <v>215333.33333333334</v>
      </c>
      <c r="M55">
        <f>VLOOKUP(Cost_Sch1!M55,Coding!$B$47:$D$53,3,FALSE)</f>
        <v>5</v>
      </c>
      <c r="N55">
        <f>VLOOKUP(Cost_Sch1!N55,Coding!$B$2:$D$6,3,FALSE)</f>
        <v>1</v>
      </c>
      <c r="O55" t="str">
        <f>Cost_Sch1!O55</f>
        <v>FPSO</v>
      </c>
      <c r="P55">
        <f>Cost_Sch1!P55</f>
        <v>1600</v>
      </c>
      <c r="Q55">
        <f>VLOOKUP(Cost_Sch1!Q55,Coding!$B$2:$D$6,3,FALSE)</f>
        <v>4</v>
      </c>
      <c r="R55">
        <f>Cost_Sch1!R55</f>
        <v>0.83591331269349844</v>
      </c>
      <c r="S55">
        <f>VLOOKUP(Cost_Sch1!S55,Coding!$B$2:$D$6,3,FALSE)</f>
        <v>1</v>
      </c>
      <c r="T55">
        <f>Cost_Sch1!T55</f>
        <v>0.22646850672328378</v>
      </c>
    </row>
    <row r="56" spans="1:20" ht="17">
      <c r="A56" s="1" t="str">
        <f>Cost_Sch1!A56</f>
        <v>Cidade de Ilhabela</v>
      </c>
      <c r="B56" t="str">
        <f>Cost_Sch1!B56</f>
        <v>BRAZ</v>
      </c>
      <c r="C56">
        <f>VLOOKUP(Cost_Sch1!C56,Coding!$B$2:$D$6,3,FALSE)</f>
        <v>4</v>
      </c>
      <c r="D56" t="str">
        <f>Cost_Sch1!D56</f>
        <v>NOC</v>
      </c>
      <c r="E56">
        <f>VLOOKUP(Cost_Sch1!E56,Coding!$B$36:$C$37,2,FALSE)</f>
        <v>1</v>
      </c>
      <c r="F56" s="7">
        <f>Cost_Sch1!F56</f>
        <v>3</v>
      </c>
      <c r="G56">
        <f>Cost_Sch1!G56</f>
        <v>7851</v>
      </c>
      <c r="H56" t="str">
        <f>Cost_Sch1!H56</f>
        <v>EPC</v>
      </c>
      <c r="I56">
        <f>Cost_Sch1!I56</f>
        <v>1172</v>
      </c>
      <c r="J56">
        <f>Cost_Sch1!J56</f>
        <v>1.5</v>
      </c>
      <c r="K56">
        <f>VLOOKUP(Cost_Sch1!K56,Coding!$B$44:$C$45,2,FALSE)</f>
        <v>2</v>
      </c>
      <c r="L56">
        <f>Cost_Sch1!L56</f>
        <v>185333.33333333334</v>
      </c>
      <c r="M56">
        <f>VLOOKUP(Cost_Sch1!M56,Coding!$B$47:$D$53,3,FALSE)</f>
        <v>4</v>
      </c>
      <c r="N56">
        <f>VLOOKUP(Cost_Sch1!N56,Coding!$B$2:$D$6,3,FALSE)</f>
        <v>1</v>
      </c>
      <c r="O56" t="str">
        <f>Cost_Sch1!O56</f>
        <v>FPSO</v>
      </c>
      <c r="P56">
        <f>Cost_Sch1!P56</f>
        <v>2100</v>
      </c>
      <c r="Q56">
        <f>VLOOKUP(Cost_Sch1!Q56,Coding!$B$2:$D$6,3,FALSE)</f>
        <v>2</v>
      </c>
      <c r="R56">
        <f>Cost_Sch1!R56</f>
        <v>0.80935251798561147</v>
      </c>
      <c r="S56">
        <f>VLOOKUP(Cost_Sch1!S56,Coding!$B$2:$D$6,3,FALSE)</f>
        <v>2</v>
      </c>
      <c r="T56">
        <f>Cost_Sch1!T56</f>
        <v>5.2047781569965867E-2</v>
      </c>
    </row>
    <row r="57" spans="1:20" ht="51">
      <c r="A57" s="1" t="str">
        <f>Cost_Sch1!A57</f>
        <v>Cidade de Campos dos Goytacazes MV29</v>
      </c>
      <c r="B57" t="str">
        <f>Cost_Sch1!B57</f>
        <v>BRAZ</v>
      </c>
      <c r="C57">
        <f>VLOOKUP(Cost_Sch1!C57,Coding!$B$2:$D$6,3,FALSE)</f>
        <v>4</v>
      </c>
      <c r="D57" t="str">
        <f>Cost_Sch1!D57</f>
        <v>NOC</v>
      </c>
      <c r="E57">
        <f>VLOOKUP(Cost_Sch1!E57,Coding!$B$36:$C$37,2,FALSE)</f>
        <v>1</v>
      </c>
      <c r="F57" s="7">
        <f>Cost_Sch1!F57</f>
        <v>3</v>
      </c>
      <c r="G57">
        <f>Cost_Sch1!G57</f>
        <v>9101</v>
      </c>
      <c r="H57" t="str">
        <f>Cost_Sch1!H57</f>
        <v>EPC</v>
      </c>
      <c r="I57">
        <f>Cost_Sch1!I57</f>
        <v>1018</v>
      </c>
      <c r="J57">
        <f>Cost_Sch1!J57</f>
        <v>1.2629999999999999</v>
      </c>
      <c r="K57">
        <f>VLOOKUP(Cost_Sch1!K57,Coding!$B$44:$C$45,2,FALSE)</f>
        <v>2</v>
      </c>
      <c r="L57">
        <f>Cost_Sch1!L57</f>
        <v>179500</v>
      </c>
      <c r="M57">
        <f>VLOOKUP(Cost_Sch1!M57,Coding!$B$47:$D$53,3,FALSE)</f>
        <v>4</v>
      </c>
      <c r="N57">
        <f>VLOOKUP(Cost_Sch1!N57,Coding!$B$2:$D$6,3,FALSE)</f>
        <v>2</v>
      </c>
      <c r="O57" t="str">
        <f>Cost_Sch1!O57</f>
        <v>FPSO</v>
      </c>
      <c r="P57">
        <f>Cost_Sch1!P57</f>
        <v>765</v>
      </c>
      <c r="Q57">
        <f>VLOOKUP(Cost_Sch1!Q57,Coding!$B$2:$D$6,3,FALSE)</f>
        <v>4</v>
      </c>
      <c r="R57">
        <f>Cost_Sch1!R57</f>
        <v>0.83565459610027859</v>
      </c>
      <c r="S57">
        <f>VLOOKUP(Cost_Sch1!S57,Coding!$B$2:$D$6,3,FALSE)</f>
        <v>1</v>
      </c>
      <c r="T57">
        <f>Cost_Sch1!T57</f>
        <v>0.27897838899803534</v>
      </c>
    </row>
    <row r="58" spans="1:20" ht="17">
      <c r="A58" s="1" t="str">
        <f>Cost_Sch1!A58</f>
        <v>Terra Nova</v>
      </c>
      <c r="B58" t="str">
        <f>Cost_Sch1!B58</f>
        <v>CAN</v>
      </c>
      <c r="C58">
        <f>VLOOKUP(Cost_Sch1!C58,Coding!$B$2:$D$6,3,FALSE)</f>
        <v>2</v>
      </c>
      <c r="D58" t="str">
        <f>Cost_Sch1!D58</f>
        <v>OC</v>
      </c>
      <c r="E58">
        <f>VLOOKUP(Cost_Sch1!E58,Coding!$B$36:$C$37,2,FALSE)</f>
        <v>2</v>
      </c>
      <c r="F58" s="7">
        <f>Cost_Sch1!F58</f>
        <v>1</v>
      </c>
      <c r="G58">
        <f>Cost_Sch1!G58</f>
        <v>2800</v>
      </c>
      <c r="H58" t="str">
        <f>Cost_Sch1!H58</f>
        <v>EPC</v>
      </c>
      <c r="I58">
        <f>Cost_Sch1!I58</f>
        <v>1157</v>
      </c>
      <c r="J58">
        <f>Cost_Sch1!J58</f>
        <v>1.3</v>
      </c>
      <c r="K58">
        <f>VLOOKUP(Cost_Sch1!K58,Coding!$B$44:$C$45,2,FALSE)</f>
        <v>1</v>
      </c>
      <c r="L58">
        <f>Cost_Sch1!L58</f>
        <v>175000</v>
      </c>
      <c r="M58">
        <f>VLOOKUP(Cost_Sch1!M58,Coding!$B$47:$D$53,3,FALSE)</f>
        <v>4</v>
      </c>
      <c r="N58">
        <f>VLOOKUP(Cost_Sch1!N58,Coding!$B$2:$D$6,3,FALSE)</f>
        <v>5</v>
      </c>
      <c r="O58" t="str">
        <f>Cost_Sch1!O58</f>
        <v>FPSO</v>
      </c>
      <c r="P58">
        <f>Cost_Sch1!P58</f>
        <v>90</v>
      </c>
      <c r="Q58">
        <f>VLOOKUP(Cost_Sch1!Q58,Coding!$B$2:$D$6,3,FALSE)</f>
        <v>1</v>
      </c>
      <c r="R58">
        <f>Cost_Sch1!R58</f>
        <v>0.8571428571428571</v>
      </c>
      <c r="S58">
        <f>VLOOKUP(Cost_Sch1!S58,Coding!$B$2:$D$6,3,FALSE)</f>
        <v>2</v>
      </c>
      <c r="T58">
        <f>Cost_Sch1!T58</f>
        <v>0.39412273120138291</v>
      </c>
    </row>
    <row r="59" spans="1:20" ht="17">
      <c r="A59" s="1" t="str">
        <f>Cost_Sch1!A59</f>
        <v>Sea Rose</v>
      </c>
      <c r="B59" t="str">
        <f>Cost_Sch1!B59</f>
        <v>CAN</v>
      </c>
      <c r="C59">
        <f>VLOOKUP(Cost_Sch1!C59,Coding!$B$2:$D$6,3,FALSE)</f>
        <v>3</v>
      </c>
      <c r="D59" t="str">
        <f>Cost_Sch1!D59</f>
        <v>OC</v>
      </c>
      <c r="E59">
        <f>VLOOKUP(Cost_Sch1!E59,Coding!$B$36:$C$37,2,FALSE)</f>
        <v>2</v>
      </c>
      <c r="F59" s="7">
        <f>Cost_Sch1!F59</f>
        <v>1</v>
      </c>
      <c r="G59">
        <f>Cost_Sch1!G59</f>
        <v>4476</v>
      </c>
      <c r="H59" t="str">
        <f>Cost_Sch1!H59</f>
        <v>EPC</v>
      </c>
      <c r="I59">
        <f>Cost_Sch1!I59</f>
        <v>1229</v>
      </c>
      <c r="J59">
        <f>Cost_Sch1!J59</f>
        <v>0.49</v>
      </c>
      <c r="K59">
        <f>VLOOKUP(Cost_Sch1!K59,Coding!$B$44:$C$45,2,FALSE)</f>
        <v>1</v>
      </c>
      <c r="L59">
        <f>Cost_Sch1!L59</f>
        <v>125000</v>
      </c>
      <c r="M59">
        <f>VLOOKUP(Cost_Sch1!M59,Coding!$B$47:$D$53,3,FALSE)</f>
        <v>3</v>
      </c>
      <c r="N59">
        <f>VLOOKUP(Cost_Sch1!N59,Coding!$B$2:$D$6,3,FALSE)</f>
        <v>5</v>
      </c>
      <c r="O59" t="str">
        <f>Cost_Sch1!O59</f>
        <v>FPSO</v>
      </c>
      <c r="P59">
        <f>Cost_Sch1!P59</f>
        <v>120</v>
      </c>
      <c r="Q59">
        <f>VLOOKUP(Cost_Sch1!Q59,Coding!$B$2:$D$6,3,FALSE)</f>
        <v>1</v>
      </c>
      <c r="R59">
        <f>Cost_Sch1!R59</f>
        <v>0.8</v>
      </c>
      <c r="S59">
        <f>VLOOKUP(Cost_Sch1!S59,Coding!$B$2:$D$6,3,FALSE)</f>
        <v>4</v>
      </c>
      <c r="T59">
        <f>Cost_Sch1!T59</f>
        <v>7.2416598860862491E-2</v>
      </c>
    </row>
    <row r="60" spans="1:20" ht="17">
      <c r="A60" s="1" t="str">
        <f>Cost_Sch1!A60</f>
        <v>Turritella</v>
      </c>
      <c r="B60" t="str">
        <f>Cost_Sch1!B60</f>
        <v>GOM</v>
      </c>
      <c r="C60">
        <f>VLOOKUP(Cost_Sch1!C60,Coding!$B$2:$D$6,3,FALSE)</f>
        <v>1</v>
      </c>
      <c r="D60" t="str">
        <f>Cost_Sch1!D60</f>
        <v>OC</v>
      </c>
      <c r="E60">
        <f>VLOOKUP(Cost_Sch1!E60,Coding!$B$36:$C$37,2,FALSE)</f>
        <v>2</v>
      </c>
      <c r="F60" s="7">
        <f>Cost_Sch1!F60</f>
        <v>1</v>
      </c>
      <c r="G60">
        <f>Cost_Sch1!G60</f>
        <v>8528</v>
      </c>
      <c r="H60" t="str">
        <f>Cost_Sch1!H60</f>
        <v>EPC</v>
      </c>
      <c r="I60">
        <f>Cost_Sch1!I60</f>
        <v>1149</v>
      </c>
      <c r="J60">
        <f>Cost_Sch1!J60</f>
        <v>1</v>
      </c>
      <c r="K60">
        <f>VLOOKUP(Cost_Sch1!K60,Coding!$B$44:$C$45,2,FALSE)</f>
        <v>2</v>
      </c>
      <c r="L60">
        <f>Cost_Sch1!L60</f>
        <v>62500</v>
      </c>
      <c r="M60">
        <f>VLOOKUP(Cost_Sch1!M60,Coding!$B$47:$D$53,3,FALSE)</f>
        <v>2</v>
      </c>
      <c r="N60">
        <f>VLOOKUP(Cost_Sch1!N60,Coding!$B$2:$D$6,3,FALSE)</f>
        <v>4</v>
      </c>
      <c r="O60" t="str">
        <f>Cost_Sch1!O60</f>
        <v>FPSO</v>
      </c>
      <c r="P60">
        <f>Cost_Sch1!P60</f>
        <v>2900</v>
      </c>
      <c r="Q60">
        <f>VLOOKUP(Cost_Sch1!Q60,Coding!$B$2:$D$6,3,FALSE)</f>
        <v>2</v>
      </c>
      <c r="R60">
        <f>Cost_Sch1!R60</f>
        <v>0.96</v>
      </c>
      <c r="S60">
        <f>VLOOKUP(Cost_Sch1!S60,Coding!$B$2:$D$6,3,FALSE)</f>
        <v>5</v>
      </c>
      <c r="T60">
        <f>Cost_Sch1!T60</f>
        <v>0.1122715404699739</v>
      </c>
    </row>
    <row r="61" spans="1:20" ht="17">
      <c r="A61" s="1" t="str">
        <f>Cost_Sch1!A61</f>
        <v>Asgard A</v>
      </c>
      <c r="B61" t="str">
        <f>Cost_Sch1!B61</f>
        <v>NE</v>
      </c>
      <c r="C61">
        <f>VLOOKUP(Cost_Sch1!C61,Coding!$B$2:$D$6,3,FALSE)</f>
        <v>3</v>
      </c>
      <c r="D61" t="str">
        <f>Cost_Sch1!D61</f>
        <v>OC</v>
      </c>
      <c r="E61">
        <f>VLOOKUP(Cost_Sch1!E61,Coding!$B$36:$C$37,2,FALSE)</f>
        <v>2</v>
      </c>
      <c r="F61" s="7">
        <f>Cost_Sch1!F61</f>
        <v>1</v>
      </c>
      <c r="G61">
        <f>Cost_Sch1!G61</f>
        <v>2356</v>
      </c>
      <c r="H61" t="str">
        <f>Cost_Sch1!H61</f>
        <v>TK</v>
      </c>
      <c r="I61">
        <f>Cost_Sch1!I61</f>
        <v>870</v>
      </c>
      <c r="J61">
        <f>Cost_Sch1!J61</f>
        <v>5.2941176470588234</v>
      </c>
      <c r="K61">
        <f>VLOOKUP(Cost_Sch1!K61,Coding!$B$44:$C$45,2,FALSE)</f>
        <v>1</v>
      </c>
      <c r="L61">
        <f>Cost_Sch1!L61</f>
        <v>300000</v>
      </c>
      <c r="M61">
        <f>VLOOKUP(Cost_Sch1!M61,Coding!$B$47:$D$53,3,FALSE)</f>
        <v>6</v>
      </c>
      <c r="N61">
        <f>VLOOKUP(Cost_Sch1!N61,Coding!$B$2:$D$6,3,FALSE)</f>
        <v>4</v>
      </c>
      <c r="O61" t="str">
        <f>Cost_Sch1!O61</f>
        <v>FPSO</v>
      </c>
      <c r="P61">
        <f>Cost_Sch1!P61</f>
        <v>300</v>
      </c>
      <c r="Q61">
        <f>VLOOKUP(Cost_Sch1!Q61,Coding!$B$2:$D$6,3,FALSE)</f>
        <v>1</v>
      </c>
      <c r="R61">
        <f>Cost_Sch1!R61</f>
        <v>0.66666666666666663</v>
      </c>
      <c r="S61">
        <f>VLOOKUP(Cost_Sch1!S61,Coding!$B$2:$D$6,3,FALSE)</f>
        <v>3</v>
      </c>
      <c r="T61">
        <f>Cost_Sch1!T61</f>
        <v>0.20804597701149424</v>
      </c>
    </row>
    <row r="62" spans="1:20" ht="17">
      <c r="A62" s="1" t="str">
        <f>Cost_Sch1!A62</f>
        <v>Balder</v>
      </c>
      <c r="B62" t="str">
        <f>Cost_Sch1!B62</f>
        <v>NE</v>
      </c>
      <c r="C62">
        <f>VLOOKUP(Cost_Sch1!C62,Coding!$B$2:$D$6,3,FALSE)</f>
        <v>3</v>
      </c>
      <c r="D62" t="str">
        <f>Cost_Sch1!D62</f>
        <v>IOC</v>
      </c>
      <c r="E62">
        <f>VLOOKUP(Cost_Sch1!E62,Coding!$B$36:$C$37,2,FALSE)</f>
        <v>2</v>
      </c>
      <c r="F62" s="7">
        <f>Cost_Sch1!F62</f>
        <v>1</v>
      </c>
      <c r="G62">
        <f>Cost_Sch1!G62</f>
        <v>1826</v>
      </c>
      <c r="H62" t="str">
        <f>Cost_Sch1!H62</f>
        <v>TK</v>
      </c>
      <c r="I62">
        <f>Cost_Sch1!I62</f>
        <v>592</v>
      </c>
      <c r="J62">
        <f>Cost_Sch1!J62</f>
        <v>0.35</v>
      </c>
      <c r="K62">
        <f>VLOOKUP(Cost_Sch1!K62,Coding!$B$44:$C$45,2,FALSE)</f>
        <v>1</v>
      </c>
      <c r="L62">
        <f>Cost_Sch1!L62</f>
        <v>90500</v>
      </c>
      <c r="M62">
        <f>VLOOKUP(Cost_Sch1!M62,Coding!$B$47:$D$53,3,FALSE)</f>
        <v>2</v>
      </c>
      <c r="N62">
        <f>VLOOKUP(Cost_Sch1!N62,Coding!$B$2:$D$6,3,FALSE)</f>
        <v>5</v>
      </c>
      <c r="O62" t="str">
        <f>Cost_Sch1!O62</f>
        <v>FPSO</v>
      </c>
      <c r="P62">
        <f>Cost_Sch1!P62</f>
        <v>125</v>
      </c>
      <c r="Q62">
        <f>VLOOKUP(Cost_Sch1!Q62,Coding!$B$2:$D$6,3,FALSE)</f>
        <v>1</v>
      </c>
      <c r="R62">
        <f>Cost_Sch1!R62</f>
        <v>0.91712707182320441</v>
      </c>
      <c r="S62">
        <f>VLOOKUP(Cost_Sch1!S62,Coding!$B$2:$D$6,3,FALSE)</f>
        <v>1</v>
      </c>
      <c r="T62">
        <f>Cost_Sch1!T62</f>
        <v>1.9290540540540539</v>
      </c>
    </row>
    <row r="63" spans="1:20" ht="17">
      <c r="A63" s="1" t="str">
        <f>Cost_Sch1!A63</f>
        <v>Goliat FPSO</v>
      </c>
      <c r="B63" t="str">
        <f>Cost_Sch1!B63</f>
        <v>NE</v>
      </c>
      <c r="C63">
        <f>VLOOKUP(Cost_Sch1!C63,Coding!$B$2:$D$6,3,FALSE)</f>
        <v>2</v>
      </c>
      <c r="D63" t="str">
        <f>Cost_Sch1!D63</f>
        <v>OC</v>
      </c>
      <c r="E63">
        <f>VLOOKUP(Cost_Sch1!E63,Coding!$B$36:$C$37,2,FALSE)</f>
        <v>2</v>
      </c>
      <c r="F63" s="7">
        <f>Cost_Sch1!F63</f>
        <v>1</v>
      </c>
      <c r="G63">
        <f>Cost_Sch1!G63</f>
        <v>7218</v>
      </c>
      <c r="H63" t="str">
        <f>Cost_Sch1!H63</f>
        <v>EPC</v>
      </c>
      <c r="I63">
        <f>Cost_Sch1!I63</f>
        <v>1364</v>
      </c>
      <c r="J63">
        <f>Cost_Sch1!J63</f>
        <v>3.9</v>
      </c>
      <c r="K63">
        <f>VLOOKUP(Cost_Sch1!K63,Coding!$B$44:$C$45,2,FALSE)</f>
        <v>1</v>
      </c>
      <c r="L63">
        <f>Cost_Sch1!L63</f>
        <v>122500</v>
      </c>
      <c r="M63">
        <f>VLOOKUP(Cost_Sch1!M63,Coding!$B$47:$D$53,3,FALSE)</f>
        <v>3</v>
      </c>
      <c r="N63">
        <f>VLOOKUP(Cost_Sch1!N63,Coding!$B$2:$D$6,3,FALSE)</f>
        <v>5</v>
      </c>
      <c r="O63" t="str">
        <f>Cost_Sch1!O63</f>
        <v>FPSO</v>
      </c>
      <c r="P63">
        <f>Cost_Sch1!P63</f>
        <v>400</v>
      </c>
      <c r="Q63">
        <f>VLOOKUP(Cost_Sch1!Q63,Coding!$B$2:$D$6,3,FALSE)</f>
        <v>1</v>
      </c>
      <c r="R63">
        <f>Cost_Sch1!R63</f>
        <v>0.81632653061224492</v>
      </c>
      <c r="S63">
        <f>VLOOKUP(Cost_Sch1!S63,Coding!$B$2:$D$6,3,FALSE)</f>
        <v>3</v>
      </c>
      <c r="T63">
        <f>Cost_Sch1!T63</f>
        <v>0.72360703812316718</v>
      </c>
    </row>
    <row r="64" spans="1:20" ht="17">
      <c r="A64" s="1" t="str">
        <f>Cost_Sch1!A64</f>
        <v>Petrojarl Knarr</v>
      </c>
      <c r="B64" t="str">
        <f>Cost_Sch1!B64</f>
        <v>NE</v>
      </c>
      <c r="C64">
        <f>VLOOKUP(Cost_Sch1!C64,Coding!$B$2:$D$6,3,FALSE)</f>
        <v>2</v>
      </c>
      <c r="D64" t="str">
        <f>Cost_Sch1!D64</f>
        <v>OC</v>
      </c>
      <c r="E64">
        <f>VLOOKUP(Cost_Sch1!E64,Coding!$B$36:$C$37,2,FALSE)</f>
        <v>1</v>
      </c>
      <c r="F64" s="7">
        <f>Cost_Sch1!F64</f>
        <v>3</v>
      </c>
      <c r="G64">
        <f>Cost_Sch1!G64</f>
        <v>7850</v>
      </c>
      <c r="H64" t="str">
        <f>Cost_Sch1!H64</f>
        <v>EPC</v>
      </c>
      <c r="I64">
        <f>Cost_Sch1!I64</f>
        <v>732</v>
      </c>
      <c r="J64">
        <f>Cost_Sch1!J64</f>
        <v>1.6119090909090907</v>
      </c>
      <c r="K64">
        <f>VLOOKUP(Cost_Sch1!K64,Coding!$B$44:$C$45,2,FALSE)</f>
        <v>1</v>
      </c>
      <c r="L64">
        <f>Cost_Sch1!L64</f>
        <v>70833.333333333328</v>
      </c>
      <c r="M64">
        <f>VLOOKUP(Cost_Sch1!M64,Coding!$B$47:$D$53,3,FALSE)</f>
        <v>2</v>
      </c>
      <c r="N64">
        <f>VLOOKUP(Cost_Sch1!N64,Coding!$B$2:$D$6,3,FALSE)</f>
        <v>2</v>
      </c>
      <c r="O64" t="str">
        <f>Cost_Sch1!O64</f>
        <v>FPSO</v>
      </c>
      <c r="P64">
        <f>Cost_Sch1!P64</f>
        <v>410</v>
      </c>
      <c r="Q64">
        <f>VLOOKUP(Cost_Sch1!Q64,Coding!$B$2:$D$6,3,FALSE)</f>
        <v>2</v>
      </c>
      <c r="R64">
        <f>Cost_Sch1!R64</f>
        <v>0.88941176470588246</v>
      </c>
      <c r="S64">
        <f>VLOOKUP(Cost_Sch1!S64,Coding!$B$2:$D$6,3,FALSE)</f>
        <v>4</v>
      </c>
      <c r="T64">
        <f>Cost_Sch1!T64</f>
        <v>0.85655737704918034</v>
      </c>
    </row>
    <row r="65" spans="1:20" ht="17">
      <c r="A65" s="1" t="str">
        <f>Cost_Sch1!A65</f>
        <v>Norne</v>
      </c>
      <c r="B65" t="str">
        <f>Cost_Sch1!B65</f>
        <v>NE</v>
      </c>
      <c r="C65">
        <f>VLOOKUP(Cost_Sch1!C65,Coding!$B$2:$D$6,3,FALSE)</f>
        <v>3</v>
      </c>
      <c r="D65" t="str">
        <f>Cost_Sch1!D65</f>
        <v>OC</v>
      </c>
      <c r="E65">
        <f>VLOOKUP(Cost_Sch1!E65,Coding!$B$36:$C$37,2,FALSE)</f>
        <v>2</v>
      </c>
      <c r="F65" s="7">
        <f>Cost_Sch1!F65</f>
        <v>1</v>
      </c>
      <c r="G65">
        <f>Cost_Sch1!G65</f>
        <v>1551</v>
      </c>
      <c r="H65" t="str">
        <f>Cost_Sch1!H65</f>
        <v>EPC</v>
      </c>
      <c r="I65">
        <f>Cost_Sch1!I65</f>
        <v>1334</v>
      </c>
      <c r="J65">
        <f>Cost_Sch1!J65</f>
        <v>4.7</v>
      </c>
      <c r="K65">
        <f>VLOOKUP(Cost_Sch1!K65,Coding!$B$44:$C$45,2,FALSE)</f>
        <v>1</v>
      </c>
      <c r="L65">
        <f>Cost_Sch1!L65</f>
        <v>261666.66666666666</v>
      </c>
      <c r="M65">
        <f>VLOOKUP(Cost_Sch1!M65,Coding!$B$47:$D$53,3,FALSE)</f>
        <v>6</v>
      </c>
      <c r="N65">
        <f>VLOOKUP(Cost_Sch1!N65,Coding!$B$2:$D$6,3,FALSE)</f>
        <v>4</v>
      </c>
      <c r="O65" t="str">
        <f>Cost_Sch1!O65</f>
        <v>FPSO</v>
      </c>
      <c r="P65">
        <f>Cost_Sch1!P65</f>
        <v>380</v>
      </c>
      <c r="Q65">
        <f>VLOOKUP(Cost_Sch1!Q65,Coding!$B$2:$D$6,3,FALSE)</f>
        <v>3</v>
      </c>
      <c r="R65">
        <f>Cost_Sch1!R65</f>
        <v>0.84076433121019112</v>
      </c>
      <c r="S65">
        <f>VLOOKUP(Cost_Sch1!S65,Coding!$B$2:$D$6,3,FALSE)</f>
        <v>2</v>
      </c>
      <c r="T65">
        <f>Cost_Sch1!T65</f>
        <v>-0.12518740629685157</v>
      </c>
    </row>
    <row r="66" spans="1:20" ht="17">
      <c r="A66" s="1" t="str">
        <f>Cost_Sch1!A66</f>
        <v>Skarv</v>
      </c>
      <c r="B66" t="str">
        <f>Cost_Sch1!B66</f>
        <v>NE</v>
      </c>
      <c r="C66">
        <f>VLOOKUP(Cost_Sch1!C66,Coding!$B$2:$D$6,3,FALSE)</f>
        <v>2</v>
      </c>
      <c r="D66" t="str">
        <f>Cost_Sch1!D66</f>
        <v>IOC</v>
      </c>
      <c r="E66">
        <f>VLOOKUP(Cost_Sch1!E66,Coding!$B$36:$C$37,2,FALSE)</f>
        <v>2</v>
      </c>
      <c r="F66" s="7">
        <f>Cost_Sch1!F66</f>
        <v>1</v>
      </c>
      <c r="G66">
        <f>Cost_Sch1!G66</f>
        <v>6240</v>
      </c>
      <c r="H66" t="str">
        <f>Cost_Sch1!H66</f>
        <v>EPC</v>
      </c>
      <c r="I66">
        <f>Cost_Sch1!I66</f>
        <v>1245</v>
      </c>
      <c r="J66">
        <f>Cost_Sch1!J66</f>
        <v>5</v>
      </c>
      <c r="K66">
        <f>VLOOKUP(Cost_Sch1!K66,Coding!$B$44:$C$45,2,FALSE)</f>
        <v>1</v>
      </c>
      <c r="L66">
        <f>Cost_Sch1!L66</f>
        <v>167500</v>
      </c>
      <c r="M66">
        <f>VLOOKUP(Cost_Sch1!M66,Coding!$B$47:$D$53,3,FALSE)</f>
        <v>4</v>
      </c>
      <c r="N66">
        <f>VLOOKUP(Cost_Sch1!N66,Coding!$B$2:$D$6,3,FALSE)</f>
        <v>4</v>
      </c>
      <c r="O66" t="str">
        <f>Cost_Sch1!O66</f>
        <v>FPSO</v>
      </c>
      <c r="P66">
        <f>Cost_Sch1!P66</f>
        <v>370</v>
      </c>
      <c r="Q66">
        <f>VLOOKUP(Cost_Sch1!Q66,Coding!$B$2:$D$6,3,FALSE)</f>
        <v>1</v>
      </c>
      <c r="R66">
        <f>Cost_Sch1!R66</f>
        <v>0.47761194029850745</v>
      </c>
      <c r="S66">
        <f>VLOOKUP(Cost_Sch1!S66,Coding!$B$2:$D$6,3,FALSE)</f>
        <v>3</v>
      </c>
      <c r="T66">
        <f>Cost_Sch1!T66</f>
        <v>0.73493975903614461</v>
      </c>
    </row>
    <row r="67" spans="1:20" ht="17">
      <c r="A67" s="1" t="str">
        <f>Cost_Sch1!A67</f>
        <v>Armada Kraken</v>
      </c>
      <c r="B67" t="str">
        <f>Cost_Sch1!B67</f>
        <v>NE</v>
      </c>
      <c r="C67">
        <f>VLOOKUP(Cost_Sch1!C67,Coding!$B$2:$D$6,3,FALSE)</f>
        <v>1</v>
      </c>
      <c r="D67" t="str">
        <f>Cost_Sch1!D67</f>
        <v>OC</v>
      </c>
      <c r="E67">
        <f>VLOOKUP(Cost_Sch1!E67,Coding!$B$36:$C$37,2,FALSE)</f>
        <v>1</v>
      </c>
      <c r="F67" s="7">
        <f>Cost_Sch1!F67</f>
        <v>0</v>
      </c>
      <c r="G67">
        <f>Cost_Sch1!G67</f>
        <v>8719</v>
      </c>
      <c r="H67" t="str">
        <f>Cost_Sch1!H67</f>
        <v>EPC</v>
      </c>
      <c r="I67">
        <f>Cost_Sch1!I67</f>
        <v>1136</v>
      </c>
      <c r="J67">
        <f>Cost_Sch1!J67</f>
        <v>2.5</v>
      </c>
      <c r="K67">
        <f>VLOOKUP(Cost_Sch1!K67,Coding!$B$44:$C$45,2,FALSE)</f>
        <v>2</v>
      </c>
      <c r="L67">
        <f>Cost_Sch1!L67</f>
        <v>83333.333333333328</v>
      </c>
      <c r="M67">
        <f>VLOOKUP(Cost_Sch1!M67,Coding!$B$47:$D$53,3,FALSE)</f>
        <v>2</v>
      </c>
      <c r="N67">
        <f>VLOOKUP(Cost_Sch1!N67,Coding!$B$2:$D$6,3,FALSE)</f>
        <v>1</v>
      </c>
      <c r="O67" t="str">
        <f>Cost_Sch1!O67</f>
        <v>FPSO</v>
      </c>
      <c r="P67">
        <f>Cost_Sch1!P67</f>
        <v>116</v>
      </c>
      <c r="Q67">
        <f>VLOOKUP(Cost_Sch1!Q67,Coding!$B$2:$D$6,3,FALSE)</f>
        <v>1</v>
      </c>
      <c r="R67">
        <f>Cost_Sch1!R67</f>
        <v>0.96000000000000008</v>
      </c>
      <c r="S67">
        <f>VLOOKUP(Cost_Sch1!S67,Coding!$B$2:$D$6,3,FALSE)</f>
        <v>4</v>
      </c>
      <c r="T67">
        <f>Cost_Sch1!T67</f>
        <v>0.16285211267605634</v>
      </c>
    </row>
    <row r="68" spans="1:20" ht="17">
      <c r="A68" s="1" t="str">
        <f>Cost_Sch1!A68</f>
        <v>Glen Lyon</v>
      </c>
      <c r="B68" t="str">
        <f>Cost_Sch1!B68</f>
        <v>NE</v>
      </c>
      <c r="C68">
        <f>VLOOKUP(Cost_Sch1!C68,Coding!$B$2:$D$6,3,FALSE)</f>
        <v>3</v>
      </c>
      <c r="D68" t="str">
        <f>Cost_Sch1!D68</f>
        <v>IOC</v>
      </c>
      <c r="E68">
        <f>VLOOKUP(Cost_Sch1!E68,Coding!$B$36:$C$37,2,FALSE)</f>
        <v>2</v>
      </c>
      <c r="F68" s="7">
        <f>Cost_Sch1!F68</f>
        <v>1</v>
      </c>
      <c r="G68">
        <f>Cost_Sch1!G68</f>
        <v>7729</v>
      </c>
      <c r="H68" t="str">
        <f>Cost_Sch1!H68</f>
        <v>EPC</v>
      </c>
      <c r="I68">
        <f>Cost_Sch1!I68</f>
        <v>1949</v>
      </c>
      <c r="J68">
        <f>Cost_Sch1!J68</f>
        <v>4.78</v>
      </c>
      <c r="K68">
        <f>VLOOKUP(Cost_Sch1!K68,Coding!$B$44:$C$45,2,FALSE)</f>
        <v>1</v>
      </c>
      <c r="L68">
        <f>Cost_Sch1!L68</f>
        <v>166666.66666666666</v>
      </c>
      <c r="M68">
        <f>VLOOKUP(Cost_Sch1!M68,Coding!$B$47:$D$53,3,FALSE)</f>
        <v>4</v>
      </c>
      <c r="N68">
        <f>VLOOKUP(Cost_Sch1!N68,Coding!$B$2:$D$6,3,FALSE)</f>
        <v>2</v>
      </c>
      <c r="O68" t="str">
        <f>Cost_Sch1!O68</f>
        <v>FPSO</v>
      </c>
      <c r="P68">
        <f>Cost_Sch1!P68</f>
        <v>424</v>
      </c>
      <c r="Q68">
        <f>VLOOKUP(Cost_Sch1!Q68,Coding!$B$2:$D$6,3,FALSE)</f>
        <v>1</v>
      </c>
      <c r="R68">
        <f>Cost_Sch1!R68</f>
        <v>0.78</v>
      </c>
      <c r="S68">
        <f>VLOOKUP(Cost_Sch1!S68,Coding!$B$2:$D$6,3,FALSE)</f>
        <v>4</v>
      </c>
      <c r="T68">
        <f>Cost_Sch1!T68</f>
        <v>0.1667521806054387</v>
      </c>
    </row>
    <row r="69" spans="1:20" ht="34">
      <c r="A69" s="1" t="str">
        <f>Cost_Sch1!A69</f>
        <v>Western Isles FPSO</v>
      </c>
      <c r="B69" t="str">
        <f>Cost_Sch1!B69</f>
        <v>NE</v>
      </c>
      <c r="C69">
        <f>VLOOKUP(Cost_Sch1!C69,Coding!$B$2:$D$6,3,FALSE)</f>
        <v>1</v>
      </c>
      <c r="D69" t="str">
        <f>Cost_Sch1!D69</f>
        <v>OC</v>
      </c>
      <c r="E69">
        <f>VLOOKUP(Cost_Sch1!E69,Coding!$B$36:$C$37,2,FALSE)</f>
        <v>2</v>
      </c>
      <c r="F69" s="7">
        <f>Cost_Sch1!F69</f>
        <v>1</v>
      </c>
      <c r="G69">
        <f>Cost_Sch1!G69</f>
        <v>8391</v>
      </c>
      <c r="H69" t="str">
        <f>Cost_Sch1!H69</f>
        <v>EPC</v>
      </c>
      <c r="I69">
        <f>Cost_Sch1!I69</f>
        <v>952</v>
      </c>
      <c r="J69">
        <f>Cost_Sch1!J69</f>
        <v>1.6</v>
      </c>
      <c r="K69">
        <f>VLOOKUP(Cost_Sch1!K69,Coding!$B$44:$C$45,2,FALSE)</f>
        <v>1</v>
      </c>
      <c r="L69">
        <f>Cost_Sch1!L69</f>
        <v>40000</v>
      </c>
      <c r="M69">
        <f>VLOOKUP(Cost_Sch1!M69,Coding!$B$47:$D$53,3,FALSE)</f>
        <v>1</v>
      </c>
      <c r="N69">
        <f>VLOOKUP(Cost_Sch1!N69,Coding!$B$2:$D$6,3,FALSE)</f>
        <v>3</v>
      </c>
      <c r="O69" t="str">
        <f>Cost_Sch1!O69</f>
        <v>FPSO</v>
      </c>
      <c r="P69">
        <f>Cost_Sch1!P69</f>
        <v>165</v>
      </c>
      <c r="Q69">
        <f>VLOOKUP(Cost_Sch1!Q69,Coding!$B$2:$D$6,3,FALSE)</f>
        <v>2</v>
      </c>
      <c r="R69">
        <f>Cost_Sch1!R69</f>
        <v>1</v>
      </c>
      <c r="S69">
        <f>VLOOKUP(Cost_Sch1!S69,Coding!$B$2:$D$6,3,FALSE)</f>
        <v>3</v>
      </c>
      <c r="T69">
        <f>Cost_Sch1!T69</f>
        <v>0.87920168067226889</v>
      </c>
    </row>
    <row r="70" spans="1:20" ht="17">
      <c r="A70" s="1" t="str">
        <f>Cost_Sch1!A70</f>
        <v>Belanak Natuna</v>
      </c>
      <c r="B70" t="str">
        <f>Cost_Sch1!B70</f>
        <v>SEA</v>
      </c>
      <c r="C70">
        <f>VLOOKUP(Cost_Sch1!C70,Coding!$B$2:$D$6,3,FALSE)</f>
        <v>4</v>
      </c>
      <c r="D70" t="str">
        <f>Cost_Sch1!D70</f>
        <v>IOC</v>
      </c>
      <c r="E70">
        <f>VLOOKUP(Cost_Sch1!E70,Coding!$B$36:$C$37,2,FALSE)</f>
        <v>2</v>
      </c>
      <c r="F70" s="7">
        <f>Cost_Sch1!F70</f>
        <v>1</v>
      </c>
      <c r="G70">
        <f>Cost_Sch1!G70</f>
        <v>4250</v>
      </c>
      <c r="H70" t="str">
        <f>Cost_Sch1!H70</f>
        <v>TK</v>
      </c>
      <c r="I70">
        <f>Cost_Sch1!I70</f>
        <v>1137</v>
      </c>
      <c r="J70">
        <f>Cost_Sch1!J70</f>
        <v>1.6</v>
      </c>
      <c r="K70">
        <f>VLOOKUP(Cost_Sch1!K70,Coding!$B$44:$C$45,2,FALSE)</f>
        <v>1</v>
      </c>
      <c r="L70">
        <f>Cost_Sch1!L70</f>
        <v>158333.33333333334</v>
      </c>
      <c r="M70">
        <f>VLOOKUP(Cost_Sch1!M70,Coding!$B$47:$D$53,3,FALSE)</f>
        <v>4</v>
      </c>
      <c r="N70">
        <f>VLOOKUP(Cost_Sch1!N70,Coding!$B$2:$D$6,3,FALSE)</f>
        <v>4</v>
      </c>
      <c r="O70" t="str">
        <f>Cost_Sch1!O70</f>
        <v>FPSO</v>
      </c>
      <c r="P70">
        <f>Cost_Sch1!P70</f>
        <v>100</v>
      </c>
      <c r="Q70">
        <f>VLOOKUP(Cost_Sch1!Q70,Coding!$B$2:$D$6,3,FALSE)</f>
        <v>2</v>
      </c>
      <c r="R70">
        <f>Cost_Sch1!R70</f>
        <v>0.63157894736842102</v>
      </c>
      <c r="S70">
        <f>VLOOKUP(Cost_Sch1!S70,Coding!$B$2:$D$6,3,FALSE)</f>
        <v>4</v>
      </c>
      <c r="T70">
        <f>Cost_Sch1!T70</f>
        <v>5.8927000879507474E-2</v>
      </c>
    </row>
    <row r="71" spans="1:20" ht="17">
      <c r="A71" s="1" t="str">
        <f>Cost_Sch1!A71</f>
        <v>Kikeh FPSO</v>
      </c>
      <c r="B71" t="str">
        <f>Cost_Sch1!B71</f>
        <v>SEA</v>
      </c>
      <c r="C71">
        <f>VLOOKUP(Cost_Sch1!C71,Coding!$B$2:$D$6,3,FALSE)</f>
        <v>5</v>
      </c>
      <c r="D71" t="str">
        <f>Cost_Sch1!D71</f>
        <v>OC</v>
      </c>
      <c r="E71">
        <f>VLOOKUP(Cost_Sch1!E71,Coding!$B$36:$C$37,2,FALSE)</f>
        <v>1</v>
      </c>
      <c r="F71" s="7">
        <f>Cost_Sch1!F71</f>
        <v>3</v>
      </c>
      <c r="G71">
        <f>Cost_Sch1!G71</f>
        <v>5513</v>
      </c>
      <c r="H71" t="str">
        <f>Cost_Sch1!H71</f>
        <v>EPC</v>
      </c>
      <c r="I71">
        <f>Cost_Sch1!I71</f>
        <v>939</v>
      </c>
      <c r="J71">
        <f>Cost_Sch1!J71</f>
        <v>0.8</v>
      </c>
      <c r="K71">
        <f>VLOOKUP(Cost_Sch1!K71,Coding!$B$44:$C$45,2,FALSE)</f>
        <v>2</v>
      </c>
      <c r="L71">
        <f>Cost_Sch1!L71</f>
        <v>143500</v>
      </c>
      <c r="M71">
        <f>VLOOKUP(Cost_Sch1!M71,Coding!$B$47:$D$53,3,FALSE)</f>
        <v>3</v>
      </c>
      <c r="N71">
        <f>VLOOKUP(Cost_Sch1!N71,Coding!$B$2:$D$6,3,FALSE)</f>
        <v>2</v>
      </c>
      <c r="O71" t="str">
        <f>Cost_Sch1!O71</f>
        <v>FPSO</v>
      </c>
      <c r="P71">
        <f>Cost_Sch1!P71</f>
        <v>1350</v>
      </c>
      <c r="Q71">
        <f>VLOOKUP(Cost_Sch1!Q71,Coding!$B$2:$D$6,3,FALSE)</f>
        <v>1</v>
      </c>
      <c r="R71">
        <f>Cost_Sch1!R71</f>
        <v>0.83623693379790942</v>
      </c>
      <c r="S71">
        <f>VLOOKUP(Cost_Sch1!S71,Coding!$B$2:$D$6,3,FALSE)</f>
        <v>4</v>
      </c>
      <c r="T71">
        <f>Cost_Sch1!T71</f>
        <v>-1.5974440894568689E-2</v>
      </c>
    </row>
    <row r="72" spans="1:20" ht="34">
      <c r="A72" s="1" t="str">
        <f>Cost_Sch1!A72</f>
        <v>Song Doc Pride MV 19</v>
      </c>
      <c r="B72" t="str">
        <f>Cost_Sch1!B72</f>
        <v>SEA</v>
      </c>
      <c r="C72">
        <f>VLOOKUP(Cost_Sch1!C72,Coding!$B$2:$D$6,3,FALSE)</f>
        <v>1</v>
      </c>
      <c r="D72" t="str">
        <f>Cost_Sch1!D72</f>
        <v>NOC</v>
      </c>
      <c r="E72">
        <f>VLOOKUP(Cost_Sch1!E72,Coding!$B$36:$C$37,2,FALSE)</f>
        <v>1</v>
      </c>
      <c r="F72" s="7">
        <f>Cost_Sch1!F72</f>
        <v>1</v>
      </c>
      <c r="G72">
        <f>Cost_Sch1!G72</f>
        <v>6339</v>
      </c>
      <c r="H72" t="str">
        <f>Cost_Sch1!H72</f>
        <v>EPC</v>
      </c>
      <c r="I72">
        <f>Cost_Sch1!I72</f>
        <v>417</v>
      </c>
      <c r="J72">
        <f>Cost_Sch1!J72</f>
        <v>0.25</v>
      </c>
      <c r="K72">
        <f>VLOOKUP(Cost_Sch1!K72,Coding!$B$44:$C$45,2,FALSE)</f>
        <v>2</v>
      </c>
      <c r="L72">
        <f>Cost_Sch1!L72</f>
        <v>30000</v>
      </c>
      <c r="M72">
        <f>VLOOKUP(Cost_Sch1!M72,Coding!$B$47:$D$53,3,FALSE)</f>
        <v>1</v>
      </c>
      <c r="N72">
        <f>VLOOKUP(Cost_Sch1!N72,Coding!$B$2:$D$6,3,FALSE)</f>
        <v>1</v>
      </c>
      <c r="O72" t="str">
        <f>Cost_Sch1!O72</f>
        <v>FPSO</v>
      </c>
      <c r="P72">
        <f>Cost_Sch1!P72</f>
        <v>55</v>
      </c>
      <c r="Q72">
        <f>VLOOKUP(Cost_Sch1!Q72,Coding!$B$2:$D$6,3,FALSE)</f>
        <v>2</v>
      </c>
      <c r="R72">
        <f>Cost_Sch1!R72</f>
        <v>1</v>
      </c>
      <c r="S72">
        <f>VLOOKUP(Cost_Sch1!S72,Coding!$B$2:$D$6,3,FALSE)</f>
        <v>1</v>
      </c>
      <c r="T72">
        <f>Cost_Sch1!T72</f>
        <v>0.3501199040767386</v>
      </c>
    </row>
    <row r="73" spans="1:20" ht="17">
      <c r="A73" s="1" t="str">
        <f>Cost_Sch1!A73</f>
        <v>Thai Binh Vn</v>
      </c>
      <c r="B73" t="str">
        <f>Cost_Sch1!B73</f>
        <v>SEA</v>
      </c>
      <c r="C73">
        <f>VLOOKUP(Cost_Sch1!C73,Coding!$B$2:$D$6,3,FALSE)</f>
        <v>1</v>
      </c>
      <c r="D73" t="str">
        <f>Cost_Sch1!D73</f>
        <v>NOC</v>
      </c>
      <c r="E73">
        <f>VLOOKUP(Cost_Sch1!E73,Coding!$B$36:$C$37,2,FALSE)</f>
        <v>2</v>
      </c>
      <c r="F73" s="7">
        <f>Cost_Sch1!F73</f>
        <v>1</v>
      </c>
      <c r="G73">
        <f>Cost_Sch1!G73</f>
        <v>4446</v>
      </c>
      <c r="H73" t="str">
        <f>Cost_Sch1!H73</f>
        <v>EPC</v>
      </c>
      <c r="I73">
        <f>Cost_Sch1!I73</f>
        <v>611</v>
      </c>
      <c r="J73">
        <f>Cost_Sch1!J73</f>
        <v>0.71399999999999997</v>
      </c>
      <c r="K73">
        <f>VLOOKUP(Cost_Sch1!K73,Coding!$B$44:$C$45,2,FALSE)</f>
        <v>1</v>
      </c>
      <c r="L73">
        <f>Cost_Sch1!L73</f>
        <v>68333.333333333328</v>
      </c>
      <c r="M73">
        <f>VLOOKUP(Cost_Sch1!M73,Coding!$B$47:$D$53,3,FALSE)</f>
        <v>2</v>
      </c>
      <c r="N73">
        <f>VLOOKUP(Cost_Sch1!N73,Coding!$B$2:$D$6,3,FALSE)</f>
        <v>1</v>
      </c>
      <c r="O73" t="str">
        <f>Cost_Sch1!O73</f>
        <v>FPSO</v>
      </c>
      <c r="P73">
        <f>Cost_Sch1!P73</f>
        <v>48</v>
      </c>
      <c r="Q73">
        <f>VLOOKUP(Cost_Sch1!Q73,Coding!$B$2:$D$6,3,FALSE)</f>
        <v>2</v>
      </c>
      <c r="R73">
        <f>Cost_Sch1!R73</f>
        <v>0.95121951219512202</v>
      </c>
      <c r="S73">
        <f>VLOOKUP(Cost_Sch1!S73,Coding!$B$2:$D$6,3,FALSE)</f>
        <v>3</v>
      </c>
      <c r="T73">
        <f>Cost_Sch1!T73</f>
        <v>3.7643207855973811E-2</v>
      </c>
    </row>
    <row r="74" spans="1:20" ht="34">
      <c r="A74" s="1" t="str">
        <f>Cost_Sch1!A74</f>
        <v>Hai Yang Shi You 117</v>
      </c>
      <c r="B74" t="str">
        <f>Cost_Sch1!B74</f>
        <v>SEA CH</v>
      </c>
      <c r="C74">
        <f>VLOOKUP(Cost_Sch1!C74,Coding!$B$2:$D$6,3,FALSE)</f>
        <v>4</v>
      </c>
      <c r="D74" t="str">
        <f>Cost_Sch1!D74</f>
        <v>NOC</v>
      </c>
      <c r="E74">
        <f>VLOOKUP(Cost_Sch1!E74,Coding!$B$36:$C$37,2,FALSE)</f>
        <v>2</v>
      </c>
      <c r="F74" s="7">
        <f>Cost_Sch1!F74</f>
        <v>1</v>
      </c>
      <c r="G74">
        <f>Cost_Sch1!G74</f>
        <v>5524</v>
      </c>
      <c r="H74" t="str">
        <f>Cost_Sch1!H74</f>
        <v>EPC</v>
      </c>
      <c r="I74">
        <f>Cost_Sch1!I74</f>
        <v>897</v>
      </c>
      <c r="J74">
        <f>Cost_Sch1!J74</f>
        <v>1.8</v>
      </c>
      <c r="K74">
        <f>VLOOKUP(Cost_Sch1!K74,Coding!$B$44:$C$45,2,FALSE)</f>
        <v>1</v>
      </c>
      <c r="L74">
        <f>Cost_Sch1!L74</f>
        <v>190000</v>
      </c>
      <c r="M74">
        <f>VLOOKUP(Cost_Sch1!M74,Coding!$B$47:$D$53,3,FALSE)</f>
        <v>4</v>
      </c>
      <c r="N74">
        <f>VLOOKUP(Cost_Sch1!N74,Coding!$B$2:$D$6,3,FALSE)</f>
        <v>1</v>
      </c>
      <c r="O74" t="str">
        <f>Cost_Sch1!O74</f>
        <v>FPSO</v>
      </c>
      <c r="P74">
        <f>Cost_Sch1!P74</f>
        <v>27</v>
      </c>
      <c r="Q74">
        <f>VLOOKUP(Cost_Sch1!Q74,Coding!$B$2:$D$6,3,FALSE)</f>
        <v>1</v>
      </c>
      <c r="R74">
        <f>Cost_Sch1!R74</f>
        <v>1</v>
      </c>
      <c r="S74">
        <f>VLOOKUP(Cost_Sch1!S74,Coding!$B$2:$D$6,3,FALSE)</f>
        <v>3</v>
      </c>
      <c r="T74">
        <f>Cost_Sch1!T74</f>
        <v>0.72798216276477146</v>
      </c>
    </row>
    <row r="75" spans="1:20" ht="34">
      <c r="A75" s="1" t="str">
        <f>Cost_Sch1!A75</f>
        <v>Hai Yang Shi You 116</v>
      </c>
      <c r="B75" t="str">
        <f>Cost_Sch1!B75</f>
        <v>SEA CH</v>
      </c>
      <c r="C75">
        <f>VLOOKUP(Cost_Sch1!C75,Coding!$B$2:$D$6,3,FALSE)</f>
        <v>4</v>
      </c>
      <c r="D75" t="str">
        <f>Cost_Sch1!D75</f>
        <v>NOC</v>
      </c>
      <c r="E75">
        <f>VLOOKUP(Cost_Sch1!E75,Coding!$B$36:$C$37,2,FALSE)</f>
        <v>2</v>
      </c>
      <c r="F75" s="7">
        <f>Cost_Sch1!F75</f>
        <v>1</v>
      </c>
      <c r="G75">
        <f>Cost_Sch1!G75</f>
        <v>5804</v>
      </c>
      <c r="H75" t="str">
        <f>Cost_Sch1!H75</f>
        <v>EPC</v>
      </c>
      <c r="I75">
        <f>Cost_Sch1!I75</f>
        <v>723</v>
      </c>
      <c r="J75">
        <f>Cost_Sch1!J75</f>
        <v>1.2</v>
      </c>
      <c r="K75">
        <f>VLOOKUP(Cost_Sch1!K75,Coding!$B$44:$C$45,2,FALSE)</f>
        <v>1</v>
      </c>
      <c r="L75">
        <f>Cost_Sch1!L75</f>
        <v>106000</v>
      </c>
      <c r="M75">
        <f>VLOOKUP(Cost_Sch1!M75,Coding!$B$47:$D$53,3,FALSE)</f>
        <v>3</v>
      </c>
      <c r="N75">
        <f>VLOOKUP(Cost_Sch1!N75,Coding!$B$2:$D$6,3,FALSE)</f>
        <v>2</v>
      </c>
      <c r="O75" t="str">
        <f>Cost_Sch1!O75</f>
        <v>FPSO</v>
      </c>
      <c r="P75">
        <f>Cost_Sch1!P75</f>
        <v>125</v>
      </c>
      <c r="Q75">
        <f>VLOOKUP(Cost_Sch1!Q75,Coding!$B$2:$D$6,3,FALSE)</f>
        <v>1</v>
      </c>
      <c r="R75">
        <f>Cost_Sch1!R75</f>
        <v>1</v>
      </c>
      <c r="S75">
        <f>VLOOKUP(Cost_Sch1!S75,Coding!$B$2:$D$6,3,FALSE)</f>
        <v>1</v>
      </c>
      <c r="T75">
        <f>Cost_Sch1!T75</f>
        <v>0.31950207468879666</v>
      </c>
    </row>
    <row r="76" spans="1:20" ht="17">
      <c r="A76" s="1" t="str">
        <f>Cost_Sch1!A76</f>
        <v>Unity</v>
      </c>
      <c r="B76" t="str">
        <f>Cost_Sch1!B76</f>
        <v>AFRICA</v>
      </c>
      <c r="C76">
        <f>VLOOKUP(Cost_Sch1!C76,Coding!$B$2:$D$6,3,FALSE)</f>
        <v>4</v>
      </c>
      <c r="D76" t="str">
        <f>Cost_Sch1!D76</f>
        <v>IOC</v>
      </c>
      <c r="E76">
        <f>VLOOKUP(Cost_Sch1!E76,Coding!$B$36:$C$37,2,FALSE)</f>
        <v>2</v>
      </c>
      <c r="F76" s="7">
        <f>Cost_Sch1!F76</f>
        <v>1</v>
      </c>
      <c r="G76">
        <f>Cost_Sch1!G76</f>
        <v>4018</v>
      </c>
      <c r="H76" t="str">
        <f>Cost_Sch1!H76</f>
        <v>EPC</v>
      </c>
      <c r="I76">
        <f>Cost_Sch1!I76</f>
        <v>545</v>
      </c>
      <c r="J76">
        <f>Cost_Sch1!J76</f>
        <v>1</v>
      </c>
      <c r="K76">
        <f>VLOOKUP(Cost_Sch1!K76,Coding!$B$44:$C$45,2,FALSE)</f>
        <v>1</v>
      </c>
      <c r="L76">
        <f>Cost_Sch1!L76</f>
        <v>125000</v>
      </c>
      <c r="M76">
        <f>VLOOKUP(Cost_Sch1!M76,Coding!$B$47:$D$53,3,FALSE)</f>
        <v>3</v>
      </c>
      <c r="N76">
        <f>VLOOKUP(Cost_Sch1!N76,Coding!$B$2:$D$6,3,FALSE)</f>
        <v>2</v>
      </c>
      <c r="O76" t="str">
        <f>Cost_Sch1!O76</f>
        <v>FSO</v>
      </c>
      <c r="P76">
        <f>Cost_Sch1!P76</f>
        <v>65</v>
      </c>
      <c r="Q76">
        <f>VLOOKUP(Cost_Sch1!Q76,Coding!$B$2:$D$6,3,FALSE)</f>
        <v>3</v>
      </c>
      <c r="R76">
        <f>Cost_Sch1!R76</f>
        <v>1</v>
      </c>
      <c r="S76">
        <f>VLOOKUP(Cost_Sch1!S76,Coding!$B$2:$D$6,3,FALSE)</f>
        <v>2</v>
      </c>
      <c r="T76">
        <f>Cost_Sch1!T76</f>
        <v>0.70091743119266059</v>
      </c>
    </row>
    <row r="77" spans="1:20" ht="17">
      <c r="A77" s="1" t="str">
        <f>Cost_Sch1!A77</f>
        <v>Yoho</v>
      </c>
      <c r="B77" t="str">
        <f>Cost_Sch1!B77</f>
        <v>AFRICA</v>
      </c>
      <c r="C77">
        <f>VLOOKUP(Cost_Sch1!C77,Coding!$B$2:$D$6,3,FALSE)</f>
        <v>3</v>
      </c>
      <c r="D77" t="str">
        <f>Cost_Sch1!D77</f>
        <v>IOC</v>
      </c>
      <c r="E77">
        <f>VLOOKUP(Cost_Sch1!E77,Coding!$B$36:$C$37,2,FALSE)</f>
        <v>2</v>
      </c>
      <c r="F77" s="7">
        <f>Cost_Sch1!F77</f>
        <v>1</v>
      </c>
      <c r="G77">
        <f>Cost_Sch1!G77</f>
        <v>4196</v>
      </c>
      <c r="H77" t="str">
        <f>Cost_Sch1!H77</f>
        <v>EPC</v>
      </c>
      <c r="I77">
        <f>Cost_Sch1!I77</f>
        <v>505</v>
      </c>
      <c r="J77">
        <f>Cost_Sch1!J77</f>
        <v>1.2</v>
      </c>
      <c r="K77">
        <f>VLOOKUP(Cost_Sch1!K77,Coding!$B$44:$C$45,2,FALSE)</f>
        <v>2</v>
      </c>
      <c r="L77">
        <f>Cost_Sch1!L77</f>
        <v>90000</v>
      </c>
      <c r="M77">
        <f>VLOOKUP(Cost_Sch1!M77,Coding!$B$47:$D$53,3,FALSE)</f>
        <v>2</v>
      </c>
      <c r="N77">
        <f>VLOOKUP(Cost_Sch1!N77,Coding!$B$2:$D$6,3,FALSE)</f>
        <v>2</v>
      </c>
      <c r="O77" t="str">
        <f>Cost_Sch1!O77</f>
        <v>FSO</v>
      </c>
      <c r="P77">
        <f>Cost_Sch1!P77</f>
        <v>56</v>
      </c>
      <c r="Q77">
        <f>VLOOKUP(Cost_Sch1!Q77,Coding!$B$2:$D$6,3,FALSE)</f>
        <v>1</v>
      </c>
      <c r="R77">
        <f>Cost_Sch1!R77</f>
        <v>1</v>
      </c>
      <c r="S77">
        <f>VLOOKUP(Cost_Sch1!S77,Coding!$B$2:$D$6,3,FALSE)</f>
        <v>1</v>
      </c>
      <c r="T77">
        <f>Cost_Sch1!T77</f>
        <v>0.20792079207920791</v>
      </c>
    </row>
    <row r="78" spans="1:20" ht="17">
      <c r="A78" s="1" t="str">
        <f>Cost_Sch1!A78</f>
        <v>Yoho</v>
      </c>
      <c r="B78" t="str">
        <f>Cost_Sch1!B78</f>
        <v>AFRICA</v>
      </c>
      <c r="C78">
        <f>VLOOKUP(Cost_Sch1!C78,Coding!$B$2:$D$6,3,FALSE)</f>
        <v>3</v>
      </c>
      <c r="D78" t="str">
        <f>Cost_Sch1!D78</f>
        <v>IOC</v>
      </c>
      <c r="E78">
        <f>VLOOKUP(Cost_Sch1!E78,Coding!$B$36:$C$37,2,FALSE)</f>
        <v>2</v>
      </c>
      <c r="F78" s="7">
        <f>Cost_Sch1!F78</f>
        <v>1</v>
      </c>
      <c r="G78">
        <f>Cost_Sch1!G78</f>
        <v>4623</v>
      </c>
      <c r="H78" t="str">
        <f>Cost_Sch1!H78</f>
        <v>EPC</v>
      </c>
      <c r="I78">
        <f>Cost_Sch1!I78</f>
        <v>761</v>
      </c>
      <c r="J78">
        <f>Cost_Sch1!J78</f>
        <v>1.2</v>
      </c>
      <c r="K78">
        <f>VLOOKUP(Cost_Sch1!K78,Coding!$B$44:$C$45,2,FALSE)</f>
        <v>2</v>
      </c>
      <c r="L78">
        <f>Cost_Sch1!L78</f>
        <v>116666.66666666667</v>
      </c>
      <c r="M78">
        <f>VLOOKUP(Cost_Sch1!M78,Coding!$B$47:$D$53,3,FALSE)</f>
        <v>3</v>
      </c>
      <c r="N78">
        <f>VLOOKUP(Cost_Sch1!N78,Coding!$B$2:$D$6,3,FALSE)</f>
        <v>2</v>
      </c>
      <c r="O78" t="str">
        <f>Cost_Sch1!O78</f>
        <v>FSO</v>
      </c>
      <c r="P78">
        <f>Cost_Sch1!P78</f>
        <v>56</v>
      </c>
      <c r="Q78">
        <f>VLOOKUP(Cost_Sch1!Q78,Coding!$B$2:$D$6,3,FALSE)</f>
        <v>3</v>
      </c>
      <c r="R78">
        <f>Cost_Sch1!R78</f>
        <v>0.8571428571428571</v>
      </c>
      <c r="S78">
        <f>VLOOKUP(Cost_Sch1!S78,Coding!$B$2:$D$6,3,FALSE)</f>
        <v>2</v>
      </c>
      <c r="T78">
        <f>Cost_Sch1!T78</f>
        <v>0.66360052562417871</v>
      </c>
    </row>
    <row r="79" spans="1:20" ht="17">
      <c r="A79" s="1" t="str">
        <f>Cost_Sch1!A79</f>
        <v>Randgrid</v>
      </c>
      <c r="B79" t="str">
        <f>Cost_Sch1!B79</f>
        <v>NE</v>
      </c>
      <c r="C79">
        <f>VLOOKUP(Cost_Sch1!C79,Coding!$B$2:$D$6,3,FALSE)</f>
        <v>2</v>
      </c>
      <c r="D79" t="str">
        <f>Cost_Sch1!D79</f>
        <v>OC</v>
      </c>
      <c r="E79">
        <f>VLOOKUP(Cost_Sch1!E79,Coding!$B$36:$C$37,2,FALSE)</f>
        <v>1</v>
      </c>
      <c r="F79" s="7">
        <f>Cost_Sch1!F79</f>
        <v>0</v>
      </c>
      <c r="G79">
        <f>Cost_Sch1!G79</f>
        <v>8521</v>
      </c>
      <c r="H79" t="str">
        <f>Cost_Sch1!H79</f>
        <v>EPC</v>
      </c>
      <c r="I79">
        <f>Cost_Sch1!I79</f>
        <v>1386</v>
      </c>
      <c r="J79">
        <f>Cost_Sch1!J79</f>
        <v>3.7</v>
      </c>
      <c r="K79">
        <f>VLOOKUP(Cost_Sch1!K79,Coding!$B$44:$C$45,2,FALSE)</f>
        <v>2</v>
      </c>
      <c r="L79">
        <f>Cost_Sch1!L79</f>
        <v>0</v>
      </c>
      <c r="M79">
        <f>VLOOKUP(Cost_Sch1!M79,Coding!$B$47:$D$53,3,FALSE)</f>
        <v>1</v>
      </c>
      <c r="N79">
        <f>VLOOKUP(Cost_Sch1!N79,Coding!$B$2:$D$6,3,FALSE)</f>
        <v>1</v>
      </c>
      <c r="O79" t="str">
        <f>Cost_Sch1!O79</f>
        <v>FSO</v>
      </c>
      <c r="P79">
        <f>Cost_Sch1!P79</f>
        <v>116</v>
      </c>
      <c r="Q79">
        <f>VLOOKUP(Cost_Sch1!Q79,Coding!$B$2:$D$6,3,FALSE)</f>
        <v>2</v>
      </c>
      <c r="R79">
        <f>Cost_Sch1!R79</f>
        <v>1</v>
      </c>
      <c r="S79">
        <f>VLOOKUP(Cost_Sch1!S79,Coding!$B$2:$D$6,3,FALSE)</f>
        <v>3</v>
      </c>
      <c r="T79">
        <f>Cost_Sch1!T79</f>
        <v>9.7402597402597407E-2</v>
      </c>
    </row>
    <row r="80" spans="1:20" ht="17">
      <c r="A80" s="1" t="str">
        <f>Cost_Sch1!A80</f>
        <v>Hanne Knutsen</v>
      </c>
      <c r="B80" t="str">
        <f>Cost_Sch1!B80</f>
        <v>NE</v>
      </c>
      <c r="C80">
        <f>VLOOKUP(Cost_Sch1!C80,Coding!$B$2:$D$6,3,FALSE)</f>
        <v>2</v>
      </c>
      <c r="D80" t="str">
        <f>Cost_Sch1!D80</f>
        <v>IOC</v>
      </c>
      <c r="E80">
        <f>VLOOKUP(Cost_Sch1!E80,Coding!$B$36:$C$37,2,FALSE)</f>
        <v>1</v>
      </c>
      <c r="F80" s="7">
        <f>Cost_Sch1!F80</f>
        <v>3</v>
      </c>
      <c r="G80">
        <f>Cost_Sch1!G80</f>
        <v>8124</v>
      </c>
      <c r="H80" t="str">
        <f>Cost_Sch1!H80</f>
        <v>EPC</v>
      </c>
      <c r="I80">
        <f>Cost_Sch1!I80</f>
        <v>1691</v>
      </c>
      <c r="J80">
        <f>Cost_Sch1!J80</f>
        <v>2.8648648648648645</v>
      </c>
      <c r="K80">
        <f>VLOOKUP(Cost_Sch1!K80,Coding!$B$44:$C$45,2,FALSE)</f>
        <v>2</v>
      </c>
      <c r="L80">
        <f>Cost_Sch1!L80</f>
        <v>100000</v>
      </c>
      <c r="M80">
        <f>VLOOKUP(Cost_Sch1!M80,Coding!$B$47:$D$53,3,FALSE)</f>
        <v>3</v>
      </c>
      <c r="N80">
        <f>VLOOKUP(Cost_Sch1!N80,Coding!$B$2:$D$6,3,FALSE)</f>
        <v>3</v>
      </c>
      <c r="O80" t="str">
        <f>Cost_Sch1!O80</f>
        <v>FSO</v>
      </c>
      <c r="P80">
        <f>Cost_Sch1!P80</f>
        <v>115</v>
      </c>
      <c r="Q80">
        <f>VLOOKUP(Cost_Sch1!Q80,Coding!$B$2:$D$6,3,FALSE)</f>
        <v>1</v>
      </c>
      <c r="R80">
        <f>Cost_Sch1!R80</f>
        <v>1</v>
      </c>
      <c r="S80">
        <f>VLOOKUP(Cost_Sch1!S80,Coding!$B$2:$D$6,3,FALSE)</f>
        <v>2</v>
      </c>
      <c r="T80">
        <f>Cost_Sch1!T80</f>
        <v>0.8095801301005322</v>
      </c>
    </row>
    <row r="81" spans="1:20" ht="17">
      <c r="A81" s="1" t="str">
        <f>Cost_Sch1!A81</f>
        <v>Ailsa FSO</v>
      </c>
      <c r="B81" t="str">
        <f>Cost_Sch1!B81</f>
        <v>NE</v>
      </c>
      <c r="C81">
        <f>VLOOKUP(Cost_Sch1!C81,Coding!$B$2:$D$6,3,FALSE)</f>
        <v>2</v>
      </c>
      <c r="D81" t="str">
        <f>Cost_Sch1!D81</f>
        <v>IOC</v>
      </c>
      <c r="E81">
        <f>VLOOKUP(Cost_Sch1!E81,Coding!$B$36:$C$37,2,FALSE)</f>
        <v>2</v>
      </c>
      <c r="F81" s="7">
        <f>Cost_Sch1!F81</f>
        <v>1</v>
      </c>
      <c r="G81">
        <f>Cost_Sch1!G81</f>
        <v>9389</v>
      </c>
      <c r="H81" t="str">
        <f>Cost_Sch1!H81</f>
        <v>EPC</v>
      </c>
      <c r="I81">
        <f>Cost_Sch1!I81</f>
        <v>1364</v>
      </c>
      <c r="J81">
        <f>Cost_Sch1!J81</f>
        <v>4.7</v>
      </c>
      <c r="K81">
        <f>VLOOKUP(Cost_Sch1!K81,Coding!$B$44:$C$45,2,FALSE)</f>
        <v>1</v>
      </c>
      <c r="L81">
        <f>Cost_Sch1!L81</f>
        <v>108333.33333333333</v>
      </c>
      <c r="M81">
        <f>VLOOKUP(Cost_Sch1!M81,Coding!$B$47:$D$53,3,FALSE)</f>
        <v>3</v>
      </c>
      <c r="N81">
        <f>VLOOKUP(Cost_Sch1!N81,Coding!$B$2:$D$6,3,FALSE)</f>
        <v>2</v>
      </c>
      <c r="O81" t="str">
        <f>Cost_Sch1!O81</f>
        <v>FSO</v>
      </c>
      <c r="P81">
        <f>Cost_Sch1!P81</f>
        <v>90</v>
      </c>
      <c r="Q81">
        <f>VLOOKUP(Cost_Sch1!Q81,Coding!$B$2:$D$6,3,FALSE)</f>
        <v>5</v>
      </c>
      <c r="R81">
        <f>Cost_Sch1!R81</f>
        <v>0.23076923076923078</v>
      </c>
      <c r="S81">
        <f>VLOOKUP(Cost_Sch1!S81,Coding!$B$2:$D$6,3,FALSE)</f>
        <v>5</v>
      </c>
      <c r="T81">
        <f>Cost_Sch1!T81</f>
        <v>0</v>
      </c>
    </row>
    <row r="82" spans="1:20" ht="17">
      <c r="A82" s="1" t="str">
        <f>Cost_Sch1!A82</f>
        <v>Gagak Rimang</v>
      </c>
      <c r="B82" t="str">
        <f>Cost_Sch1!B82</f>
        <v>SEA</v>
      </c>
      <c r="C82">
        <f>VLOOKUP(Cost_Sch1!C82,Coding!$B$2:$D$6,3,FALSE)</f>
        <v>5</v>
      </c>
      <c r="D82" t="str">
        <f>Cost_Sch1!D82</f>
        <v>IOC</v>
      </c>
      <c r="E82">
        <f>VLOOKUP(Cost_Sch1!E82,Coding!$B$36:$C$37,2,FALSE)</f>
        <v>2</v>
      </c>
      <c r="F82" s="7">
        <f>Cost_Sch1!F82</f>
        <v>1</v>
      </c>
      <c r="G82">
        <f>Cost_Sch1!G82</f>
        <v>7891</v>
      </c>
      <c r="H82" t="str">
        <f>Cost_Sch1!H82</f>
        <v>EPC</v>
      </c>
      <c r="I82">
        <f>Cost_Sch1!I82</f>
        <v>1110</v>
      </c>
      <c r="J82">
        <f>Cost_Sch1!J82</f>
        <v>1.2</v>
      </c>
      <c r="K82">
        <f>VLOOKUP(Cost_Sch1!K82,Coding!$B$44:$C$45,2,FALSE)</f>
        <v>2</v>
      </c>
      <c r="L82">
        <f>Cost_Sch1!L82</f>
        <v>165000</v>
      </c>
      <c r="M82">
        <f>VLOOKUP(Cost_Sch1!M82,Coding!$B$47:$D$53,3,FALSE)</f>
        <v>4</v>
      </c>
      <c r="N82">
        <f>VLOOKUP(Cost_Sch1!N82,Coding!$B$2:$D$6,3,FALSE)</f>
        <v>2</v>
      </c>
      <c r="O82" t="str">
        <f>Cost_Sch1!O82</f>
        <v>FSO</v>
      </c>
      <c r="P82">
        <f>Cost_Sch1!P82</f>
        <v>33</v>
      </c>
      <c r="Q82">
        <f>VLOOKUP(Cost_Sch1!Q82,Coding!$B$2:$D$6,3,FALSE)</f>
        <v>1</v>
      </c>
      <c r="R82">
        <f>Cost_Sch1!R82</f>
        <v>1</v>
      </c>
      <c r="S82">
        <f>VLOOKUP(Cost_Sch1!S82,Coding!$B$2:$D$6,3,FALSE)</f>
        <v>2</v>
      </c>
      <c r="T82">
        <f>Cost_Sch1!T82</f>
        <v>0.42972972972972973</v>
      </c>
    </row>
    <row r="83" spans="1:20" ht="17">
      <c r="A83" s="1" t="str">
        <f>Cost_Sch1!A83</f>
        <v>Rang Dong MV17</v>
      </c>
      <c r="B83" t="str">
        <f>Cost_Sch1!B83</f>
        <v>SEA</v>
      </c>
      <c r="C83">
        <f>VLOOKUP(Cost_Sch1!C83,Coding!$B$2:$D$6,3,FALSE)</f>
        <v>1</v>
      </c>
      <c r="D83" t="str">
        <f>Cost_Sch1!D83</f>
        <v>NOC</v>
      </c>
      <c r="E83">
        <f>VLOOKUP(Cost_Sch1!E83,Coding!$B$36:$C$37,2,FALSE)</f>
        <v>1</v>
      </c>
      <c r="F83" s="7">
        <f>Cost_Sch1!F83</f>
        <v>3</v>
      </c>
      <c r="G83">
        <f>Cost_Sch1!G83</f>
        <v>6038</v>
      </c>
      <c r="H83" t="str">
        <f>Cost_Sch1!H83</f>
        <v>EPC</v>
      </c>
      <c r="I83">
        <f>Cost_Sch1!I83</f>
        <v>763</v>
      </c>
      <c r="J83">
        <f>Cost_Sch1!J83</f>
        <v>0.5</v>
      </c>
      <c r="K83">
        <f>VLOOKUP(Cost_Sch1!K83,Coding!$B$44:$C$45,2,FALSE)</f>
        <v>1</v>
      </c>
      <c r="L83">
        <f>Cost_Sch1!L83</f>
        <v>60000</v>
      </c>
      <c r="M83">
        <f>VLOOKUP(Cost_Sch1!M83,Coding!$B$47:$D$53,3,FALSE)</f>
        <v>2</v>
      </c>
      <c r="N83">
        <f>VLOOKUP(Cost_Sch1!N83,Coding!$B$2:$D$6,3,FALSE)</f>
        <v>1</v>
      </c>
      <c r="O83" t="str">
        <f>Cost_Sch1!O83</f>
        <v>FSO</v>
      </c>
      <c r="P83">
        <f>Cost_Sch1!P83</f>
        <v>60</v>
      </c>
      <c r="Q83">
        <f>VLOOKUP(Cost_Sch1!Q83,Coding!$B$2:$D$6,3,FALSE)</f>
        <v>2</v>
      </c>
      <c r="R83">
        <f>Cost_Sch1!R83</f>
        <v>1</v>
      </c>
      <c r="S83">
        <f>VLOOKUP(Cost_Sch1!S83,Coding!$B$2:$D$6,3,FALSE)</f>
        <v>1</v>
      </c>
      <c r="T83">
        <f>Cost_Sch1!T83</f>
        <v>0.10747051114023591</v>
      </c>
    </row>
    <row r="84" spans="1:20" ht="17">
      <c r="A84" s="1" t="str">
        <f>Cost_Sch1!A84</f>
        <v>Ichthys Explorer</v>
      </c>
      <c r="B84" t="str">
        <f>Cost_Sch1!B84</f>
        <v>AUST/NZ</v>
      </c>
      <c r="C84">
        <f>VLOOKUP(Cost_Sch1!C84,Coding!$B$2:$D$6,3,FALSE)</f>
        <v>4</v>
      </c>
      <c r="D84" t="str">
        <f>Cost_Sch1!D84</f>
        <v>OC</v>
      </c>
      <c r="E84">
        <f>VLOOKUP(Cost_Sch1!E84,Coding!$B$36:$C$37,2,FALSE)</f>
        <v>2</v>
      </c>
      <c r="F84" s="7">
        <f>Cost_Sch1!F84</f>
        <v>1</v>
      </c>
      <c r="G84">
        <f>Cost_Sch1!G84</f>
        <v>8046</v>
      </c>
      <c r="H84" t="str">
        <f>Cost_Sch1!H84</f>
        <v>EPC</v>
      </c>
      <c r="I84">
        <f>Cost_Sch1!I84</f>
        <v>1810</v>
      </c>
      <c r="J84">
        <f>Cost_Sch1!J84</f>
        <v>3</v>
      </c>
      <c r="K84">
        <f>VLOOKUP(Cost_Sch1!K84,Coding!$B$44:$C$45,2,FALSE)</f>
        <v>1</v>
      </c>
      <c r="L84">
        <f>Cost_Sch1!L84</f>
        <v>361166.66666666669</v>
      </c>
      <c r="M84">
        <f>VLOOKUP(Cost_Sch1!M84,Coding!$B$47:$D$53,3,FALSE)</f>
        <v>6</v>
      </c>
      <c r="N84">
        <f>VLOOKUP(Cost_Sch1!N84,Coding!$B$2:$D$6,3,FALSE)</f>
        <v>4</v>
      </c>
      <c r="O84" t="str">
        <f>Cost_Sch1!O84</f>
        <v>SEMI</v>
      </c>
      <c r="P84">
        <f>Cost_Sch1!P84</f>
        <v>250</v>
      </c>
      <c r="Q84">
        <f>VLOOKUP(Cost_Sch1!Q84,Coding!$B$2:$D$6,3,FALSE)</f>
        <v>2</v>
      </c>
      <c r="R84">
        <f>Cost_Sch1!R84</f>
        <v>0.23534840793724041</v>
      </c>
      <c r="S84">
        <f>VLOOKUP(Cost_Sch1!S84,Coding!$B$2:$D$6,3,FALSE)</f>
        <v>5</v>
      </c>
      <c r="T84">
        <f>Cost_Sch1!T84</f>
        <v>0.35635359116022097</v>
      </c>
    </row>
    <row r="85" spans="1:20" ht="17">
      <c r="A85" s="1" t="str">
        <f>Cost_Sch1!A85</f>
        <v>P 51</v>
      </c>
      <c r="B85" t="str">
        <f>Cost_Sch1!B85</f>
        <v>BRAZ</v>
      </c>
      <c r="C85">
        <f>VLOOKUP(Cost_Sch1!C85,Coding!$B$2:$D$6,3,FALSE)</f>
        <v>5</v>
      </c>
      <c r="D85" t="str">
        <f>Cost_Sch1!D85</f>
        <v>NOC</v>
      </c>
      <c r="E85">
        <f>VLOOKUP(Cost_Sch1!E85,Coding!$B$36:$C$37,2,FALSE)</f>
        <v>2</v>
      </c>
      <c r="F85" s="7">
        <f>Cost_Sch1!F85</f>
        <v>1</v>
      </c>
      <c r="G85">
        <f>Cost_Sch1!G85</f>
        <v>5201</v>
      </c>
      <c r="H85" t="str">
        <f>Cost_Sch1!H85</f>
        <v>EPC</v>
      </c>
      <c r="I85">
        <f>Cost_Sch1!I85</f>
        <v>1418</v>
      </c>
      <c r="J85">
        <f>Cost_Sch1!J85</f>
        <v>0.83</v>
      </c>
      <c r="K85">
        <f>VLOOKUP(Cost_Sch1!K85,Coding!$B$44:$C$45,2,FALSE)</f>
        <v>1</v>
      </c>
      <c r="L85">
        <f>Cost_Sch1!L85</f>
        <v>215000</v>
      </c>
      <c r="M85">
        <f>VLOOKUP(Cost_Sch1!M85,Coding!$B$47:$D$53,3,FALSE)</f>
        <v>5</v>
      </c>
      <c r="N85">
        <f>VLOOKUP(Cost_Sch1!N85,Coding!$B$2:$D$6,3,FALSE)</f>
        <v>2</v>
      </c>
      <c r="O85" t="str">
        <f>Cost_Sch1!O85</f>
        <v>SEMI</v>
      </c>
      <c r="P85">
        <f>Cost_Sch1!P85</f>
        <v>1250</v>
      </c>
      <c r="Q85">
        <f>VLOOKUP(Cost_Sch1!Q85,Coding!$B$2:$D$6,3,FALSE)</f>
        <v>5</v>
      </c>
      <c r="R85">
        <f>Cost_Sch1!R85</f>
        <v>0.83720930232558144</v>
      </c>
      <c r="S85">
        <f>VLOOKUP(Cost_Sch1!S85,Coding!$B$2:$D$6,3,FALSE)</f>
        <v>1</v>
      </c>
      <c r="T85">
        <f>Cost_Sch1!T85</f>
        <v>0.24400564174894218</v>
      </c>
    </row>
    <row r="86" spans="1:20" ht="17">
      <c r="A86" s="1" t="str">
        <f>Cost_Sch1!A86</f>
        <v>P 56</v>
      </c>
      <c r="B86" t="str">
        <f>Cost_Sch1!B86</f>
        <v>BRAZ</v>
      </c>
      <c r="C86">
        <f>VLOOKUP(Cost_Sch1!C86,Coding!$B$2:$D$6,3,FALSE)</f>
        <v>5</v>
      </c>
      <c r="D86" t="str">
        <f>Cost_Sch1!D86</f>
        <v>NOC</v>
      </c>
      <c r="E86">
        <f>VLOOKUP(Cost_Sch1!E86,Coding!$B$36:$C$37,2,FALSE)</f>
        <v>2</v>
      </c>
      <c r="F86" s="7">
        <f>Cost_Sch1!F86</f>
        <v>1</v>
      </c>
      <c r="G86">
        <f>Cost_Sch1!G86</f>
        <v>6478</v>
      </c>
      <c r="H86" t="str">
        <f>Cost_Sch1!H86</f>
        <v>EPC</v>
      </c>
      <c r="I86">
        <f>Cost_Sch1!I86</f>
        <v>1114</v>
      </c>
      <c r="J86">
        <f>Cost_Sch1!J86</f>
        <v>1.4</v>
      </c>
      <c r="K86">
        <f>VLOOKUP(Cost_Sch1!K86,Coding!$B$44:$C$45,2,FALSE)</f>
        <v>1</v>
      </c>
      <c r="L86">
        <f>Cost_Sch1!L86</f>
        <v>135000</v>
      </c>
      <c r="M86">
        <f>VLOOKUP(Cost_Sch1!M86,Coding!$B$47:$D$53,3,FALSE)</f>
        <v>3</v>
      </c>
      <c r="N86">
        <f>VLOOKUP(Cost_Sch1!N86,Coding!$B$2:$D$6,3,FALSE)</f>
        <v>1</v>
      </c>
      <c r="O86" t="str">
        <f>Cost_Sch1!O86</f>
        <v>SEMI</v>
      </c>
      <c r="P86">
        <f>Cost_Sch1!P86</f>
        <v>1670</v>
      </c>
      <c r="Q86">
        <f>VLOOKUP(Cost_Sch1!Q86,Coding!$B$2:$D$6,3,FALSE)</f>
        <v>5</v>
      </c>
      <c r="R86">
        <f>Cost_Sch1!R86</f>
        <v>0.7407407407407407</v>
      </c>
      <c r="S86">
        <f>VLOOKUP(Cost_Sch1!S86,Coding!$B$2:$D$6,3,FALSE)</f>
        <v>1</v>
      </c>
      <c r="T86">
        <f>Cost_Sch1!T86</f>
        <v>0.27378815080789948</v>
      </c>
    </row>
    <row r="87" spans="1:20" ht="17">
      <c r="A87" s="1" t="str">
        <f>Cost_Sch1!A87</f>
        <v>P 52</v>
      </c>
      <c r="B87" t="str">
        <f>Cost_Sch1!B87</f>
        <v>BRAZ</v>
      </c>
      <c r="C87">
        <f>VLOOKUP(Cost_Sch1!C87,Coding!$B$2:$D$6,3,FALSE)</f>
        <v>5</v>
      </c>
      <c r="D87" t="str">
        <f>Cost_Sch1!D87</f>
        <v>NOC</v>
      </c>
      <c r="E87">
        <f>VLOOKUP(Cost_Sch1!E87,Coding!$B$36:$C$37,2,FALSE)</f>
        <v>1</v>
      </c>
      <c r="F87" s="7">
        <f>Cost_Sch1!F87</f>
        <v>3</v>
      </c>
      <c r="G87">
        <f>Cost_Sch1!G87</f>
        <v>5060</v>
      </c>
      <c r="H87" t="str">
        <f>Cost_Sch1!H87</f>
        <v>EPC</v>
      </c>
      <c r="I87">
        <f>Cost_Sch1!I87</f>
        <v>1237</v>
      </c>
      <c r="J87">
        <f>Cost_Sch1!J87</f>
        <v>0.90600000000000003</v>
      </c>
      <c r="K87">
        <f>VLOOKUP(Cost_Sch1!K87,Coding!$B$44:$C$45,2,FALSE)</f>
        <v>1</v>
      </c>
      <c r="L87">
        <f>Cost_Sch1!L87</f>
        <v>235000</v>
      </c>
      <c r="M87">
        <f>VLOOKUP(Cost_Sch1!M87,Coding!$B$47:$D$53,3,FALSE)</f>
        <v>5</v>
      </c>
      <c r="N87">
        <f>VLOOKUP(Cost_Sch1!N87,Coding!$B$2:$D$6,3,FALSE)</f>
        <v>2</v>
      </c>
      <c r="O87" t="str">
        <f>Cost_Sch1!O87</f>
        <v>SEMI</v>
      </c>
      <c r="P87">
        <f>Cost_Sch1!P87</f>
        <v>1850</v>
      </c>
      <c r="Q87">
        <f>VLOOKUP(Cost_Sch1!Q87,Coding!$B$2:$D$6,3,FALSE)</f>
        <v>3</v>
      </c>
      <c r="R87">
        <f>Cost_Sch1!R87</f>
        <v>0.76595744680851063</v>
      </c>
      <c r="S87">
        <f>VLOOKUP(Cost_Sch1!S87,Coding!$B$2:$D$6,3,FALSE)</f>
        <v>1</v>
      </c>
      <c r="T87">
        <f>Cost_Sch1!T87</f>
        <v>0.19644300727566694</v>
      </c>
    </row>
    <row r="88" spans="1:20" ht="17">
      <c r="A88" s="1" t="str">
        <f>Cost_Sch1!A88</f>
        <v>P 55</v>
      </c>
      <c r="B88" t="str">
        <f>Cost_Sch1!B88</f>
        <v>BRAZ</v>
      </c>
      <c r="C88">
        <f>VLOOKUP(Cost_Sch1!C88,Coding!$B$2:$D$6,3,FALSE)</f>
        <v>5</v>
      </c>
      <c r="D88" t="str">
        <f>Cost_Sch1!D88</f>
        <v>NOC</v>
      </c>
      <c r="E88">
        <f>VLOOKUP(Cost_Sch1!E88,Coding!$B$36:$C$37,2,FALSE)</f>
        <v>2</v>
      </c>
      <c r="F88" s="7">
        <f>Cost_Sch1!F88</f>
        <v>1</v>
      </c>
      <c r="G88">
        <f>Cost_Sch1!G88</f>
        <v>6517</v>
      </c>
      <c r="H88" t="str">
        <f>Cost_Sch1!H88</f>
        <v>EPC</v>
      </c>
      <c r="I88">
        <f>Cost_Sch1!I88</f>
        <v>1518</v>
      </c>
      <c r="J88">
        <f>Cost_Sch1!J88</f>
        <v>1.65</v>
      </c>
      <c r="K88">
        <f>VLOOKUP(Cost_Sch1!K88,Coding!$B$44:$C$45,2,FALSE)</f>
        <v>1</v>
      </c>
      <c r="L88">
        <f>Cost_Sch1!L88</f>
        <v>215333.33333333334</v>
      </c>
      <c r="M88">
        <f>VLOOKUP(Cost_Sch1!M88,Coding!$B$47:$D$53,3,FALSE)</f>
        <v>5</v>
      </c>
      <c r="N88">
        <f>VLOOKUP(Cost_Sch1!N88,Coding!$B$2:$D$6,3,FALSE)</f>
        <v>2</v>
      </c>
      <c r="O88" t="str">
        <f>Cost_Sch1!O88</f>
        <v>SEMI</v>
      </c>
      <c r="P88">
        <f>Cost_Sch1!P88</f>
        <v>1790</v>
      </c>
      <c r="Q88">
        <f>VLOOKUP(Cost_Sch1!Q88,Coding!$B$2:$D$6,3,FALSE)</f>
        <v>3</v>
      </c>
      <c r="R88">
        <f>Cost_Sch1!R88</f>
        <v>0.83591331269349844</v>
      </c>
      <c r="S88">
        <f>VLOOKUP(Cost_Sch1!S88,Coding!$B$2:$D$6,3,FALSE)</f>
        <v>1</v>
      </c>
      <c r="T88">
        <f>Cost_Sch1!T88</f>
        <v>0.49143610013175232</v>
      </c>
    </row>
    <row r="89" spans="1:20" ht="17">
      <c r="A89" s="1" t="str">
        <f>Cost_Sch1!A89</f>
        <v>Atlantis</v>
      </c>
      <c r="B89" t="str">
        <f>Cost_Sch1!B89</f>
        <v>GOM</v>
      </c>
      <c r="C89">
        <f>VLOOKUP(Cost_Sch1!C89,Coding!$B$2:$D$6,3,FALSE)</f>
        <v>3</v>
      </c>
      <c r="D89" t="str">
        <f>Cost_Sch1!D89</f>
        <v>IOC</v>
      </c>
      <c r="E89">
        <f>VLOOKUP(Cost_Sch1!E89,Coding!$B$36:$C$37,2,FALSE)</f>
        <v>2</v>
      </c>
      <c r="F89" s="7">
        <f>Cost_Sch1!F89</f>
        <v>1</v>
      </c>
      <c r="G89">
        <f>Cost_Sch1!G89</f>
        <v>4533</v>
      </c>
      <c r="H89" t="str">
        <f>Cost_Sch1!H89</f>
        <v>EPC</v>
      </c>
      <c r="I89">
        <f>Cost_Sch1!I89</f>
        <v>1492</v>
      </c>
      <c r="J89">
        <f>Cost_Sch1!J89</f>
        <v>2.5</v>
      </c>
      <c r="K89">
        <f>VLOOKUP(Cost_Sch1!K89,Coding!$B$44:$C$45,2,FALSE)</f>
        <v>1</v>
      </c>
      <c r="L89">
        <f>Cost_Sch1!L89</f>
        <v>230000</v>
      </c>
      <c r="M89">
        <f>VLOOKUP(Cost_Sch1!M89,Coding!$B$47:$D$53,3,FALSE)</f>
        <v>5</v>
      </c>
      <c r="N89">
        <f>VLOOKUP(Cost_Sch1!N89,Coding!$B$2:$D$6,3,FALSE)</f>
        <v>3</v>
      </c>
      <c r="O89" t="str">
        <f>Cost_Sch1!O89</f>
        <v>SEMI</v>
      </c>
      <c r="P89">
        <f>Cost_Sch1!P89</f>
        <v>2145</v>
      </c>
      <c r="Q89">
        <f>VLOOKUP(Cost_Sch1!Q89,Coding!$B$2:$D$6,3,FALSE)</f>
        <v>3</v>
      </c>
      <c r="R89">
        <f>Cost_Sch1!R89</f>
        <v>0.86956521739130432</v>
      </c>
      <c r="S89">
        <f>VLOOKUP(Cost_Sch1!S89,Coding!$B$2:$D$6,3,FALSE)</f>
        <v>1</v>
      </c>
      <c r="T89">
        <f>Cost_Sch1!T89</f>
        <v>0.60388739946380698</v>
      </c>
    </row>
    <row r="90" spans="1:20" ht="34">
      <c r="A90" s="1" t="str">
        <f>Cost_Sch1!A90</f>
        <v>Delta House (Opti-Ex II)</v>
      </c>
      <c r="B90" t="str">
        <f>Cost_Sch1!B90</f>
        <v>GOM</v>
      </c>
      <c r="C90">
        <f>VLOOKUP(Cost_Sch1!C90,Coding!$B$2:$D$6,3,FALSE)</f>
        <v>1</v>
      </c>
      <c r="D90" t="str">
        <f>Cost_Sch1!D90</f>
        <v>OC</v>
      </c>
      <c r="E90">
        <f>VLOOKUP(Cost_Sch1!E90,Coding!$B$36:$C$37,2,FALSE)</f>
        <v>2</v>
      </c>
      <c r="F90" s="7">
        <f>Cost_Sch1!F90</f>
        <v>1</v>
      </c>
      <c r="G90">
        <f>Cost_Sch1!G90</f>
        <v>8158</v>
      </c>
      <c r="H90" t="str">
        <f>Cost_Sch1!H90</f>
        <v>EPC</v>
      </c>
      <c r="I90">
        <f>Cost_Sch1!I90</f>
        <v>1093</v>
      </c>
      <c r="J90">
        <f>Cost_Sch1!J90</f>
        <v>2</v>
      </c>
      <c r="K90">
        <f>VLOOKUP(Cost_Sch1!K90,Coding!$B$44:$C$45,2,FALSE)</f>
        <v>1</v>
      </c>
      <c r="L90">
        <f>Cost_Sch1!L90</f>
        <v>140000</v>
      </c>
      <c r="M90">
        <f>VLOOKUP(Cost_Sch1!M90,Coding!$B$47:$D$53,3,FALSE)</f>
        <v>3</v>
      </c>
      <c r="N90">
        <f>VLOOKUP(Cost_Sch1!N90,Coding!$B$2:$D$6,3,FALSE)</f>
        <v>2</v>
      </c>
      <c r="O90" t="str">
        <f>Cost_Sch1!O90</f>
        <v>SEMI</v>
      </c>
      <c r="P90">
        <f>Cost_Sch1!P90</f>
        <v>1372</v>
      </c>
      <c r="Q90">
        <f>VLOOKUP(Cost_Sch1!Q90,Coding!$B$2:$D$6,3,FALSE)</f>
        <v>5</v>
      </c>
      <c r="R90">
        <f>Cost_Sch1!R90</f>
        <v>0.7142857142857143</v>
      </c>
      <c r="S90">
        <f>VLOOKUP(Cost_Sch1!S90,Coding!$B$2:$D$6,3,FALSE)</f>
        <v>2</v>
      </c>
      <c r="T90">
        <f>Cost_Sch1!T90</f>
        <v>-1.2808783165599268E-2</v>
      </c>
    </row>
    <row r="91" spans="1:20" ht="17">
      <c r="A91" s="1" t="str">
        <f>Cost_Sch1!A91</f>
        <v>Blind Faith</v>
      </c>
      <c r="B91" t="str">
        <f>Cost_Sch1!B91</f>
        <v>GOM</v>
      </c>
      <c r="C91">
        <f>VLOOKUP(Cost_Sch1!C91,Coding!$B$2:$D$6,3,FALSE)</f>
        <v>2</v>
      </c>
      <c r="D91" t="str">
        <f>Cost_Sch1!D91</f>
        <v>IOC</v>
      </c>
      <c r="E91">
        <f>VLOOKUP(Cost_Sch1!E91,Coding!$B$36:$C$37,2,FALSE)</f>
        <v>2</v>
      </c>
      <c r="F91" s="7">
        <f>Cost_Sch1!F91</f>
        <v>1</v>
      </c>
      <c r="G91">
        <f>Cost_Sch1!G91</f>
        <v>5802</v>
      </c>
      <c r="H91" t="str">
        <f>Cost_Sch1!H91</f>
        <v>EPC</v>
      </c>
      <c r="I91">
        <f>Cost_Sch1!I91</f>
        <v>846</v>
      </c>
      <c r="J91">
        <f>Cost_Sch1!J91</f>
        <v>1.1509999999999998</v>
      </c>
      <c r="K91">
        <f>VLOOKUP(Cost_Sch1!K91,Coding!$B$44:$C$45,2,FALSE)</f>
        <v>1</v>
      </c>
      <c r="L91">
        <f>Cost_Sch1!L91</f>
        <v>52500</v>
      </c>
      <c r="M91">
        <f>VLOOKUP(Cost_Sch1!M91,Coding!$B$47:$D$53,3,FALSE)</f>
        <v>2</v>
      </c>
      <c r="N91">
        <f>VLOOKUP(Cost_Sch1!N91,Coding!$B$2:$D$6,3,FALSE)</f>
        <v>4</v>
      </c>
      <c r="O91" t="str">
        <f>Cost_Sch1!O91</f>
        <v>SEMI</v>
      </c>
      <c r="P91">
        <f>Cost_Sch1!P91</f>
        <v>2130</v>
      </c>
      <c r="Q91">
        <f>VLOOKUP(Cost_Sch1!Q91,Coding!$B$2:$D$6,3,FALSE)</f>
        <v>1</v>
      </c>
      <c r="R91">
        <f>Cost_Sch1!R91</f>
        <v>0.8571428571428571</v>
      </c>
      <c r="S91">
        <f>VLOOKUP(Cost_Sch1!S91,Coding!$B$2:$D$6,3,FALSE)</f>
        <v>5</v>
      </c>
      <c r="T91">
        <f>Cost_Sch1!T91</f>
        <v>0.2860520094562648</v>
      </c>
    </row>
    <row r="92" spans="1:20" ht="17">
      <c r="A92" s="1" t="str">
        <f>Cost_Sch1!A92</f>
        <v>Thunder Hawk</v>
      </c>
      <c r="B92" t="str">
        <f>Cost_Sch1!B92</f>
        <v>GOM</v>
      </c>
      <c r="C92">
        <f>VLOOKUP(Cost_Sch1!C92,Coding!$B$2:$D$6,3,FALSE)</f>
        <v>1</v>
      </c>
      <c r="D92" t="str">
        <f>Cost_Sch1!D92</f>
        <v>OC</v>
      </c>
      <c r="E92">
        <f>VLOOKUP(Cost_Sch1!E92,Coding!$B$36:$C$37,2,FALSE)</f>
        <v>1</v>
      </c>
      <c r="F92" s="7">
        <f>Cost_Sch1!F92</f>
        <v>3</v>
      </c>
      <c r="G92">
        <f>Cost_Sch1!G92</f>
        <v>6086</v>
      </c>
      <c r="H92" t="str">
        <f>Cost_Sch1!H92</f>
        <v>EPC</v>
      </c>
      <c r="I92">
        <f>Cost_Sch1!I92</f>
        <v>958</v>
      </c>
      <c r="J92">
        <f>Cost_Sch1!J92</f>
        <v>0.8</v>
      </c>
      <c r="K92">
        <f>VLOOKUP(Cost_Sch1!K92,Coding!$B$44:$C$45,2,FALSE)</f>
        <v>1</v>
      </c>
      <c r="L92">
        <f>Cost_Sch1!L92</f>
        <v>56666.666666666664</v>
      </c>
      <c r="M92">
        <f>VLOOKUP(Cost_Sch1!M92,Coding!$B$47:$D$53,3,FALSE)</f>
        <v>2</v>
      </c>
      <c r="N92">
        <f>VLOOKUP(Cost_Sch1!N92,Coding!$B$2:$D$6,3,FALSE)</f>
        <v>1</v>
      </c>
      <c r="O92" t="str">
        <f>Cost_Sch1!O92</f>
        <v>SEMI</v>
      </c>
      <c r="P92">
        <f>Cost_Sch1!P92</f>
        <v>1847</v>
      </c>
      <c r="Q92">
        <f>VLOOKUP(Cost_Sch1!Q92,Coding!$B$2:$D$6,3,FALSE)</f>
        <v>4</v>
      </c>
      <c r="R92">
        <f>Cost_Sch1!R92</f>
        <v>0.79411764705882359</v>
      </c>
      <c r="S92">
        <f>VLOOKUP(Cost_Sch1!S92,Coding!$B$2:$D$6,3,FALSE)</f>
        <v>5</v>
      </c>
      <c r="T92">
        <f>Cost_Sch1!T92</f>
        <v>8.7682672233820466E-2</v>
      </c>
    </row>
    <row r="93" spans="1:20" ht="17">
      <c r="A93" s="1" t="str">
        <f>Cost_Sch1!A93</f>
        <v>Thunder Horse</v>
      </c>
      <c r="B93" t="str">
        <f>Cost_Sch1!B93</f>
        <v>GOM</v>
      </c>
      <c r="C93">
        <f>VLOOKUP(Cost_Sch1!C93,Coding!$B$2:$D$6,3,FALSE)</f>
        <v>3</v>
      </c>
      <c r="D93" t="str">
        <f>Cost_Sch1!D93</f>
        <v>IOC</v>
      </c>
      <c r="E93">
        <f>VLOOKUP(Cost_Sch1!E93,Coding!$B$36:$C$37,2,FALSE)</f>
        <v>2</v>
      </c>
      <c r="F93" s="7">
        <f>Cost_Sch1!F93</f>
        <v>1</v>
      </c>
      <c r="G93">
        <f>Cost_Sch1!G93</f>
        <v>4624</v>
      </c>
      <c r="H93" t="str">
        <f>Cost_Sch1!H93</f>
        <v>EPC</v>
      </c>
      <c r="I93">
        <f>Cost_Sch1!I93</f>
        <v>1098</v>
      </c>
      <c r="J93">
        <f>Cost_Sch1!J93</f>
        <v>5</v>
      </c>
      <c r="K93">
        <f>VLOOKUP(Cost_Sch1!K93,Coding!$B$44:$C$45,2,FALSE)</f>
        <v>1</v>
      </c>
      <c r="L93">
        <f>Cost_Sch1!L93</f>
        <v>283333.33333333331</v>
      </c>
      <c r="M93">
        <f>VLOOKUP(Cost_Sch1!M93,Coding!$B$47:$D$53,3,FALSE)</f>
        <v>6</v>
      </c>
      <c r="N93">
        <f>VLOOKUP(Cost_Sch1!N93,Coding!$B$2:$D$6,3,FALSE)</f>
        <v>5</v>
      </c>
      <c r="O93" t="str">
        <f>Cost_Sch1!O93</f>
        <v>SEMI</v>
      </c>
      <c r="P93">
        <f>Cost_Sch1!P93</f>
        <v>1830</v>
      </c>
      <c r="Q93">
        <f>VLOOKUP(Cost_Sch1!Q93,Coding!$B$2:$D$6,3,FALSE)</f>
        <v>1</v>
      </c>
      <c r="R93">
        <f>Cost_Sch1!R93</f>
        <v>0.88235294117647067</v>
      </c>
      <c r="S93">
        <f>VLOOKUP(Cost_Sch1!S93,Coding!$B$2:$D$6,3,FALSE)</f>
        <v>4</v>
      </c>
      <c r="T93">
        <f>Cost_Sch1!T93</f>
        <v>0.92622950819672134</v>
      </c>
    </row>
    <row r="94" spans="1:20" ht="34">
      <c r="A94" s="1" t="str">
        <f>Cost_Sch1!A94</f>
        <v>Jack / St. Malo Semi</v>
      </c>
      <c r="B94" t="str">
        <f>Cost_Sch1!B94</f>
        <v>GOM</v>
      </c>
      <c r="C94">
        <f>VLOOKUP(Cost_Sch1!C94,Coding!$B$2:$D$6,3,FALSE)</f>
        <v>1</v>
      </c>
      <c r="D94" t="str">
        <f>Cost_Sch1!D94</f>
        <v>IOC</v>
      </c>
      <c r="E94">
        <f>VLOOKUP(Cost_Sch1!E94,Coding!$B$36:$C$37,2,FALSE)</f>
        <v>2</v>
      </c>
      <c r="F94" s="7">
        <f>Cost_Sch1!F94</f>
        <v>1</v>
      </c>
      <c r="G94">
        <f>Cost_Sch1!G94</f>
        <v>7270</v>
      </c>
      <c r="H94" t="str">
        <f>Cost_Sch1!H94</f>
        <v>EPC</v>
      </c>
      <c r="I94">
        <f>Cost_Sch1!I94</f>
        <v>1844</v>
      </c>
      <c r="J94">
        <f>Cost_Sch1!J94</f>
        <v>7.5</v>
      </c>
      <c r="K94">
        <f>VLOOKUP(Cost_Sch1!K94,Coding!$B$44:$C$45,2,FALSE)</f>
        <v>1</v>
      </c>
      <c r="L94">
        <f>Cost_Sch1!L94</f>
        <v>177166.66666666666</v>
      </c>
      <c r="M94">
        <f>VLOOKUP(Cost_Sch1!M94,Coding!$B$47:$D$53,3,FALSE)</f>
        <v>4</v>
      </c>
      <c r="N94">
        <f>VLOOKUP(Cost_Sch1!N94,Coding!$B$2:$D$6,3,FALSE)</f>
        <v>1</v>
      </c>
      <c r="O94" t="str">
        <f>Cost_Sch1!O94</f>
        <v>SEMI</v>
      </c>
      <c r="P94">
        <f>Cost_Sch1!P94</f>
        <v>2134</v>
      </c>
      <c r="Q94">
        <f>VLOOKUP(Cost_Sch1!Q94,Coding!$B$2:$D$6,3,FALSE)</f>
        <v>4</v>
      </c>
      <c r="R94">
        <f>Cost_Sch1!R94</f>
        <v>0.95954844778927573</v>
      </c>
      <c r="S94">
        <f>VLOOKUP(Cost_Sch1!S94,Coding!$B$2:$D$6,3,FALSE)</f>
        <v>5</v>
      </c>
      <c r="T94">
        <f>Cost_Sch1!T94</f>
        <v>-5.4229934924078091E-3</v>
      </c>
    </row>
    <row r="95" spans="1:20" ht="17">
      <c r="A95" s="1" t="str">
        <f>Cost_Sch1!A95</f>
        <v>Asgard B</v>
      </c>
      <c r="B95" t="str">
        <f>Cost_Sch1!B95</f>
        <v>NE</v>
      </c>
      <c r="C95">
        <f>VLOOKUP(Cost_Sch1!C95,Coding!$B$2:$D$6,3,FALSE)</f>
        <v>4</v>
      </c>
      <c r="D95" t="str">
        <f>Cost_Sch1!D95</f>
        <v>OC</v>
      </c>
      <c r="E95">
        <f>VLOOKUP(Cost_Sch1!E95,Coding!$B$36:$C$37,2,FALSE)</f>
        <v>2</v>
      </c>
      <c r="F95" s="7">
        <f>Cost_Sch1!F95</f>
        <v>1</v>
      </c>
      <c r="G95">
        <f>Cost_Sch1!G95</f>
        <v>2356</v>
      </c>
      <c r="H95" t="str">
        <f>Cost_Sch1!H95</f>
        <v>TK</v>
      </c>
      <c r="I95">
        <f>Cost_Sch1!I95</f>
        <v>1570</v>
      </c>
      <c r="J95">
        <f>Cost_Sch1!J95</f>
        <v>1.3</v>
      </c>
      <c r="K95">
        <f>VLOOKUP(Cost_Sch1!K95,Coding!$B$44:$C$45,2,FALSE)</f>
        <v>1</v>
      </c>
      <c r="L95">
        <f>Cost_Sch1!L95</f>
        <v>351666.66666666663</v>
      </c>
      <c r="M95">
        <f>VLOOKUP(Cost_Sch1!M95,Coding!$B$47:$D$53,3,FALSE)</f>
        <v>6</v>
      </c>
      <c r="N95">
        <f>VLOOKUP(Cost_Sch1!N95,Coding!$B$2:$D$6,3,FALSE)</f>
        <v>1</v>
      </c>
      <c r="O95" t="str">
        <f>Cost_Sch1!O95</f>
        <v>SEMI</v>
      </c>
      <c r="P95">
        <f>Cost_Sch1!P95</f>
        <v>300</v>
      </c>
      <c r="Q95">
        <f>VLOOKUP(Cost_Sch1!Q95,Coding!$B$2:$D$6,3,FALSE)</f>
        <v>5</v>
      </c>
      <c r="R95">
        <f>Cost_Sch1!R95</f>
        <v>0.38388625592417064</v>
      </c>
      <c r="S95">
        <f>VLOOKUP(Cost_Sch1!S95,Coding!$B$2:$D$6,3,FALSE)</f>
        <v>4</v>
      </c>
      <c r="T95">
        <f>Cost_Sch1!T95</f>
        <v>0</v>
      </c>
    </row>
    <row r="96" spans="1:20" ht="17">
      <c r="A96" s="1" t="str">
        <f>Cost_Sch1!A96</f>
        <v>Gjoa</v>
      </c>
      <c r="B96" t="str">
        <f>Cost_Sch1!B96</f>
        <v>NE</v>
      </c>
      <c r="C96">
        <f>VLOOKUP(Cost_Sch1!C96,Coding!$B$2:$D$6,3,FALSE)</f>
        <v>2</v>
      </c>
      <c r="D96" t="str">
        <f>Cost_Sch1!D96</f>
        <v>OC</v>
      </c>
      <c r="E96">
        <f>VLOOKUP(Cost_Sch1!E96,Coding!$B$36:$C$37,2,FALSE)</f>
        <v>2</v>
      </c>
      <c r="F96" s="7">
        <f>Cost_Sch1!F96</f>
        <v>1</v>
      </c>
      <c r="G96">
        <f>Cost_Sch1!G96</f>
        <v>6025</v>
      </c>
      <c r="H96" t="str">
        <f>Cost_Sch1!H96</f>
        <v>CL</v>
      </c>
      <c r="I96">
        <f>Cost_Sch1!I96</f>
        <v>1461</v>
      </c>
      <c r="J96">
        <f>Cost_Sch1!J96</f>
        <v>4.4360902255639099</v>
      </c>
      <c r="K96">
        <f>VLOOKUP(Cost_Sch1!K96,Coding!$B$44:$C$45,2,FALSE)</f>
        <v>1</v>
      </c>
      <c r="L96">
        <f>Cost_Sch1!L96</f>
        <v>108333.33333333334</v>
      </c>
      <c r="M96">
        <f>VLOOKUP(Cost_Sch1!M96,Coding!$B$47:$D$53,3,FALSE)</f>
        <v>3</v>
      </c>
      <c r="N96">
        <f>VLOOKUP(Cost_Sch1!N96,Coding!$B$2:$D$6,3,FALSE)</f>
        <v>4</v>
      </c>
      <c r="O96" t="str">
        <f>Cost_Sch1!O96</f>
        <v>SEMI</v>
      </c>
      <c r="P96">
        <f>Cost_Sch1!P96</f>
        <v>380</v>
      </c>
      <c r="Q96">
        <f>VLOOKUP(Cost_Sch1!Q96,Coding!$B$2:$D$6,3,FALSE)</f>
        <v>1</v>
      </c>
      <c r="R96">
        <f>Cost_Sch1!R96</f>
        <v>0.46153846153846151</v>
      </c>
      <c r="S96">
        <f>VLOOKUP(Cost_Sch1!S96,Coding!$B$2:$D$6,3,FALSE)</f>
        <v>3</v>
      </c>
      <c r="T96">
        <f>Cost_Sch1!T96</f>
        <v>8.8980150581793288E-2</v>
      </c>
    </row>
    <row r="97" spans="1:20" ht="17">
      <c r="A97" s="1" t="str">
        <f>Cost_Sch1!A97</f>
        <v>Kristin</v>
      </c>
      <c r="B97" t="str">
        <f>Cost_Sch1!B97</f>
        <v>NE</v>
      </c>
      <c r="C97">
        <f>VLOOKUP(Cost_Sch1!C97,Coding!$B$2:$D$6,3,FALSE)</f>
        <v>4</v>
      </c>
      <c r="D97" t="str">
        <f>Cost_Sch1!D97</f>
        <v>OC</v>
      </c>
      <c r="E97">
        <f>VLOOKUP(Cost_Sch1!E97,Coding!$B$36:$C$37,2,FALSE)</f>
        <v>2</v>
      </c>
      <c r="F97" s="7">
        <f>Cost_Sch1!F97</f>
        <v>1</v>
      </c>
      <c r="G97">
        <f>Cost_Sch1!G97</f>
        <v>4368</v>
      </c>
      <c r="H97" t="str">
        <f>Cost_Sch1!H97</f>
        <v>EPC</v>
      </c>
      <c r="I97">
        <f>Cost_Sch1!I97</f>
        <v>1384</v>
      </c>
      <c r="J97">
        <f>Cost_Sch1!J97</f>
        <v>1.9</v>
      </c>
      <c r="K97">
        <f>VLOOKUP(Cost_Sch1!K97,Coding!$B$44:$C$45,2,FALSE)</f>
        <v>1</v>
      </c>
      <c r="L97">
        <f>Cost_Sch1!L97</f>
        <v>128000</v>
      </c>
      <c r="M97">
        <f>VLOOKUP(Cost_Sch1!M97,Coding!$B$47:$D$53,3,FALSE)</f>
        <v>3</v>
      </c>
      <c r="N97">
        <f>VLOOKUP(Cost_Sch1!N97,Coding!$B$2:$D$6,3,FALSE)</f>
        <v>5</v>
      </c>
      <c r="O97" t="str">
        <f>Cost_Sch1!O97</f>
        <v>SEMI</v>
      </c>
      <c r="P97">
        <f>Cost_Sch1!P97</f>
        <v>370</v>
      </c>
      <c r="Q97">
        <f>VLOOKUP(Cost_Sch1!Q97,Coding!$B$2:$D$6,3,FALSE)</f>
        <v>1</v>
      </c>
      <c r="R97">
        <f>Cost_Sch1!R97</f>
        <v>0.9765625</v>
      </c>
      <c r="S97">
        <f>VLOOKUP(Cost_Sch1!S97,Coding!$B$2:$D$6,3,FALSE)</f>
        <v>2</v>
      </c>
      <c r="T97">
        <f>Cost_Sch1!T97</f>
        <v>2.3843930635838149E-2</v>
      </c>
    </row>
    <row r="98" spans="1:20" ht="17">
      <c r="A98" s="1" t="str">
        <f>Cost_Sch1!A98</f>
        <v>Snorre B</v>
      </c>
      <c r="B98" t="str">
        <f>Cost_Sch1!B98</f>
        <v>NE</v>
      </c>
      <c r="C98">
        <f>VLOOKUP(Cost_Sch1!C98,Coding!$B$2:$D$6,3,FALSE)</f>
        <v>4</v>
      </c>
      <c r="D98" t="str">
        <f>Cost_Sch1!D98</f>
        <v>OC</v>
      </c>
      <c r="E98">
        <f>VLOOKUP(Cost_Sch1!E98,Coding!$B$36:$C$37,2,FALSE)</f>
        <v>2</v>
      </c>
      <c r="F98" s="7">
        <f>Cost_Sch1!F98</f>
        <v>1</v>
      </c>
      <c r="G98">
        <f>Cost_Sch1!G98</f>
        <v>3256</v>
      </c>
      <c r="H98" t="str">
        <f>Cost_Sch1!H98</f>
        <v>EPC</v>
      </c>
      <c r="I98">
        <f>Cost_Sch1!I98</f>
        <v>943</v>
      </c>
      <c r="J98">
        <f>Cost_Sch1!J98</f>
        <v>1.2820512820512822</v>
      </c>
      <c r="K98">
        <f>VLOOKUP(Cost_Sch1!K98,Coding!$B$44:$C$45,2,FALSE)</f>
        <v>1</v>
      </c>
      <c r="L98">
        <f>Cost_Sch1!L98</f>
        <v>115000</v>
      </c>
      <c r="M98">
        <f>VLOOKUP(Cost_Sch1!M98,Coding!$B$47:$D$53,3,FALSE)</f>
        <v>3</v>
      </c>
      <c r="N98">
        <f>VLOOKUP(Cost_Sch1!N98,Coding!$B$2:$D$6,3,FALSE)</f>
        <v>1</v>
      </c>
      <c r="O98" t="str">
        <f>Cost_Sch1!O98</f>
        <v>SEMI</v>
      </c>
      <c r="P98">
        <f>Cost_Sch1!P98</f>
        <v>310</v>
      </c>
      <c r="Q98">
        <f>VLOOKUP(Cost_Sch1!Q98,Coding!$B$2:$D$6,3,FALSE)</f>
        <v>4</v>
      </c>
      <c r="R98">
        <f>Cost_Sch1!R98</f>
        <v>1</v>
      </c>
      <c r="S98">
        <f>VLOOKUP(Cost_Sch1!S98,Coding!$B$2:$D$6,3,FALSE)</f>
        <v>2</v>
      </c>
      <c r="T98">
        <f>Cost_Sch1!T98</f>
        <v>-6.4687168610816539E-2</v>
      </c>
    </row>
    <row r="99" spans="1:20" ht="17">
      <c r="A99" s="1" t="str">
        <f>Cost_Sch1!A99</f>
        <v>Troll C</v>
      </c>
      <c r="B99" t="str">
        <f>Cost_Sch1!B99</f>
        <v>NE</v>
      </c>
      <c r="C99">
        <f>VLOOKUP(Cost_Sch1!C99,Coding!$B$2:$D$6,3,FALSE)</f>
        <v>3</v>
      </c>
      <c r="D99" t="str">
        <f>Cost_Sch1!D99</f>
        <v>OC</v>
      </c>
      <c r="E99">
        <f>VLOOKUP(Cost_Sch1!E99,Coding!$B$36:$C$37,2,FALSE)</f>
        <v>2</v>
      </c>
      <c r="F99" s="7">
        <f>Cost_Sch1!F99</f>
        <v>1</v>
      </c>
      <c r="G99">
        <f>Cost_Sch1!G99</f>
        <v>2647</v>
      </c>
      <c r="H99" t="str">
        <f>Cost_Sch1!H99</f>
        <v>EPC</v>
      </c>
      <c r="I99">
        <f>Cost_Sch1!I99</f>
        <v>821</v>
      </c>
      <c r="J99">
        <f>Cost_Sch1!J99</f>
        <v>4.5</v>
      </c>
      <c r="K99">
        <f>VLOOKUP(Cost_Sch1!K99,Coding!$B$44:$C$45,2,FALSE)</f>
        <v>1</v>
      </c>
      <c r="L99">
        <f>Cost_Sch1!L99</f>
        <v>243333.33333333334</v>
      </c>
      <c r="M99">
        <f>VLOOKUP(Cost_Sch1!M99,Coding!$B$47:$D$53,3,FALSE)</f>
        <v>5</v>
      </c>
      <c r="N99">
        <f>VLOOKUP(Cost_Sch1!N99,Coding!$B$2:$D$6,3,FALSE)</f>
        <v>5</v>
      </c>
      <c r="O99" t="str">
        <f>Cost_Sch1!O99</f>
        <v>SEMI</v>
      </c>
      <c r="P99">
        <f>Cost_Sch1!P99</f>
        <v>340</v>
      </c>
      <c r="Q99">
        <f>VLOOKUP(Cost_Sch1!Q99,Coding!$B$2:$D$6,3,FALSE)</f>
        <v>4</v>
      </c>
      <c r="R99">
        <f>Cost_Sch1!R99</f>
        <v>0.78082191780821919</v>
      </c>
      <c r="S99">
        <f>VLOOKUP(Cost_Sch1!S99,Coding!$B$2:$D$6,3,FALSE)</f>
        <v>3</v>
      </c>
      <c r="T99">
        <f>Cost_Sch1!T99</f>
        <v>0.18635809987819732</v>
      </c>
    </row>
    <row r="100" spans="1:20" ht="17">
      <c r="A100" s="1" t="str">
        <f>Cost_Sch1!A100</f>
        <v>Troll B</v>
      </c>
      <c r="B100" t="str">
        <f>Cost_Sch1!B100</f>
        <v>NE</v>
      </c>
      <c r="C100">
        <f>VLOOKUP(Cost_Sch1!C100,Coding!$B$2:$D$6,3,FALSE)</f>
        <v>3</v>
      </c>
      <c r="D100" t="str">
        <f>Cost_Sch1!D100</f>
        <v>OC</v>
      </c>
      <c r="E100">
        <f>VLOOKUP(Cost_Sch1!E100,Coding!$B$36:$C$37,2,FALSE)</f>
        <v>2</v>
      </c>
      <c r="F100" s="7">
        <f>Cost_Sch1!F100</f>
        <v>1</v>
      </c>
      <c r="G100">
        <f>Cost_Sch1!G100</f>
        <v>379</v>
      </c>
      <c r="H100" t="str">
        <f>Cost_Sch1!H100</f>
        <v>EPC</v>
      </c>
      <c r="I100">
        <f>Cost_Sch1!I100</f>
        <v>1263</v>
      </c>
      <c r="J100">
        <f>Cost_Sch1!J100</f>
        <v>2.9</v>
      </c>
      <c r="K100">
        <f>VLOOKUP(Cost_Sch1!K100,Coding!$B$44:$C$45,2,FALSE)</f>
        <v>1</v>
      </c>
      <c r="L100">
        <f>Cost_Sch1!L100</f>
        <v>317000</v>
      </c>
      <c r="M100">
        <f>VLOOKUP(Cost_Sch1!M100,Coding!$B$47:$D$53,3,FALSE)</f>
        <v>6</v>
      </c>
      <c r="N100">
        <f>VLOOKUP(Cost_Sch1!N100,Coding!$B$2:$D$6,3,FALSE)</f>
        <v>5</v>
      </c>
      <c r="O100" t="str">
        <f>Cost_Sch1!O100</f>
        <v>SEMI</v>
      </c>
      <c r="P100">
        <f>Cost_Sch1!P100</f>
        <v>320</v>
      </c>
      <c r="Q100">
        <f>VLOOKUP(Cost_Sch1!Q100,Coding!$B$2:$D$6,3,FALSE)</f>
        <v>2</v>
      </c>
      <c r="R100">
        <f>Cost_Sch1!R100</f>
        <v>0.8517350157728707</v>
      </c>
      <c r="S100">
        <f>VLOOKUP(Cost_Sch1!S100,Coding!$B$2:$D$6,3,FALSE)</f>
        <v>3</v>
      </c>
      <c r="T100">
        <f>Cost_Sch1!T100</f>
        <v>0.35233570863024544</v>
      </c>
    </row>
    <row r="101" spans="1:20" ht="17">
      <c r="A101" s="1" t="str">
        <f>Cost_Sch1!A101</f>
        <v>Visund</v>
      </c>
      <c r="B101" t="str">
        <f>Cost_Sch1!B101</f>
        <v>NE</v>
      </c>
      <c r="C101">
        <f>VLOOKUP(Cost_Sch1!C101,Coding!$B$2:$D$6,3,FALSE)</f>
        <v>5</v>
      </c>
      <c r="D101" t="str">
        <f>Cost_Sch1!D101</f>
        <v>OC</v>
      </c>
      <c r="E101">
        <f>VLOOKUP(Cost_Sch1!E101,Coding!$B$36:$C$37,2,FALSE)</f>
        <v>2</v>
      </c>
      <c r="F101" s="7">
        <f>Cost_Sch1!F101</f>
        <v>1</v>
      </c>
      <c r="G101">
        <f>Cost_Sch1!G101</f>
        <v>2251</v>
      </c>
      <c r="H101" t="str">
        <f>Cost_Sch1!H101</f>
        <v>TK</v>
      </c>
      <c r="I101">
        <f>Cost_Sch1!I101</f>
        <v>851</v>
      </c>
      <c r="J101">
        <f>Cost_Sch1!J101</f>
        <v>0.7</v>
      </c>
      <c r="K101">
        <f>VLOOKUP(Cost_Sch1!K101,Coding!$B$44:$C$45,2,FALSE)</f>
        <v>1</v>
      </c>
      <c r="L101">
        <f>Cost_Sch1!L101</f>
        <v>171333.33333333334</v>
      </c>
      <c r="M101">
        <f>VLOOKUP(Cost_Sch1!M101,Coding!$B$47:$D$53,3,FALSE)</f>
        <v>4</v>
      </c>
      <c r="N101">
        <f>VLOOKUP(Cost_Sch1!N101,Coding!$B$2:$D$6,3,FALSE)</f>
        <v>5</v>
      </c>
      <c r="O101" t="str">
        <f>Cost_Sch1!O101</f>
        <v>SEMI</v>
      </c>
      <c r="P101">
        <f>Cost_Sch1!P101</f>
        <v>335</v>
      </c>
      <c r="Q101">
        <f>VLOOKUP(Cost_Sch1!Q101,Coding!$B$2:$D$6,3,FALSE)</f>
        <v>1</v>
      </c>
      <c r="R101">
        <f>Cost_Sch1!R101</f>
        <v>0.65953307392996108</v>
      </c>
      <c r="S101">
        <f>VLOOKUP(Cost_Sch1!S101,Coding!$B$2:$D$6,3,FALSE)</f>
        <v>2</v>
      </c>
      <c r="T101">
        <f>Cost_Sch1!T101</f>
        <v>0.33960047003525262</v>
      </c>
    </row>
    <row r="102" spans="1:20" ht="17">
      <c r="A102" s="1" t="str">
        <f>Cost_Sch1!A102</f>
        <v>Gumusut Semi</v>
      </c>
      <c r="B102" t="str">
        <f>Cost_Sch1!B102</f>
        <v>SEA</v>
      </c>
      <c r="C102">
        <f>VLOOKUP(Cost_Sch1!C102,Coding!$B$2:$D$6,3,FALSE)</f>
        <v>5</v>
      </c>
      <c r="D102" t="str">
        <f>Cost_Sch1!D102</f>
        <v>IOC</v>
      </c>
      <c r="E102">
        <f>VLOOKUP(Cost_Sch1!E102,Coding!$B$36:$C$37,2,FALSE)</f>
        <v>1</v>
      </c>
      <c r="F102" s="7">
        <f>Cost_Sch1!F102</f>
        <v>3</v>
      </c>
      <c r="G102">
        <f>Cost_Sch1!G102</f>
        <v>6588</v>
      </c>
      <c r="H102" t="str">
        <f>Cost_Sch1!H102</f>
        <v>EPC</v>
      </c>
      <c r="I102">
        <f>Cost_Sch1!I102</f>
        <v>1233</v>
      </c>
      <c r="J102">
        <f>Cost_Sch1!J102</f>
        <v>1.6</v>
      </c>
      <c r="K102">
        <f>VLOOKUP(Cost_Sch1!K102,Coding!$B$44:$C$45,2,FALSE)</f>
        <v>1</v>
      </c>
      <c r="L102">
        <f>Cost_Sch1!L102</f>
        <v>200000</v>
      </c>
      <c r="M102">
        <f>VLOOKUP(Cost_Sch1!M102,Coding!$B$47:$D$53,3,FALSE)</f>
        <v>5</v>
      </c>
      <c r="N102">
        <f>VLOOKUP(Cost_Sch1!N102,Coding!$B$2:$D$6,3,FALSE)</f>
        <v>2</v>
      </c>
      <c r="O102" t="str">
        <f>Cost_Sch1!O102</f>
        <v>SEMI</v>
      </c>
      <c r="P102">
        <f>Cost_Sch1!P102</f>
        <v>1220</v>
      </c>
      <c r="Q102">
        <f>VLOOKUP(Cost_Sch1!Q102,Coding!$B$2:$D$6,3,FALSE)</f>
        <v>2</v>
      </c>
      <c r="R102">
        <f>Cost_Sch1!R102</f>
        <v>0.75</v>
      </c>
      <c r="S102">
        <f>VLOOKUP(Cost_Sch1!S102,Coding!$B$2:$D$6,3,FALSE)</f>
        <v>3</v>
      </c>
      <c r="T102">
        <f>Cost_Sch1!T102</f>
        <v>0.99918896999188966</v>
      </c>
    </row>
    <row r="103" spans="1:20" ht="17">
      <c r="A103" s="1" t="str">
        <f>Cost_Sch1!A103</f>
        <v>Perdido Spar</v>
      </c>
      <c r="B103" t="str">
        <f>Cost_Sch1!B103</f>
        <v>GOM</v>
      </c>
      <c r="C103">
        <f>VLOOKUP(Cost_Sch1!C103,Coding!$B$2:$D$6,3,FALSE)</f>
        <v>2</v>
      </c>
      <c r="D103" t="str">
        <f>Cost_Sch1!D103</f>
        <v>IOC</v>
      </c>
      <c r="E103">
        <f>VLOOKUP(Cost_Sch1!E103,Coding!$B$36:$C$37,2,FALSE)</f>
        <v>2</v>
      </c>
      <c r="F103" s="7">
        <f>Cost_Sch1!F103</f>
        <v>1</v>
      </c>
      <c r="G103">
        <f>Cost_Sch1!G103</f>
        <v>6025</v>
      </c>
      <c r="H103" t="str">
        <f>Cost_Sch1!H103</f>
        <v>EPC</v>
      </c>
      <c r="I103">
        <f>Cost_Sch1!I103</f>
        <v>974</v>
      </c>
      <c r="J103">
        <f>Cost_Sch1!J103</f>
        <v>3</v>
      </c>
      <c r="K103">
        <f>VLOOKUP(Cost_Sch1!K103,Coding!$B$44:$C$45,2,FALSE)</f>
        <v>1</v>
      </c>
      <c r="L103">
        <f>Cost_Sch1!L103</f>
        <v>133333.33333333334</v>
      </c>
      <c r="M103">
        <f>VLOOKUP(Cost_Sch1!M103,Coding!$B$47:$D$53,3,FALSE)</f>
        <v>3</v>
      </c>
      <c r="N103">
        <f>VLOOKUP(Cost_Sch1!N103,Coding!$B$2:$D$6,3,FALSE)</f>
        <v>5</v>
      </c>
      <c r="O103" t="str">
        <f>Cost_Sch1!O103</f>
        <v>SPAR</v>
      </c>
      <c r="P103">
        <f>Cost_Sch1!P103</f>
        <v>2440</v>
      </c>
      <c r="Q103">
        <f>VLOOKUP(Cost_Sch1!Q103,Coding!$B$2:$D$6,3,FALSE)</f>
        <v>1</v>
      </c>
      <c r="R103">
        <f>Cost_Sch1!R103</f>
        <v>0.75</v>
      </c>
      <c r="S103">
        <f>VLOOKUP(Cost_Sch1!S103,Coding!$B$2:$D$6,3,FALSE)</f>
        <v>3</v>
      </c>
      <c r="T103">
        <f>Cost_Sch1!T103</f>
        <v>0.40554414784394249</v>
      </c>
    </row>
    <row r="104" spans="1:20" ht="17">
      <c r="A104" s="1" t="str">
        <f>Cost_Sch1!A104</f>
        <v>Front Runner Spar</v>
      </c>
      <c r="B104" t="str">
        <f>Cost_Sch1!B104</f>
        <v>GOM</v>
      </c>
      <c r="C104">
        <f>VLOOKUP(Cost_Sch1!C104,Coding!$B$2:$D$6,3,FALSE)</f>
        <v>2</v>
      </c>
      <c r="D104" t="str">
        <f>Cost_Sch1!D104</f>
        <v>OC</v>
      </c>
      <c r="E104">
        <f>VLOOKUP(Cost_Sch1!E104,Coding!$B$36:$C$37,2,FALSE)</f>
        <v>2</v>
      </c>
      <c r="F104" s="7">
        <f>Cost_Sch1!F104</f>
        <v>1</v>
      </c>
      <c r="G104">
        <f>Cost_Sch1!G104</f>
        <v>4459</v>
      </c>
      <c r="H104" t="str">
        <f>Cost_Sch1!H104</f>
        <v>TK</v>
      </c>
      <c r="I104">
        <f>Cost_Sch1!I104</f>
        <v>728</v>
      </c>
      <c r="J104">
        <f>Cost_Sch1!J104</f>
        <v>0.2</v>
      </c>
      <c r="K104">
        <f>VLOOKUP(Cost_Sch1!K104,Coding!$B$44:$C$45,2,FALSE)</f>
        <v>1</v>
      </c>
      <c r="L104">
        <f>Cost_Sch1!L104</f>
        <v>78333.333333333328</v>
      </c>
      <c r="M104">
        <f>VLOOKUP(Cost_Sch1!M104,Coding!$B$47:$D$53,3,FALSE)</f>
        <v>2</v>
      </c>
      <c r="N104">
        <f>VLOOKUP(Cost_Sch1!N104,Coding!$B$2:$D$6,3,FALSE)</f>
        <v>3</v>
      </c>
      <c r="O104" t="str">
        <f>Cost_Sch1!O104</f>
        <v>SPAR</v>
      </c>
      <c r="P104">
        <f>Cost_Sch1!P104</f>
        <v>1015</v>
      </c>
      <c r="Q104">
        <f>VLOOKUP(Cost_Sch1!Q104,Coding!$B$2:$D$6,3,FALSE)</f>
        <v>1</v>
      </c>
      <c r="R104">
        <f>Cost_Sch1!R104</f>
        <v>0.76595744680851063</v>
      </c>
      <c r="S104">
        <f>VLOOKUP(Cost_Sch1!S104,Coding!$B$2:$D$6,3,FALSE)</f>
        <v>1</v>
      </c>
      <c r="T104">
        <f>Cost_Sch1!T104</f>
        <v>0.36675824175824173</v>
      </c>
    </row>
    <row r="105" spans="1:20" ht="17">
      <c r="A105" s="1" t="str">
        <f>Cost_Sch1!A105</f>
        <v>Tahiti Spar</v>
      </c>
      <c r="B105" t="str">
        <f>Cost_Sch1!B105</f>
        <v>GOM</v>
      </c>
      <c r="C105">
        <f>VLOOKUP(Cost_Sch1!C105,Coding!$B$2:$D$6,3,FALSE)</f>
        <v>2</v>
      </c>
      <c r="D105" t="str">
        <f>Cost_Sch1!D105</f>
        <v>IOC</v>
      </c>
      <c r="E105">
        <f>VLOOKUP(Cost_Sch1!E105,Coding!$B$36:$C$37,2,FALSE)</f>
        <v>2</v>
      </c>
      <c r="F105" s="7">
        <f>Cost_Sch1!F105</f>
        <v>1</v>
      </c>
      <c r="G105">
        <f>Cost_Sch1!G105</f>
        <v>5597</v>
      </c>
      <c r="H105" t="str">
        <f>Cost_Sch1!H105</f>
        <v>EPC</v>
      </c>
      <c r="I105">
        <f>Cost_Sch1!I105</f>
        <v>1159</v>
      </c>
      <c r="J105">
        <f>Cost_Sch1!J105</f>
        <v>3.5</v>
      </c>
      <c r="K105">
        <f>VLOOKUP(Cost_Sch1!K105,Coding!$B$44:$C$45,2,FALSE)</f>
        <v>1</v>
      </c>
      <c r="L105">
        <f>Cost_Sch1!L105</f>
        <v>136666.66666666666</v>
      </c>
      <c r="M105">
        <f>VLOOKUP(Cost_Sch1!M105,Coding!$B$47:$D$53,3,FALSE)</f>
        <v>3</v>
      </c>
      <c r="N105">
        <f>VLOOKUP(Cost_Sch1!N105,Coding!$B$2:$D$6,3,FALSE)</f>
        <v>3</v>
      </c>
      <c r="O105" t="str">
        <f>Cost_Sch1!O105</f>
        <v>SPAR</v>
      </c>
      <c r="P105">
        <f>Cost_Sch1!P105</f>
        <v>1280</v>
      </c>
      <c r="Q105">
        <f>VLOOKUP(Cost_Sch1!Q105,Coding!$B$2:$D$6,3,FALSE)</f>
        <v>2</v>
      </c>
      <c r="R105">
        <f>Cost_Sch1!R105</f>
        <v>0.91463414634146345</v>
      </c>
      <c r="S105">
        <f>VLOOKUP(Cost_Sch1!S105,Coding!$B$2:$D$6,3,FALSE)</f>
        <v>2</v>
      </c>
      <c r="T105">
        <f>Cost_Sch1!T105</f>
        <v>0.26747195858498707</v>
      </c>
    </row>
    <row r="106" spans="1:20" ht="17">
      <c r="A106" s="1" t="str">
        <f>Cost_Sch1!A106</f>
        <v>Holstein</v>
      </c>
      <c r="B106" t="str">
        <f>Cost_Sch1!B106</f>
        <v>GOM</v>
      </c>
      <c r="C106">
        <f>VLOOKUP(Cost_Sch1!C106,Coding!$B$2:$D$6,3,FALSE)</f>
        <v>1</v>
      </c>
      <c r="D106" t="str">
        <f>Cost_Sch1!D106</f>
        <v>IOC</v>
      </c>
      <c r="E106">
        <f>VLOOKUP(Cost_Sch1!E106,Coding!$B$36:$C$37,2,FALSE)</f>
        <v>2</v>
      </c>
      <c r="F106" s="7">
        <f>Cost_Sch1!F106</f>
        <v>1</v>
      </c>
      <c r="G106">
        <f>Cost_Sch1!G106</f>
        <v>4070</v>
      </c>
      <c r="H106" t="str">
        <f>Cost_Sch1!H106</f>
        <v>EPC</v>
      </c>
      <c r="I106">
        <f>Cost_Sch1!I106</f>
        <v>859</v>
      </c>
      <c r="J106">
        <f>Cost_Sch1!J106</f>
        <v>1</v>
      </c>
      <c r="K106">
        <f>VLOOKUP(Cost_Sch1!K106,Coding!$B$44:$C$45,2,FALSE)</f>
        <v>1</v>
      </c>
      <c r="L106">
        <f>Cost_Sch1!L106</f>
        <v>135000</v>
      </c>
      <c r="M106">
        <f>VLOOKUP(Cost_Sch1!M106,Coding!$B$47:$D$53,3,FALSE)</f>
        <v>3</v>
      </c>
      <c r="N106">
        <f>VLOOKUP(Cost_Sch1!N106,Coding!$B$2:$D$6,3,FALSE)</f>
        <v>4</v>
      </c>
      <c r="O106" t="str">
        <f>Cost_Sch1!O106</f>
        <v>SPAR</v>
      </c>
      <c r="P106">
        <f>Cost_Sch1!P106</f>
        <v>1345</v>
      </c>
      <c r="Q106">
        <f>VLOOKUP(Cost_Sch1!Q106,Coding!$B$2:$D$6,3,FALSE)</f>
        <v>2</v>
      </c>
      <c r="R106">
        <f>Cost_Sch1!R106</f>
        <v>0.81481481481481477</v>
      </c>
      <c r="S106">
        <f>VLOOKUP(Cost_Sch1!S106,Coding!$B$2:$D$6,3,FALSE)</f>
        <v>3</v>
      </c>
      <c r="T106">
        <f>Cost_Sch1!T106</f>
        <v>0.61350407450523869</v>
      </c>
    </row>
    <row r="107" spans="1:20" ht="17">
      <c r="A107" s="1" t="str">
        <f>Cost_Sch1!A107</f>
        <v>Mad Dog</v>
      </c>
      <c r="B107" t="str">
        <f>Cost_Sch1!B107</f>
        <v>GOM</v>
      </c>
      <c r="C107">
        <f>VLOOKUP(Cost_Sch1!C107,Coding!$B$2:$D$6,3,FALSE)</f>
        <v>1</v>
      </c>
      <c r="D107" t="str">
        <f>Cost_Sch1!D107</f>
        <v>IOC</v>
      </c>
      <c r="E107">
        <f>VLOOKUP(Cost_Sch1!E107,Coding!$B$36:$C$37,2,FALSE)</f>
        <v>2</v>
      </c>
      <c r="F107" s="7">
        <f>Cost_Sch1!F107</f>
        <v>1</v>
      </c>
      <c r="G107">
        <f>Cost_Sch1!G107</f>
        <v>4070</v>
      </c>
      <c r="H107" t="str">
        <f>Cost_Sch1!H107</f>
        <v>EPC</v>
      </c>
      <c r="I107">
        <f>Cost_Sch1!I107</f>
        <v>1397</v>
      </c>
      <c r="J107">
        <f>Cost_Sch1!J107</f>
        <v>1.82</v>
      </c>
      <c r="K107">
        <f>VLOOKUP(Cost_Sch1!K107,Coding!$B$44:$C$45,2,FALSE)</f>
        <v>1</v>
      </c>
      <c r="L107">
        <f>Cost_Sch1!L107</f>
        <v>66666.666666666672</v>
      </c>
      <c r="M107">
        <f>VLOOKUP(Cost_Sch1!M107,Coding!$B$47:$D$53,3,FALSE)</f>
        <v>2</v>
      </c>
      <c r="N107">
        <f>VLOOKUP(Cost_Sch1!N107,Coding!$B$2:$D$6,3,FALSE)</f>
        <v>2</v>
      </c>
      <c r="O107" t="str">
        <f>Cost_Sch1!O107</f>
        <v>SPAR</v>
      </c>
      <c r="P107">
        <f>Cost_Sch1!P107</f>
        <v>1370</v>
      </c>
      <c r="Q107">
        <f>VLOOKUP(Cost_Sch1!Q107,Coding!$B$2:$D$6,3,FALSE)</f>
        <v>1</v>
      </c>
      <c r="R107">
        <f>Cost_Sch1!R107</f>
        <v>0.89999999999999991</v>
      </c>
      <c r="S107">
        <f>VLOOKUP(Cost_Sch1!S107,Coding!$B$2:$D$6,3,FALSE)</f>
        <v>4</v>
      </c>
      <c r="T107">
        <f>Cost_Sch1!T107</f>
        <v>2.2906227630637079E-2</v>
      </c>
    </row>
    <row r="108" spans="1:20" ht="17">
      <c r="A108" s="1" t="str">
        <f>Cost_Sch1!A108</f>
        <v>Heidelberg Spar</v>
      </c>
      <c r="B108" t="str">
        <f>Cost_Sch1!B108</f>
        <v>GOM</v>
      </c>
      <c r="C108">
        <f>VLOOKUP(Cost_Sch1!C108,Coding!$B$2:$D$6,3,FALSE)</f>
        <v>1</v>
      </c>
      <c r="D108" t="str">
        <f>Cost_Sch1!D108</f>
        <v>OC</v>
      </c>
      <c r="E108">
        <f>VLOOKUP(Cost_Sch1!E108,Coding!$B$36:$C$37,2,FALSE)</f>
        <v>2</v>
      </c>
      <c r="F108" s="7">
        <f>Cost_Sch1!F108</f>
        <v>1</v>
      </c>
      <c r="G108">
        <f>Cost_Sch1!G108</f>
        <v>8018</v>
      </c>
      <c r="H108" t="str">
        <f>Cost_Sch1!H108</f>
        <v>EPC</v>
      </c>
      <c r="I108">
        <f>Cost_Sch1!I108</f>
        <v>1649</v>
      </c>
      <c r="J108">
        <f>Cost_Sch1!J108</f>
        <v>6.7450000000000001</v>
      </c>
      <c r="K108">
        <f>VLOOKUP(Cost_Sch1!K108,Coding!$B$44:$C$45,2,FALSE)</f>
        <v>1</v>
      </c>
      <c r="L108">
        <f>Cost_Sch1!L108</f>
        <v>93333.333333333328</v>
      </c>
      <c r="M108">
        <f>VLOOKUP(Cost_Sch1!M108,Coding!$B$47:$D$53,3,FALSE)</f>
        <v>2</v>
      </c>
      <c r="N108">
        <f>VLOOKUP(Cost_Sch1!N108,Coding!$B$2:$D$6,3,FALSE)</f>
        <v>4</v>
      </c>
      <c r="O108" t="str">
        <f>Cost_Sch1!O108</f>
        <v>SPAR</v>
      </c>
      <c r="P108">
        <f>Cost_Sch1!P108</f>
        <v>1620</v>
      </c>
      <c r="Q108">
        <f>VLOOKUP(Cost_Sch1!Q108,Coding!$B$2:$D$6,3,FALSE)</f>
        <v>5</v>
      </c>
      <c r="R108">
        <f>Cost_Sch1!R108</f>
        <v>0.85714285714285721</v>
      </c>
      <c r="S108">
        <f>VLOOKUP(Cost_Sch1!S108,Coding!$B$2:$D$6,3,FALSE)</f>
        <v>5</v>
      </c>
      <c r="T108">
        <f>Cost_Sch1!T108</f>
        <v>-9.5815645845967259E-2</v>
      </c>
    </row>
    <row r="109" spans="1:20" ht="17">
      <c r="A109" s="1" t="str">
        <f>Cost_Sch1!A109</f>
        <v>Lucius Spar</v>
      </c>
      <c r="B109" t="str">
        <f>Cost_Sch1!B109</f>
        <v>GOM</v>
      </c>
      <c r="C109">
        <f>VLOOKUP(Cost_Sch1!C109,Coding!$B$2:$D$6,3,FALSE)</f>
        <v>1</v>
      </c>
      <c r="D109" t="str">
        <f>Cost_Sch1!D109</f>
        <v>OC</v>
      </c>
      <c r="E109">
        <f>VLOOKUP(Cost_Sch1!E109,Coding!$B$36:$C$37,2,FALSE)</f>
        <v>2</v>
      </c>
      <c r="F109" s="7">
        <f>Cost_Sch1!F109</f>
        <v>1</v>
      </c>
      <c r="G109">
        <f>Cost_Sch1!G109</f>
        <v>8002</v>
      </c>
      <c r="H109" t="str">
        <f>Cost_Sch1!H109</f>
        <v>EPC</v>
      </c>
      <c r="I109">
        <f>Cost_Sch1!I109</f>
        <v>1007</v>
      </c>
      <c r="J109">
        <f>Cost_Sch1!J109</f>
        <v>7.7359999999999998</v>
      </c>
      <c r="K109">
        <f>VLOOKUP(Cost_Sch1!K109,Coding!$B$44:$C$45,2,FALSE)</f>
        <v>1</v>
      </c>
      <c r="L109">
        <f>Cost_Sch1!L109</f>
        <v>155000</v>
      </c>
      <c r="M109">
        <f>VLOOKUP(Cost_Sch1!M109,Coding!$B$47:$D$53,3,FALSE)</f>
        <v>4</v>
      </c>
      <c r="N109">
        <f>VLOOKUP(Cost_Sch1!N109,Coding!$B$2:$D$6,3,FALSE)</f>
        <v>4</v>
      </c>
      <c r="O109" t="str">
        <f>Cost_Sch1!O109</f>
        <v>SPAR</v>
      </c>
      <c r="P109">
        <f>Cost_Sch1!P109</f>
        <v>2165</v>
      </c>
      <c r="Q109">
        <f>VLOOKUP(Cost_Sch1!Q109,Coding!$B$2:$D$6,3,FALSE)</f>
        <v>4</v>
      </c>
      <c r="R109">
        <f>Cost_Sch1!R109</f>
        <v>0.5161290322580645</v>
      </c>
      <c r="S109">
        <f>VLOOKUP(Cost_Sch1!S109,Coding!$B$2:$D$6,3,FALSE)</f>
        <v>5</v>
      </c>
      <c r="T109">
        <f>Cost_Sch1!T109</f>
        <v>0.14001986097318769</v>
      </c>
    </row>
    <row r="110" spans="1:20" ht="17">
      <c r="A110" s="1" t="str">
        <f>Cost_Sch1!A110</f>
        <v>Medusa Spar</v>
      </c>
      <c r="B110" t="str">
        <f>Cost_Sch1!B110</f>
        <v>GOM</v>
      </c>
      <c r="C110">
        <f>VLOOKUP(Cost_Sch1!C110,Coding!$B$2:$D$6,3,FALSE)</f>
        <v>2</v>
      </c>
      <c r="D110" t="str">
        <f>Cost_Sch1!D110</f>
        <v>OC</v>
      </c>
      <c r="E110">
        <f>VLOOKUP(Cost_Sch1!E110,Coding!$B$36:$C$37,2,FALSE)</f>
        <v>2</v>
      </c>
      <c r="F110" s="7">
        <f>Cost_Sch1!F110</f>
        <v>1</v>
      </c>
      <c r="G110">
        <f>Cost_Sch1!G110</f>
        <v>4077</v>
      </c>
      <c r="H110" t="str">
        <f>Cost_Sch1!H110</f>
        <v>TK</v>
      </c>
      <c r="I110">
        <f>Cost_Sch1!I110</f>
        <v>579</v>
      </c>
      <c r="J110">
        <f>Cost_Sch1!J110</f>
        <v>0.2</v>
      </c>
      <c r="K110">
        <f>VLOOKUP(Cost_Sch1!K110,Coding!$B$44:$C$45,2,FALSE)</f>
        <v>1</v>
      </c>
      <c r="L110">
        <f>Cost_Sch1!L110</f>
        <v>58333.333333333328</v>
      </c>
      <c r="M110">
        <f>VLOOKUP(Cost_Sch1!M110,Coding!$B$47:$D$53,3,FALSE)</f>
        <v>2</v>
      </c>
      <c r="N110">
        <f>VLOOKUP(Cost_Sch1!N110,Coding!$B$2:$D$6,3,FALSE)</f>
        <v>3</v>
      </c>
      <c r="O110" t="str">
        <f>Cost_Sch1!O110</f>
        <v>SPAR</v>
      </c>
      <c r="P110">
        <f>Cost_Sch1!P110</f>
        <v>675</v>
      </c>
      <c r="Q110">
        <f>VLOOKUP(Cost_Sch1!Q110,Coding!$B$2:$D$6,3,FALSE)</f>
        <v>1</v>
      </c>
      <c r="R110">
        <f>Cost_Sch1!R110</f>
        <v>0.68571428571428572</v>
      </c>
      <c r="S110">
        <f>VLOOKUP(Cost_Sch1!S110,Coding!$B$2:$D$6,3,FALSE)</f>
        <v>1</v>
      </c>
      <c r="T110">
        <f>Cost_Sch1!T110</f>
        <v>0.7426597582037997</v>
      </c>
    </row>
    <row r="111" spans="1:20" ht="17">
      <c r="A111" s="1" t="str">
        <f>Cost_Sch1!A111</f>
        <v>Gulfstar 1</v>
      </c>
      <c r="B111" t="str">
        <f>Cost_Sch1!B111</f>
        <v>GOM</v>
      </c>
      <c r="C111">
        <f>VLOOKUP(Cost_Sch1!C111,Coding!$B$2:$D$6,3,FALSE)</f>
        <v>1</v>
      </c>
      <c r="D111" t="str">
        <f>Cost_Sch1!D111</f>
        <v>IOC</v>
      </c>
      <c r="E111">
        <f>VLOOKUP(Cost_Sch1!E111,Coding!$B$36:$C$37,2,FALSE)</f>
        <v>1</v>
      </c>
      <c r="F111" s="7">
        <f>Cost_Sch1!F111</f>
        <v>3</v>
      </c>
      <c r="G111">
        <f>Cost_Sch1!G111</f>
        <v>7813</v>
      </c>
      <c r="H111" t="str">
        <f>Cost_Sch1!H111</f>
        <v>EPC</v>
      </c>
      <c r="I111">
        <f>Cost_Sch1!I111</f>
        <v>1132</v>
      </c>
      <c r="J111">
        <f>Cost_Sch1!J111</f>
        <v>2.2999999999999998</v>
      </c>
      <c r="K111">
        <f>VLOOKUP(Cost_Sch1!K111,Coding!$B$44:$C$45,2,FALSE)</f>
        <v>1</v>
      </c>
      <c r="L111">
        <f>Cost_Sch1!L111</f>
        <v>109166.66666666667</v>
      </c>
      <c r="M111">
        <f>VLOOKUP(Cost_Sch1!M111,Coding!$B$47:$D$53,3,FALSE)</f>
        <v>3</v>
      </c>
      <c r="N111">
        <f>VLOOKUP(Cost_Sch1!N111,Coding!$B$2:$D$6,3,FALSE)</f>
        <v>2</v>
      </c>
      <c r="O111" t="str">
        <f>Cost_Sch1!O111</f>
        <v>SPAR</v>
      </c>
      <c r="P111">
        <f>Cost_Sch1!P111</f>
        <v>1310</v>
      </c>
      <c r="Q111">
        <f>VLOOKUP(Cost_Sch1!Q111,Coding!$B$2:$D$6,3,FALSE)</f>
        <v>2</v>
      </c>
      <c r="R111">
        <f>Cost_Sch1!R111</f>
        <v>0.73282442748091603</v>
      </c>
      <c r="S111">
        <f>VLOOKUP(Cost_Sch1!S111,Coding!$B$2:$D$6,3,FALSE)</f>
        <v>3</v>
      </c>
      <c r="T111">
        <f>Cost_Sch1!T111</f>
        <v>0.12190812720848057</v>
      </c>
    </row>
    <row r="112" spans="1:20" ht="34">
      <c r="A112" s="1" t="str">
        <f>Cost_Sch1!A112</f>
        <v>Devil's Tower Spar</v>
      </c>
      <c r="B112" t="str">
        <f>Cost_Sch1!B112</f>
        <v>GOM</v>
      </c>
      <c r="C112">
        <f>VLOOKUP(Cost_Sch1!C112,Coding!$B$2:$D$6,3,FALSE)</f>
        <v>3</v>
      </c>
      <c r="D112" t="str">
        <f>Cost_Sch1!D112</f>
        <v>OC</v>
      </c>
      <c r="E112">
        <f>VLOOKUP(Cost_Sch1!E112,Coding!$B$36:$C$37,2,FALSE)</f>
        <v>1</v>
      </c>
      <c r="F112" s="7">
        <f>Cost_Sch1!F112</f>
        <v>3</v>
      </c>
      <c r="G112">
        <f>Cost_Sch1!G112</f>
        <v>4189</v>
      </c>
      <c r="H112" t="str">
        <f>Cost_Sch1!H112</f>
        <v>TK</v>
      </c>
      <c r="I112">
        <f>Cost_Sch1!I112</f>
        <v>739</v>
      </c>
      <c r="J112">
        <f>Cost_Sch1!J112</f>
        <v>0.2</v>
      </c>
      <c r="K112">
        <f>VLOOKUP(Cost_Sch1!K112,Coding!$B$44:$C$45,2,FALSE)</f>
        <v>1</v>
      </c>
      <c r="L112">
        <f>Cost_Sch1!L112</f>
        <v>66666.666666666672</v>
      </c>
      <c r="M112">
        <f>VLOOKUP(Cost_Sch1!M112,Coding!$B$47:$D$53,3,FALSE)</f>
        <v>2</v>
      </c>
      <c r="N112">
        <f>VLOOKUP(Cost_Sch1!N112,Coding!$B$2:$D$6,3,FALSE)</f>
        <v>2</v>
      </c>
      <c r="O112" t="str">
        <f>Cost_Sch1!O112</f>
        <v>SPAR</v>
      </c>
      <c r="P112">
        <f>Cost_Sch1!P112</f>
        <v>1710</v>
      </c>
      <c r="Q112">
        <f>VLOOKUP(Cost_Sch1!Q112,Coding!$B$2:$D$6,3,FALSE)</f>
        <v>2</v>
      </c>
      <c r="R112">
        <f>Cost_Sch1!R112</f>
        <v>0.89999999999999991</v>
      </c>
      <c r="S112">
        <f>VLOOKUP(Cost_Sch1!S112,Coding!$B$2:$D$6,3,FALSE)</f>
        <v>1</v>
      </c>
      <c r="T112">
        <f>Cost_Sch1!T112</f>
        <v>0.41948579161028415</v>
      </c>
    </row>
    <row r="113" spans="1:20" ht="17">
      <c r="A113" s="1" t="str">
        <f>Cost_Sch1!A113</f>
        <v>Kikeh Spar</v>
      </c>
      <c r="B113" t="str">
        <f>Cost_Sch1!B113</f>
        <v>SEA</v>
      </c>
      <c r="C113">
        <f>VLOOKUP(Cost_Sch1!C113,Coding!$B$2:$D$6,3,FALSE)</f>
        <v>5</v>
      </c>
      <c r="D113" t="str">
        <f>Cost_Sch1!D113</f>
        <v>OC</v>
      </c>
      <c r="E113">
        <f>VLOOKUP(Cost_Sch1!E113,Coding!$B$36:$C$37,2,FALSE)</f>
        <v>2</v>
      </c>
      <c r="F113" s="7">
        <f>Cost_Sch1!F113</f>
        <v>1</v>
      </c>
      <c r="G113">
        <f>Cost_Sch1!G113</f>
        <v>5513</v>
      </c>
      <c r="H113" t="str">
        <f>Cost_Sch1!H113</f>
        <v>EPC</v>
      </c>
      <c r="I113">
        <f>Cost_Sch1!I113</f>
        <v>939</v>
      </c>
      <c r="J113">
        <f>Cost_Sch1!J113</f>
        <v>0.5</v>
      </c>
      <c r="K113">
        <f>VLOOKUP(Cost_Sch1!K113,Coding!$B$44:$C$45,2,FALSE)</f>
        <v>1</v>
      </c>
      <c r="L113">
        <f>Cost_Sch1!L113</f>
        <v>142500</v>
      </c>
      <c r="M113">
        <f>VLOOKUP(Cost_Sch1!M113,Coding!$B$47:$D$53,3,FALSE)</f>
        <v>3</v>
      </c>
      <c r="N113">
        <f>VLOOKUP(Cost_Sch1!N113,Coding!$B$2:$D$6,3,FALSE)</f>
        <v>4</v>
      </c>
      <c r="O113" t="str">
        <f>Cost_Sch1!O113</f>
        <v>SPAR</v>
      </c>
      <c r="P113">
        <f>Cost_Sch1!P113</f>
        <v>1330</v>
      </c>
      <c r="Q113">
        <f>VLOOKUP(Cost_Sch1!Q113,Coding!$B$2:$D$6,3,FALSE)</f>
        <v>1</v>
      </c>
      <c r="R113">
        <f>Cost_Sch1!R113</f>
        <v>0.84210526315789469</v>
      </c>
      <c r="S113">
        <f>VLOOKUP(Cost_Sch1!S113,Coding!$B$2:$D$6,3,FALSE)</f>
        <v>4</v>
      </c>
      <c r="T113">
        <f>Cost_Sch1!T113</f>
        <v>-1.5974440894568689E-2</v>
      </c>
    </row>
    <row r="114" spans="1:20" ht="34">
      <c r="A114" s="1" t="str">
        <f>Cost_Sch1!A114</f>
        <v>Kizomba A Wellhead TLP</v>
      </c>
      <c r="B114" t="str">
        <f>Cost_Sch1!B114</f>
        <v>AFRICA</v>
      </c>
      <c r="C114">
        <f>VLOOKUP(Cost_Sch1!C114,Coding!$B$2:$D$6,3,FALSE)</f>
        <v>4</v>
      </c>
      <c r="D114" t="str">
        <f>Cost_Sch1!D114</f>
        <v>IOC</v>
      </c>
      <c r="E114">
        <f>VLOOKUP(Cost_Sch1!E114,Coding!$B$36:$C$37,2,FALSE)</f>
        <v>2</v>
      </c>
      <c r="F114" s="7">
        <f>Cost_Sch1!F114</f>
        <v>1</v>
      </c>
      <c r="G114">
        <f>Cost_Sch1!G114</f>
        <v>4253</v>
      </c>
      <c r="H114" t="str">
        <f>Cost_Sch1!H114</f>
        <v>EPC</v>
      </c>
      <c r="I114">
        <f>Cost_Sch1!I114</f>
        <v>1073</v>
      </c>
      <c r="J114">
        <f>Cost_Sch1!J114</f>
        <v>0.65</v>
      </c>
      <c r="K114">
        <f>VLOOKUP(Cost_Sch1!K114,Coding!$B$44:$C$45,2,FALSE)</f>
        <v>1</v>
      </c>
      <c r="L114">
        <f>Cost_Sch1!L114</f>
        <v>250000</v>
      </c>
      <c r="M114">
        <f>VLOOKUP(Cost_Sch1!M114,Coding!$B$47:$D$53,3,FALSE)</f>
        <v>6</v>
      </c>
      <c r="N114">
        <f>VLOOKUP(Cost_Sch1!N114,Coding!$B$2:$D$6,3,FALSE)</f>
        <v>1</v>
      </c>
      <c r="O114" t="str">
        <f>Cost_Sch1!O114</f>
        <v>TLP</v>
      </c>
      <c r="P114">
        <f>Cost_Sch1!P114</f>
        <v>1175</v>
      </c>
      <c r="Q114">
        <f>VLOOKUP(Cost_Sch1!Q114,Coding!$B$2:$D$6,3,FALSE)</f>
        <v>3</v>
      </c>
      <c r="R114">
        <f>Cost_Sch1!R114</f>
        <v>1</v>
      </c>
      <c r="S114">
        <f>VLOOKUP(Cost_Sch1!S114,Coding!$B$2:$D$6,3,FALSE)</f>
        <v>2</v>
      </c>
      <c r="T114">
        <f>Cost_Sch1!T114</f>
        <v>5.5917986952469714E-3</v>
      </c>
    </row>
    <row r="115" spans="1:20" ht="34">
      <c r="A115" s="1" t="str">
        <f>Cost_Sch1!A115</f>
        <v>Kizomba B Wellhead TLP</v>
      </c>
      <c r="B115" t="str">
        <f>Cost_Sch1!B115</f>
        <v>AFRICA</v>
      </c>
      <c r="C115">
        <f>VLOOKUP(Cost_Sch1!C115,Coding!$B$2:$D$6,3,FALSE)</f>
        <v>3</v>
      </c>
      <c r="D115" t="str">
        <f>Cost_Sch1!D115</f>
        <v>IOC</v>
      </c>
      <c r="E115">
        <f>VLOOKUP(Cost_Sch1!E115,Coding!$B$36:$C$37,2,FALSE)</f>
        <v>2</v>
      </c>
      <c r="F115" s="7">
        <f>Cost_Sch1!F115</f>
        <v>1</v>
      </c>
      <c r="G115">
        <f>Cost_Sch1!G115</f>
        <v>4756</v>
      </c>
      <c r="H115" t="str">
        <f>Cost_Sch1!H115</f>
        <v>EPC</v>
      </c>
      <c r="I115">
        <f>Cost_Sch1!I115</f>
        <v>1071</v>
      </c>
      <c r="J115">
        <f>Cost_Sch1!J115</f>
        <v>0.6</v>
      </c>
      <c r="K115">
        <f>VLOOKUP(Cost_Sch1!K115,Coding!$B$44:$C$45,2,FALSE)</f>
        <v>1</v>
      </c>
      <c r="L115">
        <f>Cost_Sch1!L115</f>
        <v>250000</v>
      </c>
      <c r="M115">
        <f>VLOOKUP(Cost_Sch1!M115,Coding!$B$47:$D$53,3,FALSE)</f>
        <v>6</v>
      </c>
      <c r="N115">
        <f>VLOOKUP(Cost_Sch1!N115,Coding!$B$2:$D$6,3,FALSE)</f>
        <v>1</v>
      </c>
      <c r="O115" t="str">
        <f>Cost_Sch1!O115</f>
        <v>TLP</v>
      </c>
      <c r="P115">
        <f>Cost_Sch1!P115</f>
        <v>1250</v>
      </c>
      <c r="Q115">
        <f>VLOOKUP(Cost_Sch1!Q115,Coding!$B$2:$D$6,3,FALSE)</f>
        <v>5</v>
      </c>
      <c r="R115">
        <f>Cost_Sch1!R115</f>
        <v>1</v>
      </c>
      <c r="S115">
        <f>VLOOKUP(Cost_Sch1!S115,Coding!$B$2:$D$6,3,FALSE)</f>
        <v>2</v>
      </c>
      <c r="T115">
        <f>Cost_Sch1!T115</f>
        <v>-0.14005602240896359</v>
      </c>
    </row>
    <row r="116" spans="1:20" ht="17">
      <c r="A116" s="1" t="str">
        <f>Cost_Sch1!A116</f>
        <v>Okume TLP</v>
      </c>
      <c r="B116" t="str">
        <f>Cost_Sch1!B116</f>
        <v>AFRICA</v>
      </c>
      <c r="C116">
        <f>VLOOKUP(Cost_Sch1!C116,Coding!$B$2:$D$6,3,FALSE)</f>
        <v>2</v>
      </c>
      <c r="D116" t="str">
        <f>Cost_Sch1!D116</f>
        <v>OC</v>
      </c>
      <c r="E116">
        <f>VLOOKUP(Cost_Sch1!E116,Coding!$B$36:$C$37,2,FALSE)</f>
        <v>2</v>
      </c>
      <c r="F116" s="7">
        <f>Cost_Sch1!F116</f>
        <v>1</v>
      </c>
      <c r="G116">
        <f>Cost_Sch1!G116</f>
        <v>5414</v>
      </c>
      <c r="H116" t="str">
        <f>Cost_Sch1!H116</f>
        <v>EPC</v>
      </c>
      <c r="I116">
        <f>Cost_Sch1!I116</f>
        <v>550</v>
      </c>
      <c r="J116">
        <f>Cost_Sch1!J116</f>
        <v>0.14249999999999999</v>
      </c>
      <c r="K116">
        <f>VLOOKUP(Cost_Sch1!K116,Coding!$B$44:$C$45,2,FALSE)</f>
        <v>1</v>
      </c>
      <c r="L116">
        <f>Cost_Sch1!L116</f>
        <v>30000</v>
      </c>
      <c r="M116">
        <f>VLOOKUP(Cost_Sch1!M116,Coding!$B$47:$D$53,3,FALSE)</f>
        <v>1</v>
      </c>
      <c r="N116">
        <f>VLOOKUP(Cost_Sch1!N116,Coding!$B$2:$D$6,3,FALSE)</f>
        <v>1</v>
      </c>
      <c r="O116" t="str">
        <f>Cost_Sch1!O116</f>
        <v>TLP</v>
      </c>
      <c r="P116">
        <f>Cost_Sch1!P116</f>
        <v>500</v>
      </c>
      <c r="Q116">
        <f>VLOOKUP(Cost_Sch1!Q116,Coding!$B$2:$D$6,3,FALSE)</f>
        <v>4</v>
      </c>
      <c r="R116">
        <f>Cost_Sch1!R116</f>
        <v>0.83333333333333337</v>
      </c>
      <c r="S116">
        <f>VLOOKUP(Cost_Sch1!S116,Coding!$B$2:$D$6,3,FALSE)</f>
        <v>4</v>
      </c>
      <c r="T116">
        <f>Cost_Sch1!T116</f>
        <v>0.04</v>
      </c>
    </row>
    <row r="117" spans="1:20" ht="17">
      <c r="A117" s="1" t="str">
        <f>Cost_Sch1!A117</f>
        <v>Oveng TLP</v>
      </c>
      <c r="B117" t="str">
        <f>Cost_Sch1!B117</f>
        <v>AFRICA</v>
      </c>
      <c r="C117">
        <f>VLOOKUP(Cost_Sch1!C117,Coding!$B$2:$D$6,3,FALSE)</f>
        <v>2</v>
      </c>
      <c r="D117" t="str">
        <f>Cost_Sch1!D117</f>
        <v>OC</v>
      </c>
      <c r="E117">
        <f>VLOOKUP(Cost_Sch1!E117,Coding!$B$36:$C$37,2,FALSE)</f>
        <v>2</v>
      </c>
      <c r="F117" s="7">
        <f>Cost_Sch1!F117</f>
        <v>1</v>
      </c>
      <c r="G117">
        <f>Cost_Sch1!G117</f>
        <v>5414</v>
      </c>
      <c r="H117" t="str">
        <f>Cost_Sch1!H117</f>
        <v>EPC</v>
      </c>
      <c r="I117">
        <f>Cost_Sch1!I117</f>
        <v>550</v>
      </c>
      <c r="J117">
        <f>Cost_Sch1!J117</f>
        <v>0.14249999999999999</v>
      </c>
      <c r="K117">
        <f>VLOOKUP(Cost_Sch1!K117,Coding!$B$44:$C$45,2,FALSE)</f>
        <v>1</v>
      </c>
      <c r="L117">
        <f>Cost_Sch1!L117</f>
        <v>30000</v>
      </c>
      <c r="M117">
        <f>VLOOKUP(Cost_Sch1!M117,Coding!$B$47:$D$53,3,FALSE)</f>
        <v>1</v>
      </c>
      <c r="N117">
        <f>VLOOKUP(Cost_Sch1!N117,Coding!$B$2:$D$6,3,FALSE)</f>
        <v>1</v>
      </c>
      <c r="O117" t="str">
        <f>Cost_Sch1!O117</f>
        <v>TLP</v>
      </c>
      <c r="P117">
        <f>Cost_Sch1!P117</f>
        <v>280</v>
      </c>
      <c r="Q117">
        <f>VLOOKUP(Cost_Sch1!Q117,Coding!$B$2:$D$6,3,FALSE)</f>
        <v>4</v>
      </c>
      <c r="R117">
        <f>Cost_Sch1!R117</f>
        <v>0.83333333333333337</v>
      </c>
      <c r="S117">
        <f>VLOOKUP(Cost_Sch1!S117,Coding!$B$2:$D$6,3,FALSE)</f>
        <v>4</v>
      </c>
      <c r="T117">
        <f>Cost_Sch1!T117</f>
        <v>0.04</v>
      </c>
    </row>
    <row r="118" spans="1:20" ht="34">
      <c r="A118" s="1" t="str">
        <f>Cost_Sch1!A118</f>
        <v>P 61 Wellhead TLP</v>
      </c>
      <c r="B118" t="str">
        <f>Cost_Sch1!B118</f>
        <v>BRAZ</v>
      </c>
      <c r="C118">
        <f>VLOOKUP(Cost_Sch1!C118,Coding!$B$2:$D$6,3,FALSE)</f>
        <v>5</v>
      </c>
      <c r="D118" t="str">
        <f>Cost_Sch1!D118</f>
        <v>NOC</v>
      </c>
      <c r="E118">
        <f>VLOOKUP(Cost_Sch1!E118,Coding!$B$36:$C$37,2,FALSE)</f>
        <v>2</v>
      </c>
      <c r="F118" s="7">
        <f>Cost_Sch1!F118</f>
        <v>1</v>
      </c>
      <c r="G118">
        <f>Cost_Sch1!G118</f>
        <v>7213</v>
      </c>
      <c r="H118" t="str">
        <f>Cost_Sch1!H118</f>
        <v>EPC</v>
      </c>
      <c r="I118">
        <f>Cost_Sch1!I118</f>
        <v>1475</v>
      </c>
      <c r="J118">
        <f>Cost_Sch1!J118</f>
        <v>1.07</v>
      </c>
      <c r="K118">
        <f>VLOOKUP(Cost_Sch1!K118,Coding!$B$44:$C$45,2,FALSE)</f>
        <v>1</v>
      </c>
      <c r="L118">
        <f>Cost_Sch1!L118</f>
        <v>145833.33333333334</v>
      </c>
      <c r="M118">
        <f>VLOOKUP(Cost_Sch1!M118,Coding!$B$47:$D$53,3,FALSE)</f>
        <v>3</v>
      </c>
      <c r="N118">
        <f>VLOOKUP(Cost_Sch1!N118,Coding!$B$2:$D$6,3,FALSE)</f>
        <v>3</v>
      </c>
      <c r="O118" t="str">
        <f>Cost_Sch1!O118</f>
        <v>TLP</v>
      </c>
      <c r="P118">
        <f>Cost_Sch1!P118</f>
        <v>1180</v>
      </c>
      <c r="Q118">
        <f>VLOOKUP(Cost_Sch1!Q118,Coding!$B$2:$D$6,3,FALSE)</f>
        <v>1</v>
      </c>
      <c r="R118">
        <f>Cost_Sch1!R118</f>
        <v>0.96</v>
      </c>
      <c r="S118">
        <f>VLOOKUP(Cost_Sch1!S118,Coding!$B$2:$D$6,3,FALSE)</f>
        <v>2</v>
      </c>
      <c r="T118">
        <f>Cost_Sch1!T118</f>
        <v>0.35050847457627121</v>
      </c>
    </row>
    <row r="119" spans="1:20" ht="17">
      <c r="A119" s="1" t="str">
        <f>Cost_Sch1!A119</f>
        <v>Auger TLP</v>
      </c>
      <c r="B119" t="str">
        <f>Cost_Sch1!B119</f>
        <v>GOM</v>
      </c>
      <c r="C119">
        <f>VLOOKUP(Cost_Sch1!C119,Coding!$B$2:$D$6,3,FALSE)</f>
        <v>2</v>
      </c>
      <c r="D119" t="str">
        <f>Cost_Sch1!D119</f>
        <v>IOC</v>
      </c>
      <c r="E119">
        <f>VLOOKUP(Cost_Sch1!E119,Coding!$B$36:$C$37,2,FALSE)</f>
        <v>2</v>
      </c>
      <c r="F119" s="7">
        <f>Cost_Sch1!F119</f>
        <v>1</v>
      </c>
      <c r="G119">
        <f>Cost_Sch1!G119</f>
        <v>287</v>
      </c>
      <c r="H119" t="str">
        <f>Cost_Sch1!H119</f>
        <v>EPC</v>
      </c>
      <c r="I119">
        <f>Cost_Sch1!I119</f>
        <v>1233</v>
      </c>
      <c r="J119">
        <f>Cost_Sch1!J119</f>
        <v>0.86363636363636354</v>
      </c>
      <c r="K119">
        <f>VLOOKUP(Cost_Sch1!K119,Coding!$B$44:$C$45,2,FALSE)</f>
        <v>1</v>
      </c>
      <c r="L119">
        <f>Cost_Sch1!L119</f>
        <v>65000</v>
      </c>
      <c r="M119">
        <f>VLOOKUP(Cost_Sch1!M119,Coding!$B$47:$D$53,3,FALSE)</f>
        <v>2</v>
      </c>
      <c r="N119">
        <f>VLOOKUP(Cost_Sch1!N119,Coding!$B$2:$D$6,3,FALSE)</f>
        <v>4</v>
      </c>
      <c r="O119" t="str">
        <f>Cost_Sch1!O119</f>
        <v>TLP</v>
      </c>
      <c r="P119">
        <f>Cost_Sch1!P119</f>
        <v>870</v>
      </c>
      <c r="Q119">
        <f>VLOOKUP(Cost_Sch1!Q119,Coding!$B$2:$D$6,3,FALSE)</f>
        <v>2</v>
      </c>
      <c r="R119">
        <f>Cost_Sch1!R119</f>
        <v>0.61538461538461542</v>
      </c>
      <c r="S119">
        <f>VLOOKUP(Cost_Sch1!S119,Coding!$B$2:$D$6,3,FALSE)</f>
        <v>4</v>
      </c>
      <c r="T119">
        <f>Cost_Sch1!T119</f>
        <v>4.4606650446066508E-2</v>
      </c>
    </row>
    <row r="120" spans="1:20" ht="17">
      <c r="A120" s="1" t="str">
        <f>Cost_Sch1!A120</f>
        <v>Magnolia TLP</v>
      </c>
      <c r="B120" t="str">
        <f>Cost_Sch1!B120</f>
        <v>GOM</v>
      </c>
      <c r="C120">
        <f>VLOOKUP(Cost_Sch1!C120,Coding!$B$2:$D$6,3,FALSE)</f>
        <v>1</v>
      </c>
      <c r="D120" t="str">
        <f>Cost_Sch1!D120</f>
        <v>IOC</v>
      </c>
      <c r="E120">
        <f>VLOOKUP(Cost_Sch1!E120,Coding!$B$36:$C$37,2,FALSE)</f>
        <v>2</v>
      </c>
      <c r="F120" s="7">
        <f>Cost_Sch1!F120</f>
        <v>1</v>
      </c>
      <c r="G120">
        <f>Cost_Sch1!G120</f>
        <v>4392</v>
      </c>
      <c r="H120" t="str">
        <f>Cost_Sch1!H120</f>
        <v>EPC</v>
      </c>
      <c r="I120">
        <f>Cost_Sch1!I120</f>
        <v>1040</v>
      </c>
      <c r="J120">
        <f>Cost_Sch1!J120</f>
        <v>0.6</v>
      </c>
      <c r="K120">
        <f>VLOOKUP(Cost_Sch1!K120,Coding!$B$44:$C$45,2,FALSE)</f>
        <v>1</v>
      </c>
      <c r="L120">
        <f>Cost_Sch1!L120</f>
        <v>75000</v>
      </c>
      <c r="M120">
        <f>VLOOKUP(Cost_Sch1!M120,Coding!$B$47:$D$53,3,FALSE)</f>
        <v>2</v>
      </c>
      <c r="N120">
        <f>VLOOKUP(Cost_Sch1!N120,Coding!$B$2:$D$6,3,FALSE)</f>
        <v>4</v>
      </c>
      <c r="O120" t="str">
        <f>Cost_Sch1!O120</f>
        <v>TLP</v>
      </c>
      <c r="P120">
        <f>Cost_Sch1!P120</f>
        <v>1432</v>
      </c>
      <c r="Q120">
        <f>VLOOKUP(Cost_Sch1!Q120,Coding!$B$2:$D$6,3,FALSE)</f>
        <v>2</v>
      </c>
      <c r="R120">
        <f>Cost_Sch1!R120</f>
        <v>0.66666666666666663</v>
      </c>
      <c r="S120">
        <f>VLOOKUP(Cost_Sch1!S120,Coding!$B$2:$D$6,3,FALSE)</f>
        <v>5</v>
      </c>
      <c r="T120">
        <f>Cost_Sch1!T120</f>
        <v>3.8461538461538464E-2</v>
      </c>
    </row>
    <row r="121" spans="1:20" ht="17">
      <c r="A121" s="1" t="str">
        <f>Cost_Sch1!A121</f>
        <v>Brutus TLP</v>
      </c>
      <c r="B121" t="str">
        <f>Cost_Sch1!B121</f>
        <v>GOM</v>
      </c>
      <c r="C121">
        <f>VLOOKUP(Cost_Sch1!C121,Coding!$B$2:$D$6,3,FALSE)</f>
        <v>1</v>
      </c>
      <c r="D121" t="str">
        <f>Cost_Sch1!D121</f>
        <v>IOC</v>
      </c>
      <c r="E121">
        <f>VLOOKUP(Cost_Sch1!E121,Coding!$B$36:$C$37,2,FALSE)</f>
        <v>2</v>
      </c>
      <c r="F121" s="7">
        <f>Cost_Sch1!F121</f>
        <v>1</v>
      </c>
      <c r="G121">
        <f>Cost_Sch1!G121</f>
        <v>3570</v>
      </c>
      <c r="H121" t="str">
        <f>Cost_Sch1!H121</f>
        <v>EPC</v>
      </c>
      <c r="I121">
        <f>Cost_Sch1!I121</f>
        <v>674</v>
      </c>
      <c r="J121">
        <f>Cost_Sch1!J121</f>
        <v>0.76</v>
      </c>
      <c r="K121">
        <f>VLOOKUP(Cost_Sch1!K121,Coding!$B$44:$C$45,2,FALSE)</f>
        <v>1</v>
      </c>
      <c r="L121">
        <f>Cost_Sch1!L121</f>
        <v>155000</v>
      </c>
      <c r="M121">
        <f>VLOOKUP(Cost_Sch1!M121,Coding!$B$47:$D$53,3,FALSE)</f>
        <v>4</v>
      </c>
      <c r="N121">
        <f>VLOOKUP(Cost_Sch1!N121,Coding!$B$2:$D$6,3,FALSE)</f>
        <v>2</v>
      </c>
      <c r="O121" t="str">
        <f>Cost_Sch1!O121</f>
        <v>TLP</v>
      </c>
      <c r="P121">
        <f>Cost_Sch1!P121</f>
        <v>910</v>
      </c>
      <c r="Q121">
        <f>VLOOKUP(Cost_Sch1!Q121,Coding!$B$2:$D$6,3,FALSE)</f>
        <v>4</v>
      </c>
      <c r="R121">
        <f>Cost_Sch1!R121</f>
        <v>0.83870967741935487</v>
      </c>
      <c r="S121">
        <f>VLOOKUP(Cost_Sch1!S121,Coding!$B$2:$D$6,3,FALSE)</f>
        <v>4</v>
      </c>
      <c r="T121">
        <f>Cost_Sch1!T121</f>
        <v>3.857566765578635E-2</v>
      </c>
    </row>
    <row r="122" spans="1:20" ht="17">
      <c r="A122" s="1" t="str">
        <f>Cost_Sch1!A122</f>
        <v>Stampede TLP</v>
      </c>
      <c r="B122" t="str">
        <f>Cost_Sch1!B122</f>
        <v>GOM</v>
      </c>
      <c r="C122">
        <f>VLOOKUP(Cost_Sch1!C122,Coding!$B$2:$D$6,3,FALSE)</f>
        <v>1</v>
      </c>
      <c r="D122" t="str">
        <f>Cost_Sch1!D122</f>
        <v>OC</v>
      </c>
      <c r="E122">
        <f>VLOOKUP(Cost_Sch1!E122,Coding!$B$36:$C$37,2,FALSE)</f>
        <v>2</v>
      </c>
      <c r="F122" s="7">
        <f>Cost_Sch1!F122</f>
        <v>1</v>
      </c>
      <c r="G122">
        <f>Cost_Sch1!G122</f>
        <v>8523</v>
      </c>
      <c r="H122" t="str">
        <f>Cost_Sch1!H122</f>
        <v>EPC</v>
      </c>
      <c r="I122">
        <f>Cost_Sch1!I122</f>
        <v>1982</v>
      </c>
      <c r="J122">
        <f>Cost_Sch1!J122</f>
        <v>6.2</v>
      </c>
      <c r="K122">
        <f>VLOOKUP(Cost_Sch1!K122,Coding!$B$44:$C$45,2,FALSE)</f>
        <v>1</v>
      </c>
      <c r="L122">
        <f>Cost_Sch1!L122</f>
        <v>86666.666666666672</v>
      </c>
      <c r="M122">
        <f>VLOOKUP(Cost_Sch1!M122,Coding!$B$47:$D$53,3,FALSE)</f>
        <v>2</v>
      </c>
      <c r="N122">
        <f>VLOOKUP(Cost_Sch1!N122,Coding!$B$2:$D$6,3,FALSE)</f>
        <v>1</v>
      </c>
      <c r="O122" t="str">
        <f>Cost_Sch1!O122</f>
        <v>TLP</v>
      </c>
      <c r="P122">
        <f>Cost_Sch1!P122</f>
        <v>1160</v>
      </c>
      <c r="Q122">
        <f>VLOOKUP(Cost_Sch1!Q122,Coding!$B$2:$D$6,3,FALSE)</f>
        <v>4</v>
      </c>
      <c r="R122">
        <f>Cost_Sch1!R122</f>
        <v>0.92307692307692302</v>
      </c>
      <c r="S122">
        <f>VLOOKUP(Cost_Sch1!S122,Coding!$B$2:$D$6,3,FALSE)</f>
        <v>5</v>
      </c>
      <c r="T122">
        <f>Cost_Sch1!T122</f>
        <v>-0.12209889001009082</v>
      </c>
    </row>
    <row r="123" spans="1:20" ht="17">
      <c r="A123" s="1" t="str">
        <f>Cost_Sch1!A123</f>
        <v>Neptune TLP</v>
      </c>
      <c r="B123" t="str">
        <f>Cost_Sch1!B123</f>
        <v>GOM</v>
      </c>
      <c r="C123">
        <f>VLOOKUP(Cost_Sch1!C123,Coding!$B$2:$D$6,3,FALSE)</f>
        <v>2</v>
      </c>
      <c r="D123" t="str">
        <f>Cost_Sch1!D123</f>
        <v>OC</v>
      </c>
      <c r="E123">
        <f>VLOOKUP(Cost_Sch1!E123,Coding!$B$36:$C$37,2,FALSE)</f>
        <v>2</v>
      </c>
      <c r="F123" s="7">
        <f>Cost_Sch1!F123</f>
        <v>1</v>
      </c>
      <c r="G123">
        <f>Cost_Sch1!G123</f>
        <v>5670</v>
      </c>
      <c r="H123" t="str">
        <f>Cost_Sch1!H123</f>
        <v>EPC</v>
      </c>
      <c r="I123">
        <f>Cost_Sch1!I123</f>
        <v>887</v>
      </c>
      <c r="J123">
        <f>Cost_Sch1!J123</f>
        <v>0.85</v>
      </c>
      <c r="K123">
        <f>VLOOKUP(Cost_Sch1!K123,Coding!$B$44:$C$45,2,FALSE)</f>
        <v>1</v>
      </c>
      <c r="L123">
        <f>Cost_Sch1!L123</f>
        <v>58333.333333333336</v>
      </c>
      <c r="M123">
        <f>VLOOKUP(Cost_Sch1!M123,Coding!$B$47:$D$53,3,FALSE)</f>
        <v>2</v>
      </c>
      <c r="N123">
        <f>VLOOKUP(Cost_Sch1!N123,Coding!$B$2:$D$6,3,FALSE)</f>
        <v>2</v>
      </c>
      <c r="O123" t="str">
        <f>Cost_Sch1!O123</f>
        <v>TLP</v>
      </c>
      <c r="P123">
        <f>Cost_Sch1!P123</f>
        <v>1300</v>
      </c>
      <c r="Q123">
        <f>VLOOKUP(Cost_Sch1!Q123,Coding!$B$2:$D$6,3,FALSE)</f>
        <v>2</v>
      </c>
      <c r="R123">
        <f>Cost_Sch1!R123</f>
        <v>0.8571428571428571</v>
      </c>
      <c r="S123">
        <f>VLOOKUP(Cost_Sch1!S123,Coding!$B$2:$D$6,3,FALSE)</f>
        <v>3</v>
      </c>
      <c r="T123">
        <f>Cost_Sch1!T123</f>
        <v>0.23449830890642615</v>
      </c>
    </row>
    <row r="124" spans="1:20" ht="17">
      <c r="A124" s="1" t="str">
        <f>Cost_Sch1!A124</f>
        <v>Shenzi TLP</v>
      </c>
      <c r="B124" t="str">
        <f>Cost_Sch1!B124</f>
        <v>GOM</v>
      </c>
      <c r="C124">
        <f>VLOOKUP(Cost_Sch1!C124,Coding!$B$2:$D$6,3,FALSE)</f>
        <v>2</v>
      </c>
      <c r="D124" t="str">
        <f>Cost_Sch1!D124</f>
        <v>OC</v>
      </c>
      <c r="E124">
        <f>VLOOKUP(Cost_Sch1!E124,Coding!$B$36:$C$37,2,FALSE)</f>
        <v>2</v>
      </c>
      <c r="F124" s="7">
        <f>Cost_Sch1!F124</f>
        <v>1</v>
      </c>
      <c r="G124">
        <f>Cost_Sch1!G124</f>
        <v>6001</v>
      </c>
      <c r="H124" t="str">
        <f>Cost_Sch1!H124</f>
        <v>EPC</v>
      </c>
      <c r="I124">
        <f>Cost_Sch1!I124</f>
        <v>1119</v>
      </c>
      <c r="J124">
        <f>Cost_Sch1!J124</f>
        <v>4.41</v>
      </c>
      <c r="K124">
        <f>VLOOKUP(Cost_Sch1!K124,Coding!$B$44:$C$45,2,FALSE)</f>
        <v>1</v>
      </c>
      <c r="L124">
        <f>Cost_Sch1!L124</f>
        <v>116666.66666666667</v>
      </c>
      <c r="M124">
        <f>VLOOKUP(Cost_Sch1!M124,Coding!$B$47:$D$53,3,FALSE)</f>
        <v>3</v>
      </c>
      <c r="N124">
        <f>VLOOKUP(Cost_Sch1!N124,Coding!$B$2:$D$6,3,FALSE)</f>
        <v>2</v>
      </c>
      <c r="O124" t="str">
        <f>Cost_Sch1!O124</f>
        <v>TLP</v>
      </c>
      <c r="P124">
        <f>Cost_Sch1!P124</f>
        <v>1333</v>
      </c>
      <c r="Q124">
        <f>VLOOKUP(Cost_Sch1!Q124,Coding!$B$2:$D$6,3,FALSE)</f>
        <v>2</v>
      </c>
      <c r="R124">
        <f>Cost_Sch1!R124</f>
        <v>0.8571428571428571</v>
      </c>
      <c r="S124">
        <f>VLOOKUP(Cost_Sch1!S124,Coding!$B$2:$D$6,3,FALSE)</f>
        <v>5</v>
      </c>
      <c r="T124">
        <f>Cost_Sch1!T124</f>
        <v>-8.8471849865951746E-2</v>
      </c>
    </row>
    <row r="125" spans="1:20" ht="17">
      <c r="A125" s="1" t="str">
        <f>Cost_Sch1!A125</f>
        <v>Mars TLP</v>
      </c>
      <c r="B125" t="str">
        <f>Cost_Sch1!B125</f>
        <v>GOM</v>
      </c>
      <c r="C125">
        <f>VLOOKUP(Cost_Sch1!C125,Coding!$B$2:$D$6,3,FALSE)</f>
        <v>1</v>
      </c>
      <c r="D125" t="str">
        <f>Cost_Sch1!D125</f>
        <v>IOC</v>
      </c>
      <c r="E125">
        <f>VLOOKUP(Cost_Sch1!E125,Coding!$B$36:$C$37,2,FALSE)</f>
        <v>2</v>
      </c>
      <c r="F125" s="7">
        <f>Cost_Sch1!F125</f>
        <v>1</v>
      </c>
      <c r="G125">
        <f>Cost_Sch1!G125</f>
        <v>1381</v>
      </c>
      <c r="H125" t="str">
        <f>Cost_Sch1!H125</f>
        <v>EPC</v>
      </c>
      <c r="I125">
        <f>Cost_Sch1!I125</f>
        <v>1098</v>
      </c>
      <c r="J125">
        <f>Cost_Sch1!J125</f>
        <v>1.2</v>
      </c>
      <c r="K125">
        <f>VLOOKUP(Cost_Sch1!K125,Coding!$B$44:$C$45,2,FALSE)</f>
        <v>1</v>
      </c>
      <c r="L125">
        <f>Cost_Sch1!L125</f>
        <v>230833.33333333334</v>
      </c>
      <c r="M125">
        <f>VLOOKUP(Cost_Sch1!M125,Coding!$B$47:$D$53,3,FALSE)</f>
        <v>5</v>
      </c>
      <c r="N125">
        <f>VLOOKUP(Cost_Sch1!N125,Coding!$B$2:$D$6,3,FALSE)</f>
        <v>2</v>
      </c>
      <c r="O125" t="str">
        <f>Cost_Sch1!O125</f>
        <v>TLP</v>
      </c>
      <c r="P125">
        <f>Cost_Sch1!P125</f>
        <v>896</v>
      </c>
      <c r="Q125">
        <f>VLOOKUP(Cost_Sch1!Q125,Coding!$B$2:$D$6,3,FALSE)</f>
        <v>4</v>
      </c>
      <c r="R125">
        <f>Cost_Sch1!R125</f>
        <v>0.86642599277978338</v>
      </c>
      <c r="S125">
        <f>VLOOKUP(Cost_Sch1!S125,Coding!$B$2:$D$6,3,FALSE)</f>
        <v>4</v>
      </c>
      <c r="T125">
        <f>Cost_Sch1!T125</f>
        <v>-9.0163934426229511E-2</v>
      </c>
    </row>
    <row r="126" spans="1:20" ht="17">
      <c r="A126" s="1" t="str">
        <f>Cost_Sch1!A126</f>
        <v>Olympus TLP</v>
      </c>
      <c r="B126" t="str">
        <f>Cost_Sch1!B126</f>
        <v>GOM</v>
      </c>
      <c r="C126">
        <f>VLOOKUP(Cost_Sch1!C126,Coding!$B$2:$D$6,3,FALSE)</f>
        <v>1</v>
      </c>
      <c r="D126" t="str">
        <f>Cost_Sch1!D126</f>
        <v>IOC</v>
      </c>
      <c r="E126">
        <f>VLOOKUP(Cost_Sch1!E126,Coding!$B$36:$C$37,2,FALSE)</f>
        <v>2</v>
      </c>
      <c r="F126" s="7">
        <f>Cost_Sch1!F126</f>
        <v>1</v>
      </c>
      <c r="G126">
        <f>Cost_Sch1!G126</f>
        <v>7729</v>
      </c>
      <c r="H126" t="str">
        <f>Cost_Sch1!H126</f>
        <v>EPC</v>
      </c>
      <c r="I126">
        <f>Cost_Sch1!I126</f>
        <v>1202</v>
      </c>
      <c r="J126">
        <f>Cost_Sch1!J126</f>
        <v>3</v>
      </c>
      <c r="K126">
        <f>VLOOKUP(Cost_Sch1!K126,Coding!$B$44:$C$45,2,FALSE)</f>
        <v>1</v>
      </c>
      <c r="L126">
        <f>Cost_Sch1!L126</f>
        <v>116666.66666666667</v>
      </c>
      <c r="M126">
        <f>VLOOKUP(Cost_Sch1!M126,Coding!$B$47:$D$53,3,FALSE)</f>
        <v>3</v>
      </c>
      <c r="N126">
        <f>VLOOKUP(Cost_Sch1!N126,Coding!$B$2:$D$6,3,FALSE)</f>
        <v>2</v>
      </c>
      <c r="O126" t="str">
        <f>Cost_Sch1!O126</f>
        <v>TLP</v>
      </c>
      <c r="P126">
        <f>Cost_Sch1!P126</f>
        <v>945</v>
      </c>
      <c r="Q126">
        <f>VLOOKUP(Cost_Sch1!Q126,Coding!$B$2:$D$6,3,FALSE)</f>
        <v>5</v>
      </c>
      <c r="R126">
        <f>Cost_Sch1!R126</f>
        <v>0.8571428571428571</v>
      </c>
      <c r="S126">
        <f>VLOOKUP(Cost_Sch1!S126,Coding!$B$2:$D$6,3,FALSE)</f>
        <v>5</v>
      </c>
      <c r="T126">
        <f>Cost_Sch1!T126</f>
        <v>-0.12562396006655574</v>
      </c>
    </row>
    <row r="127" spans="1:20" ht="17">
      <c r="A127" s="1" t="str">
        <f>Cost_Sch1!A127</f>
        <v>Ursa TLP</v>
      </c>
      <c r="B127" t="str">
        <f>Cost_Sch1!B127</f>
        <v>GOM</v>
      </c>
      <c r="C127">
        <f>VLOOKUP(Cost_Sch1!C127,Coding!$B$2:$D$6,3,FALSE)</f>
        <v>1</v>
      </c>
      <c r="D127" t="str">
        <f>Cost_Sch1!D127</f>
        <v>IOC</v>
      </c>
      <c r="E127">
        <f>VLOOKUP(Cost_Sch1!E127,Coding!$B$36:$C$37,2,FALSE)</f>
        <v>2</v>
      </c>
      <c r="F127" s="7">
        <f>Cost_Sch1!F127</f>
        <v>1</v>
      </c>
      <c r="G127">
        <f>Cost_Sch1!G127</f>
        <v>2398</v>
      </c>
      <c r="H127" t="str">
        <f>Cost_Sch1!H127</f>
        <v>EPC</v>
      </c>
      <c r="I127">
        <f>Cost_Sch1!I127</f>
        <v>1040</v>
      </c>
      <c r="J127">
        <f>Cost_Sch1!J127</f>
        <v>1.45</v>
      </c>
      <c r="K127">
        <f>VLOOKUP(Cost_Sch1!K127,Coding!$B$44:$C$45,2,FALSE)</f>
        <v>1</v>
      </c>
      <c r="L127">
        <f>Cost_Sch1!L127</f>
        <v>216666.66666666669</v>
      </c>
      <c r="M127">
        <f>VLOOKUP(Cost_Sch1!M127,Coding!$B$47:$D$53,3,FALSE)</f>
        <v>5</v>
      </c>
      <c r="N127">
        <f>VLOOKUP(Cost_Sch1!N127,Coding!$B$2:$D$6,3,FALSE)</f>
        <v>3</v>
      </c>
      <c r="O127" t="str">
        <f>Cost_Sch1!O127</f>
        <v>TLP</v>
      </c>
      <c r="P127">
        <f>Cost_Sch1!P127</f>
        <v>1160</v>
      </c>
      <c r="Q127">
        <f>VLOOKUP(Cost_Sch1!Q127,Coding!$B$2:$D$6,3,FALSE)</f>
        <v>5</v>
      </c>
      <c r="R127">
        <f>Cost_Sch1!R127</f>
        <v>0.69230769230769229</v>
      </c>
      <c r="S127">
        <f>VLOOKUP(Cost_Sch1!S127,Coding!$B$2:$D$6,3,FALSE)</f>
        <v>4</v>
      </c>
      <c r="T127">
        <f>Cost_Sch1!T127</f>
        <v>-8.1730769230769232E-2</v>
      </c>
    </row>
    <row r="128" spans="1:20" ht="17">
      <c r="A128" s="1" t="str">
        <f>Cost_Sch1!A128</f>
        <v>Ram Powell TLP</v>
      </c>
      <c r="B128" t="str">
        <f>Cost_Sch1!B128</f>
        <v>GOM</v>
      </c>
      <c r="C128">
        <f>VLOOKUP(Cost_Sch1!C128,Coding!$B$2:$D$6,3,FALSE)</f>
        <v>1</v>
      </c>
      <c r="D128" t="str">
        <f>Cost_Sch1!D128</f>
        <v>IOC</v>
      </c>
      <c r="E128">
        <f>VLOOKUP(Cost_Sch1!E128,Coding!$B$36:$C$37,2,FALSE)</f>
        <v>2</v>
      </c>
      <c r="F128" s="7">
        <f>Cost_Sch1!F128</f>
        <v>1</v>
      </c>
      <c r="G128">
        <f>Cost_Sch1!G128</f>
        <v>1885</v>
      </c>
      <c r="H128" t="str">
        <f>Cost_Sch1!H128</f>
        <v>EPC</v>
      </c>
      <c r="I128">
        <f>Cost_Sch1!I128</f>
        <v>915</v>
      </c>
      <c r="J128">
        <f>Cost_Sch1!J128</f>
        <v>1</v>
      </c>
      <c r="K128">
        <f>VLOOKUP(Cost_Sch1!K128,Coding!$B$44:$C$45,2,FALSE)</f>
        <v>1</v>
      </c>
      <c r="L128">
        <f>Cost_Sch1!L128</f>
        <v>93333.333333333343</v>
      </c>
      <c r="M128">
        <f>VLOOKUP(Cost_Sch1!M128,Coding!$B$47:$D$53,3,FALSE)</f>
        <v>2</v>
      </c>
      <c r="N128">
        <f>VLOOKUP(Cost_Sch1!N128,Coding!$B$2:$D$6,3,FALSE)</f>
        <v>3</v>
      </c>
      <c r="O128" t="str">
        <f>Cost_Sch1!O128</f>
        <v>TLP</v>
      </c>
      <c r="P128">
        <f>Cost_Sch1!P128</f>
        <v>990</v>
      </c>
      <c r="Q128">
        <f>VLOOKUP(Cost_Sch1!Q128,Coding!$B$2:$D$6,3,FALSE)</f>
        <v>5</v>
      </c>
      <c r="R128">
        <f>Cost_Sch1!R128</f>
        <v>0.64285714285714279</v>
      </c>
      <c r="S128">
        <f>VLOOKUP(Cost_Sch1!S128,Coding!$B$2:$D$6,3,FALSE)</f>
        <v>4</v>
      </c>
      <c r="T128">
        <f>Cost_Sch1!T128</f>
        <v>1.5300546448087432E-2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7"/>
  <sheetViews>
    <sheetView workbookViewId="0">
      <selection activeCell="D25" sqref="D25"/>
    </sheetView>
  </sheetViews>
  <sheetFormatPr baseColWidth="10" defaultRowHeight="16"/>
  <cols>
    <col min="20" max="20" width="15" bestFit="1" customWidth="1"/>
    <col min="21" max="21" width="12.83203125" bestFit="1" customWidth="1"/>
  </cols>
  <sheetData>
    <row r="1" spans="1:21" ht="51">
      <c r="A1" t="s">
        <v>0</v>
      </c>
      <c r="B1" t="s">
        <v>2</v>
      </c>
      <c r="C1" t="s">
        <v>6</v>
      </c>
      <c r="D1" t="s">
        <v>9</v>
      </c>
      <c r="E1" s="1" t="s">
        <v>3</v>
      </c>
      <c r="F1" t="s">
        <v>89</v>
      </c>
      <c r="G1" t="s">
        <v>4</v>
      </c>
      <c r="H1" t="s">
        <v>5</v>
      </c>
      <c r="I1" t="s">
        <v>10</v>
      </c>
      <c r="J1" t="s">
        <v>11</v>
      </c>
      <c r="K1" t="s">
        <v>90</v>
      </c>
      <c r="L1" t="s">
        <v>91</v>
      </c>
      <c r="M1" t="s">
        <v>92</v>
      </c>
      <c r="N1" t="s">
        <v>7</v>
      </c>
      <c r="O1" t="s">
        <v>1</v>
      </c>
      <c r="P1" s="1" t="s">
        <v>158</v>
      </c>
      <c r="Q1" t="s">
        <v>8</v>
      </c>
      <c r="R1" t="s">
        <v>93</v>
      </c>
      <c r="S1" t="s">
        <v>159</v>
      </c>
      <c r="T1" t="s">
        <v>12</v>
      </c>
      <c r="U1" t="s">
        <v>13</v>
      </c>
    </row>
    <row r="2" spans="1:21">
      <c r="A2" t="s">
        <v>94</v>
      </c>
      <c r="B2" t="s">
        <v>95</v>
      </c>
      <c r="C2" t="s">
        <v>96</v>
      </c>
      <c r="D2" t="s">
        <v>97</v>
      </c>
      <c r="E2" t="s">
        <v>98</v>
      </c>
      <c r="F2" s="7">
        <v>1</v>
      </c>
      <c r="G2">
        <v>4350</v>
      </c>
      <c r="H2" t="s">
        <v>99</v>
      </c>
      <c r="I2">
        <v>259</v>
      </c>
      <c r="J2">
        <v>0.4</v>
      </c>
      <c r="K2" t="s">
        <v>100</v>
      </c>
      <c r="L2">
        <v>40000</v>
      </c>
      <c r="M2" t="s">
        <v>101</v>
      </c>
      <c r="N2" t="s">
        <v>102</v>
      </c>
      <c r="O2" t="s">
        <v>103</v>
      </c>
      <c r="P2">
        <v>30</v>
      </c>
      <c r="Q2" t="s">
        <v>104</v>
      </c>
      <c r="R2">
        <v>1</v>
      </c>
      <c r="S2" t="s">
        <v>104</v>
      </c>
      <c r="T2">
        <v>0.47104247104247104</v>
      </c>
      <c r="U2">
        <v>0.24999999999999994</v>
      </c>
    </row>
    <row r="3" spans="1:21">
      <c r="A3" t="s">
        <v>105</v>
      </c>
      <c r="B3" t="s">
        <v>106</v>
      </c>
      <c r="C3" t="s">
        <v>104</v>
      </c>
      <c r="D3" t="s">
        <v>107</v>
      </c>
      <c r="E3" t="s">
        <v>108</v>
      </c>
      <c r="F3" s="7">
        <v>1</v>
      </c>
      <c r="G3">
        <v>2240</v>
      </c>
      <c r="H3" t="s">
        <v>99</v>
      </c>
      <c r="I3">
        <v>816</v>
      </c>
      <c r="J3">
        <v>0.46</v>
      </c>
      <c r="K3" t="s">
        <v>100</v>
      </c>
      <c r="L3">
        <v>65833.333333333328</v>
      </c>
      <c r="M3" t="s">
        <v>109</v>
      </c>
      <c r="N3" t="s">
        <v>102</v>
      </c>
      <c r="O3" t="s">
        <v>103</v>
      </c>
      <c r="P3">
        <v>84</v>
      </c>
      <c r="Q3" t="s">
        <v>104</v>
      </c>
      <c r="R3">
        <v>0.86582278481012664</v>
      </c>
      <c r="S3" t="s">
        <v>102</v>
      </c>
      <c r="T3">
        <v>0.28676470588235292</v>
      </c>
      <c r="U3">
        <v>0.24</v>
      </c>
    </row>
    <row r="4" spans="1:21">
      <c r="A4" t="s">
        <v>14</v>
      </c>
      <c r="B4" t="s">
        <v>110</v>
      </c>
      <c r="C4" t="s">
        <v>111</v>
      </c>
      <c r="D4" t="s">
        <v>112</v>
      </c>
      <c r="E4" t="s">
        <v>108</v>
      </c>
      <c r="F4" s="7">
        <v>3</v>
      </c>
      <c r="G4">
        <v>5922</v>
      </c>
      <c r="H4" t="s">
        <v>99</v>
      </c>
      <c r="I4">
        <v>702</v>
      </c>
      <c r="J4">
        <v>0.59842519685039375</v>
      </c>
      <c r="K4" t="s">
        <v>100</v>
      </c>
      <c r="L4">
        <v>87500</v>
      </c>
      <c r="M4" t="s">
        <v>109</v>
      </c>
      <c r="N4" t="s">
        <v>111</v>
      </c>
      <c r="O4" t="s">
        <v>103</v>
      </c>
      <c r="P4">
        <v>825</v>
      </c>
      <c r="Q4" t="s">
        <v>102</v>
      </c>
      <c r="R4">
        <v>0.91428571428571426</v>
      </c>
      <c r="S4" t="s">
        <v>113</v>
      </c>
      <c r="T4">
        <v>-0.14387464387464388</v>
      </c>
      <c r="U4">
        <v>0.26999999999999991</v>
      </c>
    </row>
    <row r="5" spans="1:21">
      <c r="A5" t="s">
        <v>15</v>
      </c>
      <c r="B5" t="s">
        <v>114</v>
      </c>
      <c r="C5" t="s">
        <v>102</v>
      </c>
      <c r="D5" t="s">
        <v>112</v>
      </c>
      <c r="E5" t="s">
        <v>98</v>
      </c>
      <c r="F5" s="7">
        <v>1</v>
      </c>
      <c r="G5">
        <v>5720</v>
      </c>
      <c r="H5" t="s">
        <v>99</v>
      </c>
      <c r="I5">
        <v>994</v>
      </c>
      <c r="J5">
        <v>1.133</v>
      </c>
      <c r="K5" t="s">
        <v>100</v>
      </c>
      <c r="L5">
        <v>100000</v>
      </c>
      <c r="M5" t="s">
        <v>113</v>
      </c>
      <c r="N5" t="s">
        <v>104</v>
      </c>
      <c r="O5" t="s">
        <v>115</v>
      </c>
      <c r="P5">
        <v>600</v>
      </c>
      <c r="Q5" t="s">
        <v>111</v>
      </c>
      <c r="R5">
        <v>0.9</v>
      </c>
      <c r="S5" t="s">
        <v>113</v>
      </c>
      <c r="T5">
        <v>-2.2132796780684104E-2</v>
      </c>
      <c r="U5">
        <v>0.35000000000000014</v>
      </c>
    </row>
    <row r="6" spans="1:21">
      <c r="A6" t="s">
        <v>116</v>
      </c>
      <c r="B6" t="s">
        <v>117</v>
      </c>
      <c r="C6" t="s">
        <v>113</v>
      </c>
      <c r="D6" t="s">
        <v>107</v>
      </c>
      <c r="E6" t="s">
        <v>98</v>
      </c>
      <c r="F6" s="7">
        <v>1</v>
      </c>
      <c r="G6">
        <v>8824</v>
      </c>
      <c r="H6" t="s">
        <v>99</v>
      </c>
      <c r="I6">
        <v>1052</v>
      </c>
      <c r="J6">
        <v>2.6764999999999999</v>
      </c>
      <c r="K6" t="s">
        <v>100</v>
      </c>
      <c r="L6">
        <v>79400</v>
      </c>
      <c r="M6" t="s">
        <v>109</v>
      </c>
      <c r="N6" t="s">
        <v>102</v>
      </c>
      <c r="O6" t="s">
        <v>115</v>
      </c>
      <c r="P6">
        <v>120</v>
      </c>
      <c r="Q6" t="s">
        <v>102</v>
      </c>
      <c r="R6">
        <v>5.5415617128463476E-2</v>
      </c>
      <c r="S6" t="s">
        <v>111</v>
      </c>
      <c r="T6">
        <v>0.11406844106463879</v>
      </c>
      <c r="U6">
        <v>0.16999999999999996</v>
      </c>
    </row>
    <row r="7" spans="1:21">
      <c r="A7" t="s">
        <v>16</v>
      </c>
      <c r="B7" t="s">
        <v>110</v>
      </c>
      <c r="C7" t="s">
        <v>111</v>
      </c>
      <c r="D7" t="s">
        <v>112</v>
      </c>
      <c r="E7" t="s">
        <v>98</v>
      </c>
      <c r="F7" s="7">
        <v>1</v>
      </c>
      <c r="G7">
        <v>7814</v>
      </c>
      <c r="H7" t="s">
        <v>99</v>
      </c>
      <c r="I7">
        <v>2229</v>
      </c>
      <c r="J7">
        <v>11.16</v>
      </c>
      <c r="K7" t="s">
        <v>100</v>
      </c>
      <c r="L7">
        <v>148333.33333333331</v>
      </c>
      <c r="M7" t="s">
        <v>118</v>
      </c>
      <c r="N7" t="s">
        <v>96</v>
      </c>
      <c r="O7" t="s">
        <v>119</v>
      </c>
      <c r="P7">
        <v>250</v>
      </c>
      <c r="Q7" t="s">
        <v>104</v>
      </c>
      <c r="R7">
        <v>0.2359550561797753</v>
      </c>
      <c r="S7" t="s">
        <v>96</v>
      </c>
      <c r="T7">
        <v>0.24315836698070883</v>
      </c>
      <c r="U7">
        <v>0.34408602150537632</v>
      </c>
    </row>
    <row r="8" spans="1:21">
      <c r="A8" t="s">
        <v>17</v>
      </c>
      <c r="B8" t="s">
        <v>114</v>
      </c>
      <c r="C8" t="s">
        <v>111</v>
      </c>
      <c r="D8" t="s">
        <v>112</v>
      </c>
      <c r="E8" t="s">
        <v>98</v>
      </c>
      <c r="F8" s="7">
        <v>1</v>
      </c>
      <c r="G8">
        <v>7534</v>
      </c>
      <c r="H8" t="s">
        <v>99</v>
      </c>
      <c r="I8">
        <v>1383</v>
      </c>
      <c r="J8">
        <v>7</v>
      </c>
      <c r="K8" t="s">
        <v>100</v>
      </c>
      <c r="L8">
        <v>198333.33333333334</v>
      </c>
      <c r="M8" t="s">
        <v>102</v>
      </c>
      <c r="N8" t="s">
        <v>102</v>
      </c>
      <c r="O8" t="s">
        <v>103</v>
      </c>
      <c r="P8">
        <v>1290</v>
      </c>
      <c r="Q8" t="s">
        <v>113</v>
      </c>
      <c r="R8">
        <v>0.80672268907563016</v>
      </c>
      <c r="S8" t="s">
        <v>96</v>
      </c>
      <c r="T8">
        <v>7.9537237888647871E-3</v>
      </c>
      <c r="U8">
        <v>0.14285714285714285</v>
      </c>
    </row>
    <row r="9" spans="1:21">
      <c r="A9" t="s">
        <v>18</v>
      </c>
      <c r="B9" t="s">
        <v>114</v>
      </c>
      <c r="C9" t="s">
        <v>113</v>
      </c>
      <c r="D9" t="s">
        <v>112</v>
      </c>
      <c r="E9" t="s">
        <v>98</v>
      </c>
      <c r="F9" s="7">
        <v>1</v>
      </c>
      <c r="G9">
        <v>4872</v>
      </c>
      <c r="H9" t="s">
        <v>99</v>
      </c>
      <c r="I9">
        <v>1306</v>
      </c>
      <c r="J9">
        <v>3.4</v>
      </c>
      <c r="K9" t="s">
        <v>100</v>
      </c>
      <c r="L9">
        <v>287000</v>
      </c>
      <c r="M9" t="s">
        <v>118</v>
      </c>
      <c r="N9" t="s">
        <v>111</v>
      </c>
      <c r="O9" t="s">
        <v>103</v>
      </c>
      <c r="P9">
        <v>1360</v>
      </c>
      <c r="Q9" t="s">
        <v>96</v>
      </c>
      <c r="R9">
        <v>0.83623693379790942</v>
      </c>
      <c r="S9" t="s">
        <v>102</v>
      </c>
      <c r="T9">
        <v>1.0719754977029096E-2</v>
      </c>
      <c r="U9">
        <v>0.17647058823529416</v>
      </c>
    </row>
    <row r="10" spans="1:21">
      <c r="A10" t="s">
        <v>19</v>
      </c>
      <c r="B10" t="s">
        <v>114</v>
      </c>
      <c r="C10" t="s">
        <v>113</v>
      </c>
      <c r="D10" t="s">
        <v>112</v>
      </c>
      <c r="E10" t="s">
        <v>98</v>
      </c>
      <c r="F10" s="7">
        <v>1</v>
      </c>
      <c r="G10">
        <v>3103</v>
      </c>
      <c r="H10" t="s">
        <v>99</v>
      </c>
      <c r="I10">
        <v>823</v>
      </c>
      <c r="J10">
        <v>2.5</v>
      </c>
      <c r="K10" t="s">
        <v>100</v>
      </c>
      <c r="L10">
        <v>246666.66666666666</v>
      </c>
      <c r="M10" t="s">
        <v>120</v>
      </c>
      <c r="N10" t="s">
        <v>111</v>
      </c>
      <c r="O10" t="s">
        <v>103</v>
      </c>
      <c r="P10">
        <v>1350</v>
      </c>
      <c r="Q10" t="s">
        <v>104</v>
      </c>
      <c r="R10">
        <v>0.81081081081081086</v>
      </c>
      <c r="S10" t="s">
        <v>104</v>
      </c>
      <c r="T10">
        <v>0.52126366950182257</v>
      </c>
      <c r="U10">
        <v>0.11999999999999993</v>
      </c>
    </row>
    <row r="11" spans="1:21">
      <c r="A11" t="s">
        <v>20</v>
      </c>
      <c r="B11" t="s">
        <v>114</v>
      </c>
      <c r="C11" t="s">
        <v>111</v>
      </c>
      <c r="D11" t="s">
        <v>112</v>
      </c>
      <c r="E11" t="s">
        <v>98</v>
      </c>
      <c r="F11" s="7">
        <v>1</v>
      </c>
      <c r="G11">
        <v>4756</v>
      </c>
      <c r="H11" t="s">
        <v>99</v>
      </c>
      <c r="I11">
        <v>1071</v>
      </c>
      <c r="J11">
        <v>0.76</v>
      </c>
      <c r="K11" t="s">
        <v>100</v>
      </c>
      <c r="L11">
        <v>316666.66666666669</v>
      </c>
      <c r="M11" t="s">
        <v>118</v>
      </c>
      <c r="N11" t="s">
        <v>104</v>
      </c>
      <c r="O11" t="s">
        <v>103</v>
      </c>
      <c r="P11">
        <v>1250</v>
      </c>
      <c r="Q11" t="s">
        <v>96</v>
      </c>
      <c r="R11">
        <v>0.78947368421052622</v>
      </c>
      <c r="S11" t="s">
        <v>102</v>
      </c>
      <c r="T11">
        <v>-0.14005602240896359</v>
      </c>
      <c r="U11">
        <v>0.13333333333333341</v>
      </c>
    </row>
    <row r="12" spans="1:21">
      <c r="A12" t="s">
        <v>21</v>
      </c>
      <c r="B12" t="s">
        <v>114</v>
      </c>
      <c r="C12" t="s">
        <v>113</v>
      </c>
      <c r="D12" t="s">
        <v>112</v>
      </c>
      <c r="E12" t="s">
        <v>108</v>
      </c>
      <c r="F12" s="7">
        <v>1</v>
      </c>
      <c r="G12">
        <v>5866</v>
      </c>
      <c r="H12" t="s">
        <v>99</v>
      </c>
      <c r="I12">
        <v>797</v>
      </c>
      <c r="J12">
        <v>0.75</v>
      </c>
      <c r="K12" t="s">
        <v>121</v>
      </c>
      <c r="L12">
        <v>115833.33333333333</v>
      </c>
      <c r="M12" t="s">
        <v>113</v>
      </c>
      <c r="N12" t="s">
        <v>104</v>
      </c>
      <c r="O12" t="s">
        <v>103</v>
      </c>
      <c r="P12">
        <v>728</v>
      </c>
      <c r="Q12" t="s">
        <v>111</v>
      </c>
      <c r="R12">
        <v>0.86330935251798568</v>
      </c>
      <c r="S12" t="s">
        <v>111</v>
      </c>
      <c r="T12">
        <v>-0.10163111668757842</v>
      </c>
      <c r="U12">
        <v>0</v>
      </c>
    </row>
    <row r="13" spans="1:21">
      <c r="A13" t="s">
        <v>22</v>
      </c>
      <c r="B13" t="s">
        <v>114</v>
      </c>
      <c r="C13" t="s">
        <v>113</v>
      </c>
      <c r="D13" t="s">
        <v>112</v>
      </c>
      <c r="E13" t="s">
        <v>108</v>
      </c>
      <c r="F13" s="7">
        <v>3</v>
      </c>
      <c r="G13">
        <v>5866</v>
      </c>
      <c r="H13" t="s">
        <v>99</v>
      </c>
      <c r="I13">
        <v>797</v>
      </c>
      <c r="J13">
        <v>0.75</v>
      </c>
      <c r="K13" t="s">
        <v>121</v>
      </c>
      <c r="L13">
        <v>130000</v>
      </c>
      <c r="M13" t="s">
        <v>113</v>
      </c>
      <c r="N13" t="s">
        <v>104</v>
      </c>
      <c r="O13" t="s">
        <v>103</v>
      </c>
      <c r="P13">
        <v>720</v>
      </c>
      <c r="Q13" t="s">
        <v>111</v>
      </c>
      <c r="R13">
        <v>0.80769230769230771</v>
      </c>
      <c r="S13" t="s">
        <v>111</v>
      </c>
      <c r="T13">
        <v>-8.4065244667503133E-2</v>
      </c>
      <c r="U13">
        <v>0</v>
      </c>
    </row>
    <row r="14" spans="1:21">
      <c r="A14" t="s">
        <v>23</v>
      </c>
      <c r="B14" t="s">
        <v>114</v>
      </c>
      <c r="C14" t="s">
        <v>111</v>
      </c>
      <c r="D14" t="s">
        <v>112</v>
      </c>
      <c r="E14" t="s">
        <v>98</v>
      </c>
      <c r="F14" s="7">
        <v>1</v>
      </c>
      <c r="G14">
        <v>5144</v>
      </c>
      <c r="H14" t="s">
        <v>99</v>
      </c>
      <c r="I14">
        <v>1124</v>
      </c>
      <c r="J14">
        <v>1.73</v>
      </c>
      <c r="K14" t="s">
        <v>100</v>
      </c>
      <c r="L14">
        <v>305000</v>
      </c>
      <c r="M14" t="s">
        <v>118</v>
      </c>
      <c r="N14" t="s">
        <v>111</v>
      </c>
      <c r="O14" t="s">
        <v>103</v>
      </c>
      <c r="P14">
        <v>1350</v>
      </c>
      <c r="Q14" t="s">
        <v>102</v>
      </c>
      <c r="R14">
        <v>0.81967213114754101</v>
      </c>
      <c r="S14" t="s">
        <v>113</v>
      </c>
      <c r="T14">
        <v>0.19039145907473309</v>
      </c>
      <c r="U14">
        <v>0.85</v>
      </c>
    </row>
    <row r="15" spans="1:21">
      <c r="A15" t="s">
        <v>24</v>
      </c>
      <c r="B15" t="s">
        <v>114</v>
      </c>
      <c r="C15" t="s">
        <v>96</v>
      </c>
      <c r="D15" t="s">
        <v>112</v>
      </c>
      <c r="E15" t="s">
        <v>98</v>
      </c>
      <c r="F15" s="7">
        <v>1</v>
      </c>
      <c r="G15">
        <v>6755</v>
      </c>
      <c r="H15" t="s">
        <v>99</v>
      </c>
      <c r="I15">
        <v>1249</v>
      </c>
      <c r="J15">
        <v>10</v>
      </c>
      <c r="K15" t="s">
        <v>121</v>
      </c>
      <c r="L15">
        <v>197833.33333333334</v>
      </c>
      <c r="M15" t="s">
        <v>102</v>
      </c>
      <c r="N15" t="s">
        <v>96</v>
      </c>
      <c r="O15" t="s">
        <v>103</v>
      </c>
      <c r="P15">
        <v>2000</v>
      </c>
      <c r="Q15" t="s">
        <v>102</v>
      </c>
      <c r="R15">
        <v>0.79359730412805385</v>
      </c>
      <c r="S15" t="s">
        <v>104</v>
      </c>
      <c r="T15">
        <v>0.29703763010408324</v>
      </c>
      <c r="U15">
        <v>0.4</v>
      </c>
    </row>
    <row r="16" spans="1:21">
      <c r="A16" t="s">
        <v>122</v>
      </c>
      <c r="B16" t="s">
        <v>114</v>
      </c>
      <c r="C16" t="s">
        <v>104</v>
      </c>
      <c r="D16" t="s">
        <v>107</v>
      </c>
      <c r="E16" t="s">
        <v>108</v>
      </c>
      <c r="F16" s="7">
        <v>3</v>
      </c>
      <c r="G16">
        <v>4949</v>
      </c>
      <c r="H16" t="s">
        <v>99</v>
      </c>
      <c r="I16">
        <v>711</v>
      </c>
      <c r="J16">
        <v>1.5</v>
      </c>
      <c r="K16" t="s">
        <v>121</v>
      </c>
      <c r="L16">
        <v>82500</v>
      </c>
      <c r="M16" t="s">
        <v>109</v>
      </c>
      <c r="N16" t="s">
        <v>104</v>
      </c>
      <c r="O16" t="s">
        <v>103</v>
      </c>
      <c r="P16">
        <v>970</v>
      </c>
      <c r="Q16" t="s">
        <v>111</v>
      </c>
      <c r="R16">
        <v>0.84848484848484851</v>
      </c>
      <c r="S16" t="s">
        <v>102</v>
      </c>
      <c r="T16">
        <v>6.7510548523206745E-2</v>
      </c>
      <c r="U16">
        <v>0</v>
      </c>
    </row>
    <row r="17" spans="1:21">
      <c r="A17" t="s">
        <v>25</v>
      </c>
      <c r="B17" t="s">
        <v>114</v>
      </c>
      <c r="C17" t="s">
        <v>113</v>
      </c>
      <c r="D17" t="s">
        <v>112</v>
      </c>
      <c r="E17" t="s">
        <v>108</v>
      </c>
      <c r="F17" s="7">
        <v>3</v>
      </c>
      <c r="G17">
        <v>8617</v>
      </c>
      <c r="H17" t="s">
        <v>99</v>
      </c>
      <c r="I17">
        <v>1092</v>
      </c>
      <c r="J17">
        <v>4.5</v>
      </c>
      <c r="K17" t="s">
        <v>121</v>
      </c>
      <c r="L17">
        <v>108333.33333333333</v>
      </c>
      <c r="M17" t="s">
        <v>113</v>
      </c>
      <c r="N17" t="s">
        <v>104</v>
      </c>
      <c r="O17" t="s">
        <v>103</v>
      </c>
      <c r="P17">
        <v>1425</v>
      </c>
      <c r="Q17" t="s">
        <v>102</v>
      </c>
      <c r="R17">
        <v>0.7384615384615385</v>
      </c>
      <c r="S17" t="s">
        <v>96</v>
      </c>
      <c r="T17">
        <v>1.5567765567765568E-2</v>
      </c>
      <c r="U17">
        <v>8.8888888888888962E-2</v>
      </c>
    </row>
    <row r="18" spans="1:21">
      <c r="A18" t="s">
        <v>26</v>
      </c>
      <c r="B18" t="s">
        <v>114</v>
      </c>
      <c r="C18" t="s">
        <v>102</v>
      </c>
      <c r="D18" t="s">
        <v>112</v>
      </c>
      <c r="E18" t="s">
        <v>98</v>
      </c>
      <c r="F18" s="7">
        <v>2</v>
      </c>
      <c r="G18">
        <v>5539</v>
      </c>
      <c r="H18" t="s">
        <v>99</v>
      </c>
      <c r="I18">
        <v>1126</v>
      </c>
      <c r="J18">
        <v>4.1538461538461542</v>
      </c>
      <c r="K18" t="s">
        <v>100</v>
      </c>
      <c r="L18">
        <v>325000</v>
      </c>
      <c r="M18" t="s">
        <v>118</v>
      </c>
      <c r="N18" t="s">
        <v>102</v>
      </c>
      <c r="O18" t="s">
        <v>103</v>
      </c>
      <c r="P18">
        <v>1433</v>
      </c>
      <c r="Q18" t="s">
        <v>102</v>
      </c>
      <c r="R18">
        <v>0.76923076923076927</v>
      </c>
      <c r="S18" t="s">
        <v>102</v>
      </c>
      <c r="T18">
        <v>0.11367673179396093</v>
      </c>
      <c r="U18">
        <v>0.3</v>
      </c>
    </row>
    <row r="19" spans="1:21">
      <c r="A19" t="s">
        <v>27</v>
      </c>
      <c r="B19" t="s">
        <v>114</v>
      </c>
      <c r="C19" t="s">
        <v>113</v>
      </c>
      <c r="D19" t="s">
        <v>112</v>
      </c>
      <c r="E19" t="s">
        <v>98</v>
      </c>
      <c r="F19" s="7">
        <v>1</v>
      </c>
      <c r="G19">
        <v>5606</v>
      </c>
      <c r="H19" t="s">
        <v>123</v>
      </c>
      <c r="I19">
        <v>1303</v>
      </c>
      <c r="J19">
        <v>2.3450000000000002</v>
      </c>
      <c r="K19" t="s">
        <v>100</v>
      </c>
      <c r="L19">
        <v>273333.33333333331</v>
      </c>
      <c r="M19" t="s">
        <v>118</v>
      </c>
      <c r="N19" t="s">
        <v>113</v>
      </c>
      <c r="O19" t="s">
        <v>103</v>
      </c>
      <c r="P19">
        <v>1325</v>
      </c>
      <c r="Q19" t="s">
        <v>104</v>
      </c>
      <c r="R19">
        <v>0.67682926829268297</v>
      </c>
      <c r="S19" t="s">
        <v>102</v>
      </c>
      <c r="T19">
        <v>7.2141212586339223E-2</v>
      </c>
      <c r="U19">
        <v>1.5499999999999998</v>
      </c>
    </row>
    <row r="20" spans="1:21">
      <c r="A20" t="s">
        <v>28</v>
      </c>
      <c r="B20" t="s">
        <v>114</v>
      </c>
      <c r="C20" t="s">
        <v>113</v>
      </c>
      <c r="D20" t="s">
        <v>112</v>
      </c>
      <c r="E20" t="s">
        <v>98</v>
      </c>
      <c r="F20" s="7">
        <v>1</v>
      </c>
      <c r="G20">
        <v>4049</v>
      </c>
      <c r="H20" t="s">
        <v>99</v>
      </c>
      <c r="I20">
        <v>1033</v>
      </c>
      <c r="J20">
        <v>2.4</v>
      </c>
      <c r="K20" t="s">
        <v>100</v>
      </c>
      <c r="L20">
        <v>253333.33333333334</v>
      </c>
      <c r="M20" t="s">
        <v>118</v>
      </c>
      <c r="N20" t="s">
        <v>111</v>
      </c>
      <c r="O20" t="s">
        <v>103</v>
      </c>
      <c r="P20">
        <v>1250</v>
      </c>
      <c r="Q20" t="s">
        <v>104</v>
      </c>
      <c r="R20">
        <v>0.88815789473684204</v>
      </c>
      <c r="S20" t="s">
        <v>111</v>
      </c>
      <c r="T20">
        <v>0.70764762826718297</v>
      </c>
      <c r="U20">
        <v>0.50000000000000011</v>
      </c>
    </row>
    <row r="21" spans="1:21">
      <c r="A21" t="s">
        <v>29</v>
      </c>
      <c r="B21" t="s">
        <v>114</v>
      </c>
      <c r="C21" t="s">
        <v>96</v>
      </c>
      <c r="D21" t="s">
        <v>112</v>
      </c>
      <c r="E21" t="s">
        <v>98</v>
      </c>
      <c r="F21" s="7">
        <v>1</v>
      </c>
      <c r="G21">
        <v>8540</v>
      </c>
      <c r="H21" t="s">
        <v>99</v>
      </c>
      <c r="I21">
        <v>1595</v>
      </c>
      <c r="J21">
        <v>15</v>
      </c>
      <c r="K21" t="s">
        <v>100</v>
      </c>
      <c r="L21">
        <v>260000</v>
      </c>
      <c r="M21" t="s">
        <v>118</v>
      </c>
      <c r="N21" t="s">
        <v>102</v>
      </c>
      <c r="O21" t="s">
        <v>103</v>
      </c>
      <c r="P21">
        <v>1600</v>
      </c>
      <c r="Q21" t="s">
        <v>111</v>
      </c>
      <c r="R21">
        <v>0.76923076923076927</v>
      </c>
      <c r="S21" t="s">
        <v>102</v>
      </c>
      <c r="T21">
        <v>0.28714733542319748</v>
      </c>
      <c r="U21">
        <v>-3.3333333333333333E-2</v>
      </c>
    </row>
    <row r="22" spans="1:21">
      <c r="A22" t="s">
        <v>30</v>
      </c>
      <c r="B22" t="s">
        <v>114</v>
      </c>
      <c r="C22" t="s">
        <v>113</v>
      </c>
      <c r="D22" t="s">
        <v>112</v>
      </c>
      <c r="E22" t="s">
        <v>98</v>
      </c>
      <c r="F22" s="7">
        <v>1</v>
      </c>
      <c r="G22">
        <v>4671</v>
      </c>
      <c r="H22" t="s">
        <v>99</v>
      </c>
      <c r="I22">
        <v>1081</v>
      </c>
      <c r="J22">
        <v>2.6</v>
      </c>
      <c r="K22" t="s">
        <v>100</v>
      </c>
      <c r="L22">
        <v>266666.66666666669</v>
      </c>
      <c r="M22" t="s">
        <v>118</v>
      </c>
      <c r="N22" t="s">
        <v>102</v>
      </c>
      <c r="O22" t="s">
        <v>103</v>
      </c>
      <c r="P22">
        <v>1180</v>
      </c>
      <c r="Q22" t="s">
        <v>102</v>
      </c>
      <c r="R22">
        <v>0.78749999999999998</v>
      </c>
      <c r="S22" t="s">
        <v>102</v>
      </c>
      <c r="T22">
        <v>0.1933395004625347</v>
      </c>
      <c r="U22">
        <v>0.57000000000000028</v>
      </c>
    </row>
    <row r="23" spans="1:21">
      <c r="A23" t="s">
        <v>31</v>
      </c>
      <c r="B23" t="s">
        <v>114</v>
      </c>
      <c r="C23" t="s">
        <v>111</v>
      </c>
      <c r="D23" t="s">
        <v>112</v>
      </c>
      <c r="E23" t="s">
        <v>98</v>
      </c>
      <c r="F23" s="7">
        <v>1</v>
      </c>
      <c r="G23">
        <v>4253</v>
      </c>
      <c r="H23" t="s">
        <v>99</v>
      </c>
      <c r="I23">
        <v>1073</v>
      </c>
      <c r="J23">
        <v>0.77</v>
      </c>
      <c r="K23" t="s">
        <v>100</v>
      </c>
      <c r="L23">
        <v>316666.66666666669</v>
      </c>
      <c r="M23" t="s">
        <v>118</v>
      </c>
      <c r="N23" t="s">
        <v>102</v>
      </c>
      <c r="O23" t="s">
        <v>103</v>
      </c>
      <c r="P23">
        <v>1250</v>
      </c>
      <c r="Q23" t="s">
        <v>111</v>
      </c>
      <c r="R23">
        <v>0.78947368421052622</v>
      </c>
      <c r="S23" t="s">
        <v>102</v>
      </c>
      <c r="T23">
        <v>5.5917986952469714E-3</v>
      </c>
      <c r="U23">
        <v>0.13333333333333322</v>
      </c>
    </row>
    <row r="24" spans="1:21">
      <c r="A24" t="s">
        <v>32</v>
      </c>
      <c r="B24" t="s">
        <v>110</v>
      </c>
      <c r="C24" t="s">
        <v>113</v>
      </c>
      <c r="D24" t="s">
        <v>112</v>
      </c>
      <c r="E24" t="s">
        <v>98</v>
      </c>
      <c r="F24" s="7">
        <v>1</v>
      </c>
      <c r="G24">
        <v>8102</v>
      </c>
      <c r="H24" t="s">
        <v>99</v>
      </c>
      <c r="I24">
        <v>1743</v>
      </c>
      <c r="J24">
        <v>2</v>
      </c>
      <c r="K24" t="s">
        <v>100</v>
      </c>
      <c r="L24">
        <v>85000</v>
      </c>
      <c r="M24" t="s">
        <v>109</v>
      </c>
      <c r="N24" t="s">
        <v>96</v>
      </c>
      <c r="O24" t="s">
        <v>103</v>
      </c>
      <c r="P24">
        <v>250</v>
      </c>
      <c r="Q24" t="s">
        <v>102</v>
      </c>
      <c r="R24">
        <v>1</v>
      </c>
      <c r="S24" t="s">
        <v>96</v>
      </c>
      <c r="T24">
        <v>0.3763625932300631</v>
      </c>
      <c r="U24">
        <v>0.32352941176470584</v>
      </c>
    </row>
    <row r="25" spans="1:21">
      <c r="A25" t="s">
        <v>33</v>
      </c>
      <c r="B25" t="s">
        <v>110</v>
      </c>
      <c r="C25" t="s">
        <v>111</v>
      </c>
      <c r="D25" t="s">
        <v>112</v>
      </c>
      <c r="E25" t="s">
        <v>98</v>
      </c>
      <c r="F25" s="7">
        <v>2</v>
      </c>
      <c r="G25">
        <v>6379</v>
      </c>
      <c r="H25" t="s">
        <v>99</v>
      </c>
      <c r="I25">
        <v>1014</v>
      </c>
      <c r="J25">
        <v>1.66</v>
      </c>
      <c r="K25" t="s">
        <v>121</v>
      </c>
      <c r="L25">
        <v>106000</v>
      </c>
      <c r="M25" t="s">
        <v>113</v>
      </c>
      <c r="N25" t="s">
        <v>113</v>
      </c>
      <c r="O25" t="s">
        <v>103</v>
      </c>
      <c r="P25">
        <v>200</v>
      </c>
      <c r="Q25" t="s">
        <v>113</v>
      </c>
      <c r="R25">
        <v>0.90566037735849059</v>
      </c>
      <c r="S25" t="s">
        <v>96</v>
      </c>
      <c r="T25">
        <v>1.9723865877712033E-3</v>
      </c>
      <c r="U25">
        <v>1.2027952212040005E-2</v>
      </c>
    </row>
    <row r="26" spans="1:21">
      <c r="A26" t="s">
        <v>34</v>
      </c>
      <c r="B26" t="s">
        <v>110</v>
      </c>
      <c r="C26" t="s">
        <v>111</v>
      </c>
      <c r="D26" t="s">
        <v>112</v>
      </c>
      <c r="E26" t="s">
        <v>98</v>
      </c>
      <c r="F26" s="7">
        <v>1</v>
      </c>
      <c r="G26">
        <v>5993</v>
      </c>
      <c r="H26" t="s">
        <v>99</v>
      </c>
      <c r="I26">
        <v>716</v>
      </c>
      <c r="J26">
        <v>0.72</v>
      </c>
      <c r="K26" t="s">
        <v>121</v>
      </c>
      <c r="L26">
        <v>136666.66666666666</v>
      </c>
      <c r="M26" t="s">
        <v>113</v>
      </c>
      <c r="N26" t="s">
        <v>102</v>
      </c>
      <c r="O26" t="s">
        <v>103</v>
      </c>
      <c r="P26">
        <v>340</v>
      </c>
      <c r="Q26" t="s">
        <v>102</v>
      </c>
      <c r="R26">
        <v>0.87804878048780499</v>
      </c>
      <c r="S26" t="s">
        <v>111</v>
      </c>
      <c r="T26">
        <v>0.14664804469273743</v>
      </c>
      <c r="U26">
        <v>0.33333333333333331</v>
      </c>
    </row>
    <row r="27" spans="1:21">
      <c r="A27" t="s">
        <v>35</v>
      </c>
      <c r="B27" t="s">
        <v>124</v>
      </c>
      <c r="C27" t="s">
        <v>113</v>
      </c>
      <c r="D27" t="s">
        <v>97</v>
      </c>
      <c r="E27" t="s">
        <v>98</v>
      </c>
      <c r="F27" s="7">
        <v>1</v>
      </c>
      <c r="G27">
        <v>4557</v>
      </c>
      <c r="H27" t="s">
        <v>125</v>
      </c>
      <c r="I27">
        <v>844</v>
      </c>
      <c r="J27">
        <v>0.496</v>
      </c>
      <c r="K27" t="s">
        <v>121</v>
      </c>
      <c r="L27">
        <v>215000</v>
      </c>
      <c r="M27" t="s">
        <v>120</v>
      </c>
      <c r="N27" t="s">
        <v>113</v>
      </c>
      <c r="O27" t="s">
        <v>103</v>
      </c>
      <c r="P27">
        <v>1240</v>
      </c>
      <c r="Q27" t="s">
        <v>104</v>
      </c>
      <c r="R27">
        <v>0.83720930232558144</v>
      </c>
      <c r="S27" t="s">
        <v>104</v>
      </c>
      <c r="T27">
        <v>0.6635071090047393</v>
      </c>
      <c r="U27">
        <v>0.41129032258064507</v>
      </c>
    </row>
    <row r="28" spans="1:21">
      <c r="A28" t="s">
        <v>36</v>
      </c>
      <c r="B28" t="s">
        <v>124</v>
      </c>
      <c r="C28" t="s">
        <v>96</v>
      </c>
      <c r="D28" t="s">
        <v>97</v>
      </c>
      <c r="E28" t="s">
        <v>98</v>
      </c>
      <c r="F28" s="7">
        <v>1</v>
      </c>
      <c r="G28">
        <v>4199</v>
      </c>
      <c r="H28" t="s">
        <v>123</v>
      </c>
      <c r="I28">
        <v>883</v>
      </c>
      <c r="J28">
        <v>1.3</v>
      </c>
      <c r="K28" t="s">
        <v>121</v>
      </c>
      <c r="L28">
        <v>185000</v>
      </c>
      <c r="M28" t="s">
        <v>102</v>
      </c>
      <c r="N28" t="s">
        <v>111</v>
      </c>
      <c r="O28" t="s">
        <v>103</v>
      </c>
      <c r="P28">
        <v>800</v>
      </c>
      <c r="Q28" t="s">
        <v>104</v>
      </c>
      <c r="R28">
        <v>0.81081081081081086</v>
      </c>
      <c r="S28" t="s">
        <v>104</v>
      </c>
      <c r="T28">
        <v>0.43827859569648925</v>
      </c>
      <c r="U28">
        <v>0.38461538461538458</v>
      </c>
    </row>
    <row r="29" spans="1:21">
      <c r="A29" t="s">
        <v>37</v>
      </c>
      <c r="B29" t="s">
        <v>124</v>
      </c>
      <c r="C29" t="s">
        <v>96</v>
      </c>
      <c r="D29" t="s">
        <v>97</v>
      </c>
      <c r="E29" t="s">
        <v>98</v>
      </c>
      <c r="F29" s="7">
        <v>1</v>
      </c>
      <c r="G29">
        <v>4199</v>
      </c>
      <c r="H29" t="s">
        <v>123</v>
      </c>
      <c r="I29">
        <v>1066</v>
      </c>
      <c r="J29">
        <v>1.3</v>
      </c>
      <c r="K29" t="s">
        <v>121</v>
      </c>
      <c r="L29">
        <v>185000</v>
      </c>
      <c r="M29" t="s">
        <v>102</v>
      </c>
      <c r="N29" t="s">
        <v>104</v>
      </c>
      <c r="O29" t="s">
        <v>103</v>
      </c>
      <c r="P29">
        <v>1040</v>
      </c>
      <c r="Q29" t="s">
        <v>102</v>
      </c>
      <c r="R29">
        <v>0.81081081081081086</v>
      </c>
      <c r="S29" t="s">
        <v>104</v>
      </c>
      <c r="T29">
        <v>0.25515947467166977</v>
      </c>
      <c r="U29">
        <v>0.38461538461538458</v>
      </c>
    </row>
    <row r="30" spans="1:21">
      <c r="A30" t="s">
        <v>38</v>
      </c>
      <c r="B30" t="s">
        <v>124</v>
      </c>
      <c r="C30" t="s">
        <v>111</v>
      </c>
      <c r="D30" t="s">
        <v>112</v>
      </c>
      <c r="E30" t="s">
        <v>98</v>
      </c>
      <c r="F30" s="7">
        <v>1</v>
      </c>
      <c r="G30">
        <v>6014</v>
      </c>
      <c r="H30" t="s">
        <v>99</v>
      </c>
      <c r="I30">
        <v>909</v>
      </c>
      <c r="J30">
        <v>2</v>
      </c>
      <c r="K30" t="s">
        <v>121</v>
      </c>
      <c r="L30">
        <v>117666.66666666667</v>
      </c>
      <c r="M30" t="s">
        <v>113</v>
      </c>
      <c r="N30" t="s">
        <v>102</v>
      </c>
      <c r="O30" t="s">
        <v>103</v>
      </c>
      <c r="P30">
        <v>1080</v>
      </c>
      <c r="Q30" t="s">
        <v>104</v>
      </c>
      <c r="R30">
        <v>0.84985835694050993</v>
      </c>
      <c r="S30" t="s">
        <v>113</v>
      </c>
      <c r="T30">
        <v>0.20902090209020902</v>
      </c>
      <c r="U30">
        <v>1.35</v>
      </c>
    </row>
    <row r="31" spans="1:21">
      <c r="A31" t="s">
        <v>213</v>
      </c>
      <c r="B31" t="s">
        <v>124</v>
      </c>
      <c r="C31" t="s">
        <v>113</v>
      </c>
      <c r="D31" t="s">
        <v>97</v>
      </c>
      <c r="E31" t="s">
        <v>108</v>
      </c>
      <c r="F31" s="7">
        <v>3</v>
      </c>
      <c r="G31">
        <v>8352</v>
      </c>
      <c r="H31" t="s">
        <v>99</v>
      </c>
      <c r="I31">
        <v>838</v>
      </c>
      <c r="J31">
        <v>1.17</v>
      </c>
      <c r="K31" t="s">
        <v>121</v>
      </c>
      <c r="L31">
        <v>196666.66666666666</v>
      </c>
      <c r="M31" t="s">
        <v>102</v>
      </c>
      <c r="N31" t="s">
        <v>104</v>
      </c>
      <c r="O31" t="s">
        <v>103</v>
      </c>
      <c r="P31">
        <v>2240</v>
      </c>
      <c r="Q31" t="s">
        <v>111</v>
      </c>
      <c r="R31">
        <v>0.76271186440677974</v>
      </c>
      <c r="S31" t="s">
        <v>104</v>
      </c>
      <c r="T31">
        <v>0.18138424821002386</v>
      </c>
      <c r="U31">
        <v>0</v>
      </c>
    </row>
    <row r="32" spans="1:21">
      <c r="A32" t="s">
        <v>39</v>
      </c>
      <c r="B32" t="s">
        <v>124</v>
      </c>
      <c r="C32" t="s">
        <v>96</v>
      </c>
      <c r="D32" t="s">
        <v>97</v>
      </c>
      <c r="E32" t="s">
        <v>108</v>
      </c>
      <c r="F32" s="7">
        <v>2</v>
      </c>
      <c r="G32">
        <v>6622</v>
      </c>
      <c r="H32" t="s">
        <v>99</v>
      </c>
      <c r="I32">
        <v>1041</v>
      </c>
      <c r="J32">
        <v>1.1950000000000001</v>
      </c>
      <c r="K32" t="s">
        <v>121</v>
      </c>
      <c r="L32">
        <v>191833.33333333334</v>
      </c>
      <c r="M32" t="s">
        <v>102</v>
      </c>
      <c r="N32" t="s">
        <v>104</v>
      </c>
      <c r="O32" t="s">
        <v>103</v>
      </c>
      <c r="P32">
        <v>1300</v>
      </c>
      <c r="Q32" t="s">
        <v>113</v>
      </c>
      <c r="R32">
        <v>0.93831450912250214</v>
      </c>
      <c r="S32" t="s">
        <v>104</v>
      </c>
      <c r="T32">
        <v>-4.5148895292987511E-2</v>
      </c>
      <c r="U32">
        <v>4.1841004184099521E-3</v>
      </c>
    </row>
    <row r="33" spans="1:21">
      <c r="A33" t="s">
        <v>40</v>
      </c>
      <c r="B33" t="s">
        <v>124</v>
      </c>
      <c r="C33" t="s">
        <v>96</v>
      </c>
      <c r="D33" t="s">
        <v>97</v>
      </c>
      <c r="E33" t="s">
        <v>108</v>
      </c>
      <c r="F33" s="7">
        <v>3</v>
      </c>
      <c r="G33">
        <v>8984</v>
      </c>
      <c r="H33" t="s">
        <v>126</v>
      </c>
      <c r="I33">
        <v>831</v>
      </c>
      <c r="J33">
        <v>1</v>
      </c>
      <c r="K33" t="s">
        <v>121</v>
      </c>
      <c r="L33">
        <v>73333.333333333328</v>
      </c>
      <c r="M33" t="s">
        <v>109</v>
      </c>
      <c r="N33" t="s">
        <v>104</v>
      </c>
      <c r="O33" t="s">
        <v>103</v>
      </c>
      <c r="P33">
        <v>2200</v>
      </c>
      <c r="Q33" t="s">
        <v>104</v>
      </c>
      <c r="R33">
        <v>0.68181818181818188</v>
      </c>
      <c r="S33" t="s">
        <v>104</v>
      </c>
      <c r="T33">
        <v>0.457280385078219</v>
      </c>
      <c r="U33">
        <v>0.275528416</v>
      </c>
    </row>
    <row r="34" spans="1:21">
      <c r="A34" t="s">
        <v>41</v>
      </c>
      <c r="B34" t="s">
        <v>124</v>
      </c>
      <c r="C34" t="s">
        <v>96</v>
      </c>
      <c r="D34" t="s">
        <v>97</v>
      </c>
      <c r="E34" t="s">
        <v>98</v>
      </c>
      <c r="F34" s="7">
        <v>1</v>
      </c>
      <c r="G34">
        <v>7213</v>
      </c>
      <c r="H34" t="s">
        <v>99</v>
      </c>
      <c r="I34">
        <v>1383</v>
      </c>
      <c r="J34">
        <v>1.3</v>
      </c>
      <c r="K34" t="s">
        <v>121</v>
      </c>
      <c r="L34">
        <v>145833.33333333334</v>
      </c>
      <c r="M34" t="s">
        <v>113</v>
      </c>
      <c r="N34" t="s">
        <v>104</v>
      </c>
      <c r="O34" t="s">
        <v>103</v>
      </c>
      <c r="P34">
        <v>1170</v>
      </c>
      <c r="Q34" t="s">
        <v>102</v>
      </c>
      <c r="R34">
        <v>0.96</v>
      </c>
      <c r="S34" t="s">
        <v>102</v>
      </c>
      <c r="T34">
        <v>8.6767895878524945E-2</v>
      </c>
      <c r="U34">
        <v>0.25384615384615372</v>
      </c>
    </row>
    <row r="35" spans="1:21">
      <c r="A35" t="s">
        <v>42</v>
      </c>
      <c r="B35" t="s">
        <v>124</v>
      </c>
      <c r="C35" t="s">
        <v>96</v>
      </c>
      <c r="D35" t="s">
        <v>112</v>
      </c>
      <c r="E35" t="s">
        <v>108</v>
      </c>
      <c r="F35" s="7">
        <v>3</v>
      </c>
      <c r="G35">
        <v>6153</v>
      </c>
      <c r="H35" t="s">
        <v>99</v>
      </c>
      <c r="I35">
        <v>787</v>
      </c>
      <c r="J35">
        <v>1.5086206896551726</v>
      </c>
      <c r="K35" t="s">
        <v>121</v>
      </c>
      <c r="L35">
        <v>105000</v>
      </c>
      <c r="M35" t="s">
        <v>113</v>
      </c>
      <c r="N35" t="s">
        <v>96</v>
      </c>
      <c r="O35" t="s">
        <v>103</v>
      </c>
      <c r="P35">
        <v>1780</v>
      </c>
      <c r="Q35" t="s">
        <v>104</v>
      </c>
      <c r="R35">
        <v>0.95238095238095233</v>
      </c>
      <c r="S35" t="s">
        <v>102</v>
      </c>
      <c r="T35">
        <v>0.24777636594663277</v>
      </c>
      <c r="U35">
        <v>1.3199999999999996</v>
      </c>
    </row>
    <row r="36" spans="1:21">
      <c r="A36" t="s">
        <v>43</v>
      </c>
      <c r="B36" t="s">
        <v>124</v>
      </c>
      <c r="C36" t="s">
        <v>96</v>
      </c>
      <c r="D36" t="s">
        <v>97</v>
      </c>
      <c r="E36" t="s">
        <v>98</v>
      </c>
      <c r="F36" s="7">
        <v>1</v>
      </c>
      <c r="G36">
        <v>5272</v>
      </c>
      <c r="H36" t="s">
        <v>99</v>
      </c>
      <c r="I36">
        <v>1034</v>
      </c>
      <c r="J36">
        <v>0.629</v>
      </c>
      <c r="K36" t="s">
        <v>121</v>
      </c>
      <c r="L36">
        <v>215000</v>
      </c>
      <c r="M36" t="s">
        <v>120</v>
      </c>
      <c r="N36" t="s">
        <v>111</v>
      </c>
      <c r="O36" t="s">
        <v>103</v>
      </c>
      <c r="P36">
        <v>1315</v>
      </c>
      <c r="Q36" t="s">
        <v>111</v>
      </c>
      <c r="R36">
        <v>0.83720930232558144</v>
      </c>
      <c r="S36" t="s">
        <v>104</v>
      </c>
      <c r="T36">
        <v>0.24468085106382978</v>
      </c>
      <c r="U36">
        <v>0.97138314785373603</v>
      </c>
    </row>
    <row r="37" spans="1:21">
      <c r="A37" t="s">
        <v>44</v>
      </c>
      <c r="B37" t="s">
        <v>124</v>
      </c>
      <c r="C37" t="s">
        <v>113</v>
      </c>
      <c r="D37" t="s">
        <v>97</v>
      </c>
      <c r="E37" t="s">
        <v>108</v>
      </c>
      <c r="F37" s="7">
        <v>3</v>
      </c>
      <c r="G37">
        <v>9101</v>
      </c>
      <c r="H37" t="s">
        <v>99</v>
      </c>
      <c r="I37">
        <v>1018</v>
      </c>
      <c r="J37">
        <v>1.2629999999999999</v>
      </c>
      <c r="K37" t="s">
        <v>121</v>
      </c>
      <c r="L37">
        <v>179500</v>
      </c>
      <c r="M37" t="s">
        <v>102</v>
      </c>
      <c r="N37" t="s">
        <v>102</v>
      </c>
      <c r="O37" t="s">
        <v>103</v>
      </c>
      <c r="P37">
        <v>765</v>
      </c>
      <c r="Q37" t="s">
        <v>113</v>
      </c>
      <c r="R37">
        <v>0.83565459610027859</v>
      </c>
      <c r="S37" t="s">
        <v>104</v>
      </c>
      <c r="T37">
        <v>0.27897838899803534</v>
      </c>
      <c r="U37">
        <v>5.5423594615994602E-3</v>
      </c>
    </row>
    <row r="38" spans="1:21">
      <c r="A38" t="s">
        <v>45</v>
      </c>
      <c r="B38" t="s">
        <v>127</v>
      </c>
      <c r="C38" t="s">
        <v>102</v>
      </c>
      <c r="D38" t="s">
        <v>107</v>
      </c>
      <c r="E38" t="s">
        <v>98</v>
      </c>
      <c r="F38" s="7">
        <v>1</v>
      </c>
      <c r="G38">
        <v>2800</v>
      </c>
      <c r="H38" t="s">
        <v>99</v>
      </c>
      <c r="I38">
        <v>1157</v>
      </c>
      <c r="J38">
        <v>1.3</v>
      </c>
      <c r="K38" t="s">
        <v>100</v>
      </c>
      <c r="L38">
        <v>175000</v>
      </c>
      <c r="M38" t="s">
        <v>102</v>
      </c>
      <c r="N38" t="s">
        <v>96</v>
      </c>
      <c r="O38" t="s">
        <v>103</v>
      </c>
      <c r="P38">
        <v>90</v>
      </c>
      <c r="Q38" t="s">
        <v>104</v>
      </c>
      <c r="R38">
        <v>0.8571428571428571</v>
      </c>
      <c r="S38" t="s">
        <v>102</v>
      </c>
      <c r="T38">
        <v>0.39412273120138291</v>
      </c>
      <c r="U38">
        <v>0.3076923076923076</v>
      </c>
    </row>
    <row r="39" spans="1:21">
      <c r="A39" t="s">
        <v>46</v>
      </c>
      <c r="B39" t="s">
        <v>127</v>
      </c>
      <c r="C39" t="s">
        <v>111</v>
      </c>
      <c r="D39" t="s">
        <v>107</v>
      </c>
      <c r="E39" t="s">
        <v>98</v>
      </c>
      <c r="F39" s="7">
        <v>1</v>
      </c>
      <c r="G39">
        <v>4476</v>
      </c>
      <c r="H39" t="s">
        <v>99</v>
      </c>
      <c r="I39">
        <v>1229</v>
      </c>
      <c r="J39">
        <v>0.49</v>
      </c>
      <c r="K39" t="s">
        <v>100</v>
      </c>
      <c r="L39">
        <v>125000</v>
      </c>
      <c r="M39" t="s">
        <v>113</v>
      </c>
      <c r="N39" t="s">
        <v>96</v>
      </c>
      <c r="O39" t="s">
        <v>103</v>
      </c>
      <c r="P39">
        <v>120</v>
      </c>
      <c r="Q39" t="s">
        <v>104</v>
      </c>
      <c r="R39">
        <v>0.8</v>
      </c>
      <c r="S39" t="s">
        <v>113</v>
      </c>
      <c r="T39">
        <v>7.2416598860862491E-2</v>
      </c>
      <c r="U39">
        <v>0.19999999999999996</v>
      </c>
    </row>
    <row r="40" spans="1:21">
      <c r="A40" t="s">
        <v>47</v>
      </c>
      <c r="B40" t="s">
        <v>128</v>
      </c>
      <c r="C40" t="s">
        <v>104</v>
      </c>
      <c r="D40" t="s">
        <v>107</v>
      </c>
      <c r="E40" t="s">
        <v>98</v>
      </c>
      <c r="F40" s="7">
        <v>1</v>
      </c>
      <c r="G40">
        <v>8528</v>
      </c>
      <c r="H40" t="s">
        <v>99</v>
      </c>
      <c r="I40">
        <v>1149</v>
      </c>
      <c r="J40">
        <v>1</v>
      </c>
      <c r="K40" t="s">
        <v>129</v>
      </c>
      <c r="L40">
        <v>62500</v>
      </c>
      <c r="M40" t="s">
        <v>109</v>
      </c>
      <c r="N40" t="s">
        <v>113</v>
      </c>
      <c r="O40" t="s">
        <v>103</v>
      </c>
      <c r="P40">
        <v>2900</v>
      </c>
      <c r="Q40" t="s">
        <v>102</v>
      </c>
      <c r="R40">
        <v>0.96</v>
      </c>
      <c r="S40" t="s">
        <v>96</v>
      </c>
      <c r="T40">
        <v>0.1122715404699739</v>
      </c>
      <c r="U40">
        <v>0.31099999999999994</v>
      </c>
    </row>
    <row r="41" spans="1:21">
      <c r="A41" t="s">
        <v>48</v>
      </c>
      <c r="B41" t="s">
        <v>106</v>
      </c>
      <c r="C41" t="s">
        <v>111</v>
      </c>
      <c r="D41" t="s">
        <v>107</v>
      </c>
      <c r="E41" t="s">
        <v>98</v>
      </c>
      <c r="F41" s="7">
        <v>1</v>
      </c>
      <c r="G41">
        <v>2356</v>
      </c>
      <c r="H41" t="s">
        <v>123</v>
      </c>
      <c r="I41">
        <v>870</v>
      </c>
      <c r="J41">
        <v>5.2941176470588234</v>
      </c>
      <c r="K41" t="s">
        <v>100</v>
      </c>
      <c r="L41">
        <v>300000</v>
      </c>
      <c r="M41" t="s">
        <v>118</v>
      </c>
      <c r="N41" t="s">
        <v>113</v>
      </c>
      <c r="O41" t="s">
        <v>103</v>
      </c>
      <c r="P41">
        <v>300</v>
      </c>
      <c r="Q41" t="s">
        <v>104</v>
      </c>
      <c r="R41">
        <v>0.66666666666666663</v>
      </c>
      <c r="S41" t="s">
        <v>111</v>
      </c>
      <c r="T41">
        <v>0.20804597701149424</v>
      </c>
      <c r="U41">
        <v>0.3600000000000001</v>
      </c>
    </row>
    <row r="42" spans="1:21">
      <c r="A42" t="s">
        <v>49</v>
      </c>
      <c r="B42" t="s">
        <v>106</v>
      </c>
      <c r="C42" t="s">
        <v>111</v>
      </c>
      <c r="D42" t="s">
        <v>112</v>
      </c>
      <c r="E42" t="s">
        <v>98</v>
      </c>
      <c r="F42" s="7">
        <v>1</v>
      </c>
      <c r="G42">
        <v>1826</v>
      </c>
      <c r="H42" t="s">
        <v>123</v>
      </c>
      <c r="I42">
        <v>592</v>
      </c>
      <c r="J42">
        <v>0.35</v>
      </c>
      <c r="K42" t="s">
        <v>100</v>
      </c>
      <c r="L42">
        <v>90500</v>
      </c>
      <c r="M42" t="s">
        <v>109</v>
      </c>
      <c r="N42" t="s">
        <v>96</v>
      </c>
      <c r="O42" t="s">
        <v>103</v>
      </c>
      <c r="P42">
        <v>125</v>
      </c>
      <c r="Q42" t="s">
        <v>104</v>
      </c>
      <c r="R42">
        <v>0.91712707182320441</v>
      </c>
      <c r="S42" t="s">
        <v>104</v>
      </c>
      <c r="T42">
        <v>1.9290540540540539</v>
      </c>
      <c r="U42">
        <v>0.62</v>
      </c>
    </row>
    <row r="43" spans="1:21">
      <c r="A43" t="s">
        <v>50</v>
      </c>
      <c r="B43" t="s">
        <v>106</v>
      </c>
      <c r="C43" t="s">
        <v>102</v>
      </c>
      <c r="D43" t="s">
        <v>107</v>
      </c>
      <c r="E43" t="s">
        <v>98</v>
      </c>
      <c r="F43" s="7">
        <v>1</v>
      </c>
      <c r="G43">
        <v>7218</v>
      </c>
      <c r="H43" t="s">
        <v>99</v>
      </c>
      <c r="I43">
        <v>1364</v>
      </c>
      <c r="J43">
        <v>3.9</v>
      </c>
      <c r="K43" t="s">
        <v>100</v>
      </c>
      <c r="L43">
        <v>122500</v>
      </c>
      <c r="M43" t="s">
        <v>113</v>
      </c>
      <c r="N43" t="s">
        <v>96</v>
      </c>
      <c r="O43" t="s">
        <v>103</v>
      </c>
      <c r="P43">
        <v>400</v>
      </c>
      <c r="Q43" t="s">
        <v>104</v>
      </c>
      <c r="R43">
        <v>0.81632653061224492</v>
      </c>
      <c r="S43" t="s">
        <v>111</v>
      </c>
      <c r="T43">
        <v>0.72360703812316718</v>
      </c>
      <c r="U43">
        <v>0.94871794871794868</v>
      </c>
    </row>
    <row r="44" spans="1:21">
      <c r="A44" t="s">
        <v>51</v>
      </c>
      <c r="B44" t="s">
        <v>106</v>
      </c>
      <c r="C44" t="s">
        <v>102</v>
      </c>
      <c r="D44" t="s">
        <v>107</v>
      </c>
      <c r="E44" t="s">
        <v>108</v>
      </c>
      <c r="F44" s="7">
        <v>3</v>
      </c>
      <c r="G44">
        <v>7850</v>
      </c>
      <c r="H44" t="s">
        <v>99</v>
      </c>
      <c r="I44">
        <v>732</v>
      </c>
      <c r="J44">
        <v>1.6119090909090907</v>
      </c>
      <c r="K44" t="s">
        <v>100</v>
      </c>
      <c r="L44">
        <v>70833.333333333328</v>
      </c>
      <c r="M44" t="s">
        <v>109</v>
      </c>
      <c r="N44" t="s">
        <v>102</v>
      </c>
      <c r="O44" t="s">
        <v>103</v>
      </c>
      <c r="P44">
        <v>410</v>
      </c>
      <c r="Q44" t="s">
        <v>102</v>
      </c>
      <c r="R44">
        <v>0.88941176470588246</v>
      </c>
      <c r="S44" t="s">
        <v>113</v>
      </c>
      <c r="T44">
        <v>0.85655737704918034</v>
      </c>
      <c r="U44">
        <v>0.36974789915966394</v>
      </c>
    </row>
    <row r="45" spans="1:21">
      <c r="A45" t="s">
        <v>130</v>
      </c>
      <c r="B45" t="s">
        <v>106</v>
      </c>
      <c r="C45" t="s">
        <v>111</v>
      </c>
      <c r="D45" t="s">
        <v>107</v>
      </c>
      <c r="E45" t="s">
        <v>98</v>
      </c>
      <c r="F45" s="7">
        <v>1</v>
      </c>
      <c r="G45">
        <v>1551</v>
      </c>
      <c r="H45" t="s">
        <v>99</v>
      </c>
      <c r="I45">
        <v>1334</v>
      </c>
      <c r="J45">
        <v>4.7</v>
      </c>
      <c r="K45" t="s">
        <v>100</v>
      </c>
      <c r="L45">
        <v>261666.66666666666</v>
      </c>
      <c r="M45" t="s">
        <v>118</v>
      </c>
      <c r="N45" t="s">
        <v>113</v>
      </c>
      <c r="O45" t="s">
        <v>103</v>
      </c>
      <c r="P45">
        <v>380</v>
      </c>
      <c r="Q45" t="s">
        <v>111</v>
      </c>
      <c r="R45">
        <v>0.84076433121019112</v>
      </c>
      <c r="S45" t="s">
        <v>102</v>
      </c>
      <c r="T45">
        <v>-0.12518740629685157</v>
      </c>
      <c r="U45">
        <v>0.60000000000000009</v>
      </c>
    </row>
    <row r="46" spans="1:21">
      <c r="A46" t="s">
        <v>52</v>
      </c>
      <c r="B46" t="s">
        <v>106</v>
      </c>
      <c r="C46" t="s">
        <v>102</v>
      </c>
      <c r="D46" t="s">
        <v>112</v>
      </c>
      <c r="E46" t="s">
        <v>98</v>
      </c>
      <c r="F46" s="7">
        <v>1</v>
      </c>
      <c r="G46">
        <v>6240</v>
      </c>
      <c r="H46" t="s">
        <v>99</v>
      </c>
      <c r="I46">
        <v>1245</v>
      </c>
      <c r="J46">
        <v>5</v>
      </c>
      <c r="K46" t="s">
        <v>100</v>
      </c>
      <c r="L46">
        <v>167500</v>
      </c>
      <c r="M46" t="s">
        <v>102</v>
      </c>
      <c r="N46" t="s">
        <v>113</v>
      </c>
      <c r="O46" t="s">
        <v>103</v>
      </c>
      <c r="P46">
        <v>370</v>
      </c>
      <c r="Q46" t="s">
        <v>104</v>
      </c>
      <c r="R46">
        <v>0.47761194029850745</v>
      </c>
      <c r="S46" t="s">
        <v>111</v>
      </c>
      <c r="T46">
        <v>0.73493975903614461</v>
      </c>
      <c r="U46">
        <v>0.7</v>
      </c>
    </row>
    <row r="47" spans="1:21">
      <c r="A47" t="s">
        <v>214</v>
      </c>
      <c r="B47" t="s">
        <v>106</v>
      </c>
      <c r="C47" t="s">
        <v>104</v>
      </c>
      <c r="D47" t="s">
        <v>107</v>
      </c>
      <c r="E47" t="s">
        <v>108</v>
      </c>
      <c r="F47" s="7">
        <v>0</v>
      </c>
      <c r="G47">
        <v>8719</v>
      </c>
      <c r="H47" t="s">
        <v>99</v>
      </c>
      <c r="I47">
        <v>1136</v>
      </c>
      <c r="J47">
        <v>2.5</v>
      </c>
      <c r="K47" t="s">
        <v>121</v>
      </c>
      <c r="L47">
        <v>83333.333333333328</v>
      </c>
      <c r="M47" t="s">
        <v>109</v>
      </c>
      <c r="N47" t="s">
        <v>104</v>
      </c>
      <c r="O47" t="s">
        <v>103</v>
      </c>
      <c r="P47">
        <v>116</v>
      </c>
      <c r="Q47" t="s">
        <v>104</v>
      </c>
      <c r="R47">
        <v>0.96000000000000008</v>
      </c>
      <c r="S47" t="s">
        <v>113</v>
      </c>
      <c r="T47">
        <v>0.16285211267605634</v>
      </c>
      <c r="U47">
        <v>0</v>
      </c>
    </row>
    <row r="48" spans="1:21">
      <c r="A48" t="s">
        <v>53</v>
      </c>
      <c r="B48" t="s">
        <v>106</v>
      </c>
      <c r="C48" t="s">
        <v>111</v>
      </c>
      <c r="D48" t="s">
        <v>112</v>
      </c>
      <c r="E48" t="s">
        <v>98</v>
      </c>
      <c r="F48" s="7">
        <v>1</v>
      </c>
      <c r="G48">
        <v>7729</v>
      </c>
      <c r="H48" t="s">
        <v>99</v>
      </c>
      <c r="I48">
        <v>1949</v>
      </c>
      <c r="J48">
        <v>4.78</v>
      </c>
      <c r="K48" t="s">
        <v>100</v>
      </c>
      <c r="L48">
        <v>166666.66666666666</v>
      </c>
      <c r="M48" t="s">
        <v>102</v>
      </c>
      <c r="N48" t="s">
        <v>102</v>
      </c>
      <c r="O48" t="s">
        <v>103</v>
      </c>
      <c r="P48">
        <v>424</v>
      </c>
      <c r="Q48" t="s">
        <v>104</v>
      </c>
      <c r="R48">
        <v>0.78</v>
      </c>
      <c r="S48" t="s">
        <v>113</v>
      </c>
      <c r="T48">
        <v>0.1667521806054387</v>
      </c>
      <c r="U48">
        <v>0.1924686192468619</v>
      </c>
    </row>
    <row r="49" spans="1:21">
      <c r="A49" t="s">
        <v>131</v>
      </c>
      <c r="B49" t="s">
        <v>106</v>
      </c>
      <c r="C49" t="s">
        <v>104</v>
      </c>
      <c r="D49" t="s">
        <v>107</v>
      </c>
      <c r="E49" t="s">
        <v>98</v>
      </c>
      <c r="F49" s="7">
        <v>1</v>
      </c>
      <c r="G49">
        <v>8391</v>
      </c>
      <c r="H49" t="s">
        <v>99</v>
      </c>
      <c r="I49">
        <v>952</v>
      </c>
      <c r="J49">
        <v>1.6</v>
      </c>
      <c r="K49" t="s">
        <v>100</v>
      </c>
      <c r="L49">
        <v>40000</v>
      </c>
      <c r="M49" t="s">
        <v>101</v>
      </c>
      <c r="N49" t="s">
        <v>111</v>
      </c>
      <c r="O49" t="s">
        <v>103</v>
      </c>
      <c r="P49">
        <v>165</v>
      </c>
      <c r="Q49" t="s">
        <v>102</v>
      </c>
      <c r="R49">
        <v>1</v>
      </c>
      <c r="S49" t="s">
        <v>111</v>
      </c>
      <c r="T49">
        <v>0.87920168067226889</v>
      </c>
      <c r="U49">
        <v>0.24999999999999994</v>
      </c>
    </row>
    <row r="50" spans="1:21">
      <c r="A50" t="s">
        <v>132</v>
      </c>
      <c r="B50" t="s">
        <v>117</v>
      </c>
      <c r="C50" t="s">
        <v>113</v>
      </c>
      <c r="D50" t="s">
        <v>112</v>
      </c>
      <c r="E50" t="s">
        <v>98</v>
      </c>
      <c r="F50" s="7">
        <v>1</v>
      </c>
      <c r="G50">
        <v>4250</v>
      </c>
      <c r="H50" t="s">
        <v>123</v>
      </c>
      <c r="I50">
        <v>1137</v>
      </c>
      <c r="J50">
        <v>1.6</v>
      </c>
      <c r="K50" t="s">
        <v>100</v>
      </c>
      <c r="L50">
        <v>158333.33333333334</v>
      </c>
      <c r="M50" t="s">
        <v>102</v>
      </c>
      <c r="N50" t="s">
        <v>113</v>
      </c>
      <c r="O50" t="s">
        <v>103</v>
      </c>
      <c r="P50">
        <v>100</v>
      </c>
      <c r="Q50" t="s">
        <v>102</v>
      </c>
      <c r="R50">
        <v>0.63157894736842102</v>
      </c>
      <c r="S50" t="s">
        <v>113</v>
      </c>
      <c r="T50">
        <v>5.8927000879507474E-2</v>
      </c>
      <c r="U50">
        <v>7.8167115902965101E-2</v>
      </c>
    </row>
    <row r="51" spans="1:21">
      <c r="A51" t="s">
        <v>133</v>
      </c>
      <c r="B51" t="s">
        <v>117</v>
      </c>
      <c r="C51" t="s">
        <v>96</v>
      </c>
      <c r="D51" t="s">
        <v>107</v>
      </c>
      <c r="E51" t="s">
        <v>108</v>
      </c>
      <c r="F51" s="7">
        <v>3</v>
      </c>
      <c r="G51">
        <v>5513</v>
      </c>
      <c r="H51" t="s">
        <v>99</v>
      </c>
      <c r="I51">
        <v>939</v>
      </c>
      <c r="J51">
        <v>0.8</v>
      </c>
      <c r="K51" t="s">
        <v>121</v>
      </c>
      <c r="L51">
        <v>143500</v>
      </c>
      <c r="M51" t="s">
        <v>113</v>
      </c>
      <c r="N51" t="s">
        <v>102</v>
      </c>
      <c r="O51" t="s">
        <v>103</v>
      </c>
      <c r="P51">
        <v>1350</v>
      </c>
      <c r="Q51" t="s">
        <v>104</v>
      </c>
      <c r="R51">
        <v>0.83623693379790942</v>
      </c>
      <c r="S51" t="s">
        <v>113</v>
      </c>
      <c r="T51">
        <v>-1.5974440894568689E-2</v>
      </c>
      <c r="U51">
        <v>0.20000000000000004</v>
      </c>
    </row>
    <row r="52" spans="1:21">
      <c r="A52" t="s">
        <v>134</v>
      </c>
      <c r="B52" t="s">
        <v>117</v>
      </c>
      <c r="C52" t="s">
        <v>104</v>
      </c>
      <c r="D52" t="s">
        <v>97</v>
      </c>
      <c r="E52" t="s">
        <v>108</v>
      </c>
      <c r="F52" s="7">
        <v>1</v>
      </c>
      <c r="G52">
        <v>6339</v>
      </c>
      <c r="H52" t="s">
        <v>99</v>
      </c>
      <c r="I52">
        <v>417</v>
      </c>
      <c r="J52">
        <v>0.25</v>
      </c>
      <c r="K52" t="s">
        <v>121</v>
      </c>
      <c r="L52">
        <v>30000</v>
      </c>
      <c r="M52" t="s">
        <v>101</v>
      </c>
      <c r="N52" t="s">
        <v>104</v>
      </c>
      <c r="O52" t="s">
        <v>103</v>
      </c>
      <c r="P52">
        <v>55</v>
      </c>
      <c r="Q52" t="s">
        <v>102</v>
      </c>
      <c r="R52">
        <v>1</v>
      </c>
      <c r="S52" t="s">
        <v>104</v>
      </c>
      <c r="T52">
        <v>0.3501199040767386</v>
      </c>
      <c r="U52">
        <v>4.0869565217391379E-2</v>
      </c>
    </row>
    <row r="53" spans="1:21">
      <c r="A53" t="s">
        <v>135</v>
      </c>
      <c r="B53" t="s">
        <v>117</v>
      </c>
      <c r="C53" t="s">
        <v>104</v>
      </c>
      <c r="D53" t="s">
        <v>97</v>
      </c>
      <c r="E53" t="s">
        <v>98</v>
      </c>
      <c r="F53" s="7">
        <v>1</v>
      </c>
      <c r="G53">
        <v>4446</v>
      </c>
      <c r="H53" t="s">
        <v>99</v>
      </c>
      <c r="I53">
        <v>611</v>
      </c>
      <c r="J53">
        <v>0.71399999999999997</v>
      </c>
      <c r="K53" t="s">
        <v>100</v>
      </c>
      <c r="L53">
        <v>68333.333333333328</v>
      </c>
      <c r="M53" t="s">
        <v>109</v>
      </c>
      <c r="N53" t="s">
        <v>104</v>
      </c>
      <c r="O53" t="s">
        <v>103</v>
      </c>
      <c r="P53">
        <v>48</v>
      </c>
      <c r="Q53" t="s">
        <v>102</v>
      </c>
      <c r="R53">
        <v>0.95121951219512202</v>
      </c>
      <c r="S53" t="s">
        <v>111</v>
      </c>
      <c r="T53">
        <v>3.7643207855973811E-2</v>
      </c>
      <c r="U53">
        <v>4.4000000000000004E-2</v>
      </c>
    </row>
    <row r="54" spans="1:21">
      <c r="A54" t="s">
        <v>136</v>
      </c>
      <c r="B54" t="s">
        <v>95</v>
      </c>
      <c r="C54" t="s">
        <v>113</v>
      </c>
      <c r="D54" t="s">
        <v>97</v>
      </c>
      <c r="E54" t="s">
        <v>98</v>
      </c>
      <c r="F54" s="7">
        <v>1</v>
      </c>
      <c r="G54">
        <v>5524</v>
      </c>
      <c r="H54" t="s">
        <v>99</v>
      </c>
      <c r="I54">
        <v>897</v>
      </c>
      <c r="J54">
        <v>1.8</v>
      </c>
      <c r="K54" t="s">
        <v>100</v>
      </c>
      <c r="L54">
        <v>190000</v>
      </c>
      <c r="M54" t="s">
        <v>102</v>
      </c>
      <c r="N54" t="s">
        <v>104</v>
      </c>
      <c r="O54" t="s">
        <v>103</v>
      </c>
      <c r="P54">
        <v>27</v>
      </c>
      <c r="Q54" t="s">
        <v>104</v>
      </c>
      <c r="R54">
        <v>1</v>
      </c>
      <c r="S54" t="s">
        <v>111</v>
      </c>
      <c r="T54">
        <v>0.72798216276477146</v>
      </c>
      <c r="U54">
        <v>0.38888888888888884</v>
      </c>
    </row>
    <row r="55" spans="1:21">
      <c r="A55" t="s">
        <v>137</v>
      </c>
      <c r="B55" t="s">
        <v>95</v>
      </c>
      <c r="C55" t="s">
        <v>113</v>
      </c>
      <c r="D55" t="s">
        <v>97</v>
      </c>
      <c r="E55" t="s">
        <v>98</v>
      </c>
      <c r="F55" s="7">
        <v>1</v>
      </c>
      <c r="G55">
        <v>5804</v>
      </c>
      <c r="H55" t="s">
        <v>99</v>
      </c>
      <c r="I55">
        <v>723</v>
      </c>
      <c r="J55">
        <v>1.2</v>
      </c>
      <c r="K55" t="s">
        <v>100</v>
      </c>
      <c r="L55">
        <v>106000</v>
      </c>
      <c r="M55" t="s">
        <v>113</v>
      </c>
      <c r="N55" t="s">
        <v>102</v>
      </c>
      <c r="O55" t="s">
        <v>103</v>
      </c>
      <c r="P55">
        <v>125</v>
      </c>
      <c r="Q55" t="s">
        <v>104</v>
      </c>
      <c r="R55">
        <v>1</v>
      </c>
      <c r="S55" t="s">
        <v>104</v>
      </c>
      <c r="T55">
        <v>0.31950207468879666</v>
      </c>
      <c r="U55">
        <v>0.98</v>
      </c>
    </row>
    <row r="56" spans="1:21">
      <c r="A56" t="s">
        <v>54</v>
      </c>
      <c r="B56" t="s">
        <v>114</v>
      </c>
      <c r="C56" t="s">
        <v>113</v>
      </c>
      <c r="D56" t="s">
        <v>112</v>
      </c>
      <c r="E56" t="s">
        <v>98</v>
      </c>
      <c r="F56" s="7">
        <v>1</v>
      </c>
      <c r="G56">
        <v>4018</v>
      </c>
      <c r="H56" t="s">
        <v>99</v>
      </c>
      <c r="I56">
        <v>545</v>
      </c>
      <c r="J56">
        <v>1</v>
      </c>
      <c r="K56" t="s">
        <v>100</v>
      </c>
      <c r="L56">
        <v>125000</v>
      </c>
      <c r="M56" t="s">
        <v>113</v>
      </c>
      <c r="N56" t="s">
        <v>102</v>
      </c>
      <c r="O56" t="s">
        <v>138</v>
      </c>
      <c r="P56">
        <v>65</v>
      </c>
      <c r="Q56" t="s">
        <v>111</v>
      </c>
      <c r="R56">
        <v>1</v>
      </c>
      <c r="S56" t="s">
        <v>102</v>
      </c>
      <c r="T56">
        <v>0.70091743119266059</v>
      </c>
      <c r="U56">
        <v>0.39999999999999991</v>
      </c>
    </row>
    <row r="57" spans="1:21">
      <c r="A57" t="s">
        <v>55</v>
      </c>
      <c r="B57" t="s">
        <v>114</v>
      </c>
      <c r="C57" t="s">
        <v>111</v>
      </c>
      <c r="D57" t="s">
        <v>112</v>
      </c>
      <c r="E57" t="s">
        <v>98</v>
      </c>
      <c r="F57" s="7">
        <v>1</v>
      </c>
      <c r="G57">
        <v>4196</v>
      </c>
      <c r="H57" t="s">
        <v>99</v>
      </c>
      <c r="I57">
        <v>505</v>
      </c>
      <c r="J57">
        <v>1.2</v>
      </c>
      <c r="K57" t="s">
        <v>121</v>
      </c>
      <c r="L57">
        <v>90000</v>
      </c>
      <c r="M57" t="s">
        <v>109</v>
      </c>
      <c r="N57" t="s">
        <v>102</v>
      </c>
      <c r="O57" t="s">
        <v>138</v>
      </c>
      <c r="P57">
        <v>56</v>
      </c>
      <c r="Q57" t="s">
        <v>104</v>
      </c>
      <c r="R57">
        <v>1</v>
      </c>
      <c r="S57" t="s">
        <v>104</v>
      </c>
      <c r="T57">
        <v>0.20792079207920791</v>
      </c>
      <c r="U57">
        <v>8.3333333333333412E-2</v>
      </c>
    </row>
    <row r="58" spans="1:21">
      <c r="A58" t="s">
        <v>55</v>
      </c>
      <c r="B58" t="s">
        <v>114</v>
      </c>
      <c r="C58" t="s">
        <v>111</v>
      </c>
      <c r="D58" t="s">
        <v>112</v>
      </c>
      <c r="E58" t="s">
        <v>98</v>
      </c>
      <c r="F58" s="7">
        <v>1</v>
      </c>
      <c r="G58">
        <v>4623</v>
      </c>
      <c r="H58" t="s">
        <v>99</v>
      </c>
      <c r="I58">
        <v>761</v>
      </c>
      <c r="J58">
        <v>1.2</v>
      </c>
      <c r="K58" t="s">
        <v>121</v>
      </c>
      <c r="L58">
        <v>116666.66666666667</v>
      </c>
      <c r="M58" t="s">
        <v>113</v>
      </c>
      <c r="N58" t="s">
        <v>102</v>
      </c>
      <c r="O58" t="s">
        <v>138</v>
      </c>
      <c r="P58">
        <v>56</v>
      </c>
      <c r="Q58" t="s">
        <v>111</v>
      </c>
      <c r="R58">
        <v>0.8571428571428571</v>
      </c>
      <c r="S58" t="s">
        <v>102</v>
      </c>
      <c r="T58">
        <v>0.66360052562417871</v>
      </c>
      <c r="U58">
        <v>8.3333333333333412E-2</v>
      </c>
    </row>
    <row r="59" spans="1:21">
      <c r="A59" t="s">
        <v>215</v>
      </c>
      <c r="B59" t="s">
        <v>106</v>
      </c>
      <c r="C59" t="s">
        <v>102</v>
      </c>
      <c r="D59" t="s">
        <v>107</v>
      </c>
      <c r="E59" t="s">
        <v>108</v>
      </c>
      <c r="F59" s="7">
        <v>0</v>
      </c>
      <c r="G59">
        <v>8521</v>
      </c>
      <c r="H59" t="s">
        <v>99</v>
      </c>
      <c r="I59">
        <v>1386</v>
      </c>
      <c r="J59">
        <v>3.7</v>
      </c>
      <c r="K59" t="s">
        <v>121</v>
      </c>
      <c r="L59">
        <v>0</v>
      </c>
      <c r="M59" t="s">
        <v>101</v>
      </c>
      <c r="N59" t="s">
        <v>104</v>
      </c>
      <c r="O59" t="s">
        <v>138</v>
      </c>
      <c r="P59">
        <v>116</v>
      </c>
      <c r="Q59" t="s">
        <v>102</v>
      </c>
      <c r="R59">
        <v>1</v>
      </c>
      <c r="S59" t="s">
        <v>111</v>
      </c>
      <c r="T59">
        <v>9.7402597402597407E-2</v>
      </c>
      <c r="U59">
        <v>0</v>
      </c>
    </row>
    <row r="60" spans="1:21">
      <c r="A60" t="s">
        <v>56</v>
      </c>
      <c r="B60" t="s">
        <v>106</v>
      </c>
      <c r="C60" t="s">
        <v>102</v>
      </c>
      <c r="D60" t="s">
        <v>112</v>
      </c>
      <c r="E60" t="s">
        <v>108</v>
      </c>
      <c r="F60" s="7">
        <v>3</v>
      </c>
      <c r="G60">
        <v>8124</v>
      </c>
      <c r="H60" t="s">
        <v>99</v>
      </c>
      <c r="I60">
        <v>1691</v>
      </c>
      <c r="J60">
        <v>2.8648648648648645</v>
      </c>
      <c r="K60" t="s">
        <v>121</v>
      </c>
      <c r="L60">
        <v>100000</v>
      </c>
      <c r="M60" t="s">
        <v>113</v>
      </c>
      <c r="N60" t="s">
        <v>111</v>
      </c>
      <c r="O60" t="s">
        <v>138</v>
      </c>
      <c r="P60">
        <v>115</v>
      </c>
      <c r="Q60" t="s">
        <v>104</v>
      </c>
      <c r="R60">
        <v>1</v>
      </c>
      <c r="S60" t="s">
        <v>102</v>
      </c>
      <c r="T60">
        <v>0.8095801301005322</v>
      </c>
      <c r="U60">
        <v>0.8500000000000002</v>
      </c>
    </row>
    <row r="61" spans="1:21">
      <c r="A61" t="s">
        <v>57</v>
      </c>
      <c r="B61" t="s">
        <v>106</v>
      </c>
      <c r="C61" t="s">
        <v>102</v>
      </c>
      <c r="D61" t="s">
        <v>112</v>
      </c>
      <c r="E61" t="s">
        <v>98</v>
      </c>
      <c r="F61" s="7">
        <v>1</v>
      </c>
      <c r="G61">
        <v>9389</v>
      </c>
      <c r="H61" t="s">
        <v>99</v>
      </c>
      <c r="I61">
        <v>1364</v>
      </c>
      <c r="J61">
        <v>4.7</v>
      </c>
      <c r="K61" t="s">
        <v>100</v>
      </c>
      <c r="L61">
        <v>108333.33333333333</v>
      </c>
      <c r="M61" t="s">
        <v>113</v>
      </c>
      <c r="N61" t="s">
        <v>102</v>
      </c>
      <c r="O61" t="s">
        <v>138</v>
      </c>
      <c r="P61">
        <v>90</v>
      </c>
      <c r="Q61" t="s">
        <v>96</v>
      </c>
      <c r="R61">
        <v>0.23076923076923078</v>
      </c>
      <c r="S61" t="s">
        <v>96</v>
      </c>
      <c r="T61">
        <v>0</v>
      </c>
      <c r="U61">
        <v>0</v>
      </c>
    </row>
    <row r="62" spans="1:21">
      <c r="A62" t="s">
        <v>139</v>
      </c>
      <c r="B62" t="s">
        <v>117</v>
      </c>
      <c r="C62" t="s">
        <v>96</v>
      </c>
      <c r="D62" t="s">
        <v>112</v>
      </c>
      <c r="E62" t="s">
        <v>98</v>
      </c>
      <c r="F62" s="7">
        <v>1</v>
      </c>
      <c r="G62">
        <v>7891</v>
      </c>
      <c r="H62" t="s">
        <v>99</v>
      </c>
      <c r="I62">
        <v>1110</v>
      </c>
      <c r="J62">
        <v>1.2</v>
      </c>
      <c r="K62" t="s">
        <v>121</v>
      </c>
      <c r="L62">
        <v>165000</v>
      </c>
      <c r="M62" t="s">
        <v>102</v>
      </c>
      <c r="N62" t="s">
        <v>102</v>
      </c>
      <c r="O62" t="s">
        <v>138</v>
      </c>
      <c r="P62">
        <v>33</v>
      </c>
      <c r="Q62" t="s">
        <v>104</v>
      </c>
      <c r="R62">
        <v>1</v>
      </c>
      <c r="S62" t="s">
        <v>102</v>
      </c>
      <c r="T62">
        <v>0.42972972972972973</v>
      </c>
      <c r="U62">
        <v>1.1666666666666667</v>
      </c>
    </row>
    <row r="63" spans="1:21">
      <c r="A63" t="s">
        <v>140</v>
      </c>
      <c r="B63" t="s">
        <v>117</v>
      </c>
      <c r="C63" t="s">
        <v>104</v>
      </c>
      <c r="D63" t="s">
        <v>97</v>
      </c>
      <c r="E63" t="s">
        <v>108</v>
      </c>
      <c r="F63" s="7">
        <v>3</v>
      </c>
      <c r="G63">
        <v>6038</v>
      </c>
      <c r="H63" t="s">
        <v>99</v>
      </c>
      <c r="I63">
        <v>763</v>
      </c>
      <c r="J63">
        <v>0.5</v>
      </c>
      <c r="K63" t="s">
        <v>100</v>
      </c>
      <c r="L63">
        <v>60000</v>
      </c>
      <c r="M63" t="s">
        <v>109</v>
      </c>
      <c r="N63" t="s">
        <v>104</v>
      </c>
      <c r="O63" t="s">
        <v>138</v>
      </c>
      <c r="P63">
        <v>60</v>
      </c>
      <c r="Q63" t="s">
        <v>102</v>
      </c>
      <c r="R63">
        <v>1</v>
      </c>
      <c r="S63" t="s">
        <v>104</v>
      </c>
      <c r="T63">
        <v>0.10747051114023591</v>
      </c>
      <c r="U63">
        <v>4.0869565217391379E-2</v>
      </c>
    </row>
    <row r="64" spans="1:21">
      <c r="A64" t="s">
        <v>58</v>
      </c>
      <c r="B64" t="s">
        <v>110</v>
      </c>
      <c r="C64" t="s">
        <v>113</v>
      </c>
      <c r="D64" t="s">
        <v>107</v>
      </c>
      <c r="E64" t="s">
        <v>98</v>
      </c>
      <c r="F64" s="7">
        <v>1</v>
      </c>
      <c r="G64">
        <v>8046</v>
      </c>
      <c r="H64" t="s">
        <v>99</v>
      </c>
      <c r="I64">
        <v>1810</v>
      </c>
      <c r="J64">
        <v>3</v>
      </c>
      <c r="K64" t="s">
        <v>100</v>
      </c>
      <c r="L64">
        <v>361166.66666666669</v>
      </c>
      <c r="M64" t="s">
        <v>118</v>
      </c>
      <c r="N64" t="s">
        <v>113</v>
      </c>
      <c r="O64" t="s">
        <v>141</v>
      </c>
      <c r="P64">
        <v>250</v>
      </c>
      <c r="Q64" t="s">
        <v>102</v>
      </c>
      <c r="R64">
        <v>0.23534840793724041</v>
      </c>
      <c r="S64" t="s">
        <v>96</v>
      </c>
      <c r="T64">
        <v>0.35635359116022097</v>
      </c>
      <c r="U64">
        <v>0.3235294117647059</v>
      </c>
    </row>
    <row r="65" spans="1:21">
      <c r="A65" t="s">
        <v>59</v>
      </c>
      <c r="B65" t="s">
        <v>124</v>
      </c>
      <c r="C65" t="s">
        <v>96</v>
      </c>
      <c r="D65" t="s">
        <v>97</v>
      </c>
      <c r="E65" t="s">
        <v>98</v>
      </c>
      <c r="F65" s="7">
        <v>1</v>
      </c>
      <c r="G65">
        <v>5201</v>
      </c>
      <c r="H65" t="s">
        <v>99</v>
      </c>
      <c r="I65">
        <v>1418</v>
      </c>
      <c r="J65">
        <v>0.83</v>
      </c>
      <c r="K65" t="s">
        <v>100</v>
      </c>
      <c r="L65">
        <v>215000</v>
      </c>
      <c r="M65" t="s">
        <v>120</v>
      </c>
      <c r="N65" t="s">
        <v>102</v>
      </c>
      <c r="O65" t="s">
        <v>141</v>
      </c>
      <c r="P65">
        <v>1250</v>
      </c>
      <c r="Q65" t="s">
        <v>96</v>
      </c>
      <c r="R65">
        <v>0.83720930232558144</v>
      </c>
      <c r="S65" t="s">
        <v>104</v>
      </c>
      <c r="T65">
        <v>0.24400564174894218</v>
      </c>
      <c r="U65">
        <v>0.24999999999999989</v>
      </c>
    </row>
    <row r="66" spans="1:21">
      <c r="A66" t="s">
        <v>60</v>
      </c>
      <c r="B66" t="s">
        <v>124</v>
      </c>
      <c r="C66" t="s">
        <v>96</v>
      </c>
      <c r="D66" t="s">
        <v>97</v>
      </c>
      <c r="E66" t="s">
        <v>98</v>
      </c>
      <c r="F66" s="7">
        <v>1</v>
      </c>
      <c r="G66">
        <v>6478</v>
      </c>
      <c r="H66" t="s">
        <v>99</v>
      </c>
      <c r="I66">
        <v>1114</v>
      </c>
      <c r="J66">
        <v>1.4</v>
      </c>
      <c r="K66" t="s">
        <v>100</v>
      </c>
      <c r="L66">
        <v>135000</v>
      </c>
      <c r="M66" t="s">
        <v>113</v>
      </c>
      <c r="N66" t="s">
        <v>104</v>
      </c>
      <c r="O66" t="s">
        <v>141</v>
      </c>
      <c r="P66">
        <v>1670</v>
      </c>
      <c r="Q66" t="s">
        <v>96</v>
      </c>
      <c r="R66">
        <v>0.7407407407407407</v>
      </c>
      <c r="S66" t="s">
        <v>104</v>
      </c>
      <c r="T66">
        <v>0.27378815080789948</v>
      </c>
      <c r="U66">
        <v>7.1428571428571494E-2</v>
      </c>
    </row>
    <row r="67" spans="1:21">
      <c r="A67" t="s">
        <v>61</v>
      </c>
      <c r="B67" t="s">
        <v>124</v>
      </c>
      <c r="C67" t="s">
        <v>96</v>
      </c>
      <c r="D67" t="s">
        <v>97</v>
      </c>
      <c r="E67" t="s">
        <v>108</v>
      </c>
      <c r="F67" s="7">
        <v>3</v>
      </c>
      <c r="G67">
        <v>5060</v>
      </c>
      <c r="H67" t="s">
        <v>99</v>
      </c>
      <c r="I67">
        <v>1237</v>
      </c>
      <c r="J67">
        <v>0.90600000000000003</v>
      </c>
      <c r="K67" t="s">
        <v>100</v>
      </c>
      <c r="L67">
        <v>235000</v>
      </c>
      <c r="M67" t="s">
        <v>120</v>
      </c>
      <c r="N67" t="s">
        <v>102</v>
      </c>
      <c r="O67" t="s">
        <v>141</v>
      </c>
      <c r="P67">
        <v>1850</v>
      </c>
      <c r="Q67" t="s">
        <v>111</v>
      </c>
      <c r="R67">
        <v>0.76595744680851063</v>
      </c>
      <c r="S67" t="s">
        <v>104</v>
      </c>
      <c r="T67">
        <v>0.19644300727566694</v>
      </c>
      <c r="U67">
        <v>0.43487858719646799</v>
      </c>
    </row>
    <row r="68" spans="1:21">
      <c r="A68" t="s">
        <v>62</v>
      </c>
      <c r="B68" t="s">
        <v>128</v>
      </c>
      <c r="C68" t="s">
        <v>111</v>
      </c>
      <c r="D68" t="s">
        <v>112</v>
      </c>
      <c r="E68" t="s">
        <v>98</v>
      </c>
      <c r="F68" s="7">
        <v>1</v>
      </c>
      <c r="G68">
        <v>4533</v>
      </c>
      <c r="H68" t="s">
        <v>99</v>
      </c>
      <c r="I68">
        <v>1492</v>
      </c>
      <c r="J68">
        <v>2.5</v>
      </c>
      <c r="K68" t="s">
        <v>100</v>
      </c>
      <c r="L68">
        <v>230000</v>
      </c>
      <c r="M68" t="s">
        <v>120</v>
      </c>
      <c r="N68" t="s">
        <v>111</v>
      </c>
      <c r="O68" t="s">
        <v>141</v>
      </c>
      <c r="P68">
        <v>2145</v>
      </c>
      <c r="Q68" t="s">
        <v>111</v>
      </c>
      <c r="R68">
        <v>0.86956521739130432</v>
      </c>
      <c r="S68" t="s">
        <v>104</v>
      </c>
      <c r="T68">
        <v>0.60388739946380698</v>
      </c>
      <c r="U68">
        <v>1.35</v>
      </c>
    </row>
    <row r="69" spans="1:21">
      <c r="A69" t="s">
        <v>63</v>
      </c>
      <c r="B69" t="s">
        <v>128</v>
      </c>
      <c r="C69" t="s">
        <v>104</v>
      </c>
      <c r="D69" t="s">
        <v>107</v>
      </c>
      <c r="E69" t="s">
        <v>98</v>
      </c>
      <c r="F69" s="7">
        <v>1</v>
      </c>
      <c r="G69">
        <v>8158</v>
      </c>
      <c r="H69" t="s">
        <v>99</v>
      </c>
      <c r="I69">
        <v>1093</v>
      </c>
      <c r="J69">
        <v>2</v>
      </c>
      <c r="K69" t="s">
        <v>100</v>
      </c>
      <c r="L69">
        <v>140000</v>
      </c>
      <c r="M69" t="s">
        <v>113</v>
      </c>
      <c r="N69" t="s">
        <v>102</v>
      </c>
      <c r="O69" t="s">
        <v>141</v>
      </c>
      <c r="P69">
        <v>1372</v>
      </c>
      <c r="Q69" t="s">
        <v>96</v>
      </c>
      <c r="R69">
        <v>0.7142857142857143</v>
      </c>
      <c r="S69" t="s">
        <v>102</v>
      </c>
      <c r="T69">
        <v>-1.2808783165599268E-2</v>
      </c>
      <c r="U69">
        <v>0</v>
      </c>
    </row>
    <row r="70" spans="1:21">
      <c r="A70" t="s">
        <v>64</v>
      </c>
      <c r="B70" t="s">
        <v>128</v>
      </c>
      <c r="C70" t="s">
        <v>102</v>
      </c>
      <c r="D70" t="s">
        <v>112</v>
      </c>
      <c r="E70" t="s">
        <v>98</v>
      </c>
      <c r="F70" s="7">
        <v>1</v>
      </c>
      <c r="G70">
        <v>5802</v>
      </c>
      <c r="H70" t="s">
        <v>99</v>
      </c>
      <c r="I70">
        <v>846</v>
      </c>
      <c r="J70">
        <v>1.1509999999999998</v>
      </c>
      <c r="K70" t="s">
        <v>100</v>
      </c>
      <c r="L70">
        <v>52500</v>
      </c>
      <c r="M70" t="s">
        <v>109</v>
      </c>
      <c r="N70" t="s">
        <v>113</v>
      </c>
      <c r="O70" t="s">
        <v>141</v>
      </c>
      <c r="P70">
        <v>2130</v>
      </c>
      <c r="Q70" t="s">
        <v>104</v>
      </c>
      <c r="R70">
        <v>0.8571428571428571</v>
      </c>
      <c r="S70" t="s">
        <v>96</v>
      </c>
      <c r="T70">
        <v>0.2860520094562648</v>
      </c>
      <c r="U70">
        <v>0.95</v>
      </c>
    </row>
    <row r="71" spans="1:21">
      <c r="A71" t="s">
        <v>65</v>
      </c>
      <c r="B71" t="s">
        <v>128</v>
      </c>
      <c r="C71" t="s">
        <v>104</v>
      </c>
      <c r="D71" t="s">
        <v>107</v>
      </c>
      <c r="E71" t="s">
        <v>108</v>
      </c>
      <c r="F71" s="7">
        <v>3</v>
      </c>
      <c r="G71">
        <v>6086</v>
      </c>
      <c r="H71" t="s">
        <v>99</v>
      </c>
      <c r="I71">
        <v>958</v>
      </c>
      <c r="J71">
        <v>0.8</v>
      </c>
      <c r="K71" t="s">
        <v>100</v>
      </c>
      <c r="L71">
        <v>56666.666666666664</v>
      </c>
      <c r="M71" t="s">
        <v>109</v>
      </c>
      <c r="N71" t="s">
        <v>104</v>
      </c>
      <c r="O71" t="s">
        <v>141</v>
      </c>
      <c r="P71">
        <v>1847</v>
      </c>
      <c r="Q71" t="s">
        <v>113</v>
      </c>
      <c r="R71">
        <v>0.79411764705882359</v>
      </c>
      <c r="S71" t="s">
        <v>96</v>
      </c>
      <c r="T71">
        <v>8.7682672233820466E-2</v>
      </c>
      <c r="U71">
        <v>0</v>
      </c>
    </row>
    <row r="72" spans="1:21">
      <c r="A72" t="s">
        <v>66</v>
      </c>
      <c r="B72" t="s">
        <v>128</v>
      </c>
      <c r="C72" t="s">
        <v>111</v>
      </c>
      <c r="D72" t="s">
        <v>112</v>
      </c>
      <c r="E72" t="s">
        <v>98</v>
      </c>
      <c r="F72" s="7">
        <v>1</v>
      </c>
      <c r="G72">
        <v>4624</v>
      </c>
      <c r="H72" t="s">
        <v>99</v>
      </c>
      <c r="I72">
        <v>1098</v>
      </c>
      <c r="J72">
        <v>5</v>
      </c>
      <c r="K72" t="s">
        <v>100</v>
      </c>
      <c r="L72">
        <v>283333.33333333331</v>
      </c>
      <c r="M72" t="s">
        <v>118</v>
      </c>
      <c r="N72" t="s">
        <v>96</v>
      </c>
      <c r="O72" t="s">
        <v>141</v>
      </c>
      <c r="P72">
        <v>1830</v>
      </c>
      <c r="Q72" t="s">
        <v>104</v>
      </c>
      <c r="R72">
        <v>0.88235294117647067</v>
      </c>
      <c r="S72" t="s">
        <v>113</v>
      </c>
      <c r="T72">
        <v>0.92622950819672134</v>
      </c>
      <c r="U72">
        <v>2.6800000000000006</v>
      </c>
    </row>
    <row r="73" spans="1:21">
      <c r="A73" t="s">
        <v>67</v>
      </c>
      <c r="B73" t="s">
        <v>128</v>
      </c>
      <c r="C73" t="s">
        <v>104</v>
      </c>
      <c r="D73" t="s">
        <v>112</v>
      </c>
      <c r="E73" t="s">
        <v>98</v>
      </c>
      <c r="F73" s="7">
        <v>1</v>
      </c>
      <c r="G73">
        <v>7270</v>
      </c>
      <c r="H73" t="s">
        <v>99</v>
      </c>
      <c r="I73">
        <v>1844</v>
      </c>
      <c r="J73">
        <v>7.5</v>
      </c>
      <c r="K73" t="s">
        <v>100</v>
      </c>
      <c r="L73">
        <v>177166.66666666666</v>
      </c>
      <c r="M73" t="s">
        <v>102</v>
      </c>
      <c r="N73" t="s">
        <v>104</v>
      </c>
      <c r="O73" t="s">
        <v>141</v>
      </c>
      <c r="P73">
        <v>2134</v>
      </c>
      <c r="Q73" t="s">
        <v>113</v>
      </c>
      <c r="R73">
        <v>0.95954844778927573</v>
      </c>
      <c r="S73" t="s">
        <v>96</v>
      </c>
      <c r="T73">
        <v>-5.4229934924078091E-3</v>
      </c>
      <c r="U73">
        <v>0</v>
      </c>
    </row>
    <row r="74" spans="1:21">
      <c r="A74" t="s">
        <v>68</v>
      </c>
      <c r="B74" t="s">
        <v>106</v>
      </c>
      <c r="C74" t="s">
        <v>113</v>
      </c>
      <c r="D74" t="s">
        <v>107</v>
      </c>
      <c r="E74" t="s">
        <v>98</v>
      </c>
      <c r="F74" s="7">
        <v>1</v>
      </c>
      <c r="G74">
        <v>2356</v>
      </c>
      <c r="H74" t="s">
        <v>123</v>
      </c>
      <c r="I74">
        <v>1570</v>
      </c>
      <c r="J74">
        <v>1.3</v>
      </c>
      <c r="K74" t="s">
        <v>142</v>
      </c>
      <c r="L74">
        <v>351666.66666666663</v>
      </c>
      <c r="M74" t="s">
        <v>118</v>
      </c>
      <c r="N74" t="s">
        <v>104</v>
      </c>
      <c r="O74" t="s">
        <v>141</v>
      </c>
      <c r="P74">
        <v>300</v>
      </c>
      <c r="Q74" t="s">
        <v>96</v>
      </c>
      <c r="R74">
        <v>0.38388625592417064</v>
      </c>
      <c r="S74" t="s">
        <v>113</v>
      </c>
      <c r="T74">
        <v>0</v>
      </c>
      <c r="U74">
        <v>0</v>
      </c>
    </row>
    <row r="75" spans="1:21">
      <c r="A75" t="s">
        <v>143</v>
      </c>
      <c r="B75" t="s">
        <v>106</v>
      </c>
      <c r="C75" t="s">
        <v>102</v>
      </c>
      <c r="D75" t="s">
        <v>107</v>
      </c>
      <c r="E75" t="s">
        <v>98</v>
      </c>
      <c r="F75" s="7">
        <v>1</v>
      </c>
      <c r="G75">
        <v>6025</v>
      </c>
      <c r="H75" t="s">
        <v>125</v>
      </c>
      <c r="I75">
        <v>1461</v>
      </c>
      <c r="J75">
        <v>4.4360902255639099</v>
      </c>
      <c r="K75" t="s">
        <v>100</v>
      </c>
      <c r="L75">
        <v>108333.33333333334</v>
      </c>
      <c r="M75" t="s">
        <v>113</v>
      </c>
      <c r="N75" t="s">
        <v>113</v>
      </c>
      <c r="O75" t="s">
        <v>141</v>
      </c>
      <c r="P75">
        <v>380</v>
      </c>
      <c r="Q75" t="s">
        <v>104</v>
      </c>
      <c r="R75">
        <v>0.46153846153846151</v>
      </c>
      <c r="S75" t="s">
        <v>111</v>
      </c>
      <c r="T75">
        <v>8.8980150581793288E-2</v>
      </c>
      <c r="U75">
        <v>0.33000000000000007</v>
      </c>
    </row>
    <row r="76" spans="1:21">
      <c r="A76" t="s">
        <v>69</v>
      </c>
      <c r="B76" t="s">
        <v>106</v>
      </c>
      <c r="C76" t="s">
        <v>113</v>
      </c>
      <c r="D76" t="s">
        <v>107</v>
      </c>
      <c r="E76" t="s">
        <v>98</v>
      </c>
      <c r="F76" s="7">
        <v>1</v>
      </c>
      <c r="G76">
        <v>4368</v>
      </c>
      <c r="H76" t="s">
        <v>99</v>
      </c>
      <c r="I76">
        <v>1384</v>
      </c>
      <c r="J76">
        <v>1.9</v>
      </c>
      <c r="K76" t="s">
        <v>142</v>
      </c>
      <c r="L76">
        <v>128000</v>
      </c>
      <c r="M76" t="s">
        <v>113</v>
      </c>
      <c r="N76" t="s">
        <v>96</v>
      </c>
      <c r="O76" t="s">
        <v>141</v>
      </c>
      <c r="P76">
        <v>370</v>
      </c>
      <c r="Q76" t="s">
        <v>104</v>
      </c>
      <c r="R76">
        <v>0.9765625</v>
      </c>
      <c r="S76" t="s">
        <v>102</v>
      </c>
      <c r="T76">
        <v>2.3843930635838149E-2</v>
      </c>
      <c r="U76">
        <v>0.73684210526315785</v>
      </c>
    </row>
    <row r="77" spans="1:21">
      <c r="A77" t="s">
        <v>70</v>
      </c>
      <c r="B77" t="s">
        <v>106</v>
      </c>
      <c r="C77" t="s">
        <v>113</v>
      </c>
      <c r="D77" t="s">
        <v>107</v>
      </c>
      <c r="E77" t="s">
        <v>98</v>
      </c>
      <c r="F77" s="7">
        <v>1</v>
      </c>
      <c r="G77">
        <v>3256</v>
      </c>
      <c r="H77" t="s">
        <v>99</v>
      </c>
      <c r="I77">
        <v>943</v>
      </c>
      <c r="J77">
        <v>1.2820512820512822</v>
      </c>
      <c r="K77" t="s">
        <v>100</v>
      </c>
      <c r="L77">
        <v>115000</v>
      </c>
      <c r="M77" t="s">
        <v>113</v>
      </c>
      <c r="N77" t="s">
        <v>104</v>
      </c>
      <c r="O77" t="s">
        <v>141</v>
      </c>
      <c r="P77">
        <v>310</v>
      </c>
      <c r="Q77" t="s">
        <v>113</v>
      </c>
      <c r="R77">
        <v>1</v>
      </c>
      <c r="S77" t="s">
        <v>102</v>
      </c>
      <c r="T77">
        <v>-6.4687168610816539E-2</v>
      </c>
      <c r="U77">
        <v>0.1699999999999999</v>
      </c>
    </row>
    <row r="78" spans="1:21">
      <c r="A78" t="s">
        <v>144</v>
      </c>
      <c r="B78" t="s">
        <v>106</v>
      </c>
      <c r="C78" t="s">
        <v>111</v>
      </c>
      <c r="D78" t="s">
        <v>107</v>
      </c>
      <c r="E78" t="s">
        <v>98</v>
      </c>
      <c r="F78" s="7">
        <v>1</v>
      </c>
      <c r="G78">
        <v>379</v>
      </c>
      <c r="H78" t="s">
        <v>99</v>
      </c>
      <c r="I78">
        <v>1263</v>
      </c>
      <c r="J78">
        <v>2.9</v>
      </c>
      <c r="K78" t="s">
        <v>100</v>
      </c>
      <c r="L78">
        <v>317000</v>
      </c>
      <c r="M78" t="s">
        <v>118</v>
      </c>
      <c r="N78" t="s">
        <v>96</v>
      </c>
      <c r="O78" t="s">
        <v>141</v>
      </c>
      <c r="P78">
        <v>320</v>
      </c>
      <c r="Q78" t="s">
        <v>102</v>
      </c>
      <c r="R78">
        <v>0.8517350157728707</v>
      </c>
      <c r="S78" t="s">
        <v>111</v>
      </c>
      <c r="T78">
        <v>0.35233570863024544</v>
      </c>
      <c r="U78">
        <v>0.1399999999999999</v>
      </c>
    </row>
    <row r="79" spans="1:21">
      <c r="A79" t="s">
        <v>71</v>
      </c>
      <c r="B79" t="s">
        <v>106</v>
      </c>
      <c r="C79" t="s">
        <v>96</v>
      </c>
      <c r="D79" t="s">
        <v>107</v>
      </c>
      <c r="E79" t="s">
        <v>98</v>
      </c>
      <c r="F79" s="7">
        <v>1</v>
      </c>
      <c r="G79">
        <v>2251</v>
      </c>
      <c r="H79" t="s">
        <v>123</v>
      </c>
      <c r="I79">
        <v>851</v>
      </c>
      <c r="J79">
        <v>0.7</v>
      </c>
      <c r="K79" t="s">
        <v>100</v>
      </c>
      <c r="L79">
        <v>171333.33333333334</v>
      </c>
      <c r="M79" t="s">
        <v>102</v>
      </c>
      <c r="N79" t="s">
        <v>96</v>
      </c>
      <c r="O79" t="s">
        <v>141</v>
      </c>
      <c r="P79">
        <v>335</v>
      </c>
      <c r="Q79" t="s">
        <v>104</v>
      </c>
      <c r="R79">
        <v>0.65953307392996108</v>
      </c>
      <c r="S79" t="s">
        <v>102</v>
      </c>
      <c r="T79">
        <v>0.33960047003525262</v>
      </c>
      <c r="U79">
        <v>0.44999999999999996</v>
      </c>
    </row>
    <row r="80" spans="1:21">
      <c r="A80" t="s">
        <v>145</v>
      </c>
      <c r="B80" t="s">
        <v>117</v>
      </c>
      <c r="C80" t="s">
        <v>96</v>
      </c>
      <c r="D80" t="s">
        <v>112</v>
      </c>
      <c r="E80" t="s">
        <v>108</v>
      </c>
      <c r="F80" s="7">
        <v>3</v>
      </c>
      <c r="G80">
        <v>6588</v>
      </c>
      <c r="H80" t="s">
        <v>99</v>
      </c>
      <c r="I80">
        <v>1233</v>
      </c>
      <c r="J80">
        <v>1.6</v>
      </c>
      <c r="K80" t="s">
        <v>100</v>
      </c>
      <c r="L80">
        <v>200000</v>
      </c>
      <c r="M80" t="s">
        <v>120</v>
      </c>
      <c r="N80" t="s">
        <v>102</v>
      </c>
      <c r="O80" t="s">
        <v>141</v>
      </c>
      <c r="P80">
        <v>1220</v>
      </c>
      <c r="Q80" t="s">
        <v>102</v>
      </c>
      <c r="R80">
        <v>0.75</v>
      </c>
      <c r="S80" t="s">
        <v>111</v>
      </c>
      <c r="T80">
        <v>0.99918896999188966</v>
      </c>
      <c r="U80">
        <v>0.24999999999999994</v>
      </c>
    </row>
    <row r="81" spans="1:21">
      <c r="A81" t="s">
        <v>72</v>
      </c>
      <c r="B81" t="s">
        <v>128</v>
      </c>
      <c r="C81" t="s">
        <v>102</v>
      </c>
      <c r="D81" t="s">
        <v>107</v>
      </c>
      <c r="E81" t="s">
        <v>98</v>
      </c>
      <c r="F81" s="7">
        <v>1</v>
      </c>
      <c r="G81">
        <v>4459</v>
      </c>
      <c r="H81" t="s">
        <v>123</v>
      </c>
      <c r="I81">
        <v>728</v>
      </c>
      <c r="J81">
        <v>0.2</v>
      </c>
      <c r="K81" t="s">
        <v>100</v>
      </c>
      <c r="L81">
        <v>78333.333333333328</v>
      </c>
      <c r="M81" t="s">
        <v>109</v>
      </c>
      <c r="N81" t="s">
        <v>111</v>
      </c>
      <c r="O81" t="s">
        <v>146</v>
      </c>
      <c r="P81">
        <v>1015</v>
      </c>
      <c r="Q81" t="s">
        <v>104</v>
      </c>
      <c r="R81">
        <v>0.76595744680851063</v>
      </c>
      <c r="S81" t="s">
        <v>104</v>
      </c>
      <c r="T81">
        <v>0.36675824175824173</v>
      </c>
      <c r="U81">
        <v>7.5000000000000067E-2</v>
      </c>
    </row>
    <row r="82" spans="1:21">
      <c r="A82" t="s">
        <v>73</v>
      </c>
      <c r="B82" t="s">
        <v>128</v>
      </c>
      <c r="C82" t="s">
        <v>102</v>
      </c>
      <c r="D82" t="s">
        <v>112</v>
      </c>
      <c r="E82" t="s">
        <v>98</v>
      </c>
      <c r="F82" s="7">
        <v>1</v>
      </c>
      <c r="G82">
        <v>5597</v>
      </c>
      <c r="H82" t="s">
        <v>99</v>
      </c>
      <c r="I82">
        <v>1159</v>
      </c>
      <c r="J82">
        <v>3.5</v>
      </c>
      <c r="K82" t="s">
        <v>100</v>
      </c>
      <c r="L82">
        <v>136666.66666666666</v>
      </c>
      <c r="M82" t="s">
        <v>113</v>
      </c>
      <c r="N82" t="s">
        <v>111</v>
      </c>
      <c r="O82" t="s">
        <v>146</v>
      </c>
      <c r="P82">
        <v>1280</v>
      </c>
      <c r="Q82" t="s">
        <v>102</v>
      </c>
      <c r="R82">
        <v>0.91463414634146345</v>
      </c>
      <c r="S82" t="s">
        <v>102</v>
      </c>
      <c r="T82">
        <v>0.26747195858498707</v>
      </c>
      <c r="U82">
        <v>1.7999999999999996</v>
      </c>
    </row>
    <row r="83" spans="1:21">
      <c r="A83" t="s">
        <v>74</v>
      </c>
      <c r="B83" t="s">
        <v>128</v>
      </c>
      <c r="C83" t="s">
        <v>104</v>
      </c>
      <c r="D83" t="s">
        <v>112</v>
      </c>
      <c r="E83" t="s">
        <v>98</v>
      </c>
      <c r="F83" s="7">
        <v>1</v>
      </c>
      <c r="G83">
        <v>4070</v>
      </c>
      <c r="H83" t="s">
        <v>99</v>
      </c>
      <c r="I83">
        <v>1397</v>
      </c>
      <c r="J83">
        <v>1.82</v>
      </c>
      <c r="K83" t="s">
        <v>100</v>
      </c>
      <c r="L83">
        <v>66666.666666666672</v>
      </c>
      <c r="M83" t="s">
        <v>109</v>
      </c>
      <c r="N83" t="s">
        <v>102</v>
      </c>
      <c r="O83" t="s">
        <v>146</v>
      </c>
      <c r="P83">
        <v>1370</v>
      </c>
      <c r="Q83" t="s">
        <v>104</v>
      </c>
      <c r="R83">
        <v>0.89999999999999991</v>
      </c>
      <c r="S83" t="s">
        <v>113</v>
      </c>
      <c r="T83">
        <v>2.2906227630637079E-2</v>
      </c>
      <c r="U83">
        <v>0.10000000000000009</v>
      </c>
    </row>
    <row r="84" spans="1:21">
      <c r="A84" t="s">
        <v>75</v>
      </c>
      <c r="B84" t="s">
        <v>128</v>
      </c>
      <c r="C84" t="s">
        <v>104</v>
      </c>
      <c r="D84" t="s">
        <v>107</v>
      </c>
      <c r="E84" t="s">
        <v>98</v>
      </c>
      <c r="F84" s="7">
        <v>1</v>
      </c>
      <c r="G84">
        <v>8018</v>
      </c>
      <c r="H84" t="s">
        <v>99</v>
      </c>
      <c r="I84">
        <v>1649</v>
      </c>
      <c r="J84">
        <v>6.7450000000000001</v>
      </c>
      <c r="K84" t="s">
        <v>100</v>
      </c>
      <c r="L84">
        <v>93333.333333333328</v>
      </c>
      <c r="M84" t="s">
        <v>109</v>
      </c>
      <c r="N84" t="s">
        <v>113</v>
      </c>
      <c r="O84" t="s">
        <v>146</v>
      </c>
      <c r="P84">
        <v>1620</v>
      </c>
      <c r="Q84" t="s">
        <v>96</v>
      </c>
      <c r="R84">
        <v>0.85714285714285721</v>
      </c>
      <c r="S84" t="s">
        <v>96</v>
      </c>
      <c r="T84">
        <v>-9.5815645845967259E-2</v>
      </c>
      <c r="U84">
        <v>8.1541882876204168E-3</v>
      </c>
    </row>
    <row r="85" spans="1:21">
      <c r="A85" t="s">
        <v>76</v>
      </c>
      <c r="B85" t="s">
        <v>128</v>
      </c>
      <c r="C85" t="s">
        <v>104</v>
      </c>
      <c r="D85" t="s">
        <v>107</v>
      </c>
      <c r="E85" t="s">
        <v>98</v>
      </c>
      <c r="F85" s="7">
        <v>1</v>
      </c>
      <c r="G85">
        <v>8002</v>
      </c>
      <c r="H85" t="s">
        <v>99</v>
      </c>
      <c r="I85">
        <v>1007</v>
      </c>
      <c r="J85">
        <v>7.7359999999999998</v>
      </c>
      <c r="K85" t="s">
        <v>100</v>
      </c>
      <c r="L85">
        <v>155000</v>
      </c>
      <c r="M85" t="s">
        <v>102</v>
      </c>
      <c r="N85" t="s">
        <v>113</v>
      </c>
      <c r="O85" t="s">
        <v>146</v>
      </c>
      <c r="P85">
        <v>2165</v>
      </c>
      <c r="Q85" t="s">
        <v>113</v>
      </c>
      <c r="R85">
        <v>0.5161290322580645</v>
      </c>
      <c r="S85" t="s">
        <v>96</v>
      </c>
      <c r="T85">
        <v>0.14001986097318769</v>
      </c>
      <c r="U85">
        <v>8.2730093071354781E-3</v>
      </c>
    </row>
    <row r="86" spans="1:21">
      <c r="A86" t="s">
        <v>77</v>
      </c>
      <c r="B86" t="s">
        <v>128</v>
      </c>
      <c r="C86" t="s">
        <v>102</v>
      </c>
      <c r="D86" t="s">
        <v>107</v>
      </c>
      <c r="E86" t="s">
        <v>98</v>
      </c>
      <c r="F86" s="7">
        <v>1</v>
      </c>
      <c r="G86">
        <v>4077</v>
      </c>
      <c r="H86" t="s">
        <v>123</v>
      </c>
      <c r="I86">
        <v>579</v>
      </c>
      <c r="J86">
        <v>0.2</v>
      </c>
      <c r="K86" t="s">
        <v>100</v>
      </c>
      <c r="L86">
        <v>58333.333333333328</v>
      </c>
      <c r="M86" t="s">
        <v>109</v>
      </c>
      <c r="N86" t="s">
        <v>111</v>
      </c>
      <c r="O86" t="s">
        <v>146</v>
      </c>
      <c r="P86">
        <v>675</v>
      </c>
      <c r="Q86" t="s">
        <v>104</v>
      </c>
      <c r="R86">
        <v>0.68571428571428572</v>
      </c>
      <c r="S86" t="s">
        <v>104</v>
      </c>
      <c r="T86">
        <v>0.7426597582037997</v>
      </c>
      <c r="U86">
        <v>0.36500000000000005</v>
      </c>
    </row>
    <row r="87" spans="1:21">
      <c r="A87" t="s">
        <v>78</v>
      </c>
      <c r="B87" t="s">
        <v>128</v>
      </c>
      <c r="C87" t="s">
        <v>104</v>
      </c>
      <c r="D87" t="s">
        <v>112</v>
      </c>
      <c r="E87" t="s">
        <v>108</v>
      </c>
      <c r="F87" s="7">
        <v>3</v>
      </c>
      <c r="G87">
        <v>7813</v>
      </c>
      <c r="H87" t="s">
        <v>99</v>
      </c>
      <c r="I87">
        <v>1132</v>
      </c>
      <c r="J87">
        <v>2.2999999999999998</v>
      </c>
      <c r="K87" t="s">
        <v>100</v>
      </c>
      <c r="L87">
        <v>109166.66666666667</v>
      </c>
      <c r="M87" t="s">
        <v>113</v>
      </c>
      <c r="N87" t="s">
        <v>102</v>
      </c>
      <c r="O87" t="s">
        <v>146</v>
      </c>
      <c r="P87">
        <v>1310</v>
      </c>
      <c r="Q87" t="s">
        <v>102</v>
      </c>
      <c r="R87">
        <v>0.73282442748091603</v>
      </c>
      <c r="S87" t="s">
        <v>111</v>
      </c>
      <c r="T87">
        <v>0.12190812720848057</v>
      </c>
      <c r="U87">
        <v>0.47826086956521746</v>
      </c>
    </row>
    <row r="88" spans="1:21">
      <c r="A88" t="s">
        <v>79</v>
      </c>
      <c r="B88" t="s">
        <v>128</v>
      </c>
      <c r="C88" t="s">
        <v>111</v>
      </c>
      <c r="D88" t="s">
        <v>107</v>
      </c>
      <c r="E88" t="s">
        <v>108</v>
      </c>
      <c r="F88" s="7">
        <v>3</v>
      </c>
      <c r="G88">
        <v>4189</v>
      </c>
      <c r="H88" t="s">
        <v>123</v>
      </c>
      <c r="I88">
        <v>739</v>
      </c>
      <c r="J88">
        <v>0.2</v>
      </c>
      <c r="K88" t="s">
        <v>100</v>
      </c>
      <c r="L88">
        <v>66666.666666666672</v>
      </c>
      <c r="M88" t="s">
        <v>109</v>
      </c>
      <c r="N88" t="s">
        <v>102</v>
      </c>
      <c r="O88" t="s">
        <v>146</v>
      </c>
      <c r="P88">
        <v>1710</v>
      </c>
      <c r="Q88" t="s">
        <v>102</v>
      </c>
      <c r="R88">
        <v>0.89999999999999991</v>
      </c>
      <c r="S88" t="s">
        <v>104</v>
      </c>
      <c r="T88">
        <v>0.41948579161028415</v>
      </c>
      <c r="U88">
        <v>6.0000000000000053E-2</v>
      </c>
    </row>
    <row r="89" spans="1:21">
      <c r="A89" t="s">
        <v>147</v>
      </c>
      <c r="B89" t="s">
        <v>117</v>
      </c>
      <c r="C89" t="s">
        <v>96</v>
      </c>
      <c r="D89" t="s">
        <v>107</v>
      </c>
      <c r="E89" t="s">
        <v>98</v>
      </c>
      <c r="F89" s="7">
        <v>1</v>
      </c>
      <c r="G89">
        <v>5513</v>
      </c>
      <c r="H89" t="s">
        <v>99</v>
      </c>
      <c r="I89">
        <v>939</v>
      </c>
      <c r="J89">
        <v>0.5</v>
      </c>
      <c r="K89" t="s">
        <v>100</v>
      </c>
      <c r="L89">
        <v>142500</v>
      </c>
      <c r="M89" t="s">
        <v>113</v>
      </c>
      <c r="N89" t="s">
        <v>113</v>
      </c>
      <c r="O89" t="s">
        <v>146</v>
      </c>
      <c r="P89">
        <v>1330</v>
      </c>
      <c r="Q89" t="s">
        <v>104</v>
      </c>
      <c r="R89">
        <v>0.84210526315789469</v>
      </c>
      <c r="S89" t="s">
        <v>113</v>
      </c>
      <c r="T89">
        <v>-1.5974440894568689E-2</v>
      </c>
      <c r="U89">
        <v>0.28571428571428581</v>
      </c>
    </row>
    <row r="90" spans="1:21">
      <c r="A90" t="s">
        <v>80</v>
      </c>
      <c r="B90" t="s">
        <v>114</v>
      </c>
      <c r="C90" t="s">
        <v>113</v>
      </c>
      <c r="D90" t="s">
        <v>112</v>
      </c>
      <c r="E90" t="s">
        <v>98</v>
      </c>
      <c r="F90" s="7">
        <v>1</v>
      </c>
      <c r="G90">
        <v>4253</v>
      </c>
      <c r="H90" t="s">
        <v>99</v>
      </c>
      <c r="I90">
        <v>1073</v>
      </c>
      <c r="J90">
        <v>0.65</v>
      </c>
      <c r="K90" t="s">
        <v>100</v>
      </c>
      <c r="L90">
        <v>250000</v>
      </c>
      <c r="M90" t="s">
        <v>118</v>
      </c>
      <c r="N90" t="s">
        <v>104</v>
      </c>
      <c r="O90" t="s">
        <v>148</v>
      </c>
      <c r="P90">
        <v>1175</v>
      </c>
      <c r="Q90" t="s">
        <v>111</v>
      </c>
      <c r="R90">
        <v>1</v>
      </c>
      <c r="S90" t="s">
        <v>102</v>
      </c>
      <c r="T90">
        <v>5.5917986952469714E-3</v>
      </c>
      <c r="U90">
        <v>0.13333333333333333</v>
      </c>
    </row>
    <row r="91" spans="1:21">
      <c r="A91" t="s">
        <v>81</v>
      </c>
      <c r="B91" t="s">
        <v>114</v>
      </c>
      <c r="C91" t="s">
        <v>111</v>
      </c>
      <c r="D91" t="s">
        <v>112</v>
      </c>
      <c r="E91" t="s">
        <v>98</v>
      </c>
      <c r="F91" s="7">
        <v>1</v>
      </c>
      <c r="G91">
        <v>4756</v>
      </c>
      <c r="H91" t="s">
        <v>99</v>
      </c>
      <c r="I91">
        <v>1071</v>
      </c>
      <c r="J91">
        <v>0.6</v>
      </c>
      <c r="K91" t="s">
        <v>100</v>
      </c>
      <c r="L91">
        <v>250000</v>
      </c>
      <c r="M91" t="s">
        <v>118</v>
      </c>
      <c r="N91" t="s">
        <v>104</v>
      </c>
      <c r="O91" t="s">
        <v>148</v>
      </c>
      <c r="P91">
        <v>1250</v>
      </c>
      <c r="Q91" t="s">
        <v>96</v>
      </c>
      <c r="R91">
        <v>1</v>
      </c>
      <c r="S91" t="s">
        <v>102</v>
      </c>
      <c r="T91">
        <v>-0.14005602240896359</v>
      </c>
      <c r="U91">
        <v>0.13333333333333347</v>
      </c>
    </row>
    <row r="92" spans="1:21">
      <c r="A92" t="s">
        <v>82</v>
      </c>
      <c r="B92" t="s">
        <v>114</v>
      </c>
      <c r="C92" t="s">
        <v>102</v>
      </c>
      <c r="D92" t="s">
        <v>107</v>
      </c>
      <c r="E92" t="s">
        <v>98</v>
      </c>
      <c r="F92" s="7">
        <v>1</v>
      </c>
      <c r="G92">
        <v>5414</v>
      </c>
      <c r="H92" t="s">
        <v>99</v>
      </c>
      <c r="I92">
        <v>550</v>
      </c>
      <c r="J92">
        <v>0.14249999999999999</v>
      </c>
      <c r="K92" t="s">
        <v>100</v>
      </c>
      <c r="L92">
        <v>30000</v>
      </c>
      <c r="M92" t="s">
        <v>101</v>
      </c>
      <c r="N92" t="s">
        <v>104</v>
      </c>
      <c r="O92" t="s">
        <v>148</v>
      </c>
      <c r="P92">
        <v>500</v>
      </c>
      <c r="Q92" t="s">
        <v>113</v>
      </c>
      <c r="R92">
        <v>0.83333333333333337</v>
      </c>
      <c r="S92" t="s">
        <v>113</v>
      </c>
      <c r="T92">
        <v>0.04</v>
      </c>
      <c r="U92">
        <v>0</v>
      </c>
    </row>
    <row r="93" spans="1:21">
      <c r="A93" t="s">
        <v>83</v>
      </c>
      <c r="B93" t="s">
        <v>114</v>
      </c>
      <c r="C93" t="s">
        <v>102</v>
      </c>
      <c r="D93" t="s">
        <v>107</v>
      </c>
      <c r="E93" t="s">
        <v>98</v>
      </c>
      <c r="F93" s="7">
        <v>1</v>
      </c>
      <c r="G93">
        <v>5414</v>
      </c>
      <c r="H93" t="s">
        <v>99</v>
      </c>
      <c r="I93">
        <v>550</v>
      </c>
      <c r="J93">
        <v>0.14249999999999999</v>
      </c>
      <c r="K93" t="s">
        <v>100</v>
      </c>
      <c r="L93">
        <v>30000</v>
      </c>
      <c r="M93" t="s">
        <v>101</v>
      </c>
      <c r="N93" t="s">
        <v>104</v>
      </c>
      <c r="O93" t="s">
        <v>148</v>
      </c>
      <c r="P93">
        <v>280</v>
      </c>
      <c r="Q93" t="s">
        <v>113</v>
      </c>
      <c r="R93">
        <v>0.83333333333333337</v>
      </c>
      <c r="S93" t="s">
        <v>113</v>
      </c>
      <c r="T93">
        <v>0.04</v>
      </c>
      <c r="U93">
        <v>0</v>
      </c>
    </row>
    <row r="94" spans="1:21">
      <c r="A94" t="s">
        <v>84</v>
      </c>
      <c r="B94" t="s">
        <v>124</v>
      </c>
      <c r="C94" t="s">
        <v>96</v>
      </c>
      <c r="D94" t="s">
        <v>97</v>
      </c>
      <c r="E94" t="s">
        <v>98</v>
      </c>
      <c r="F94" s="7">
        <v>1</v>
      </c>
      <c r="G94">
        <v>7213</v>
      </c>
      <c r="H94" t="s">
        <v>99</v>
      </c>
      <c r="I94">
        <v>1475</v>
      </c>
      <c r="J94">
        <v>1.07</v>
      </c>
      <c r="K94" t="s">
        <v>100</v>
      </c>
      <c r="L94">
        <v>145833.33333333334</v>
      </c>
      <c r="M94" t="s">
        <v>113</v>
      </c>
      <c r="N94" t="s">
        <v>111</v>
      </c>
      <c r="O94" t="s">
        <v>148</v>
      </c>
      <c r="P94">
        <v>1180</v>
      </c>
      <c r="Q94" t="s">
        <v>104</v>
      </c>
      <c r="R94">
        <v>0.96</v>
      </c>
      <c r="S94" t="s">
        <v>102</v>
      </c>
      <c r="T94">
        <v>0.35050847457627121</v>
      </c>
      <c r="U94">
        <v>0</v>
      </c>
    </row>
    <row r="95" spans="1:21">
      <c r="A95" t="s">
        <v>149</v>
      </c>
      <c r="B95" t="s">
        <v>128</v>
      </c>
      <c r="C95" t="s">
        <v>102</v>
      </c>
      <c r="D95" t="s">
        <v>112</v>
      </c>
      <c r="E95" t="s">
        <v>98</v>
      </c>
      <c r="F95" s="7">
        <v>1</v>
      </c>
      <c r="G95">
        <v>287</v>
      </c>
      <c r="H95" t="s">
        <v>99</v>
      </c>
      <c r="I95">
        <v>1233</v>
      </c>
      <c r="J95">
        <v>0.86363636363636354</v>
      </c>
      <c r="K95" t="s">
        <v>100</v>
      </c>
      <c r="L95">
        <v>65000</v>
      </c>
      <c r="M95" t="s">
        <v>109</v>
      </c>
      <c r="N95" t="s">
        <v>113</v>
      </c>
      <c r="O95" t="s">
        <v>148</v>
      </c>
      <c r="P95">
        <v>870</v>
      </c>
      <c r="Q95" t="s">
        <v>102</v>
      </c>
      <c r="R95">
        <v>0.61538461538461542</v>
      </c>
      <c r="S95" t="s">
        <v>113</v>
      </c>
      <c r="T95">
        <v>4.4606650446066508E-2</v>
      </c>
      <c r="U95">
        <v>0.38947368421052642</v>
      </c>
    </row>
    <row r="96" spans="1:21">
      <c r="A96" t="s">
        <v>150</v>
      </c>
      <c r="B96" t="s">
        <v>128</v>
      </c>
      <c r="C96" t="s">
        <v>104</v>
      </c>
      <c r="D96" t="s">
        <v>112</v>
      </c>
      <c r="E96" t="s">
        <v>98</v>
      </c>
      <c r="F96" s="7">
        <v>1</v>
      </c>
      <c r="G96">
        <v>4392</v>
      </c>
      <c r="H96" t="s">
        <v>99</v>
      </c>
      <c r="I96">
        <v>1040</v>
      </c>
      <c r="J96">
        <v>0.6</v>
      </c>
      <c r="K96" t="s">
        <v>100</v>
      </c>
      <c r="L96">
        <v>75000</v>
      </c>
      <c r="M96" t="s">
        <v>109</v>
      </c>
      <c r="N96" t="s">
        <v>113</v>
      </c>
      <c r="O96" t="s">
        <v>148</v>
      </c>
      <c r="P96">
        <v>1432</v>
      </c>
      <c r="Q96" t="s">
        <v>102</v>
      </c>
      <c r="R96">
        <v>0.66666666666666663</v>
      </c>
      <c r="S96" t="s">
        <v>96</v>
      </c>
      <c r="T96">
        <v>3.8461538461538464E-2</v>
      </c>
      <c r="U96">
        <v>0</v>
      </c>
    </row>
    <row r="97" spans="1:21">
      <c r="A97" t="s">
        <v>151</v>
      </c>
      <c r="B97" t="s">
        <v>128</v>
      </c>
      <c r="C97" t="s">
        <v>104</v>
      </c>
      <c r="D97" t="s">
        <v>112</v>
      </c>
      <c r="E97" t="s">
        <v>98</v>
      </c>
      <c r="F97" s="7">
        <v>1</v>
      </c>
      <c r="G97">
        <v>3570</v>
      </c>
      <c r="H97" t="s">
        <v>99</v>
      </c>
      <c r="I97">
        <v>674</v>
      </c>
      <c r="J97">
        <v>0.76</v>
      </c>
      <c r="K97" t="s">
        <v>100</v>
      </c>
      <c r="L97">
        <v>155000</v>
      </c>
      <c r="M97" t="s">
        <v>102</v>
      </c>
      <c r="N97" t="s">
        <v>102</v>
      </c>
      <c r="O97" t="s">
        <v>148</v>
      </c>
      <c r="P97">
        <v>910</v>
      </c>
      <c r="Q97" t="s">
        <v>113</v>
      </c>
      <c r="R97">
        <v>0.83870967741935487</v>
      </c>
      <c r="S97" t="s">
        <v>113</v>
      </c>
      <c r="T97">
        <v>3.857566765578635E-2</v>
      </c>
      <c r="U97">
        <v>7.8947368421052558E-2</v>
      </c>
    </row>
    <row r="98" spans="1:21">
      <c r="A98" t="s">
        <v>85</v>
      </c>
      <c r="B98" t="s">
        <v>128</v>
      </c>
      <c r="C98" t="s">
        <v>104</v>
      </c>
      <c r="D98" t="s">
        <v>107</v>
      </c>
      <c r="E98" t="s">
        <v>98</v>
      </c>
      <c r="F98" s="7">
        <v>1</v>
      </c>
      <c r="G98">
        <v>8523</v>
      </c>
      <c r="H98" t="s">
        <v>99</v>
      </c>
      <c r="I98">
        <v>1982</v>
      </c>
      <c r="J98">
        <v>6.2</v>
      </c>
      <c r="K98" t="s">
        <v>100</v>
      </c>
      <c r="L98">
        <v>86666.666666666672</v>
      </c>
      <c r="M98" t="s">
        <v>109</v>
      </c>
      <c r="N98" t="s">
        <v>104</v>
      </c>
      <c r="O98" t="s">
        <v>148</v>
      </c>
      <c r="P98">
        <v>1160</v>
      </c>
      <c r="Q98" t="s">
        <v>113</v>
      </c>
      <c r="R98">
        <v>0.92307692307692302</v>
      </c>
      <c r="S98" t="s">
        <v>96</v>
      </c>
      <c r="T98">
        <v>-0.12209889001009082</v>
      </c>
      <c r="U98">
        <v>-0.1290322580645161</v>
      </c>
    </row>
    <row r="99" spans="1:21">
      <c r="A99" t="s">
        <v>86</v>
      </c>
      <c r="B99" t="s">
        <v>128</v>
      </c>
      <c r="C99" t="s">
        <v>102</v>
      </c>
      <c r="D99" t="s">
        <v>107</v>
      </c>
      <c r="E99" t="s">
        <v>98</v>
      </c>
      <c r="F99" s="7">
        <v>1</v>
      </c>
      <c r="G99">
        <v>5670</v>
      </c>
      <c r="H99" t="s">
        <v>99</v>
      </c>
      <c r="I99">
        <v>887</v>
      </c>
      <c r="J99">
        <v>0.85</v>
      </c>
      <c r="K99" t="s">
        <v>100</v>
      </c>
      <c r="L99">
        <v>58333.333333333336</v>
      </c>
      <c r="M99" t="s">
        <v>109</v>
      </c>
      <c r="N99" t="s">
        <v>102</v>
      </c>
      <c r="O99" t="s">
        <v>148</v>
      </c>
      <c r="P99">
        <v>1300</v>
      </c>
      <c r="Q99" t="s">
        <v>102</v>
      </c>
      <c r="R99">
        <v>0.8571428571428571</v>
      </c>
      <c r="S99" t="s">
        <v>111</v>
      </c>
      <c r="T99">
        <v>0.23449830890642615</v>
      </c>
      <c r="U99">
        <v>0.47882352941176465</v>
      </c>
    </row>
    <row r="100" spans="1:21">
      <c r="A100" t="s">
        <v>87</v>
      </c>
      <c r="B100" t="s">
        <v>128</v>
      </c>
      <c r="C100" t="s">
        <v>102</v>
      </c>
      <c r="D100" t="s">
        <v>107</v>
      </c>
      <c r="E100" t="s">
        <v>98</v>
      </c>
      <c r="F100" s="7">
        <v>1</v>
      </c>
      <c r="G100">
        <v>6001</v>
      </c>
      <c r="H100" t="s">
        <v>99</v>
      </c>
      <c r="I100">
        <v>1119</v>
      </c>
      <c r="J100">
        <v>4.41</v>
      </c>
      <c r="K100" t="s">
        <v>100</v>
      </c>
      <c r="L100">
        <v>116666.66666666667</v>
      </c>
      <c r="M100" t="s">
        <v>113</v>
      </c>
      <c r="N100" t="s">
        <v>102</v>
      </c>
      <c r="O100" t="s">
        <v>148</v>
      </c>
      <c r="P100">
        <v>1333</v>
      </c>
      <c r="Q100" t="s">
        <v>102</v>
      </c>
      <c r="R100">
        <v>0.8571428571428571</v>
      </c>
      <c r="S100" t="s">
        <v>96</v>
      </c>
      <c r="T100">
        <v>-8.8471849865951746E-2</v>
      </c>
      <c r="U100">
        <v>0</v>
      </c>
    </row>
    <row r="101" spans="1:21">
      <c r="A101" t="s">
        <v>152</v>
      </c>
      <c r="B101" t="s">
        <v>128</v>
      </c>
      <c r="C101" t="s">
        <v>104</v>
      </c>
      <c r="D101" t="s">
        <v>112</v>
      </c>
      <c r="E101" t="s">
        <v>98</v>
      </c>
      <c r="F101" s="7">
        <v>1</v>
      </c>
      <c r="G101">
        <v>1381</v>
      </c>
      <c r="H101" t="s">
        <v>99</v>
      </c>
      <c r="I101">
        <v>1098</v>
      </c>
      <c r="J101">
        <v>1.2</v>
      </c>
      <c r="K101" t="s">
        <v>100</v>
      </c>
      <c r="L101">
        <v>230833.33333333334</v>
      </c>
      <c r="M101" t="s">
        <v>120</v>
      </c>
      <c r="N101" t="s">
        <v>102</v>
      </c>
      <c r="O101" t="s">
        <v>148</v>
      </c>
      <c r="P101">
        <v>896</v>
      </c>
      <c r="Q101" t="s">
        <v>113</v>
      </c>
      <c r="R101">
        <v>0.86642599277978338</v>
      </c>
      <c r="S101" t="s">
        <v>113</v>
      </c>
      <c r="T101">
        <v>-9.0163934426229511E-2</v>
      </c>
      <c r="U101">
        <v>-5.4166666666666627E-2</v>
      </c>
    </row>
    <row r="102" spans="1:21">
      <c r="A102" t="s">
        <v>153</v>
      </c>
      <c r="B102" t="s">
        <v>128</v>
      </c>
      <c r="C102" t="s">
        <v>104</v>
      </c>
      <c r="D102" t="s">
        <v>112</v>
      </c>
      <c r="E102" t="s">
        <v>98</v>
      </c>
      <c r="F102" s="7">
        <v>1</v>
      </c>
      <c r="G102">
        <v>7729</v>
      </c>
      <c r="H102" t="s">
        <v>99</v>
      </c>
      <c r="I102">
        <v>1202</v>
      </c>
      <c r="J102">
        <v>3</v>
      </c>
      <c r="K102" t="s">
        <v>100</v>
      </c>
      <c r="L102">
        <v>116666.66666666667</v>
      </c>
      <c r="M102" t="s">
        <v>113</v>
      </c>
      <c r="N102" t="s">
        <v>102</v>
      </c>
      <c r="O102" t="s">
        <v>148</v>
      </c>
      <c r="P102">
        <v>945</v>
      </c>
      <c r="Q102" t="s">
        <v>96</v>
      </c>
      <c r="R102">
        <v>0.8571428571428571</v>
      </c>
      <c r="S102" t="s">
        <v>96</v>
      </c>
      <c r="T102">
        <v>-0.12562396006655574</v>
      </c>
      <c r="U102">
        <v>0</v>
      </c>
    </row>
    <row r="103" spans="1:21">
      <c r="A103" t="s">
        <v>154</v>
      </c>
      <c r="B103" t="s">
        <v>128</v>
      </c>
      <c r="C103" t="s">
        <v>104</v>
      </c>
      <c r="D103" t="s">
        <v>112</v>
      </c>
      <c r="E103" t="s">
        <v>98</v>
      </c>
      <c r="F103" s="7">
        <v>1</v>
      </c>
      <c r="G103">
        <v>2398</v>
      </c>
      <c r="H103" t="s">
        <v>99</v>
      </c>
      <c r="I103">
        <v>1040</v>
      </c>
      <c r="J103">
        <v>1.45</v>
      </c>
      <c r="K103" t="s">
        <v>100</v>
      </c>
      <c r="L103">
        <v>216666.66666666669</v>
      </c>
      <c r="M103" t="s">
        <v>120</v>
      </c>
      <c r="N103" t="s">
        <v>111</v>
      </c>
      <c r="O103" t="s">
        <v>148</v>
      </c>
      <c r="P103">
        <v>1160</v>
      </c>
      <c r="Q103" t="s">
        <v>96</v>
      </c>
      <c r="R103">
        <v>0.69230769230769229</v>
      </c>
      <c r="S103" t="s">
        <v>113</v>
      </c>
      <c r="T103">
        <v>-8.1730769230769232E-2</v>
      </c>
      <c r="U103">
        <v>4.3448275862068932E-2</v>
      </c>
    </row>
    <row r="104" spans="1:21">
      <c r="A104" t="s">
        <v>155</v>
      </c>
      <c r="B104" t="s">
        <v>128</v>
      </c>
      <c r="C104" t="s">
        <v>104</v>
      </c>
      <c r="D104" t="s">
        <v>112</v>
      </c>
      <c r="E104" t="s">
        <v>98</v>
      </c>
      <c r="F104" s="7">
        <v>1</v>
      </c>
      <c r="G104">
        <v>1885</v>
      </c>
      <c r="H104" t="s">
        <v>99</v>
      </c>
      <c r="I104">
        <v>915</v>
      </c>
      <c r="J104">
        <v>1</v>
      </c>
      <c r="K104" t="s">
        <v>100</v>
      </c>
      <c r="L104">
        <v>93333.333333333343</v>
      </c>
      <c r="M104" t="s">
        <v>109</v>
      </c>
      <c r="N104" t="s">
        <v>111</v>
      </c>
      <c r="O104" t="s">
        <v>148</v>
      </c>
      <c r="P104">
        <v>990</v>
      </c>
      <c r="Q104" t="s">
        <v>96</v>
      </c>
      <c r="R104">
        <v>0.64285714285714279</v>
      </c>
      <c r="S104" t="s">
        <v>113</v>
      </c>
      <c r="T104">
        <v>1.5300546448087432E-2</v>
      </c>
      <c r="U104">
        <v>0</v>
      </c>
    </row>
    <row r="105" spans="1:21">
      <c r="A105" t="s">
        <v>88</v>
      </c>
      <c r="B105" t="s">
        <v>128</v>
      </c>
      <c r="C105" t="s">
        <v>111</v>
      </c>
      <c r="D105" t="s">
        <v>112</v>
      </c>
      <c r="E105" t="s">
        <v>98</v>
      </c>
      <c r="F105">
        <v>1</v>
      </c>
      <c r="G105">
        <v>7571</v>
      </c>
      <c r="H105" t="s">
        <v>99</v>
      </c>
      <c r="I105">
        <v>1529</v>
      </c>
      <c r="J105">
        <v>4</v>
      </c>
      <c r="K105" t="s">
        <v>100</v>
      </c>
      <c r="L105">
        <v>79166.666666666672</v>
      </c>
      <c r="M105" t="s">
        <v>109</v>
      </c>
      <c r="N105" t="s">
        <v>96</v>
      </c>
      <c r="O105" t="s">
        <v>148</v>
      </c>
      <c r="P105">
        <v>1580</v>
      </c>
      <c r="Q105" t="s">
        <v>104</v>
      </c>
      <c r="R105">
        <v>0.94736842105263153</v>
      </c>
      <c r="S105" t="s">
        <v>113</v>
      </c>
      <c r="T105">
        <v>0.94898626553302812</v>
      </c>
      <c r="U105">
        <v>0.375</v>
      </c>
    </row>
    <row r="106" spans="1:21">
      <c r="A106" t="s">
        <v>156</v>
      </c>
      <c r="B106" t="s">
        <v>106</v>
      </c>
      <c r="C106" t="s">
        <v>104</v>
      </c>
      <c r="D106" t="s">
        <v>107</v>
      </c>
      <c r="E106" t="s">
        <v>98</v>
      </c>
      <c r="F106">
        <v>1</v>
      </c>
      <c r="G106">
        <v>504</v>
      </c>
      <c r="H106" t="s">
        <v>99</v>
      </c>
      <c r="I106">
        <v>1548</v>
      </c>
      <c r="J106">
        <v>3.9</v>
      </c>
      <c r="K106" t="s">
        <v>100</v>
      </c>
      <c r="L106">
        <v>283333.33333333331</v>
      </c>
      <c r="M106" t="s">
        <v>118</v>
      </c>
      <c r="N106" t="s">
        <v>102</v>
      </c>
      <c r="O106" t="s">
        <v>148</v>
      </c>
      <c r="P106">
        <v>350</v>
      </c>
      <c r="Q106" t="s">
        <v>102</v>
      </c>
      <c r="R106">
        <v>0.88235294117647067</v>
      </c>
      <c r="S106" t="s">
        <v>96</v>
      </c>
      <c r="T106">
        <v>3.9405684754521962E-2</v>
      </c>
      <c r="U106">
        <v>7.6923076923076997E-2</v>
      </c>
    </row>
    <row r="107" spans="1:21">
      <c r="A107" t="s">
        <v>157</v>
      </c>
      <c r="B107" t="s">
        <v>117</v>
      </c>
      <c r="C107" t="s">
        <v>96</v>
      </c>
      <c r="D107" t="s">
        <v>112</v>
      </c>
      <c r="E107" t="s">
        <v>98</v>
      </c>
      <c r="F107">
        <v>1</v>
      </c>
      <c r="G107">
        <v>8439</v>
      </c>
      <c r="H107" t="s">
        <v>99</v>
      </c>
      <c r="I107">
        <v>1030</v>
      </c>
      <c r="J107">
        <v>1.2825</v>
      </c>
      <c r="K107" t="s">
        <v>100</v>
      </c>
      <c r="L107">
        <v>68333.333333333328</v>
      </c>
      <c r="M107" t="s">
        <v>109</v>
      </c>
      <c r="N107" t="s">
        <v>102</v>
      </c>
      <c r="O107" t="s">
        <v>148</v>
      </c>
      <c r="P107">
        <v>470</v>
      </c>
      <c r="Q107" t="s">
        <v>111</v>
      </c>
      <c r="R107">
        <v>0.87804878048780499</v>
      </c>
      <c r="S107" t="s">
        <v>96</v>
      </c>
      <c r="T107">
        <v>0.3679611650485437</v>
      </c>
      <c r="U107">
        <v>7.7972709551656985E-2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7"/>
  <sheetViews>
    <sheetView topLeftCell="A85" workbookViewId="0">
      <selection activeCell="A85" sqref="A1:XFD1048576"/>
    </sheetView>
  </sheetViews>
  <sheetFormatPr baseColWidth="10" defaultRowHeight="16"/>
  <cols>
    <col min="1" max="1" width="16.33203125" style="1" customWidth="1"/>
    <col min="4" max="4" width="11.5" customWidth="1"/>
    <col min="16" max="16" width="12.1640625" bestFit="1" customWidth="1"/>
    <col min="20" max="20" width="15" bestFit="1" customWidth="1"/>
    <col min="21" max="21" width="12.83203125" bestFit="1" customWidth="1"/>
  </cols>
  <sheetData>
    <row r="1" spans="1:21" ht="34">
      <c r="A1" s="1" t="s">
        <v>0</v>
      </c>
      <c r="B1" t="s">
        <v>2</v>
      </c>
      <c r="C1" t="s">
        <v>6</v>
      </c>
      <c r="D1" t="s">
        <v>9</v>
      </c>
      <c r="E1" s="1" t="s">
        <v>3</v>
      </c>
      <c r="F1" t="s">
        <v>89</v>
      </c>
      <c r="G1" t="s">
        <v>4</v>
      </c>
      <c r="H1" t="s">
        <v>5</v>
      </c>
      <c r="I1" t="s">
        <v>10</v>
      </c>
      <c r="J1" t="s">
        <v>11</v>
      </c>
      <c r="K1" t="s">
        <v>90</v>
      </c>
      <c r="L1" t="s">
        <v>91</v>
      </c>
      <c r="M1" t="s">
        <v>92</v>
      </c>
      <c r="N1" t="s">
        <v>7</v>
      </c>
      <c r="O1" t="s">
        <v>1</v>
      </c>
      <c r="P1" s="1" t="s">
        <v>158</v>
      </c>
      <c r="Q1" t="s">
        <v>8</v>
      </c>
      <c r="R1" t="s">
        <v>93</v>
      </c>
      <c r="S1" t="s">
        <v>159</v>
      </c>
      <c r="T1" t="s">
        <v>12</v>
      </c>
      <c r="U1" t="s">
        <v>13</v>
      </c>
    </row>
    <row r="2" spans="1:21" ht="17">
      <c r="A2" s="1" t="str">
        <f>Cost_Sch2!A2</f>
        <v>Bohai Ming Zhu</v>
      </c>
      <c r="B2" t="str">
        <f>Cost_Sch2!B2</f>
        <v>SEA CH</v>
      </c>
      <c r="C2">
        <f>VLOOKUP(Cost_Sch2!C2,Coding!$B$2:$D$6,3,FALSE)</f>
        <v>5</v>
      </c>
      <c r="D2" t="str">
        <f>Cost_Sch2!D2</f>
        <v>NOC</v>
      </c>
      <c r="E2">
        <f>VLOOKUP(Cost_Sch2!E2,Coding!$B$36:$C$37,2,FALSE)</f>
        <v>2</v>
      </c>
      <c r="F2" s="7">
        <f>Cost_Sch2!F2</f>
        <v>1</v>
      </c>
      <c r="G2" s="7">
        <f>Cost_Sch2!G2</f>
        <v>4350</v>
      </c>
      <c r="H2" t="str">
        <f>Cost_Sch2!H2</f>
        <v>EPC</v>
      </c>
      <c r="I2" s="7">
        <f>Cost_Sch2!I2</f>
        <v>259</v>
      </c>
      <c r="J2" s="6">
        <f>Cost_Sch2!J2</f>
        <v>0.4</v>
      </c>
      <c r="K2" t="str">
        <f>Cost_Sch2!K2</f>
        <v>NEW</v>
      </c>
      <c r="L2" s="7">
        <f>Cost_Sch2!L2</f>
        <v>40000</v>
      </c>
      <c r="M2">
        <f>VLOOKUP(Cost_Sch2!M2,Coding!$B$47:$D$53,3,FALSE)</f>
        <v>1</v>
      </c>
      <c r="N2">
        <f>VLOOKUP(Cost_Sch2!N2,Coding!$B$2:$D$6,3,FALSE)</f>
        <v>2</v>
      </c>
      <c r="O2" t="str">
        <f>Cost_Sch2!O2</f>
        <v>FPSO</v>
      </c>
      <c r="P2" s="7">
        <f>Cost_Sch2!P2</f>
        <v>30</v>
      </c>
      <c r="Q2">
        <f>VLOOKUP(Cost_Sch2!Q2,Coding!$B$2:$D$6,3,FALSE)</f>
        <v>1</v>
      </c>
      <c r="R2" s="9">
        <f>Cost_Sch2!R2</f>
        <v>1</v>
      </c>
      <c r="S2">
        <f>VLOOKUP(Cost_Sch2!S2,Coding!$B$2:$D$6,3,FALSE)</f>
        <v>1</v>
      </c>
      <c r="T2">
        <f>Cost_Sch2!T2</f>
        <v>0.47104247104247104</v>
      </c>
      <c r="U2">
        <f>Cost_Sch2!U2</f>
        <v>0.24999999999999994</v>
      </c>
    </row>
    <row r="3" spans="1:21" ht="17">
      <c r="A3" s="1" t="str">
        <f>Cost_Sch2!A3</f>
        <v>Petrojarl Varg</v>
      </c>
      <c r="B3" t="str">
        <f>Cost_Sch2!B3</f>
        <v>NE</v>
      </c>
      <c r="C3">
        <f>VLOOKUP(Cost_Sch2!C3,Coding!$B$2:$D$6,3,FALSE)</f>
        <v>1</v>
      </c>
      <c r="D3" t="str">
        <f>Cost_Sch2!D3</f>
        <v>OC</v>
      </c>
      <c r="E3">
        <f>VLOOKUP(Cost_Sch2!E3,Coding!$B$36:$C$37,2,FALSE)</f>
        <v>1</v>
      </c>
      <c r="F3" s="7">
        <f>Cost_Sch2!F3</f>
        <v>1</v>
      </c>
      <c r="G3" s="7">
        <f>Cost_Sch2!G3</f>
        <v>2240</v>
      </c>
      <c r="H3" t="str">
        <f>Cost_Sch2!H3</f>
        <v>EPC</v>
      </c>
      <c r="I3" s="7">
        <f>Cost_Sch2!I3</f>
        <v>816</v>
      </c>
      <c r="J3" s="6">
        <f>Cost_Sch2!J3</f>
        <v>0.46</v>
      </c>
      <c r="K3" t="str">
        <f>Cost_Sch2!K3</f>
        <v>NEW</v>
      </c>
      <c r="L3" s="7">
        <f>Cost_Sch2!L3</f>
        <v>65833.333333333328</v>
      </c>
      <c r="M3">
        <f>VLOOKUP(Cost_Sch2!M3,Coding!$B$47:$D$53,3,FALSE)</f>
        <v>2</v>
      </c>
      <c r="N3">
        <f>VLOOKUP(Cost_Sch2!N3,Coding!$B$2:$D$6,3,FALSE)</f>
        <v>2</v>
      </c>
      <c r="O3" t="str">
        <f>Cost_Sch2!O3</f>
        <v>FPSO</v>
      </c>
      <c r="P3" s="7">
        <f>Cost_Sch2!P3</f>
        <v>84</v>
      </c>
      <c r="Q3">
        <f>VLOOKUP(Cost_Sch2!Q3,Coding!$B$2:$D$6,3,FALSE)</f>
        <v>1</v>
      </c>
      <c r="R3" s="9">
        <f>Cost_Sch2!R3</f>
        <v>0.86582278481012664</v>
      </c>
      <c r="S3">
        <f>VLOOKUP(Cost_Sch2!S3,Coding!$B$2:$D$6,3,FALSE)</f>
        <v>2</v>
      </c>
      <c r="T3">
        <f>Cost_Sch2!T3</f>
        <v>0.28676470588235292</v>
      </c>
      <c r="U3">
        <f>Cost_Sch2!U3</f>
        <v>0.24</v>
      </c>
    </row>
    <row r="4" spans="1:21" ht="34">
      <c r="A4" s="1" t="str">
        <f>Cost_Sch2!A4</f>
        <v>Stybarrow Venture MV16</v>
      </c>
      <c r="B4" t="str">
        <f>Cost_Sch2!B4</f>
        <v>AUST/NZ</v>
      </c>
      <c r="C4">
        <f>VLOOKUP(Cost_Sch2!C4,Coding!$B$2:$D$6,3,FALSE)</f>
        <v>3</v>
      </c>
      <c r="D4" t="str">
        <f>Cost_Sch2!D4</f>
        <v>IOC</v>
      </c>
      <c r="E4">
        <f>VLOOKUP(Cost_Sch2!E4,Coding!$B$36:$C$37,2,FALSE)</f>
        <v>1</v>
      </c>
      <c r="F4" s="7">
        <f>Cost_Sch2!F4</f>
        <v>3</v>
      </c>
      <c r="G4" s="7">
        <f>Cost_Sch2!G4</f>
        <v>5922</v>
      </c>
      <c r="H4" t="str">
        <f>Cost_Sch2!H4</f>
        <v>EPC</v>
      </c>
      <c r="I4" s="7">
        <f>Cost_Sch2!I4</f>
        <v>702</v>
      </c>
      <c r="J4" s="6">
        <f>Cost_Sch2!J4</f>
        <v>0.59842519685039375</v>
      </c>
      <c r="K4" t="str">
        <f>Cost_Sch2!K4</f>
        <v>NEW</v>
      </c>
      <c r="L4" s="7">
        <f>Cost_Sch2!L4</f>
        <v>87500</v>
      </c>
      <c r="M4">
        <f>VLOOKUP(Cost_Sch2!M4,Coding!$B$47:$D$53,3,FALSE)</f>
        <v>2</v>
      </c>
      <c r="N4">
        <f>VLOOKUP(Cost_Sch2!N4,Coding!$B$2:$D$6,3,FALSE)</f>
        <v>3</v>
      </c>
      <c r="O4" t="str">
        <f>Cost_Sch2!O4</f>
        <v>FPSO</v>
      </c>
      <c r="P4" s="7">
        <f>Cost_Sch2!P4</f>
        <v>825</v>
      </c>
      <c r="Q4">
        <f>VLOOKUP(Cost_Sch2!Q4,Coding!$B$2:$D$6,3,FALSE)</f>
        <v>2</v>
      </c>
      <c r="R4" s="9">
        <f>Cost_Sch2!R4</f>
        <v>0.91428571428571426</v>
      </c>
      <c r="S4">
        <f>VLOOKUP(Cost_Sch2!S4,Coding!$B$2:$D$6,3,FALSE)</f>
        <v>4</v>
      </c>
      <c r="T4">
        <f>Cost_Sch2!T4</f>
        <v>-0.14387464387464388</v>
      </c>
      <c r="U4">
        <f>Cost_Sch2!U4</f>
        <v>0.26999999999999991</v>
      </c>
    </row>
    <row r="5" spans="1:21" ht="17">
      <c r="A5" s="1" t="str">
        <f>Cost_Sch2!A5</f>
        <v>Alima FPU</v>
      </c>
      <c r="B5" t="str">
        <f>Cost_Sch2!B5</f>
        <v>AFRICA</v>
      </c>
      <c r="C5">
        <f>VLOOKUP(Cost_Sch2!C5,Coding!$B$2:$D$6,3,FALSE)</f>
        <v>2</v>
      </c>
      <c r="D5" t="str">
        <f>Cost_Sch2!D5</f>
        <v>IOC</v>
      </c>
      <c r="E5">
        <f>VLOOKUP(Cost_Sch2!E5,Coding!$B$36:$C$37,2,FALSE)</f>
        <v>2</v>
      </c>
      <c r="F5" s="7">
        <f>Cost_Sch2!F5</f>
        <v>1</v>
      </c>
      <c r="G5" s="7">
        <f>Cost_Sch2!G5</f>
        <v>5720</v>
      </c>
      <c r="H5" t="str">
        <f>Cost_Sch2!H5</f>
        <v>EPC</v>
      </c>
      <c r="I5" s="7">
        <f>Cost_Sch2!I5</f>
        <v>994</v>
      </c>
      <c r="J5" s="6">
        <f>Cost_Sch2!J5</f>
        <v>1.133</v>
      </c>
      <c r="K5" t="str">
        <f>Cost_Sch2!K5</f>
        <v>NEW</v>
      </c>
      <c r="L5" s="7">
        <f>Cost_Sch2!L5</f>
        <v>100000</v>
      </c>
      <c r="M5">
        <f>VLOOKUP(Cost_Sch2!M5,Coding!$B$47:$D$53,3,FALSE)</f>
        <v>3</v>
      </c>
      <c r="N5">
        <f>VLOOKUP(Cost_Sch2!N5,Coding!$B$2:$D$6,3,FALSE)</f>
        <v>1</v>
      </c>
      <c r="O5" t="str">
        <f>Cost_Sch2!O5</f>
        <v>BARGE</v>
      </c>
      <c r="P5" s="7">
        <f>Cost_Sch2!P5</f>
        <v>600</v>
      </c>
      <c r="Q5">
        <f>VLOOKUP(Cost_Sch2!Q5,Coding!$B$2:$D$6,3,FALSE)</f>
        <v>3</v>
      </c>
      <c r="R5" s="9">
        <f>Cost_Sch2!R5</f>
        <v>0.9</v>
      </c>
      <c r="S5">
        <f>VLOOKUP(Cost_Sch2!S5,Coding!$B$2:$D$6,3,FALSE)</f>
        <v>4</v>
      </c>
      <c r="T5">
        <f>Cost_Sch2!T5</f>
        <v>-2.2132796780684104E-2</v>
      </c>
      <c r="U5">
        <f>Cost_Sch2!U5</f>
        <v>0.35000000000000014</v>
      </c>
    </row>
    <row r="6" spans="1:21" ht="17">
      <c r="A6" s="1" t="str">
        <f>Cost_Sch2!A6</f>
        <v>Jangkrik</v>
      </c>
      <c r="B6" t="str">
        <f>Cost_Sch2!B6</f>
        <v>SEA</v>
      </c>
      <c r="C6">
        <f>VLOOKUP(Cost_Sch2!C6,Coding!$B$2:$D$6,3,FALSE)</f>
        <v>4</v>
      </c>
      <c r="D6" t="str">
        <f>Cost_Sch2!D6</f>
        <v>OC</v>
      </c>
      <c r="E6">
        <f>VLOOKUP(Cost_Sch2!E6,Coding!$B$36:$C$37,2,FALSE)</f>
        <v>2</v>
      </c>
      <c r="F6" s="7">
        <f>Cost_Sch2!F6</f>
        <v>1</v>
      </c>
      <c r="G6" s="7">
        <f>Cost_Sch2!G6</f>
        <v>8824</v>
      </c>
      <c r="H6" t="str">
        <f>Cost_Sch2!H6</f>
        <v>EPC</v>
      </c>
      <c r="I6" s="7">
        <f>Cost_Sch2!I6</f>
        <v>1052</v>
      </c>
      <c r="J6" s="6">
        <f>Cost_Sch2!J6</f>
        <v>2.6764999999999999</v>
      </c>
      <c r="K6" t="str">
        <f>Cost_Sch2!K6</f>
        <v>NEW</v>
      </c>
      <c r="L6" s="7">
        <f>Cost_Sch2!L6</f>
        <v>79400</v>
      </c>
      <c r="M6">
        <f>VLOOKUP(Cost_Sch2!M6,Coding!$B$47:$D$53,3,FALSE)</f>
        <v>2</v>
      </c>
      <c r="N6">
        <f>VLOOKUP(Cost_Sch2!N6,Coding!$B$2:$D$6,3,FALSE)</f>
        <v>2</v>
      </c>
      <c r="O6" t="str">
        <f>Cost_Sch2!O6</f>
        <v>BARGE</v>
      </c>
      <c r="P6" s="7">
        <f>Cost_Sch2!P6</f>
        <v>120</v>
      </c>
      <c r="Q6">
        <f>VLOOKUP(Cost_Sch2!Q6,Coding!$B$2:$D$6,3,FALSE)</f>
        <v>2</v>
      </c>
      <c r="R6" s="9">
        <f>Cost_Sch2!R6</f>
        <v>5.5415617128463476E-2</v>
      </c>
      <c r="S6">
        <f>VLOOKUP(Cost_Sch2!S6,Coding!$B$2:$D$6,3,FALSE)</f>
        <v>3</v>
      </c>
      <c r="T6">
        <f>Cost_Sch2!T6</f>
        <v>0.11406844106463879</v>
      </c>
      <c r="U6">
        <f>Cost_Sch2!U6</f>
        <v>0.16999999999999996</v>
      </c>
    </row>
    <row r="7" spans="1:21" ht="17">
      <c r="A7" s="1" t="str">
        <f>Cost_Sch2!A7</f>
        <v>Prelude</v>
      </c>
      <c r="B7" t="str">
        <f>Cost_Sch2!B7</f>
        <v>AUST/NZ</v>
      </c>
      <c r="C7">
        <f>VLOOKUP(Cost_Sch2!C7,Coding!$B$2:$D$6,3,FALSE)</f>
        <v>3</v>
      </c>
      <c r="D7" t="str">
        <f>Cost_Sch2!D7</f>
        <v>IOC</v>
      </c>
      <c r="E7">
        <f>VLOOKUP(Cost_Sch2!E7,Coding!$B$36:$C$37,2,FALSE)</f>
        <v>2</v>
      </c>
      <c r="F7" s="7">
        <f>Cost_Sch2!F7</f>
        <v>1</v>
      </c>
      <c r="G7" s="7">
        <f>Cost_Sch2!G7</f>
        <v>7814</v>
      </c>
      <c r="H7" t="str">
        <f>Cost_Sch2!H7</f>
        <v>EPC</v>
      </c>
      <c r="I7" s="7">
        <f>Cost_Sch2!I7</f>
        <v>2229</v>
      </c>
      <c r="J7" s="6">
        <f>Cost_Sch2!J7</f>
        <v>11.16</v>
      </c>
      <c r="K7" t="str">
        <f>Cost_Sch2!K7</f>
        <v>NEW</v>
      </c>
      <c r="L7" s="7">
        <f>Cost_Sch2!L7</f>
        <v>148333.33333333331</v>
      </c>
      <c r="M7">
        <f>VLOOKUP(Cost_Sch2!M7,Coding!$B$47:$D$53,3,FALSE)</f>
        <v>6</v>
      </c>
      <c r="N7">
        <f>VLOOKUP(Cost_Sch2!N7,Coding!$B$2:$D$6,3,FALSE)</f>
        <v>5</v>
      </c>
      <c r="O7" t="str">
        <f>Cost_Sch2!O7</f>
        <v>FLNG</v>
      </c>
      <c r="P7" s="7">
        <f>Cost_Sch2!P7</f>
        <v>250</v>
      </c>
      <c r="Q7">
        <f>VLOOKUP(Cost_Sch2!Q7,Coding!$B$2:$D$6,3,FALSE)</f>
        <v>1</v>
      </c>
      <c r="R7" s="9">
        <f>Cost_Sch2!R7</f>
        <v>0.2359550561797753</v>
      </c>
      <c r="S7">
        <f>VLOOKUP(Cost_Sch2!S7,Coding!$B$2:$D$6,3,FALSE)</f>
        <v>5</v>
      </c>
      <c r="T7">
        <f>Cost_Sch2!T7</f>
        <v>0.24315836698070883</v>
      </c>
      <c r="U7">
        <f>Cost_Sch2!U7</f>
        <v>0.34408602150537632</v>
      </c>
    </row>
    <row r="8" spans="1:21" ht="17">
      <c r="A8" s="1" t="str">
        <f>Cost_Sch2!A8</f>
        <v>CLOV FPSO</v>
      </c>
      <c r="B8" t="str">
        <f>Cost_Sch2!B8</f>
        <v>AFRICA</v>
      </c>
      <c r="C8">
        <f>VLOOKUP(Cost_Sch2!C8,Coding!$B$2:$D$6,3,FALSE)</f>
        <v>3</v>
      </c>
      <c r="D8" t="str">
        <f>Cost_Sch2!D8</f>
        <v>IOC</v>
      </c>
      <c r="E8">
        <f>VLOOKUP(Cost_Sch2!E8,Coding!$B$36:$C$37,2,FALSE)</f>
        <v>2</v>
      </c>
      <c r="F8" s="7">
        <f>Cost_Sch2!F8</f>
        <v>1</v>
      </c>
      <c r="G8" s="7">
        <f>Cost_Sch2!G8</f>
        <v>7534</v>
      </c>
      <c r="H8" t="str">
        <f>Cost_Sch2!H8</f>
        <v>EPC</v>
      </c>
      <c r="I8" s="7">
        <f>Cost_Sch2!I8</f>
        <v>1383</v>
      </c>
      <c r="J8" s="6">
        <f>Cost_Sch2!J8</f>
        <v>7</v>
      </c>
      <c r="K8" t="str">
        <f>Cost_Sch2!K8</f>
        <v>NEW</v>
      </c>
      <c r="L8" s="7">
        <f>Cost_Sch2!L8</f>
        <v>198333.33333333334</v>
      </c>
      <c r="M8">
        <f>VLOOKUP(Cost_Sch2!M8,Coding!$B$47:$D$53,3,FALSE)</f>
        <v>4</v>
      </c>
      <c r="N8">
        <f>VLOOKUP(Cost_Sch2!N8,Coding!$B$2:$D$6,3,FALSE)</f>
        <v>2</v>
      </c>
      <c r="O8" t="str">
        <f>Cost_Sch2!O8</f>
        <v>FPSO</v>
      </c>
      <c r="P8" s="7">
        <f>Cost_Sch2!P8</f>
        <v>1290</v>
      </c>
      <c r="Q8">
        <f>VLOOKUP(Cost_Sch2!Q8,Coding!$B$2:$D$6,3,FALSE)</f>
        <v>4</v>
      </c>
      <c r="R8" s="9">
        <f>Cost_Sch2!R8</f>
        <v>0.80672268907563016</v>
      </c>
      <c r="S8">
        <f>VLOOKUP(Cost_Sch2!S8,Coding!$B$2:$D$6,3,FALSE)</f>
        <v>5</v>
      </c>
      <c r="T8">
        <f>Cost_Sch2!T8</f>
        <v>7.9537237888647871E-3</v>
      </c>
      <c r="U8">
        <f>Cost_Sch2!U8</f>
        <v>0.14285714285714285</v>
      </c>
    </row>
    <row r="9" spans="1:21" ht="17">
      <c r="A9" s="1" t="str">
        <f>Cost_Sch2!A9</f>
        <v>Dalia</v>
      </c>
      <c r="B9" t="str">
        <f>Cost_Sch2!B9</f>
        <v>AFRICA</v>
      </c>
      <c r="C9">
        <f>VLOOKUP(Cost_Sch2!C9,Coding!$B$2:$D$6,3,FALSE)</f>
        <v>4</v>
      </c>
      <c r="D9" t="str">
        <f>Cost_Sch2!D9</f>
        <v>IOC</v>
      </c>
      <c r="E9">
        <f>VLOOKUP(Cost_Sch2!E9,Coding!$B$36:$C$37,2,FALSE)</f>
        <v>2</v>
      </c>
      <c r="F9" s="7">
        <f>Cost_Sch2!F9</f>
        <v>1</v>
      </c>
      <c r="G9" s="7">
        <f>Cost_Sch2!G9</f>
        <v>4872</v>
      </c>
      <c r="H9" t="str">
        <f>Cost_Sch2!H9</f>
        <v>EPC</v>
      </c>
      <c r="I9" s="7">
        <f>Cost_Sch2!I9</f>
        <v>1306</v>
      </c>
      <c r="J9" s="6">
        <f>Cost_Sch2!J9</f>
        <v>3.4</v>
      </c>
      <c r="K9" t="str">
        <f>Cost_Sch2!K9</f>
        <v>NEW</v>
      </c>
      <c r="L9" s="7">
        <f>Cost_Sch2!L9</f>
        <v>287000</v>
      </c>
      <c r="M9">
        <f>VLOOKUP(Cost_Sch2!M9,Coding!$B$47:$D$53,3,FALSE)</f>
        <v>6</v>
      </c>
      <c r="N9">
        <f>VLOOKUP(Cost_Sch2!N9,Coding!$B$2:$D$6,3,FALSE)</f>
        <v>3</v>
      </c>
      <c r="O9" t="str">
        <f>Cost_Sch2!O9</f>
        <v>FPSO</v>
      </c>
      <c r="P9" s="7">
        <f>Cost_Sch2!P9</f>
        <v>1360</v>
      </c>
      <c r="Q9">
        <f>VLOOKUP(Cost_Sch2!Q9,Coding!$B$2:$D$6,3,FALSE)</f>
        <v>5</v>
      </c>
      <c r="R9" s="9">
        <f>Cost_Sch2!R9</f>
        <v>0.83623693379790942</v>
      </c>
      <c r="S9">
        <f>VLOOKUP(Cost_Sch2!S9,Coding!$B$2:$D$6,3,FALSE)</f>
        <v>2</v>
      </c>
      <c r="T9">
        <f>Cost_Sch2!T9</f>
        <v>1.0719754977029096E-2</v>
      </c>
      <c r="U9">
        <f>Cost_Sch2!U9</f>
        <v>0.17647058823529416</v>
      </c>
    </row>
    <row r="10" spans="1:21" ht="17">
      <c r="A10" s="1" t="str">
        <f>Cost_Sch2!A10</f>
        <v>Girassol</v>
      </c>
      <c r="B10" t="str">
        <f>Cost_Sch2!B10</f>
        <v>AFRICA</v>
      </c>
      <c r="C10">
        <f>VLOOKUP(Cost_Sch2!C10,Coding!$B$2:$D$6,3,FALSE)</f>
        <v>4</v>
      </c>
      <c r="D10" t="str">
        <f>Cost_Sch2!D10</f>
        <v>IOC</v>
      </c>
      <c r="E10">
        <f>VLOOKUP(Cost_Sch2!E10,Coding!$B$36:$C$37,2,FALSE)</f>
        <v>2</v>
      </c>
      <c r="F10" s="7">
        <f>Cost_Sch2!F10</f>
        <v>1</v>
      </c>
      <c r="G10" s="7">
        <f>Cost_Sch2!G10</f>
        <v>3103</v>
      </c>
      <c r="H10" t="str">
        <f>Cost_Sch2!H10</f>
        <v>EPC</v>
      </c>
      <c r="I10" s="7">
        <f>Cost_Sch2!I10</f>
        <v>823</v>
      </c>
      <c r="J10" s="6">
        <f>Cost_Sch2!J10</f>
        <v>2.5</v>
      </c>
      <c r="K10" t="str">
        <f>Cost_Sch2!K10</f>
        <v>NEW</v>
      </c>
      <c r="L10" s="7">
        <f>Cost_Sch2!L10</f>
        <v>246666.66666666666</v>
      </c>
      <c r="M10">
        <f>VLOOKUP(Cost_Sch2!M10,Coding!$B$47:$D$53,3,FALSE)</f>
        <v>5</v>
      </c>
      <c r="N10">
        <f>VLOOKUP(Cost_Sch2!N10,Coding!$B$2:$D$6,3,FALSE)</f>
        <v>3</v>
      </c>
      <c r="O10" t="str">
        <f>Cost_Sch2!O10</f>
        <v>FPSO</v>
      </c>
      <c r="P10" s="7">
        <f>Cost_Sch2!P10</f>
        <v>1350</v>
      </c>
      <c r="Q10">
        <f>VLOOKUP(Cost_Sch2!Q10,Coding!$B$2:$D$6,3,FALSE)</f>
        <v>1</v>
      </c>
      <c r="R10" s="9">
        <f>Cost_Sch2!R10</f>
        <v>0.81081081081081086</v>
      </c>
      <c r="S10">
        <f>VLOOKUP(Cost_Sch2!S10,Coding!$B$2:$D$6,3,FALSE)</f>
        <v>1</v>
      </c>
      <c r="T10">
        <f>Cost_Sch2!T10</f>
        <v>0.52126366950182257</v>
      </c>
      <c r="U10">
        <f>Cost_Sch2!U10</f>
        <v>0.11999999999999993</v>
      </c>
    </row>
    <row r="11" spans="1:21" ht="17">
      <c r="A11" s="1" t="str">
        <f>Cost_Sch2!A11</f>
        <v>Kizomba B</v>
      </c>
      <c r="B11" t="str">
        <f>Cost_Sch2!B11</f>
        <v>AFRICA</v>
      </c>
      <c r="C11">
        <f>VLOOKUP(Cost_Sch2!C11,Coding!$B$2:$D$6,3,FALSE)</f>
        <v>3</v>
      </c>
      <c r="D11" t="str">
        <f>Cost_Sch2!D11</f>
        <v>IOC</v>
      </c>
      <c r="E11">
        <f>VLOOKUP(Cost_Sch2!E11,Coding!$B$36:$C$37,2,FALSE)</f>
        <v>2</v>
      </c>
      <c r="F11" s="7">
        <f>Cost_Sch2!F11</f>
        <v>1</v>
      </c>
      <c r="G11" s="7">
        <f>Cost_Sch2!G11</f>
        <v>4756</v>
      </c>
      <c r="H11" t="str">
        <f>Cost_Sch2!H11</f>
        <v>EPC</v>
      </c>
      <c r="I11" s="7">
        <f>Cost_Sch2!I11</f>
        <v>1071</v>
      </c>
      <c r="J11" s="6">
        <f>Cost_Sch2!J11</f>
        <v>0.76</v>
      </c>
      <c r="K11" t="str">
        <f>Cost_Sch2!K11</f>
        <v>NEW</v>
      </c>
      <c r="L11" s="7">
        <f>Cost_Sch2!L11</f>
        <v>316666.66666666669</v>
      </c>
      <c r="M11">
        <f>VLOOKUP(Cost_Sch2!M11,Coding!$B$47:$D$53,3,FALSE)</f>
        <v>6</v>
      </c>
      <c r="N11">
        <f>VLOOKUP(Cost_Sch2!N11,Coding!$B$2:$D$6,3,FALSE)</f>
        <v>1</v>
      </c>
      <c r="O11" t="str">
        <f>Cost_Sch2!O11</f>
        <v>FPSO</v>
      </c>
      <c r="P11" s="7">
        <f>Cost_Sch2!P11</f>
        <v>1250</v>
      </c>
      <c r="Q11">
        <f>VLOOKUP(Cost_Sch2!Q11,Coding!$B$2:$D$6,3,FALSE)</f>
        <v>5</v>
      </c>
      <c r="R11" s="9">
        <f>Cost_Sch2!R11</f>
        <v>0.78947368421052622</v>
      </c>
      <c r="S11">
        <f>VLOOKUP(Cost_Sch2!S11,Coding!$B$2:$D$6,3,FALSE)</f>
        <v>2</v>
      </c>
      <c r="T11">
        <f>Cost_Sch2!T11</f>
        <v>-0.14005602240896359</v>
      </c>
      <c r="U11">
        <f>Cost_Sch2!U11</f>
        <v>0.13333333333333341</v>
      </c>
    </row>
    <row r="12" spans="1:21" ht="17">
      <c r="A12" s="1" t="str">
        <f>Cost_Sch2!A12</f>
        <v>Mondo</v>
      </c>
      <c r="B12" t="str">
        <f>Cost_Sch2!B12</f>
        <v>AFRICA</v>
      </c>
      <c r="C12">
        <f>VLOOKUP(Cost_Sch2!C12,Coding!$B$2:$D$6,3,FALSE)</f>
        <v>4</v>
      </c>
      <c r="D12" t="str">
        <f>Cost_Sch2!D12</f>
        <v>IOC</v>
      </c>
      <c r="E12">
        <f>VLOOKUP(Cost_Sch2!E12,Coding!$B$36:$C$37,2,FALSE)</f>
        <v>1</v>
      </c>
      <c r="F12" s="7">
        <f>Cost_Sch2!F12</f>
        <v>1</v>
      </c>
      <c r="G12" s="7">
        <f>Cost_Sch2!G12</f>
        <v>5866</v>
      </c>
      <c r="H12" t="str">
        <f>Cost_Sch2!H12</f>
        <v>EPC</v>
      </c>
      <c r="I12" s="7">
        <f>Cost_Sch2!I12</f>
        <v>797</v>
      </c>
      <c r="J12" s="6">
        <f>Cost_Sch2!J12</f>
        <v>0.75</v>
      </c>
      <c r="K12" t="str">
        <f>Cost_Sch2!K12</f>
        <v>CONV</v>
      </c>
      <c r="L12" s="7">
        <f>Cost_Sch2!L12</f>
        <v>115833.33333333333</v>
      </c>
      <c r="M12">
        <f>VLOOKUP(Cost_Sch2!M12,Coding!$B$47:$D$53,3,FALSE)</f>
        <v>3</v>
      </c>
      <c r="N12">
        <f>VLOOKUP(Cost_Sch2!N12,Coding!$B$2:$D$6,3,FALSE)</f>
        <v>1</v>
      </c>
      <c r="O12" t="str">
        <f>Cost_Sch2!O12</f>
        <v>FPSO</v>
      </c>
      <c r="P12" s="7">
        <f>Cost_Sch2!P12</f>
        <v>728</v>
      </c>
      <c r="Q12">
        <f>VLOOKUP(Cost_Sch2!Q12,Coding!$B$2:$D$6,3,FALSE)</f>
        <v>3</v>
      </c>
      <c r="R12" s="9">
        <f>Cost_Sch2!R12</f>
        <v>0.86330935251798568</v>
      </c>
      <c r="S12">
        <f>VLOOKUP(Cost_Sch2!S12,Coding!$B$2:$D$6,3,FALSE)</f>
        <v>3</v>
      </c>
      <c r="T12">
        <f>Cost_Sch2!T12</f>
        <v>-0.10163111668757842</v>
      </c>
      <c r="U12">
        <f>Cost_Sch2!U12</f>
        <v>0</v>
      </c>
    </row>
    <row r="13" spans="1:21" ht="17">
      <c r="A13" s="1" t="str">
        <f>Cost_Sch2!A13</f>
        <v>Saxi-Batuque</v>
      </c>
      <c r="B13" t="str">
        <f>Cost_Sch2!B13</f>
        <v>AFRICA</v>
      </c>
      <c r="C13">
        <f>VLOOKUP(Cost_Sch2!C13,Coding!$B$2:$D$6,3,FALSE)</f>
        <v>4</v>
      </c>
      <c r="D13" t="str">
        <f>Cost_Sch2!D13</f>
        <v>IOC</v>
      </c>
      <c r="E13">
        <f>VLOOKUP(Cost_Sch2!E13,Coding!$B$36:$C$37,2,FALSE)</f>
        <v>1</v>
      </c>
      <c r="F13" s="7">
        <f>Cost_Sch2!F13</f>
        <v>3</v>
      </c>
      <c r="G13" s="7">
        <f>Cost_Sch2!G13</f>
        <v>5866</v>
      </c>
      <c r="H13" t="str">
        <f>Cost_Sch2!H13</f>
        <v>EPC</v>
      </c>
      <c r="I13" s="7">
        <f>Cost_Sch2!I13</f>
        <v>797</v>
      </c>
      <c r="J13" s="6">
        <f>Cost_Sch2!J13</f>
        <v>0.75</v>
      </c>
      <c r="K13" t="str">
        <f>Cost_Sch2!K13</f>
        <v>CONV</v>
      </c>
      <c r="L13" s="7">
        <f>Cost_Sch2!L13</f>
        <v>130000</v>
      </c>
      <c r="M13">
        <f>VLOOKUP(Cost_Sch2!M13,Coding!$B$47:$D$53,3,FALSE)</f>
        <v>3</v>
      </c>
      <c r="N13">
        <f>VLOOKUP(Cost_Sch2!N13,Coding!$B$2:$D$6,3,FALSE)</f>
        <v>1</v>
      </c>
      <c r="O13" t="str">
        <f>Cost_Sch2!O13</f>
        <v>FPSO</v>
      </c>
      <c r="P13" s="7">
        <f>Cost_Sch2!P13</f>
        <v>720</v>
      </c>
      <c r="Q13">
        <f>VLOOKUP(Cost_Sch2!Q13,Coding!$B$2:$D$6,3,FALSE)</f>
        <v>3</v>
      </c>
      <c r="R13" s="9">
        <f>Cost_Sch2!R13</f>
        <v>0.80769230769230771</v>
      </c>
      <c r="S13">
        <f>VLOOKUP(Cost_Sch2!S13,Coding!$B$2:$D$6,3,FALSE)</f>
        <v>3</v>
      </c>
      <c r="T13">
        <f>Cost_Sch2!T13</f>
        <v>-8.4065244667503133E-2</v>
      </c>
      <c r="U13">
        <f>Cost_Sch2!U13</f>
        <v>0</v>
      </c>
    </row>
    <row r="14" spans="1:21" ht="17">
      <c r="A14" s="1" t="str">
        <f>Cost_Sch2!A14</f>
        <v>Greater Plutonio</v>
      </c>
      <c r="B14" t="str">
        <f>Cost_Sch2!B14</f>
        <v>AFRICA</v>
      </c>
      <c r="C14">
        <f>VLOOKUP(Cost_Sch2!C14,Coding!$B$2:$D$6,3,FALSE)</f>
        <v>3</v>
      </c>
      <c r="D14" t="str">
        <f>Cost_Sch2!D14</f>
        <v>IOC</v>
      </c>
      <c r="E14">
        <f>VLOOKUP(Cost_Sch2!E14,Coding!$B$36:$C$37,2,FALSE)</f>
        <v>2</v>
      </c>
      <c r="F14" s="7">
        <f>Cost_Sch2!F14</f>
        <v>1</v>
      </c>
      <c r="G14" s="7">
        <f>Cost_Sch2!G14</f>
        <v>5144</v>
      </c>
      <c r="H14" t="str">
        <f>Cost_Sch2!H14</f>
        <v>EPC</v>
      </c>
      <c r="I14" s="7">
        <f>Cost_Sch2!I14</f>
        <v>1124</v>
      </c>
      <c r="J14" s="6">
        <f>Cost_Sch2!J14</f>
        <v>1.73</v>
      </c>
      <c r="K14" t="str">
        <f>Cost_Sch2!K14</f>
        <v>NEW</v>
      </c>
      <c r="L14" s="7">
        <f>Cost_Sch2!L14</f>
        <v>305000</v>
      </c>
      <c r="M14">
        <f>VLOOKUP(Cost_Sch2!M14,Coding!$B$47:$D$53,3,FALSE)</f>
        <v>6</v>
      </c>
      <c r="N14">
        <f>VLOOKUP(Cost_Sch2!N14,Coding!$B$2:$D$6,3,FALSE)</f>
        <v>3</v>
      </c>
      <c r="O14" t="str">
        <f>Cost_Sch2!O14</f>
        <v>FPSO</v>
      </c>
      <c r="P14" s="7">
        <f>Cost_Sch2!P14</f>
        <v>1350</v>
      </c>
      <c r="Q14">
        <f>VLOOKUP(Cost_Sch2!Q14,Coding!$B$2:$D$6,3,FALSE)</f>
        <v>2</v>
      </c>
      <c r="R14" s="9">
        <f>Cost_Sch2!R14</f>
        <v>0.81967213114754101</v>
      </c>
      <c r="S14">
        <f>VLOOKUP(Cost_Sch2!S14,Coding!$B$2:$D$6,3,FALSE)</f>
        <v>4</v>
      </c>
      <c r="T14">
        <f>Cost_Sch2!T14</f>
        <v>0.19039145907473309</v>
      </c>
      <c r="U14">
        <f>Cost_Sch2!U14</f>
        <v>0.85</v>
      </c>
    </row>
    <row r="15" spans="1:21" ht="17">
      <c r="A15" s="1" t="str">
        <f>Cost_Sch2!A15</f>
        <v>PSVM FPSO</v>
      </c>
      <c r="B15" t="str">
        <f>Cost_Sch2!B15</f>
        <v>AFRICA</v>
      </c>
      <c r="C15">
        <f>VLOOKUP(Cost_Sch2!C15,Coding!$B$2:$D$6,3,FALSE)</f>
        <v>5</v>
      </c>
      <c r="D15" t="str">
        <f>Cost_Sch2!D15</f>
        <v>IOC</v>
      </c>
      <c r="E15">
        <f>VLOOKUP(Cost_Sch2!E15,Coding!$B$36:$C$37,2,FALSE)</f>
        <v>2</v>
      </c>
      <c r="F15" s="7">
        <f>Cost_Sch2!F15</f>
        <v>1</v>
      </c>
      <c r="G15" s="7">
        <f>Cost_Sch2!G15</f>
        <v>6755</v>
      </c>
      <c r="H15" t="str">
        <f>Cost_Sch2!H15</f>
        <v>EPC</v>
      </c>
      <c r="I15" s="7">
        <f>Cost_Sch2!I15</f>
        <v>1249</v>
      </c>
      <c r="J15" s="6">
        <f>Cost_Sch2!J15</f>
        <v>10</v>
      </c>
      <c r="K15" t="str">
        <f>Cost_Sch2!K15</f>
        <v>CONV</v>
      </c>
      <c r="L15" s="7">
        <f>Cost_Sch2!L15</f>
        <v>197833.33333333334</v>
      </c>
      <c r="M15">
        <f>VLOOKUP(Cost_Sch2!M15,Coding!$B$47:$D$53,3,FALSE)</f>
        <v>4</v>
      </c>
      <c r="N15">
        <f>VLOOKUP(Cost_Sch2!N15,Coding!$B$2:$D$6,3,FALSE)</f>
        <v>5</v>
      </c>
      <c r="O15" t="str">
        <f>Cost_Sch2!O15</f>
        <v>FPSO</v>
      </c>
      <c r="P15" s="7">
        <f>Cost_Sch2!P15</f>
        <v>2000</v>
      </c>
      <c r="Q15">
        <f>VLOOKUP(Cost_Sch2!Q15,Coding!$B$2:$D$6,3,FALSE)</f>
        <v>2</v>
      </c>
      <c r="R15" s="9">
        <f>Cost_Sch2!R15</f>
        <v>0.79359730412805385</v>
      </c>
      <c r="S15">
        <f>VLOOKUP(Cost_Sch2!S15,Coding!$B$2:$D$6,3,FALSE)</f>
        <v>1</v>
      </c>
      <c r="T15">
        <f>Cost_Sch2!T15</f>
        <v>0.29703763010408324</v>
      </c>
      <c r="U15">
        <f>Cost_Sch2!U15</f>
        <v>0.4</v>
      </c>
    </row>
    <row r="16" spans="1:21" ht="34">
      <c r="A16" s="1" t="str">
        <f>Cost_Sch2!A16</f>
        <v>Baobab Ivoirien MV10</v>
      </c>
      <c r="B16" t="str">
        <f>Cost_Sch2!B16</f>
        <v>AFRICA</v>
      </c>
      <c r="C16">
        <f>VLOOKUP(Cost_Sch2!C16,Coding!$B$2:$D$6,3,FALSE)</f>
        <v>1</v>
      </c>
      <c r="D16" t="str">
        <f>Cost_Sch2!D16</f>
        <v>OC</v>
      </c>
      <c r="E16">
        <f>VLOOKUP(Cost_Sch2!E16,Coding!$B$36:$C$37,2,FALSE)</f>
        <v>1</v>
      </c>
      <c r="F16" s="7">
        <f>Cost_Sch2!F16</f>
        <v>3</v>
      </c>
      <c r="G16" s="7">
        <f>Cost_Sch2!G16</f>
        <v>4949</v>
      </c>
      <c r="H16" t="str">
        <f>Cost_Sch2!H16</f>
        <v>EPC</v>
      </c>
      <c r="I16" s="7">
        <f>Cost_Sch2!I16</f>
        <v>711</v>
      </c>
      <c r="J16" s="6">
        <f>Cost_Sch2!J16</f>
        <v>1.5</v>
      </c>
      <c r="K16" t="str">
        <f>Cost_Sch2!K16</f>
        <v>CONV</v>
      </c>
      <c r="L16" s="7">
        <f>Cost_Sch2!L16</f>
        <v>82500</v>
      </c>
      <c r="M16">
        <f>VLOOKUP(Cost_Sch2!M16,Coding!$B$47:$D$53,3,FALSE)</f>
        <v>2</v>
      </c>
      <c r="N16">
        <f>VLOOKUP(Cost_Sch2!N16,Coding!$B$2:$D$6,3,FALSE)</f>
        <v>1</v>
      </c>
      <c r="O16" t="str">
        <f>Cost_Sch2!O16</f>
        <v>FPSO</v>
      </c>
      <c r="P16" s="7">
        <f>Cost_Sch2!P16</f>
        <v>970</v>
      </c>
      <c r="Q16">
        <f>VLOOKUP(Cost_Sch2!Q16,Coding!$B$2:$D$6,3,FALSE)</f>
        <v>3</v>
      </c>
      <c r="R16" s="9">
        <f>Cost_Sch2!R16</f>
        <v>0.84848484848484851</v>
      </c>
      <c r="S16">
        <f>VLOOKUP(Cost_Sch2!S16,Coding!$B$2:$D$6,3,FALSE)</f>
        <v>2</v>
      </c>
      <c r="T16">
        <f>Cost_Sch2!T16</f>
        <v>6.7510548523206745E-2</v>
      </c>
      <c r="U16">
        <f>Cost_Sch2!U16</f>
        <v>0</v>
      </c>
    </row>
    <row r="17" spans="1:21" ht="34">
      <c r="A17" s="1" t="str">
        <f>Cost_Sch2!A17</f>
        <v>Prof. John Evans Atta Mills</v>
      </c>
      <c r="B17" t="str">
        <f>Cost_Sch2!B17</f>
        <v>AFRICA</v>
      </c>
      <c r="C17">
        <f>VLOOKUP(Cost_Sch2!C17,Coding!$B$2:$D$6,3,FALSE)</f>
        <v>4</v>
      </c>
      <c r="D17" t="str">
        <f>Cost_Sch2!D17</f>
        <v>IOC</v>
      </c>
      <c r="E17">
        <f>VLOOKUP(Cost_Sch2!E17,Coding!$B$36:$C$37,2,FALSE)</f>
        <v>1</v>
      </c>
      <c r="F17" s="7">
        <f>Cost_Sch2!F17</f>
        <v>3</v>
      </c>
      <c r="G17" s="7">
        <f>Cost_Sch2!G17</f>
        <v>8617</v>
      </c>
      <c r="H17" t="str">
        <f>Cost_Sch2!H17</f>
        <v>EPC</v>
      </c>
      <c r="I17" s="7">
        <f>Cost_Sch2!I17</f>
        <v>1092</v>
      </c>
      <c r="J17" s="6">
        <f>Cost_Sch2!J17</f>
        <v>4.5</v>
      </c>
      <c r="K17" t="str">
        <f>Cost_Sch2!K17</f>
        <v>CONV</v>
      </c>
      <c r="L17" s="7">
        <f>Cost_Sch2!L17</f>
        <v>108333.33333333333</v>
      </c>
      <c r="M17">
        <f>VLOOKUP(Cost_Sch2!M17,Coding!$B$47:$D$53,3,FALSE)</f>
        <v>3</v>
      </c>
      <c r="N17">
        <f>VLOOKUP(Cost_Sch2!N17,Coding!$B$2:$D$6,3,FALSE)</f>
        <v>1</v>
      </c>
      <c r="O17" t="str">
        <f>Cost_Sch2!O17</f>
        <v>FPSO</v>
      </c>
      <c r="P17" s="7">
        <f>Cost_Sch2!P17</f>
        <v>1425</v>
      </c>
      <c r="Q17">
        <f>VLOOKUP(Cost_Sch2!Q17,Coding!$B$2:$D$6,3,FALSE)</f>
        <v>2</v>
      </c>
      <c r="R17" s="9">
        <f>Cost_Sch2!R17</f>
        <v>0.7384615384615385</v>
      </c>
      <c r="S17">
        <f>VLOOKUP(Cost_Sch2!S17,Coding!$B$2:$D$6,3,FALSE)</f>
        <v>5</v>
      </c>
      <c r="T17">
        <f>Cost_Sch2!T17</f>
        <v>1.5567765567765568E-2</v>
      </c>
      <c r="U17">
        <f>Cost_Sch2!U17</f>
        <v>8.8888888888888962E-2</v>
      </c>
    </row>
    <row r="18" spans="1:21" ht="17">
      <c r="A18" s="1" t="str">
        <f>Cost_Sch2!A18</f>
        <v>Agbami</v>
      </c>
      <c r="B18" t="str">
        <f>Cost_Sch2!B18</f>
        <v>AFRICA</v>
      </c>
      <c r="C18">
        <f>VLOOKUP(Cost_Sch2!C18,Coding!$B$2:$D$6,3,FALSE)</f>
        <v>2</v>
      </c>
      <c r="D18" t="str">
        <f>Cost_Sch2!D18</f>
        <v>IOC</v>
      </c>
      <c r="E18">
        <f>VLOOKUP(Cost_Sch2!E18,Coding!$B$36:$C$37,2,FALSE)</f>
        <v>2</v>
      </c>
      <c r="F18" s="7">
        <f>Cost_Sch2!F18</f>
        <v>2</v>
      </c>
      <c r="G18" s="7">
        <f>Cost_Sch2!G18</f>
        <v>5539</v>
      </c>
      <c r="H18" t="str">
        <f>Cost_Sch2!H18</f>
        <v>EPC</v>
      </c>
      <c r="I18" s="7">
        <f>Cost_Sch2!I18</f>
        <v>1126</v>
      </c>
      <c r="J18" s="6">
        <f>Cost_Sch2!J18</f>
        <v>4.1538461538461542</v>
      </c>
      <c r="K18" t="str">
        <f>Cost_Sch2!K18</f>
        <v>NEW</v>
      </c>
      <c r="L18" s="7">
        <f>Cost_Sch2!L18</f>
        <v>325000</v>
      </c>
      <c r="M18">
        <f>VLOOKUP(Cost_Sch2!M18,Coding!$B$47:$D$53,3,FALSE)</f>
        <v>6</v>
      </c>
      <c r="N18">
        <f>VLOOKUP(Cost_Sch2!N18,Coding!$B$2:$D$6,3,FALSE)</f>
        <v>2</v>
      </c>
      <c r="O18" t="str">
        <f>Cost_Sch2!O18</f>
        <v>FPSO</v>
      </c>
      <c r="P18" s="7">
        <f>Cost_Sch2!P18</f>
        <v>1433</v>
      </c>
      <c r="Q18">
        <f>VLOOKUP(Cost_Sch2!Q18,Coding!$B$2:$D$6,3,FALSE)</f>
        <v>2</v>
      </c>
      <c r="R18" s="9">
        <f>Cost_Sch2!R18</f>
        <v>0.76923076923076927</v>
      </c>
      <c r="S18">
        <f>VLOOKUP(Cost_Sch2!S18,Coding!$B$2:$D$6,3,FALSE)</f>
        <v>2</v>
      </c>
      <c r="T18">
        <f>Cost_Sch2!T18</f>
        <v>0.11367673179396093</v>
      </c>
      <c r="U18">
        <f>Cost_Sch2!U18</f>
        <v>0.3</v>
      </c>
    </row>
    <row r="19" spans="1:21" ht="17">
      <c r="A19" s="1" t="str">
        <f>Cost_Sch2!A19</f>
        <v>Akpo</v>
      </c>
      <c r="B19" t="str">
        <f>Cost_Sch2!B19</f>
        <v>AFRICA</v>
      </c>
      <c r="C19">
        <f>VLOOKUP(Cost_Sch2!C19,Coding!$B$2:$D$6,3,FALSE)</f>
        <v>4</v>
      </c>
      <c r="D19" t="str">
        <f>Cost_Sch2!D19</f>
        <v>IOC</v>
      </c>
      <c r="E19">
        <f>VLOOKUP(Cost_Sch2!E19,Coding!$B$36:$C$37,2,FALSE)</f>
        <v>2</v>
      </c>
      <c r="F19" s="7">
        <f>Cost_Sch2!F19</f>
        <v>1</v>
      </c>
      <c r="G19" s="7">
        <f>Cost_Sch2!G19</f>
        <v>5606</v>
      </c>
      <c r="H19" t="str">
        <f>Cost_Sch2!H19</f>
        <v>TK</v>
      </c>
      <c r="I19" s="7">
        <f>Cost_Sch2!I19</f>
        <v>1303</v>
      </c>
      <c r="J19" s="6">
        <f>Cost_Sch2!J19</f>
        <v>2.3450000000000002</v>
      </c>
      <c r="K19" t="str">
        <f>Cost_Sch2!K19</f>
        <v>NEW</v>
      </c>
      <c r="L19" s="7">
        <f>Cost_Sch2!L19</f>
        <v>273333.33333333331</v>
      </c>
      <c r="M19">
        <f>VLOOKUP(Cost_Sch2!M19,Coding!$B$47:$D$53,3,FALSE)</f>
        <v>6</v>
      </c>
      <c r="N19">
        <f>VLOOKUP(Cost_Sch2!N19,Coding!$B$2:$D$6,3,FALSE)</f>
        <v>4</v>
      </c>
      <c r="O19" t="str">
        <f>Cost_Sch2!O19</f>
        <v>FPSO</v>
      </c>
      <c r="P19" s="7">
        <f>Cost_Sch2!P19</f>
        <v>1325</v>
      </c>
      <c r="Q19">
        <f>VLOOKUP(Cost_Sch2!Q19,Coding!$B$2:$D$6,3,FALSE)</f>
        <v>1</v>
      </c>
      <c r="R19" s="9">
        <f>Cost_Sch2!R19</f>
        <v>0.67682926829268297</v>
      </c>
      <c r="S19">
        <f>VLOOKUP(Cost_Sch2!S19,Coding!$B$2:$D$6,3,FALSE)</f>
        <v>2</v>
      </c>
      <c r="T19">
        <f>Cost_Sch2!T19</f>
        <v>7.2141212586339223E-2</v>
      </c>
      <c r="U19">
        <f>Cost_Sch2!U19</f>
        <v>1.5499999999999998</v>
      </c>
    </row>
    <row r="20" spans="1:21" ht="17">
      <c r="A20" s="1" t="str">
        <f>Cost_Sch2!A20</f>
        <v>Bonga</v>
      </c>
      <c r="B20" t="str">
        <f>Cost_Sch2!B20</f>
        <v>AFRICA</v>
      </c>
      <c r="C20">
        <f>VLOOKUP(Cost_Sch2!C20,Coding!$B$2:$D$6,3,FALSE)</f>
        <v>4</v>
      </c>
      <c r="D20" t="str">
        <f>Cost_Sch2!D20</f>
        <v>IOC</v>
      </c>
      <c r="E20">
        <f>VLOOKUP(Cost_Sch2!E20,Coding!$B$36:$C$37,2,FALSE)</f>
        <v>2</v>
      </c>
      <c r="F20" s="7">
        <f>Cost_Sch2!F20</f>
        <v>1</v>
      </c>
      <c r="G20" s="7">
        <f>Cost_Sch2!G20</f>
        <v>4049</v>
      </c>
      <c r="H20" t="str">
        <f>Cost_Sch2!H20</f>
        <v>EPC</v>
      </c>
      <c r="I20" s="7">
        <f>Cost_Sch2!I20</f>
        <v>1033</v>
      </c>
      <c r="J20" s="6">
        <f>Cost_Sch2!J20</f>
        <v>2.4</v>
      </c>
      <c r="K20" t="str">
        <f>Cost_Sch2!K20</f>
        <v>NEW</v>
      </c>
      <c r="L20" s="7">
        <f>Cost_Sch2!L20</f>
        <v>253333.33333333334</v>
      </c>
      <c r="M20">
        <f>VLOOKUP(Cost_Sch2!M20,Coding!$B$47:$D$53,3,FALSE)</f>
        <v>6</v>
      </c>
      <c r="N20">
        <f>VLOOKUP(Cost_Sch2!N20,Coding!$B$2:$D$6,3,FALSE)</f>
        <v>3</v>
      </c>
      <c r="O20" t="str">
        <f>Cost_Sch2!O20</f>
        <v>FPSO</v>
      </c>
      <c r="P20" s="7">
        <f>Cost_Sch2!P20</f>
        <v>1250</v>
      </c>
      <c r="Q20">
        <f>VLOOKUP(Cost_Sch2!Q20,Coding!$B$2:$D$6,3,FALSE)</f>
        <v>1</v>
      </c>
      <c r="R20" s="9">
        <f>Cost_Sch2!R20</f>
        <v>0.88815789473684204</v>
      </c>
      <c r="S20">
        <f>VLOOKUP(Cost_Sch2!S20,Coding!$B$2:$D$6,3,FALSE)</f>
        <v>3</v>
      </c>
      <c r="T20">
        <f>Cost_Sch2!T20</f>
        <v>0.70764762826718297</v>
      </c>
      <c r="U20">
        <f>Cost_Sch2!U20</f>
        <v>0.50000000000000011</v>
      </c>
    </row>
    <row r="21" spans="1:21" ht="17">
      <c r="A21" s="1" t="str">
        <f>Cost_Sch2!A21</f>
        <v>Egina FPSO</v>
      </c>
      <c r="B21" t="str">
        <f>Cost_Sch2!B21</f>
        <v>AFRICA</v>
      </c>
      <c r="C21">
        <f>VLOOKUP(Cost_Sch2!C21,Coding!$B$2:$D$6,3,FALSE)</f>
        <v>5</v>
      </c>
      <c r="D21" t="str">
        <f>Cost_Sch2!D21</f>
        <v>IOC</v>
      </c>
      <c r="E21">
        <f>VLOOKUP(Cost_Sch2!E21,Coding!$B$36:$C$37,2,FALSE)</f>
        <v>2</v>
      </c>
      <c r="F21" s="7">
        <f>Cost_Sch2!F21</f>
        <v>1</v>
      </c>
      <c r="G21" s="7">
        <f>Cost_Sch2!G21</f>
        <v>8540</v>
      </c>
      <c r="H21" t="str">
        <f>Cost_Sch2!H21</f>
        <v>EPC</v>
      </c>
      <c r="I21" s="7">
        <f>Cost_Sch2!I21</f>
        <v>1595</v>
      </c>
      <c r="J21" s="6">
        <f>Cost_Sch2!J21</f>
        <v>15</v>
      </c>
      <c r="K21" t="str">
        <f>Cost_Sch2!K21</f>
        <v>NEW</v>
      </c>
      <c r="L21" s="7">
        <f>Cost_Sch2!L21</f>
        <v>260000</v>
      </c>
      <c r="M21">
        <f>VLOOKUP(Cost_Sch2!M21,Coding!$B$47:$D$53,3,FALSE)</f>
        <v>6</v>
      </c>
      <c r="N21">
        <f>VLOOKUP(Cost_Sch2!N21,Coding!$B$2:$D$6,3,FALSE)</f>
        <v>2</v>
      </c>
      <c r="O21" t="str">
        <f>Cost_Sch2!O21</f>
        <v>FPSO</v>
      </c>
      <c r="P21" s="7">
        <f>Cost_Sch2!P21</f>
        <v>1600</v>
      </c>
      <c r="Q21">
        <f>VLOOKUP(Cost_Sch2!Q21,Coding!$B$2:$D$6,3,FALSE)</f>
        <v>3</v>
      </c>
      <c r="R21" s="9">
        <f>Cost_Sch2!R21</f>
        <v>0.76923076923076927</v>
      </c>
      <c r="S21">
        <f>VLOOKUP(Cost_Sch2!S21,Coding!$B$2:$D$6,3,FALSE)</f>
        <v>2</v>
      </c>
      <c r="T21">
        <f>Cost_Sch2!T21</f>
        <v>0.28714733542319748</v>
      </c>
      <c r="U21">
        <f>Cost_Sch2!U21</f>
        <v>-3.3333333333333333E-2</v>
      </c>
    </row>
    <row r="22" spans="1:21" ht="17">
      <c r="A22" s="1" t="str">
        <f>Cost_Sch2!A22</f>
        <v>Erha</v>
      </c>
      <c r="B22" t="str">
        <f>Cost_Sch2!B22</f>
        <v>AFRICA</v>
      </c>
      <c r="C22">
        <f>VLOOKUP(Cost_Sch2!C22,Coding!$B$2:$D$6,3,FALSE)</f>
        <v>4</v>
      </c>
      <c r="D22" t="str">
        <f>Cost_Sch2!D22</f>
        <v>IOC</v>
      </c>
      <c r="E22">
        <f>VLOOKUP(Cost_Sch2!E22,Coding!$B$36:$C$37,2,FALSE)</f>
        <v>2</v>
      </c>
      <c r="F22" s="7">
        <f>Cost_Sch2!F22</f>
        <v>1</v>
      </c>
      <c r="G22" s="7">
        <f>Cost_Sch2!G22</f>
        <v>4671</v>
      </c>
      <c r="H22" t="str">
        <f>Cost_Sch2!H22</f>
        <v>EPC</v>
      </c>
      <c r="I22" s="7">
        <f>Cost_Sch2!I22</f>
        <v>1081</v>
      </c>
      <c r="J22" s="6">
        <f>Cost_Sch2!J22</f>
        <v>2.6</v>
      </c>
      <c r="K22" t="str">
        <f>Cost_Sch2!K22</f>
        <v>NEW</v>
      </c>
      <c r="L22" s="7">
        <f>Cost_Sch2!L22</f>
        <v>266666.66666666669</v>
      </c>
      <c r="M22">
        <f>VLOOKUP(Cost_Sch2!M22,Coding!$B$47:$D$53,3,FALSE)</f>
        <v>6</v>
      </c>
      <c r="N22">
        <f>VLOOKUP(Cost_Sch2!N22,Coding!$B$2:$D$6,3,FALSE)</f>
        <v>2</v>
      </c>
      <c r="O22" t="str">
        <f>Cost_Sch2!O22</f>
        <v>FPSO</v>
      </c>
      <c r="P22" s="7">
        <f>Cost_Sch2!P22</f>
        <v>1180</v>
      </c>
      <c r="Q22">
        <f>VLOOKUP(Cost_Sch2!Q22,Coding!$B$2:$D$6,3,FALSE)</f>
        <v>2</v>
      </c>
      <c r="R22" s="9">
        <f>Cost_Sch2!R22</f>
        <v>0.78749999999999998</v>
      </c>
      <c r="S22">
        <f>VLOOKUP(Cost_Sch2!S22,Coding!$B$2:$D$6,3,FALSE)</f>
        <v>2</v>
      </c>
      <c r="T22">
        <f>Cost_Sch2!T22</f>
        <v>0.1933395004625347</v>
      </c>
      <c r="U22">
        <f>Cost_Sch2!U22</f>
        <v>0.57000000000000028</v>
      </c>
    </row>
    <row r="23" spans="1:21" ht="17">
      <c r="A23" s="1" t="str">
        <f>Cost_Sch2!A23</f>
        <v>Kizomba A</v>
      </c>
      <c r="B23" t="str">
        <f>Cost_Sch2!B23</f>
        <v>AFRICA</v>
      </c>
      <c r="C23">
        <f>VLOOKUP(Cost_Sch2!C23,Coding!$B$2:$D$6,3,FALSE)</f>
        <v>3</v>
      </c>
      <c r="D23" t="str">
        <f>Cost_Sch2!D23</f>
        <v>IOC</v>
      </c>
      <c r="E23">
        <f>VLOOKUP(Cost_Sch2!E23,Coding!$B$36:$C$37,2,FALSE)</f>
        <v>2</v>
      </c>
      <c r="F23" s="7">
        <f>Cost_Sch2!F23</f>
        <v>1</v>
      </c>
      <c r="G23" s="7">
        <f>Cost_Sch2!G23</f>
        <v>4253</v>
      </c>
      <c r="H23" t="str">
        <f>Cost_Sch2!H23</f>
        <v>EPC</v>
      </c>
      <c r="I23" s="7">
        <f>Cost_Sch2!I23</f>
        <v>1073</v>
      </c>
      <c r="J23" s="6">
        <f>Cost_Sch2!J23</f>
        <v>0.77</v>
      </c>
      <c r="K23" t="str">
        <f>Cost_Sch2!K23</f>
        <v>NEW</v>
      </c>
      <c r="L23" s="7">
        <f>Cost_Sch2!L23</f>
        <v>316666.66666666669</v>
      </c>
      <c r="M23">
        <f>VLOOKUP(Cost_Sch2!M23,Coding!$B$47:$D$53,3,FALSE)</f>
        <v>6</v>
      </c>
      <c r="N23">
        <f>VLOOKUP(Cost_Sch2!N23,Coding!$B$2:$D$6,3,FALSE)</f>
        <v>2</v>
      </c>
      <c r="O23" t="str">
        <f>Cost_Sch2!O23</f>
        <v>FPSO</v>
      </c>
      <c r="P23" s="7">
        <f>Cost_Sch2!P23</f>
        <v>1250</v>
      </c>
      <c r="Q23">
        <f>VLOOKUP(Cost_Sch2!Q23,Coding!$B$2:$D$6,3,FALSE)</f>
        <v>3</v>
      </c>
      <c r="R23" s="9">
        <f>Cost_Sch2!R23</f>
        <v>0.78947368421052622</v>
      </c>
      <c r="S23">
        <f>VLOOKUP(Cost_Sch2!S23,Coding!$B$2:$D$6,3,FALSE)</f>
        <v>2</v>
      </c>
      <c r="T23">
        <f>Cost_Sch2!T23</f>
        <v>5.5917986952469714E-3</v>
      </c>
      <c r="U23">
        <f>Cost_Sch2!U23</f>
        <v>0.13333333333333322</v>
      </c>
    </row>
    <row r="24" spans="1:21" ht="17">
      <c r="A24" s="1" t="str">
        <f>Cost_Sch2!A24</f>
        <v>Ichthys Venturer</v>
      </c>
      <c r="B24" t="str">
        <f>Cost_Sch2!B24</f>
        <v>AUST/NZ</v>
      </c>
      <c r="C24">
        <f>VLOOKUP(Cost_Sch2!C24,Coding!$B$2:$D$6,3,FALSE)</f>
        <v>4</v>
      </c>
      <c r="D24" t="str">
        <f>Cost_Sch2!D24</f>
        <v>IOC</v>
      </c>
      <c r="E24">
        <f>VLOOKUP(Cost_Sch2!E24,Coding!$B$36:$C$37,2,FALSE)</f>
        <v>2</v>
      </c>
      <c r="F24" s="7">
        <f>Cost_Sch2!F24</f>
        <v>1</v>
      </c>
      <c r="G24" s="7">
        <f>Cost_Sch2!G24</f>
        <v>8102</v>
      </c>
      <c r="H24" t="str">
        <f>Cost_Sch2!H24</f>
        <v>EPC</v>
      </c>
      <c r="I24" s="7">
        <f>Cost_Sch2!I24</f>
        <v>1743</v>
      </c>
      <c r="J24" s="6">
        <f>Cost_Sch2!J24</f>
        <v>2</v>
      </c>
      <c r="K24" t="str">
        <f>Cost_Sch2!K24</f>
        <v>NEW</v>
      </c>
      <c r="L24" s="7">
        <f>Cost_Sch2!L24</f>
        <v>85000</v>
      </c>
      <c r="M24">
        <f>VLOOKUP(Cost_Sch2!M24,Coding!$B$47:$D$53,3,FALSE)</f>
        <v>2</v>
      </c>
      <c r="N24">
        <f>VLOOKUP(Cost_Sch2!N24,Coding!$B$2:$D$6,3,FALSE)</f>
        <v>5</v>
      </c>
      <c r="O24" t="str">
        <f>Cost_Sch2!O24</f>
        <v>FPSO</v>
      </c>
      <c r="P24" s="7">
        <f>Cost_Sch2!P24</f>
        <v>250</v>
      </c>
      <c r="Q24">
        <f>VLOOKUP(Cost_Sch2!Q24,Coding!$B$2:$D$6,3,FALSE)</f>
        <v>2</v>
      </c>
      <c r="R24" s="9">
        <f>Cost_Sch2!R24</f>
        <v>1</v>
      </c>
      <c r="S24">
        <f>VLOOKUP(Cost_Sch2!S24,Coding!$B$2:$D$6,3,FALSE)</f>
        <v>5</v>
      </c>
      <c r="T24">
        <f>Cost_Sch2!T24</f>
        <v>0.3763625932300631</v>
      </c>
      <c r="U24">
        <f>Cost_Sch2!U24</f>
        <v>0.32352941176470584</v>
      </c>
    </row>
    <row r="25" spans="1:21" ht="17">
      <c r="A25" s="1" t="str">
        <f>Cost_Sch2!A25</f>
        <v>Pyrenees Venture</v>
      </c>
      <c r="B25" t="str">
        <f>Cost_Sch2!B25</f>
        <v>AUST/NZ</v>
      </c>
      <c r="C25">
        <f>VLOOKUP(Cost_Sch2!C25,Coding!$B$2:$D$6,3,FALSE)</f>
        <v>3</v>
      </c>
      <c r="D25" t="str">
        <f>Cost_Sch2!D25</f>
        <v>IOC</v>
      </c>
      <c r="E25">
        <f>VLOOKUP(Cost_Sch2!E25,Coding!$B$36:$C$37,2,FALSE)</f>
        <v>2</v>
      </c>
      <c r="F25" s="7">
        <f>Cost_Sch2!F25</f>
        <v>2</v>
      </c>
      <c r="G25" s="7">
        <f>Cost_Sch2!G25</f>
        <v>6379</v>
      </c>
      <c r="H25" t="str">
        <f>Cost_Sch2!H25</f>
        <v>EPC</v>
      </c>
      <c r="I25" s="7">
        <f>Cost_Sch2!I25</f>
        <v>1014</v>
      </c>
      <c r="J25" s="6">
        <f>Cost_Sch2!J25</f>
        <v>1.66</v>
      </c>
      <c r="K25" t="str">
        <f>Cost_Sch2!K25</f>
        <v>CONV</v>
      </c>
      <c r="L25" s="7">
        <f>Cost_Sch2!L25</f>
        <v>106000</v>
      </c>
      <c r="M25">
        <f>VLOOKUP(Cost_Sch2!M25,Coding!$B$47:$D$53,3,FALSE)</f>
        <v>3</v>
      </c>
      <c r="N25">
        <f>VLOOKUP(Cost_Sch2!N25,Coding!$B$2:$D$6,3,FALSE)</f>
        <v>4</v>
      </c>
      <c r="O25" t="str">
        <f>Cost_Sch2!O25</f>
        <v>FPSO</v>
      </c>
      <c r="P25" s="7">
        <f>Cost_Sch2!P25</f>
        <v>200</v>
      </c>
      <c r="Q25">
        <f>VLOOKUP(Cost_Sch2!Q25,Coding!$B$2:$D$6,3,FALSE)</f>
        <v>4</v>
      </c>
      <c r="R25" s="9">
        <f>Cost_Sch2!R25</f>
        <v>0.90566037735849059</v>
      </c>
      <c r="S25">
        <f>VLOOKUP(Cost_Sch2!S25,Coding!$B$2:$D$6,3,FALSE)</f>
        <v>5</v>
      </c>
      <c r="T25">
        <f>Cost_Sch2!T25</f>
        <v>1.9723865877712033E-3</v>
      </c>
      <c r="U25">
        <f>Cost_Sch2!U25</f>
        <v>1.2027952212040005E-2</v>
      </c>
    </row>
    <row r="26" spans="1:21" ht="17">
      <c r="A26" s="1" t="str">
        <f>Cost_Sch2!A26</f>
        <v>Ngujima Yin</v>
      </c>
      <c r="B26" t="str">
        <f>Cost_Sch2!B26</f>
        <v>AUST/NZ</v>
      </c>
      <c r="C26">
        <f>VLOOKUP(Cost_Sch2!C26,Coding!$B$2:$D$6,3,FALSE)</f>
        <v>3</v>
      </c>
      <c r="D26" t="str">
        <f>Cost_Sch2!D26</f>
        <v>IOC</v>
      </c>
      <c r="E26">
        <f>VLOOKUP(Cost_Sch2!E26,Coding!$B$36:$C$37,2,FALSE)</f>
        <v>2</v>
      </c>
      <c r="F26" s="7">
        <f>Cost_Sch2!F26</f>
        <v>1</v>
      </c>
      <c r="G26" s="7">
        <f>Cost_Sch2!G26</f>
        <v>5993</v>
      </c>
      <c r="H26" t="str">
        <f>Cost_Sch2!H26</f>
        <v>EPC</v>
      </c>
      <c r="I26" s="7">
        <f>Cost_Sch2!I26</f>
        <v>716</v>
      </c>
      <c r="J26" s="6">
        <f>Cost_Sch2!J26</f>
        <v>0.72</v>
      </c>
      <c r="K26" t="str">
        <f>Cost_Sch2!K26</f>
        <v>CONV</v>
      </c>
      <c r="L26" s="7">
        <f>Cost_Sch2!L26</f>
        <v>136666.66666666666</v>
      </c>
      <c r="M26">
        <f>VLOOKUP(Cost_Sch2!M26,Coding!$B$47:$D$53,3,FALSE)</f>
        <v>3</v>
      </c>
      <c r="N26">
        <f>VLOOKUP(Cost_Sch2!N26,Coding!$B$2:$D$6,3,FALSE)</f>
        <v>2</v>
      </c>
      <c r="O26" t="str">
        <f>Cost_Sch2!O26</f>
        <v>FPSO</v>
      </c>
      <c r="P26" s="7">
        <f>Cost_Sch2!P26</f>
        <v>340</v>
      </c>
      <c r="Q26">
        <f>VLOOKUP(Cost_Sch2!Q26,Coding!$B$2:$D$6,3,FALSE)</f>
        <v>2</v>
      </c>
      <c r="R26" s="9">
        <f>Cost_Sch2!R26</f>
        <v>0.87804878048780499</v>
      </c>
      <c r="S26">
        <f>VLOOKUP(Cost_Sch2!S26,Coding!$B$2:$D$6,3,FALSE)</f>
        <v>3</v>
      </c>
      <c r="T26">
        <f>Cost_Sch2!T26</f>
        <v>0.14664804469273743</v>
      </c>
      <c r="U26">
        <f>Cost_Sch2!U26</f>
        <v>0.33333333333333331</v>
      </c>
    </row>
    <row r="27" spans="1:21" ht="17">
      <c r="A27" s="1" t="str">
        <f>Cost_Sch2!A27</f>
        <v>P 50</v>
      </c>
      <c r="B27" t="str">
        <f>Cost_Sch2!B27</f>
        <v>BRAZ</v>
      </c>
      <c r="C27">
        <f>VLOOKUP(Cost_Sch2!C27,Coding!$B$2:$D$6,3,FALSE)</f>
        <v>4</v>
      </c>
      <c r="D27" t="str">
        <f>Cost_Sch2!D27</f>
        <v>NOC</v>
      </c>
      <c r="E27">
        <f>VLOOKUP(Cost_Sch2!E27,Coding!$B$36:$C$37,2,FALSE)</f>
        <v>2</v>
      </c>
      <c r="F27" s="7">
        <f>Cost_Sch2!F27</f>
        <v>1</v>
      </c>
      <c r="G27" s="7">
        <f>Cost_Sch2!G27</f>
        <v>4557</v>
      </c>
      <c r="H27" t="str">
        <f>Cost_Sch2!H27</f>
        <v>CL</v>
      </c>
      <c r="I27" s="7">
        <f>Cost_Sch2!I27</f>
        <v>844</v>
      </c>
      <c r="J27" s="6">
        <f>Cost_Sch2!J27</f>
        <v>0.496</v>
      </c>
      <c r="K27" t="str">
        <f>Cost_Sch2!K27</f>
        <v>CONV</v>
      </c>
      <c r="L27" s="7">
        <f>Cost_Sch2!L27</f>
        <v>215000</v>
      </c>
      <c r="M27">
        <f>VLOOKUP(Cost_Sch2!M27,Coding!$B$47:$D$53,3,FALSE)</f>
        <v>5</v>
      </c>
      <c r="N27">
        <f>VLOOKUP(Cost_Sch2!N27,Coding!$B$2:$D$6,3,FALSE)</f>
        <v>4</v>
      </c>
      <c r="O27" t="str">
        <f>Cost_Sch2!O27</f>
        <v>FPSO</v>
      </c>
      <c r="P27" s="7">
        <f>Cost_Sch2!P27</f>
        <v>1240</v>
      </c>
      <c r="Q27">
        <f>VLOOKUP(Cost_Sch2!Q27,Coding!$B$2:$D$6,3,FALSE)</f>
        <v>1</v>
      </c>
      <c r="R27" s="9">
        <f>Cost_Sch2!R27</f>
        <v>0.83720930232558144</v>
      </c>
      <c r="S27">
        <f>VLOOKUP(Cost_Sch2!S27,Coding!$B$2:$D$6,3,FALSE)</f>
        <v>1</v>
      </c>
      <c r="T27">
        <f>Cost_Sch2!T27</f>
        <v>0.6635071090047393</v>
      </c>
      <c r="U27">
        <f>Cost_Sch2!U27</f>
        <v>0.41129032258064507</v>
      </c>
    </row>
    <row r="28" spans="1:21" ht="17">
      <c r="A28" s="1" t="str">
        <f>Cost_Sch2!A28</f>
        <v>P 43</v>
      </c>
      <c r="B28" t="str">
        <f>Cost_Sch2!B28</f>
        <v>BRAZ</v>
      </c>
      <c r="C28">
        <f>VLOOKUP(Cost_Sch2!C28,Coding!$B$2:$D$6,3,FALSE)</f>
        <v>5</v>
      </c>
      <c r="D28" t="str">
        <f>Cost_Sch2!D28</f>
        <v>NOC</v>
      </c>
      <c r="E28">
        <f>VLOOKUP(Cost_Sch2!E28,Coding!$B$36:$C$37,2,FALSE)</f>
        <v>2</v>
      </c>
      <c r="F28" s="7">
        <f>Cost_Sch2!F28</f>
        <v>1</v>
      </c>
      <c r="G28" s="7">
        <f>Cost_Sch2!G28</f>
        <v>4199</v>
      </c>
      <c r="H28" t="str">
        <f>Cost_Sch2!H28</f>
        <v>TK</v>
      </c>
      <c r="I28" s="7">
        <f>Cost_Sch2!I28</f>
        <v>883</v>
      </c>
      <c r="J28" s="6">
        <f>Cost_Sch2!J28</f>
        <v>1.3</v>
      </c>
      <c r="K28" t="str">
        <f>Cost_Sch2!K28</f>
        <v>CONV</v>
      </c>
      <c r="L28" s="7">
        <f>Cost_Sch2!L28</f>
        <v>185000</v>
      </c>
      <c r="M28">
        <f>VLOOKUP(Cost_Sch2!M28,Coding!$B$47:$D$53,3,FALSE)</f>
        <v>4</v>
      </c>
      <c r="N28">
        <f>VLOOKUP(Cost_Sch2!N28,Coding!$B$2:$D$6,3,FALSE)</f>
        <v>3</v>
      </c>
      <c r="O28" t="str">
        <f>Cost_Sch2!O28</f>
        <v>FPSO</v>
      </c>
      <c r="P28" s="7">
        <f>Cost_Sch2!P28</f>
        <v>800</v>
      </c>
      <c r="Q28">
        <f>VLOOKUP(Cost_Sch2!Q28,Coding!$B$2:$D$6,3,FALSE)</f>
        <v>1</v>
      </c>
      <c r="R28" s="9">
        <f>Cost_Sch2!R28</f>
        <v>0.81081081081081086</v>
      </c>
      <c r="S28">
        <f>VLOOKUP(Cost_Sch2!S28,Coding!$B$2:$D$6,3,FALSE)</f>
        <v>1</v>
      </c>
      <c r="T28">
        <f>Cost_Sch2!T28</f>
        <v>0.43827859569648925</v>
      </c>
      <c r="U28">
        <f>Cost_Sch2!U28</f>
        <v>0.38461538461538458</v>
      </c>
    </row>
    <row r="29" spans="1:21" ht="17">
      <c r="A29" s="1" t="str">
        <f>Cost_Sch2!A29</f>
        <v>P 48</v>
      </c>
      <c r="B29" t="str">
        <f>Cost_Sch2!B29</f>
        <v>BRAZ</v>
      </c>
      <c r="C29">
        <f>VLOOKUP(Cost_Sch2!C29,Coding!$B$2:$D$6,3,FALSE)</f>
        <v>5</v>
      </c>
      <c r="D29" t="str">
        <f>Cost_Sch2!D29</f>
        <v>NOC</v>
      </c>
      <c r="E29">
        <f>VLOOKUP(Cost_Sch2!E29,Coding!$B$36:$C$37,2,FALSE)</f>
        <v>2</v>
      </c>
      <c r="F29" s="7">
        <f>Cost_Sch2!F29</f>
        <v>1</v>
      </c>
      <c r="G29" s="7">
        <f>Cost_Sch2!G29</f>
        <v>4199</v>
      </c>
      <c r="H29" t="str">
        <f>Cost_Sch2!H29</f>
        <v>TK</v>
      </c>
      <c r="I29" s="7">
        <f>Cost_Sch2!I29</f>
        <v>1066</v>
      </c>
      <c r="J29" s="6">
        <f>Cost_Sch2!J29</f>
        <v>1.3</v>
      </c>
      <c r="K29" t="str">
        <f>Cost_Sch2!K29</f>
        <v>CONV</v>
      </c>
      <c r="L29" s="7">
        <f>Cost_Sch2!L29</f>
        <v>185000</v>
      </c>
      <c r="M29">
        <f>VLOOKUP(Cost_Sch2!M29,Coding!$B$47:$D$53,3,FALSE)</f>
        <v>4</v>
      </c>
      <c r="N29">
        <f>VLOOKUP(Cost_Sch2!N29,Coding!$B$2:$D$6,3,FALSE)</f>
        <v>1</v>
      </c>
      <c r="O29" t="str">
        <f>Cost_Sch2!O29</f>
        <v>FPSO</v>
      </c>
      <c r="P29" s="7">
        <f>Cost_Sch2!P29</f>
        <v>1040</v>
      </c>
      <c r="Q29">
        <f>VLOOKUP(Cost_Sch2!Q29,Coding!$B$2:$D$6,3,FALSE)</f>
        <v>2</v>
      </c>
      <c r="R29" s="9">
        <f>Cost_Sch2!R29</f>
        <v>0.81081081081081086</v>
      </c>
      <c r="S29">
        <f>VLOOKUP(Cost_Sch2!S29,Coding!$B$2:$D$6,3,FALSE)</f>
        <v>1</v>
      </c>
      <c r="T29">
        <f>Cost_Sch2!T29</f>
        <v>0.25515947467166977</v>
      </c>
      <c r="U29">
        <f>Cost_Sch2!U29</f>
        <v>0.38461538461538458</v>
      </c>
    </row>
    <row r="30" spans="1:21" ht="17">
      <c r="A30" s="1" t="str">
        <f>Cost_Sch2!A30</f>
        <v>Frade</v>
      </c>
      <c r="B30" t="str">
        <f>Cost_Sch2!B30</f>
        <v>BRAZ</v>
      </c>
      <c r="C30">
        <f>VLOOKUP(Cost_Sch2!C30,Coding!$B$2:$D$6,3,FALSE)</f>
        <v>3</v>
      </c>
      <c r="D30" t="str">
        <f>Cost_Sch2!D30</f>
        <v>IOC</v>
      </c>
      <c r="E30">
        <f>VLOOKUP(Cost_Sch2!E30,Coding!$B$36:$C$37,2,FALSE)</f>
        <v>2</v>
      </c>
      <c r="F30" s="7">
        <f>Cost_Sch2!F30</f>
        <v>1</v>
      </c>
      <c r="G30" s="7">
        <f>Cost_Sch2!G30</f>
        <v>6014</v>
      </c>
      <c r="H30" t="str">
        <f>Cost_Sch2!H30</f>
        <v>EPC</v>
      </c>
      <c r="I30" s="7">
        <f>Cost_Sch2!I30</f>
        <v>909</v>
      </c>
      <c r="J30" s="6">
        <f>Cost_Sch2!J30</f>
        <v>2</v>
      </c>
      <c r="K30" t="str">
        <f>Cost_Sch2!K30</f>
        <v>CONV</v>
      </c>
      <c r="L30" s="7">
        <f>Cost_Sch2!L30</f>
        <v>117666.66666666667</v>
      </c>
      <c r="M30">
        <f>VLOOKUP(Cost_Sch2!M30,Coding!$B$47:$D$53,3,FALSE)</f>
        <v>3</v>
      </c>
      <c r="N30">
        <f>VLOOKUP(Cost_Sch2!N30,Coding!$B$2:$D$6,3,FALSE)</f>
        <v>2</v>
      </c>
      <c r="O30" t="str">
        <f>Cost_Sch2!O30</f>
        <v>FPSO</v>
      </c>
      <c r="P30" s="7">
        <f>Cost_Sch2!P30</f>
        <v>1080</v>
      </c>
      <c r="Q30">
        <f>VLOOKUP(Cost_Sch2!Q30,Coding!$B$2:$D$6,3,FALSE)</f>
        <v>1</v>
      </c>
      <c r="R30" s="9">
        <f>Cost_Sch2!R30</f>
        <v>0.84985835694050993</v>
      </c>
      <c r="S30">
        <f>VLOOKUP(Cost_Sch2!S30,Coding!$B$2:$D$6,3,FALSE)</f>
        <v>4</v>
      </c>
      <c r="T30">
        <f>Cost_Sch2!T30</f>
        <v>0.20902090209020902</v>
      </c>
      <c r="U30">
        <f>Cost_Sch2!U30</f>
        <v>1.35</v>
      </c>
    </row>
    <row r="31" spans="1:21" ht="34">
      <c r="A31" s="1" t="str">
        <f>Cost_Sch2!A31</f>
        <v>Cidade de Itaguai MV26</v>
      </c>
      <c r="B31" t="str">
        <f>Cost_Sch2!B31</f>
        <v>BRAZ</v>
      </c>
      <c r="C31">
        <f>VLOOKUP(Cost_Sch2!C31,Coding!$B$2:$D$6,3,FALSE)</f>
        <v>4</v>
      </c>
      <c r="D31" t="str">
        <f>Cost_Sch2!D31</f>
        <v>NOC</v>
      </c>
      <c r="E31">
        <f>VLOOKUP(Cost_Sch2!E31,Coding!$B$36:$C$37,2,FALSE)</f>
        <v>1</v>
      </c>
      <c r="F31" s="7">
        <f>Cost_Sch2!F31</f>
        <v>3</v>
      </c>
      <c r="G31" s="7">
        <f>Cost_Sch2!G31</f>
        <v>8352</v>
      </c>
      <c r="H31" t="str">
        <f>Cost_Sch2!H31</f>
        <v>EPC</v>
      </c>
      <c r="I31" s="7">
        <f>Cost_Sch2!I31</f>
        <v>838</v>
      </c>
      <c r="J31" s="6">
        <f>Cost_Sch2!J31</f>
        <v>1.17</v>
      </c>
      <c r="K31" t="str">
        <f>Cost_Sch2!K31</f>
        <v>CONV</v>
      </c>
      <c r="L31" s="7">
        <f>Cost_Sch2!L31</f>
        <v>196666.66666666666</v>
      </c>
      <c r="M31">
        <f>VLOOKUP(Cost_Sch2!M31,Coding!$B$47:$D$53,3,FALSE)</f>
        <v>4</v>
      </c>
      <c r="N31">
        <f>VLOOKUP(Cost_Sch2!N31,Coding!$B$2:$D$6,3,FALSE)</f>
        <v>1</v>
      </c>
      <c r="O31" t="str">
        <f>Cost_Sch2!O31</f>
        <v>FPSO</v>
      </c>
      <c r="P31" s="7">
        <f>Cost_Sch2!P31</f>
        <v>2240</v>
      </c>
      <c r="Q31">
        <f>VLOOKUP(Cost_Sch2!Q31,Coding!$B$2:$D$6,3,FALSE)</f>
        <v>3</v>
      </c>
      <c r="R31" s="9">
        <f>Cost_Sch2!R31</f>
        <v>0.76271186440677974</v>
      </c>
      <c r="S31">
        <f>VLOOKUP(Cost_Sch2!S31,Coding!$B$2:$D$6,3,FALSE)</f>
        <v>1</v>
      </c>
      <c r="T31">
        <f>Cost_Sch2!T31</f>
        <v>0.18138424821002386</v>
      </c>
      <c r="U31">
        <f>Cost_Sch2!U31</f>
        <v>0</v>
      </c>
    </row>
    <row r="32" spans="1:21" ht="17">
      <c r="A32" s="1" t="str">
        <f>Cost_Sch2!A32</f>
        <v>P 57</v>
      </c>
      <c r="B32" t="str">
        <f>Cost_Sch2!B32</f>
        <v>BRAZ</v>
      </c>
      <c r="C32">
        <f>VLOOKUP(Cost_Sch2!C32,Coding!$B$2:$D$6,3,FALSE)</f>
        <v>5</v>
      </c>
      <c r="D32" t="str">
        <f>Cost_Sch2!D32</f>
        <v>NOC</v>
      </c>
      <c r="E32">
        <f>VLOOKUP(Cost_Sch2!E32,Coding!$B$36:$C$37,2,FALSE)</f>
        <v>1</v>
      </c>
      <c r="F32" s="7">
        <f>Cost_Sch2!F32</f>
        <v>2</v>
      </c>
      <c r="G32" s="7">
        <f>Cost_Sch2!G32</f>
        <v>6622</v>
      </c>
      <c r="H32" t="str">
        <f>Cost_Sch2!H32</f>
        <v>EPC</v>
      </c>
      <c r="I32" s="7">
        <f>Cost_Sch2!I32</f>
        <v>1041</v>
      </c>
      <c r="J32" s="6">
        <f>Cost_Sch2!J32</f>
        <v>1.1950000000000001</v>
      </c>
      <c r="K32" t="str">
        <f>Cost_Sch2!K32</f>
        <v>CONV</v>
      </c>
      <c r="L32" s="7">
        <f>Cost_Sch2!L32</f>
        <v>191833.33333333334</v>
      </c>
      <c r="M32">
        <f>VLOOKUP(Cost_Sch2!M32,Coding!$B$47:$D$53,3,FALSE)</f>
        <v>4</v>
      </c>
      <c r="N32">
        <f>VLOOKUP(Cost_Sch2!N32,Coding!$B$2:$D$6,3,FALSE)</f>
        <v>1</v>
      </c>
      <c r="O32" t="str">
        <f>Cost_Sch2!O32</f>
        <v>FPSO</v>
      </c>
      <c r="P32" s="7">
        <f>Cost_Sch2!P32</f>
        <v>1300</v>
      </c>
      <c r="Q32">
        <f>VLOOKUP(Cost_Sch2!Q32,Coding!$B$2:$D$6,3,FALSE)</f>
        <v>4</v>
      </c>
      <c r="R32" s="9">
        <f>Cost_Sch2!R32</f>
        <v>0.93831450912250214</v>
      </c>
      <c r="S32">
        <f>VLOOKUP(Cost_Sch2!S32,Coding!$B$2:$D$6,3,FALSE)</f>
        <v>1</v>
      </c>
      <c r="T32">
        <f>Cost_Sch2!T32</f>
        <v>-4.5148895292987511E-2</v>
      </c>
      <c r="U32">
        <f>Cost_Sch2!U32</f>
        <v>4.1841004184099521E-3</v>
      </c>
    </row>
    <row r="33" spans="1:21" ht="17">
      <c r="A33" s="1" t="str">
        <f>Cost_Sch2!A33</f>
        <v>Pioneiro de Libra</v>
      </c>
      <c r="B33" t="str">
        <f>Cost_Sch2!B33</f>
        <v>BRAZ</v>
      </c>
      <c r="C33">
        <f>VLOOKUP(Cost_Sch2!C33,Coding!$B$2:$D$6,3,FALSE)</f>
        <v>5</v>
      </c>
      <c r="D33" t="str">
        <f>Cost_Sch2!D33</f>
        <v>NOC</v>
      </c>
      <c r="E33">
        <f>VLOOKUP(Cost_Sch2!E33,Coding!$B$36:$C$37,2,FALSE)</f>
        <v>1</v>
      </c>
      <c r="F33" s="7">
        <f>Cost_Sch2!F33</f>
        <v>3</v>
      </c>
      <c r="G33" s="7">
        <f>Cost_Sch2!G33</f>
        <v>8984</v>
      </c>
      <c r="H33" t="str">
        <f>Cost_Sch2!H33</f>
        <v>PS</v>
      </c>
      <c r="I33" s="7">
        <f>Cost_Sch2!I33</f>
        <v>831</v>
      </c>
      <c r="J33" s="6">
        <f>Cost_Sch2!J33</f>
        <v>1</v>
      </c>
      <c r="K33" t="str">
        <f>Cost_Sch2!K33</f>
        <v>CONV</v>
      </c>
      <c r="L33" s="7">
        <f>Cost_Sch2!L33</f>
        <v>73333.333333333328</v>
      </c>
      <c r="M33">
        <f>VLOOKUP(Cost_Sch2!M33,Coding!$B$47:$D$53,3,FALSE)</f>
        <v>2</v>
      </c>
      <c r="N33">
        <f>VLOOKUP(Cost_Sch2!N33,Coding!$B$2:$D$6,3,FALSE)</f>
        <v>1</v>
      </c>
      <c r="O33" t="str">
        <f>Cost_Sch2!O33</f>
        <v>FPSO</v>
      </c>
      <c r="P33" s="7">
        <f>Cost_Sch2!P33</f>
        <v>2200</v>
      </c>
      <c r="Q33">
        <f>VLOOKUP(Cost_Sch2!Q33,Coding!$B$2:$D$6,3,FALSE)</f>
        <v>1</v>
      </c>
      <c r="R33" s="9">
        <f>Cost_Sch2!R33</f>
        <v>0.68181818181818188</v>
      </c>
      <c r="S33">
        <f>VLOOKUP(Cost_Sch2!S33,Coding!$B$2:$D$6,3,FALSE)</f>
        <v>1</v>
      </c>
      <c r="T33">
        <f>Cost_Sch2!T33</f>
        <v>0.457280385078219</v>
      </c>
      <c r="U33">
        <f>Cost_Sch2!U33</f>
        <v>0.275528416</v>
      </c>
    </row>
    <row r="34" spans="1:21" ht="17">
      <c r="A34" s="1" t="str">
        <f>Cost_Sch2!A34</f>
        <v>P 63</v>
      </c>
      <c r="B34" t="str">
        <f>Cost_Sch2!B34</f>
        <v>BRAZ</v>
      </c>
      <c r="C34">
        <f>VLOOKUP(Cost_Sch2!C34,Coding!$B$2:$D$6,3,FALSE)</f>
        <v>5</v>
      </c>
      <c r="D34" t="str">
        <f>Cost_Sch2!D34</f>
        <v>NOC</v>
      </c>
      <c r="E34">
        <f>VLOOKUP(Cost_Sch2!E34,Coding!$B$36:$C$37,2,FALSE)</f>
        <v>2</v>
      </c>
      <c r="F34" s="7">
        <f>Cost_Sch2!F34</f>
        <v>1</v>
      </c>
      <c r="G34" s="7">
        <f>Cost_Sch2!G34</f>
        <v>7213</v>
      </c>
      <c r="H34" t="str">
        <f>Cost_Sch2!H34</f>
        <v>EPC</v>
      </c>
      <c r="I34" s="7">
        <f>Cost_Sch2!I34</f>
        <v>1383</v>
      </c>
      <c r="J34" s="6">
        <f>Cost_Sch2!J34</f>
        <v>1.3</v>
      </c>
      <c r="K34" t="str">
        <f>Cost_Sch2!K34</f>
        <v>CONV</v>
      </c>
      <c r="L34" s="7">
        <f>Cost_Sch2!L34</f>
        <v>145833.33333333334</v>
      </c>
      <c r="M34">
        <f>VLOOKUP(Cost_Sch2!M34,Coding!$B$47:$D$53,3,FALSE)</f>
        <v>3</v>
      </c>
      <c r="N34">
        <f>VLOOKUP(Cost_Sch2!N34,Coding!$B$2:$D$6,3,FALSE)</f>
        <v>1</v>
      </c>
      <c r="O34" t="str">
        <f>Cost_Sch2!O34</f>
        <v>FPSO</v>
      </c>
      <c r="P34" s="7">
        <f>Cost_Sch2!P34</f>
        <v>1170</v>
      </c>
      <c r="Q34">
        <f>VLOOKUP(Cost_Sch2!Q34,Coding!$B$2:$D$6,3,FALSE)</f>
        <v>2</v>
      </c>
      <c r="R34" s="9">
        <f>Cost_Sch2!R34</f>
        <v>0.96</v>
      </c>
      <c r="S34">
        <f>VLOOKUP(Cost_Sch2!S34,Coding!$B$2:$D$6,3,FALSE)</f>
        <v>2</v>
      </c>
      <c r="T34">
        <f>Cost_Sch2!T34</f>
        <v>8.6767895878524945E-2</v>
      </c>
      <c r="U34">
        <f>Cost_Sch2!U34</f>
        <v>0.25384615384615372</v>
      </c>
    </row>
    <row r="35" spans="1:21" ht="17">
      <c r="A35" s="1" t="str">
        <f>Cost_Sch2!A35</f>
        <v>Espirito Santo</v>
      </c>
      <c r="B35" t="str">
        <f>Cost_Sch2!B35</f>
        <v>BRAZ</v>
      </c>
      <c r="C35">
        <f>VLOOKUP(Cost_Sch2!C35,Coding!$B$2:$D$6,3,FALSE)</f>
        <v>5</v>
      </c>
      <c r="D35" t="str">
        <f>Cost_Sch2!D35</f>
        <v>IOC</v>
      </c>
      <c r="E35">
        <f>VLOOKUP(Cost_Sch2!E35,Coding!$B$36:$C$37,2,FALSE)</f>
        <v>1</v>
      </c>
      <c r="F35" s="7">
        <f>Cost_Sch2!F35</f>
        <v>3</v>
      </c>
      <c r="G35" s="7">
        <f>Cost_Sch2!G35</f>
        <v>6153</v>
      </c>
      <c r="H35" t="str">
        <f>Cost_Sch2!H35</f>
        <v>EPC</v>
      </c>
      <c r="I35" s="7">
        <f>Cost_Sch2!I35</f>
        <v>787</v>
      </c>
      <c r="J35" s="6">
        <f>Cost_Sch2!J35</f>
        <v>1.5086206896551726</v>
      </c>
      <c r="K35" t="str">
        <f>Cost_Sch2!K35</f>
        <v>CONV</v>
      </c>
      <c r="L35" s="7">
        <f>Cost_Sch2!L35</f>
        <v>105000</v>
      </c>
      <c r="M35">
        <f>VLOOKUP(Cost_Sch2!M35,Coding!$B$47:$D$53,3,FALSE)</f>
        <v>3</v>
      </c>
      <c r="N35">
        <f>VLOOKUP(Cost_Sch2!N35,Coding!$B$2:$D$6,3,FALSE)</f>
        <v>5</v>
      </c>
      <c r="O35" t="str">
        <f>Cost_Sch2!O35</f>
        <v>FPSO</v>
      </c>
      <c r="P35" s="7">
        <f>Cost_Sch2!P35</f>
        <v>1780</v>
      </c>
      <c r="Q35">
        <f>VLOOKUP(Cost_Sch2!Q35,Coding!$B$2:$D$6,3,FALSE)</f>
        <v>1</v>
      </c>
      <c r="R35" s="9">
        <f>Cost_Sch2!R35</f>
        <v>0.95238095238095233</v>
      </c>
      <c r="S35">
        <f>VLOOKUP(Cost_Sch2!S35,Coding!$B$2:$D$6,3,FALSE)</f>
        <v>2</v>
      </c>
      <c r="T35">
        <f>Cost_Sch2!T35</f>
        <v>0.24777636594663277</v>
      </c>
      <c r="U35">
        <f>Cost_Sch2!U35</f>
        <v>1.3199999999999996</v>
      </c>
    </row>
    <row r="36" spans="1:21" ht="17">
      <c r="A36" s="1" t="str">
        <f>Cost_Sch2!A36</f>
        <v>P 54</v>
      </c>
      <c r="B36" t="str">
        <f>Cost_Sch2!B36</f>
        <v>BRAZ</v>
      </c>
      <c r="C36">
        <f>VLOOKUP(Cost_Sch2!C36,Coding!$B$2:$D$6,3,FALSE)</f>
        <v>5</v>
      </c>
      <c r="D36" t="str">
        <f>Cost_Sch2!D36</f>
        <v>NOC</v>
      </c>
      <c r="E36">
        <f>VLOOKUP(Cost_Sch2!E36,Coding!$B$36:$C$37,2,FALSE)</f>
        <v>2</v>
      </c>
      <c r="F36" s="7">
        <f>Cost_Sch2!F36</f>
        <v>1</v>
      </c>
      <c r="G36" s="7">
        <f>Cost_Sch2!G36</f>
        <v>5272</v>
      </c>
      <c r="H36" t="str">
        <f>Cost_Sch2!H36</f>
        <v>EPC</v>
      </c>
      <c r="I36" s="7">
        <f>Cost_Sch2!I36</f>
        <v>1034</v>
      </c>
      <c r="J36" s="6">
        <f>Cost_Sch2!J36</f>
        <v>0.629</v>
      </c>
      <c r="K36" t="str">
        <f>Cost_Sch2!K36</f>
        <v>CONV</v>
      </c>
      <c r="L36" s="7">
        <f>Cost_Sch2!L36</f>
        <v>215000</v>
      </c>
      <c r="M36">
        <f>VLOOKUP(Cost_Sch2!M36,Coding!$B$47:$D$53,3,FALSE)</f>
        <v>5</v>
      </c>
      <c r="N36">
        <f>VLOOKUP(Cost_Sch2!N36,Coding!$B$2:$D$6,3,FALSE)</f>
        <v>3</v>
      </c>
      <c r="O36" t="str">
        <f>Cost_Sch2!O36</f>
        <v>FPSO</v>
      </c>
      <c r="P36" s="7">
        <f>Cost_Sch2!P36</f>
        <v>1315</v>
      </c>
      <c r="Q36">
        <f>VLOOKUP(Cost_Sch2!Q36,Coding!$B$2:$D$6,3,FALSE)</f>
        <v>3</v>
      </c>
      <c r="R36" s="9">
        <f>Cost_Sch2!R36</f>
        <v>0.83720930232558144</v>
      </c>
      <c r="S36">
        <f>VLOOKUP(Cost_Sch2!S36,Coding!$B$2:$D$6,3,FALSE)</f>
        <v>1</v>
      </c>
      <c r="T36">
        <f>Cost_Sch2!T36</f>
        <v>0.24468085106382978</v>
      </c>
      <c r="U36">
        <f>Cost_Sch2!U36</f>
        <v>0.97138314785373603</v>
      </c>
    </row>
    <row r="37" spans="1:21" ht="51">
      <c r="A37" s="1" t="str">
        <f>Cost_Sch2!A37</f>
        <v>Cidade de Campos dos Goytacazes MV29</v>
      </c>
      <c r="B37" t="str">
        <f>Cost_Sch2!B37</f>
        <v>BRAZ</v>
      </c>
      <c r="C37">
        <f>VLOOKUP(Cost_Sch2!C37,Coding!$B$2:$D$6,3,FALSE)</f>
        <v>4</v>
      </c>
      <c r="D37" t="str">
        <f>Cost_Sch2!D37</f>
        <v>NOC</v>
      </c>
      <c r="E37">
        <f>VLOOKUP(Cost_Sch2!E37,Coding!$B$36:$C$37,2,FALSE)</f>
        <v>1</v>
      </c>
      <c r="F37" s="7">
        <f>Cost_Sch2!F37</f>
        <v>3</v>
      </c>
      <c r="G37" s="7">
        <f>Cost_Sch2!G37</f>
        <v>9101</v>
      </c>
      <c r="H37" t="str">
        <f>Cost_Sch2!H37</f>
        <v>EPC</v>
      </c>
      <c r="I37" s="7">
        <f>Cost_Sch2!I37</f>
        <v>1018</v>
      </c>
      <c r="J37" s="6">
        <f>Cost_Sch2!J37</f>
        <v>1.2629999999999999</v>
      </c>
      <c r="K37" t="str">
        <f>Cost_Sch2!K37</f>
        <v>CONV</v>
      </c>
      <c r="L37" s="7">
        <f>Cost_Sch2!L37</f>
        <v>179500</v>
      </c>
      <c r="M37">
        <f>VLOOKUP(Cost_Sch2!M37,Coding!$B$47:$D$53,3,FALSE)</f>
        <v>4</v>
      </c>
      <c r="N37">
        <f>VLOOKUP(Cost_Sch2!N37,Coding!$B$2:$D$6,3,FALSE)</f>
        <v>2</v>
      </c>
      <c r="O37" t="str">
        <f>Cost_Sch2!O37</f>
        <v>FPSO</v>
      </c>
      <c r="P37" s="7">
        <f>Cost_Sch2!P37</f>
        <v>765</v>
      </c>
      <c r="Q37">
        <f>VLOOKUP(Cost_Sch2!Q37,Coding!$B$2:$D$6,3,FALSE)</f>
        <v>4</v>
      </c>
      <c r="R37" s="9">
        <f>Cost_Sch2!R37</f>
        <v>0.83565459610027859</v>
      </c>
      <c r="S37">
        <f>VLOOKUP(Cost_Sch2!S37,Coding!$B$2:$D$6,3,FALSE)</f>
        <v>1</v>
      </c>
      <c r="T37">
        <f>Cost_Sch2!T37</f>
        <v>0.27897838899803534</v>
      </c>
      <c r="U37">
        <f>Cost_Sch2!U37</f>
        <v>5.5423594615994602E-3</v>
      </c>
    </row>
    <row r="38" spans="1:21" ht="17">
      <c r="A38" s="1" t="str">
        <f>Cost_Sch2!A38</f>
        <v>Terra Nova</v>
      </c>
      <c r="B38" t="str">
        <f>Cost_Sch2!B38</f>
        <v>CAN</v>
      </c>
      <c r="C38">
        <f>VLOOKUP(Cost_Sch2!C38,Coding!$B$2:$D$6,3,FALSE)</f>
        <v>2</v>
      </c>
      <c r="D38" t="str">
        <f>Cost_Sch2!D38</f>
        <v>OC</v>
      </c>
      <c r="E38">
        <f>VLOOKUP(Cost_Sch2!E38,Coding!$B$36:$C$37,2,FALSE)</f>
        <v>2</v>
      </c>
      <c r="F38" s="7">
        <f>Cost_Sch2!F38</f>
        <v>1</v>
      </c>
      <c r="G38" s="7">
        <f>Cost_Sch2!G38</f>
        <v>2800</v>
      </c>
      <c r="H38" t="str">
        <f>Cost_Sch2!H38</f>
        <v>EPC</v>
      </c>
      <c r="I38" s="7">
        <f>Cost_Sch2!I38</f>
        <v>1157</v>
      </c>
      <c r="J38" s="6">
        <f>Cost_Sch2!J38</f>
        <v>1.3</v>
      </c>
      <c r="K38" t="str">
        <f>Cost_Sch2!K38</f>
        <v>NEW</v>
      </c>
      <c r="L38" s="7">
        <f>Cost_Sch2!L38</f>
        <v>175000</v>
      </c>
      <c r="M38">
        <f>VLOOKUP(Cost_Sch2!M38,Coding!$B$47:$D$53,3,FALSE)</f>
        <v>4</v>
      </c>
      <c r="N38">
        <f>VLOOKUP(Cost_Sch2!N38,Coding!$B$2:$D$6,3,FALSE)</f>
        <v>5</v>
      </c>
      <c r="O38" t="str">
        <f>Cost_Sch2!O38</f>
        <v>FPSO</v>
      </c>
      <c r="P38" s="7">
        <f>Cost_Sch2!P38</f>
        <v>90</v>
      </c>
      <c r="Q38">
        <f>VLOOKUP(Cost_Sch2!Q38,Coding!$B$2:$D$6,3,FALSE)</f>
        <v>1</v>
      </c>
      <c r="R38" s="9">
        <f>Cost_Sch2!R38</f>
        <v>0.8571428571428571</v>
      </c>
      <c r="S38">
        <f>VLOOKUP(Cost_Sch2!S38,Coding!$B$2:$D$6,3,FALSE)</f>
        <v>2</v>
      </c>
      <c r="T38">
        <f>Cost_Sch2!T38</f>
        <v>0.39412273120138291</v>
      </c>
      <c r="U38">
        <f>Cost_Sch2!U38</f>
        <v>0.3076923076923076</v>
      </c>
    </row>
    <row r="39" spans="1:21" ht="17">
      <c r="A39" s="1" t="str">
        <f>Cost_Sch2!A39</f>
        <v>Sea Rose</v>
      </c>
      <c r="B39" t="str">
        <f>Cost_Sch2!B39</f>
        <v>CAN</v>
      </c>
      <c r="C39">
        <f>VLOOKUP(Cost_Sch2!C39,Coding!$B$2:$D$6,3,FALSE)</f>
        <v>3</v>
      </c>
      <c r="D39" t="str">
        <f>Cost_Sch2!D39</f>
        <v>OC</v>
      </c>
      <c r="E39">
        <f>VLOOKUP(Cost_Sch2!E39,Coding!$B$36:$C$37,2,FALSE)</f>
        <v>2</v>
      </c>
      <c r="F39" s="7">
        <f>Cost_Sch2!F39</f>
        <v>1</v>
      </c>
      <c r="G39" s="7">
        <f>Cost_Sch2!G39</f>
        <v>4476</v>
      </c>
      <c r="H39" t="str">
        <f>Cost_Sch2!H39</f>
        <v>EPC</v>
      </c>
      <c r="I39" s="7">
        <f>Cost_Sch2!I39</f>
        <v>1229</v>
      </c>
      <c r="J39" s="6">
        <f>Cost_Sch2!J39</f>
        <v>0.49</v>
      </c>
      <c r="K39" t="str">
        <f>Cost_Sch2!K39</f>
        <v>NEW</v>
      </c>
      <c r="L39" s="7">
        <f>Cost_Sch2!L39</f>
        <v>125000</v>
      </c>
      <c r="M39">
        <f>VLOOKUP(Cost_Sch2!M39,Coding!$B$47:$D$53,3,FALSE)</f>
        <v>3</v>
      </c>
      <c r="N39">
        <f>VLOOKUP(Cost_Sch2!N39,Coding!$B$2:$D$6,3,FALSE)</f>
        <v>5</v>
      </c>
      <c r="O39" t="str">
        <f>Cost_Sch2!O39</f>
        <v>FPSO</v>
      </c>
      <c r="P39" s="7">
        <f>Cost_Sch2!P39</f>
        <v>120</v>
      </c>
      <c r="Q39">
        <f>VLOOKUP(Cost_Sch2!Q39,Coding!$B$2:$D$6,3,FALSE)</f>
        <v>1</v>
      </c>
      <c r="R39" s="9">
        <f>Cost_Sch2!R39</f>
        <v>0.8</v>
      </c>
      <c r="S39">
        <f>VLOOKUP(Cost_Sch2!S39,Coding!$B$2:$D$6,3,FALSE)</f>
        <v>4</v>
      </c>
      <c r="T39">
        <f>Cost_Sch2!T39</f>
        <v>7.2416598860862491E-2</v>
      </c>
      <c r="U39">
        <f>Cost_Sch2!U39</f>
        <v>0.19999999999999996</v>
      </c>
    </row>
    <row r="40" spans="1:21" ht="17">
      <c r="A40" s="1" t="str">
        <f>Cost_Sch2!A40</f>
        <v>Turritella</v>
      </c>
      <c r="B40" t="str">
        <f>Cost_Sch2!B40</f>
        <v>GOM</v>
      </c>
      <c r="C40">
        <f>VLOOKUP(Cost_Sch2!C40,Coding!$B$2:$D$6,3,FALSE)</f>
        <v>1</v>
      </c>
      <c r="D40" t="str">
        <f>Cost_Sch2!D40</f>
        <v>OC</v>
      </c>
      <c r="E40">
        <f>VLOOKUP(Cost_Sch2!E40,Coding!$B$36:$C$37,2,FALSE)</f>
        <v>2</v>
      </c>
      <c r="F40" s="7">
        <f>Cost_Sch2!F40</f>
        <v>1</v>
      </c>
      <c r="G40" s="7">
        <f>Cost_Sch2!G40</f>
        <v>8528</v>
      </c>
      <c r="H40" t="str">
        <f>Cost_Sch2!H40</f>
        <v>EPC</v>
      </c>
      <c r="I40" s="7">
        <f>Cost_Sch2!I40</f>
        <v>1149</v>
      </c>
      <c r="J40" s="6">
        <f>Cost_Sch2!J40</f>
        <v>1</v>
      </c>
      <c r="K40" t="str">
        <f>Cost_Sch2!K40</f>
        <v>Conv</v>
      </c>
      <c r="L40" s="7">
        <f>Cost_Sch2!L40</f>
        <v>62500</v>
      </c>
      <c r="M40">
        <f>VLOOKUP(Cost_Sch2!M40,Coding!$B$47:$D$53,3,FALSE)</f>
        <v>2</v>
      </c>
      <c r="N40">
        <f>VLOOKUP(Cost_Sch2!N40,Coding!$B$2:$D$6,3,FALSE)</f>
        <v>4</v>
      </c>
      <c r="O40" t="str">
        <f>Cost_Sch2!O40</f>
        <v>FPSO</v>
      </c>
      <c r="P40" s="7">
        <f>Cost_Sch2!P40</f>
        <v>2900</v>
      </c>
      <c r="Q40">
        <f>VLOOKUP(Cost_Sch2!Q40,Coding!$B$2:$D$6,3,FALSE)</f>
        <v>2</v>
      </c>
      <c r="R40" s="9">
        <f>Cost_Sch2!R40</f>
        <v>0.96</v>
      </c>
      <c r="S40">
        <f>VLOOKUP(Cost_Sch2!S40,Coding!$B$2:$D$6,3,FALSE)</f>
        <v>5</v>
      </c>
      <c r="T40">
        <f>Cost_Sch2!T40</f>
        <v>0.1122715404699739</v>
      </c>
      <c r="U40">
        <f>Cost_Sch2!U40</f>
        <v>0.31099999999999994</v>
      </c>
    </row>
    <row r="41" spans="1:21" ht="17">
      <c r="A41" s="1" t="str">
        <f>Cost_Sch2!A41</f>
        <v>Asgard A</v>
      </c>
      <c r="B41" t="str">
        <f>Cost_Sch2!B41</f>
        <v>NE</v>
      </c>
      <c r="C41">
        <f>VLOOKUP(Cost_Sch2!C41,Coding!$B$2:$D$6,3,FALSE)</f>
        <v>3</v>
      </c>
      <c r="D41" t="str">
        <f>Cost_Sch2!D41</f>
        <v>OC</v>
      </c>
      <c r="E41">
        <f>VLOOKUP(Cost_Sch2!E41,Coding!$B$36:$C$37,2,FALSE)</f>
        <v>2</v>
      </c>
      <c r="F41" s="7">
        <f>Cost_Sch2!F41</f>
        <v>1</v>
      </c>
      <c r="G41" s="7">
        <f>Cost_Sch2!G41</f>
        <v>2356</v>
      </c>
      <c r="H41" t="str">
        <f>Cost_Sch2!H41</f>
        <v>TK</v>
      </c>
      <c r="I41" s="7">
        <f>Cost_Sch2!I41</f>
        <v>870</v>
      </c>
      <c r="J41" s="6">
        <f>Cost_Sch2!J41</f>
        <v>5.2941176470588234</v>
      </c>
      <c r="K41" t="str">
        <f>Cost_Sch2!K41</f>
        <v>NEW</v>
      </c>
      <c r="L41" s="7">
        <f>Cost_Sch2!L41</f>
        <v>300000</v>
      </c>
      <c r="M41">
        <f>VLOOKUP(Cost_Sch2!M41,Coding!$B$47:$D$53,3,FALSE)</f>
        <v>6</v>
      </c>
      <c r="N41">
        <f>VLOOKUP(Cost_Sch2!N41,Coding!$B$2:$D$6,3,FALSE)</f>
        <v>4</v>
      </c>
      <c r="O41" t="str">
        <f>Cost_Sch2!O41</f>
        <v>FPSO</v>
      </c>
      <c r="P41" s="7">
        <f>Cost_Sch2!P41</f>
        <v>300</v>
      </c>
      <c r="Q41">
        <f>VLOOKUP(Cost_Sch2!Q41,Coding!$B$2:$D$6,3,FALSE)</f>
        <v>1</v>
      </c>
      <c r="R41" s="9">
        <f>Cost_Sch2!R41</f>
        <v>0.66666666666666663</v>
      </c>
      <c r="S41">
        <f>VLOOKUP(Cost_Sch2!S41,Coding!$B$2:$D$6,3,FALSE)</f>
        <v>3</v>
      </c>
      <c r="T41">
        <f>Cost_Sch2!T41</f>
        <v>0.20804597701149424</v>
      </c>
      <c r="U41">
        <f>Cost_Sch2!U41</f>
        <v>0.3600000000000001</v>
      </c>
    </row>
    <row r="42" spans="1:21" ht="17">
      <c r="A42" s="1" t="str">
        <f>Cost_Sch2!A42</f>
        <v>Balder</v>
      </c>
      <c r="B42" t="str">
        <f>Cost_Sch2!B42</f>
        <v>NE</v>
      </c>
      <c r="C42">
        <f>VLOOKUP(Cost_Sch2!C42,Coding!$B$2:$D$6,3,FALSE)</f>
        <v>3</v>
      </c>
      <c r="D42" t="str">
        <f>Cost_Sch2!D42</f>
        <v>IOC</v>
      </c>
      <c r="E42">
        <f>VLOOKUP(Cost_Sch2!E42,Coding!$B$36:$C$37,2,FALSE)</f>
        <v>2</v>
      </c>
      <c r="F42" s="7">
        <f>Cost_Sch2!F42</f>
        <v>1</v>
      </c>
      <c r="G42" s="7">
        <f>Cost_Sch2!G42</f>
        <v>1826</v>
      </c>
      <c r="H42" t="str">
        <f>Cost_Sch2!H42</f>
        <v>TK</v>
      </c>
      <c r="I42" s="7">
        <f>Cost_Sch2!I42</f>
        <v>592</v>
      </c>
      <c r="J42" s="6">
        <f>Cost_Sch2!J42</f>
        <v>0.35</v>
      </c>
      <c r="K42" t="str">
        <f>Cost_Sch2!K42</f>
        <v>NEW</v>
      </c>
      <c r="L42" s="7">
        <f>Cost_Sch2!L42</f>
        <v>90500</v>
      </c>
      <c r="M42">
        <f>VLOOKUP(Cost_Sch2!M42,Coding!$B$47:$D$53,3,FALSE)</f>
        <v>2</v>
      </c>
      <c r="N42">
        <f>VLOOKUP(Cost_Sch2!N42,Coding!$B$2:$D$6,3,FALSE)</f>
        <v>5</v>
      </c>
      <c r="O42" t="str">
        <f>Cost_Sch2!O42</f>
        <v>FPSO</v>
      </c>
      <c r="P42" s="7">
        <f>Cost_Sch2!P42</f>
        <v>125</v>
      </c>
      <c r="Q42">
        <f>VLOOKUP(Cost_Sch2!Q42,Coding!$B$2:$D$6,3,FALSE)</f>
        <v>1</v>
      </c>
      <c r="R42" s="9">
        <f>Cost_Sch2!R42</f>
        <v>0.91712707182320441</v>
      </c>
      <c r="S42">
        <f>VLOOKUP(Cost_Sch2!S42,Coding!$B$2:$D$6,3,FALSE)</f>
        <v>1</v>
      </c>
      <c r="T42">
        <f>Cost_Sch2!T42</f>
        <v>1.9290540540540539</v>
      </c>
      <c r="U42">
        <f>Cost_Sch2!U42</f>
        <v>0.62</v>
      </c>
    </row>
    <row r="43" spans="1:21" ht="17">
      <c r="A43" s="1" t="str">
        <f>Cost_Sch2!A43</f>
        <v>Goliat FPSO</v>
      </c>
      <c r="B43" t="str">
        <f>Cost_Sch2!B43</f>
        <v>NE</v>
      </c>
      <c r="C43">
        <f>VLOOKUP(Cost_Sch2!C43,Coding!$B$2:$D$6,3,FALSE)</f>
        <v>2</v>
      </c>
      <c r="D43" t="str">
        <f>Cost_Sch2!D43</f>
        <v>OC</v>
      </c>
      <c r="E43">
        <f>VLOOKUP(Cost_Sch2!E43,Coding!$B$36:$C$37,2,FALSE)</f>
        <v>2</v>
      </c>
      <c r="F43" s="7">
        <f>Cost_Sch2!F43</f>
        <v>1</v>
      </c>
      <c r="G43" s="7">
        <f>Cost_Sch2!G43</f>
        <v>7218</v>
      </c>
      <c r="H43" t="str">
        <f>Cost_Sch2!H43</f>
        <v>EPC</v>
      </c>
      <c r="I43" s="7">
        <f>Cost_Sch2!I43</f>
        <v>1364</v>
      </c>
      <c r="J43" s="6">
        <f>Cost_Sch2!J43</f>
        <v>3.9</v>
      </c>
      <c r="K43" t="str">
        <f>Cost_Sch2!K43</f>
        <v>NEW</v>
      </c>
      <c r="L43" s="7">
        <f>Cost_Sch2!L43</f>
        <v>122500</v>
      </c>
      <c r="M43">
        <f>VLOOKUP(Cost_Sch2!M43,Coding!$B$47:$D$53,3,FALSE)</f>
        <v>3</v>
      </c>
      <c r="N43">
        <f>VLOOKUP(Cost_Sch2!N43,Coding!$B$2:$D$6,3,FALSE)</f>
        <v>5</v>
      </c>
      <c r="O43" t="str">
        <f>Cost_Sch2!O43</f>
        <v>FPSO</v>
      </c>
      <c r="P43" s="7">
        <f>Cost_Sch2!P43</f>
        <v>400</v>
      </c>
      <c r="Q43">
        <f>VLOOKUP(Cost_Sch2!Q43,Coding!$B$2:$D$6,3,FALSE)</f>
        <v>1</v>
      </c>
      <c r="R43" s="9">
        <f>Cost_Sch2!R43</f>
        <v>0.81632653061224492</v>
      </c>
      <c r="S43">
        <f>VLOOKUP(Cost_Sch2!S43,Coding!$B$2:$D$6,3,FALSE)</f>
        <v>3</v>
      </c>
      <c r="T43">
        <f>Cost_Sch2!T43</f>
        <v>0.72360703812316718</v>
      </c>
      <c r="U43">
        <f>Cost_Sch2!U43</f>
        <v>0.94871794871794868</v>
      </c>
    </row>
    <row r="44" spans="1:21" ht="17">
      <c r="A44" s="1" t="str">
        <f>Cost_Sch2!A44</f>
        <v>Petrojarl Knarr</v>
      </c>
      <c r="B44" t="str">
        <f>Cost_Sch2!B44</f>
        <v>NE</v>
      </c>
      <c r="C44">
        <f>VLOOKUP(Cost_Sch2!C44,Coding!$B$2:$D$6,3,FALSE)</f>
        <v>2</v>
      </c>
      <c r="D44" t="str">
        <f>Cost_Sch2!D44</f>
        <v>OC</v>
      </c>
      <c r="E44">
        <f>VLOOKUP(Cost_Sch2!E44,Coding!$B$36:$C$37,2,FALSE)</f>
        <v>1</v>
      </c>
      <c r="F44" s="7">
        <f>Cost_Sch2!F44</f>
        <v>3</v>
      </c>
      <c r="G44" s="7">
        <f>Cost_Sch2!G44</f>
        <v>7850</v>
      </c>
      <c r="H44" t="str">
        <f>Cost_Sch2!H44</f>
        <v>EPC</v>
      </c>
      <c r="I44" s="7">
        <f>Cost_Sch2!I44</f>
        <v>732</v>
      </c>
      <c r="J44" s="6">
        <f>Cost_Sch2!J44</f>
        <v>1.6119090909090907</v>
      </c>
      <c r="K44" t="str">
        <f>Cost_Sch2!K44</f>
        <v>NEW</v>
      </c>
      <c r="L44" s="7">
        <f>Cost_Sch2!L44</f>
        <v>70833.333333333328</v>
      </c>
      <c r="M44">
        <f>VLOOKUP(Cost_Sch2!M44,Coding!$B$47:$D$53,3,FALSE)</f>
        <v>2</v>
      </c>
      <c r="N44">
        <f>VLOOKUP(Cost_Sch2!N44,Coding!$B$2:$D$6,3,FALSE)</f>
        <v>2</v>
      </c>
      <c r="O44" t="str">
        <f>Cost_Sch2!O44</f>
        <v>FPSO</v>
      </c>
      <c r="P44" s="7">
        <f>Cost_Sch2!P44</f>
        <v>410</v>
      </c>
      <c r="Q44">
        <f>VLOOKUP(Cost_Sch2!Q44,Coding!$B$2:$D$6,3,FALSE)</f>
        <v>2</v>
      </c>
      <c r="R44" s="9">
        <f>Cost_Sch2!R44</f>
        <v>0.88941176470588246</v>
      </c>
      <c r="S44">
        <f>VLOOKUP(Cost_Sch2!S44,Coding!$B$2:$D$6,3,FALSE)</f>
        <v>4</v>
      </c>
      <c r="T44">
        <f>Cost_Sch2!T44</f>
        <v>0.85655737704918034</v>
      </c>
      <c r="U44">
        <f>Cost_Sch2!U44</f>
        <v>0.36974789915966394</v>
      </c>
    </row>
    <row r="45" spans="1:21" ht="17">
      <c r="A45" s="1" t="str">
        <f>Cost_Sch2!A45</f>
        <v>Norne</v>
      </c>
      <c r="B45" t="str">
        <f>Cost_Sch2!B45</f>
        <v>NE</v>
      </c>
      <c r="C45">
        <f>VLOOKUP(Cost_Sch2!C45,Coding!$B$2:$D$6,3,FALSE)</f>
        <v>3</v>
      </c>
      <c r="D45" t="str">
        <f>Cost_Sch2!D45</f>
        <v>OC</v>
      </c>
      <c r="E45">
        <f>VLOOKUP(Cost_Sch2!E45,Coding!$B$36:$C$37,2,FALSE)</f>
        <v>2</v>
      </c>
      <c r="F45" s="7">
        <f>Cost_Sch2!F45</f>
        <v>1</v>
      </c>
      <c r="G45" s="7">
        <f>Cost_Sch2!G45</f>
        <v>1551</v>
      </c>
      <c r="H45" t="str">
        <f>Cost_Sch2!H45</f>
        <v>EPC</v>
      </c>
      <c r="I45" s="7">
        <f>Cost_Sch2!I45</f>
        <v>1334</v>
      </c>
      <c r="J45" s="6">
        <f>Cost_Sch2!J45</f>
        <v>4.7</v>
      </c>
      <c r="K45" t="str">
        <f>Cost_Sch2!K45</f>
        <v>NEW</v>
      </c>
      <c r="L45" s="7">
        <f>Cost_Sch2!L45</f>
        <v>261666.66666666666</v>
      </c>
      <c r="M45">
        <f>VLOOKUP(Cost_Sch2!M45,Coding!$B$47:$D$53,3,FALSE)</f>
        <v>6</v>
      </c>
      <c r="N45">
        <f>VLOOKUP(Cost_Sch2!N45,Coding!$B$2:$D$6,3,FALSE)</f>
        <v>4</v>
      </c>
      <c r="O45" t="str">
        <f>Cost_Sch2!O45</f>
        <v>FPSO</v>
      </c>
      <c r="P45" s="7">
        <f>Cost_Sch2!P45</f>
        <v>380</v>
      </c>
      <c r="Q45">
        <f>VLOOKUP(Cost_Sch2!Q45,Coding!$B$2:$D$6,3,FALSE)</f>
        <v>3</v>
      </c>
      <c r="R45" s="9">
        <f>Cost_Sch2!R45</f>
        <v>0.84076433121019112</v>
      </c>
      <c r="S45">
        <f>VLOOKUP(Cost_Sch2!S45,Coding!$B$2:$D$6,3,FALSE)</f>
        <v>2</v>
      </c>
      <c r="T45">
        <f>Cost_Sch2!T45</f>
        <v>-0.12518740629685157</v>
      </c>
      <c r="U45">
        <f>Cost_Sch2!U45</f>
        <v>0.60000000000000009</v>
      </c>
    </row>
    <row r="46" spans="1:21" ht="17">
      <c r="A46" s="1" t="str">
        <f>Cost_Sch2!A46</f>
        <v>Skarv</v>
      </c>
      <c r="B46" t="str">
        <f>Cost_Sch2!B46</f>
        <v>NE</v>
      </c>
      <c r="C46">
        <f>VLOOKUP(Cost_Sch2!C46,Coding!$B$2:$D$6,3,FALSE)</f>
        <v>2</v>
      </c>
      <c r="D46" t="str">
        <f>Cost_Sch2!D46</f>
        <v>IOC</v>
      </c>
      <c r="E46">
        <f>VLOOKUP(Cost_Sch2!E46,Coding!$B$36:$C$37,2,FALSE)</f>
        <v>2</v>
      </c>
      <c r="F46" s="7">
        <f>Cost_Sch2!F46</f>
        <v>1</v>
      </c>
      <c r="G46" s="7">
        <f>Cost_Sch2!G46</f>
        <v>6240</v>
      </c>
      <c r="H46" t="str">
        <f>Cost_Sch2!H46</f>
        <v>EPC</v>
      </c>
      <c r="I46" s="7">
        <f>Cost_Sch2!I46</f>
        <v>1245</v>
      </c>
      <c r="J46" s="6">
        <f>Cost_Sch2!J46</f>
        <v>5</v>
      </c>
      <c r="K46" t="str">
        <f>Cost_Sch2!K46</f>
        <v>NEW</v>
      </c>
      <c r="L46" s="7">
        <f>Cost_Sch2!L46</f>
        <v>167500</v>
      </c>
      <c r="M46">
        <f>VLOOKUP(Cost_Sch2!M46,Coding!$B$47:$D$53,3,FALSE)</f>
        <v>4</v>
      </c>
      <c r="N46">
        <f>VLOOKUP(Cost_Sch2!N46,Coding!$B$2:$D$6,3,FALSE)</f>
        <v>4</v>
      </c>
      <c r="O46" t="str">
        <f>Cost_Sch2!O46</f>
        <v>FPSO</v>
      </c>
      <c r="P46" s="7">
        <f>Cost_Sch2!P46</f>
        <v>370</v>
      </c>
      <c r="Q46">
        <f>VLOOKUP(Cost_Sch2!Q46,Coding!$B$2:$D$6,3,FALSE)</f>
        <v>1</v>
      </c>
      <c r="R46" s="9">
        <f>Cost_Sch2!R46</f>
        <v>0.47761194029850745</v>
      </c>
      <c r="S46">
        <f>VLOOKUP(Cost_Sch2!S46,Coding!$B$2:$D$6,3,FALSE)</f>
        <v>3</v>
      </c>
      <c r="T46">
        <f>Cost_Sch2!T46</f>
        <v>0.73493975903614461</v>
      </c>
      <c r="U46">
        <f>Cost_Sch2!U46</f>
        <v>0.7</v>
      </c>
    </row>
    <row r="47" spans="1:21" ht="17">
      <c r="A47" s="1" t="str">
        <f>Cost_Sch2!A47</f>
        <v>Armada Kraken</v>
      </c>
      <c r="B47" t="str">
        <f>Cost_Sch2!B47</f>
        <v>NE</v>
      </c>
      <c r="C47">
        <f>VLOOKUP(Cost_Sch2!C47,Coding!$B$2:$D$6,3,FALSE)</f>
        <v>1</v>
      </c>
      <c r="D47" t="str">
        <f>Cost_Sch2!D47</f>
        <v>OC</v>
      </c>
      <c r="E47">
        <f>VLOOKUP(Cost_Sch2!E47,Coding!$B$36:$C$37,2,FALSE)</f>
        <v>1</v>
      </c>
      <c r="F47" s="7">
        <f>Cost_Sch2!F47</f>
        <v>0</v>
      </c>
      <c r="G47" s="7">
        <f>Cost_Sch2!G47</f>
        <v>8719</v>
      </c>
      <c r="H47" t="str">
        <f>Cost_Sch2!H47</f>
        <v>EPC</v>
      </c>
      <c r="I47" s="7">
        <f>Cost_Sch2!I47</f>
        <v>1136</v>
      </c>
      <c r="J47" s="6">
        <f>Cost_Sch2!J47</f>
        <v>2.5</v>
      </c>
      <c r="K47" t="str">
        <f>Cost_Sch2!K47</f>
        <v>CONV</v>
      </c>
      <c r="L47" s="7">
        <f>Cost_Sch2!L47</f>
        <v>83333.333333333328</v>
      </c>
      <c r="M47">
        <f>VLOOKUP(Cost_Sch2!M47,Coding!$B$47:$D$53,3,FALSE)</f>
        <v>2</v>
      </c>
      <c r="N47">
        <f>VLOOKUP(Cost_Sch2!N47,Coding!$B$2:$D$6,3,FALSE)</f>
        <v>1</v>
      </c>
      <c r="O47" t="str">
        <f>Cost_Sch2!O47</f>
        <v>FPSO</v>
      </c>
      <c r="P47" s="7">
        <f>Cost_Sch2!P47</f>
        <v>116</v>
      </c>
      <c r="Q47">
        <f>VLOOKUP(Cost_Sch2!Q47,Coding!$B$2:$D$6,3,FALSE)</f>
        <v>1</v>
      </c>
      <c r="R47" s="9">
        <f>Cost_Sch2!R47</f>
        <v>0.96000000000000008</v>
      </c>
      <c r="S47">
        <f>VLOOKUP(Cost_Sch2!S47,Coding!$B$2:$D$6,3,FALSE)</f>
        <v>4</v>
      </c>
      <c r="T47">
        <f>Cost_Sch2!T47</f>
        <v>0.16285211267605634</v>
      </c>
      <c r="U47">
        <f>Cost_Sch2!U47</f>
        <v>0</v>
      </c>
    </row>
    <row r="48" spans="1:21" ht="17">
      <c r="A48" s="1" t="str">
        <f>Cost_Sch2!A48</f>
        <v>Glen Lyon</v>
      </c>
      <c r="B48" t="str">
        <f>Cost_Sch2!B48</f>
        <v>NE</v>
      </c>
      <c r="C48">
        <f>VLOOKUP(Cost_Sch2!C48,Coding!$B$2:$D$6,3,FALSE)</f>
        <v>3</v>
      </c>
      <c r="D48" t="str">
        <f>Cost_Sch2!D48</f>
        <v>IOC</v>
      </c>
      <c r="E48">
        <f>VLOOKUP(Cost_Sch2!E48,Coding!$B$36:$C$37,2,FALSE)</f>
        <v>2</v>
      </c>
      <c r="F48" s="7">
        <f>Cost_Sch2!F48</f>
        <v>1</v>
      </c>
      <c r="G48" s="7">
        <f>Cost_Sch2!G48</f>
        <v>7729</v>
      </c>
      <c r="H48" t="str">
        <f>Cost_Sch2!H48</f>
        <v>EPC</v>
      </c>
      <c r="I48" s="7">
        <f>Cost_Sch2!I48</f>
        <v>1949</v>
      </c>
      <c r="J48" s="6">
        <f>Cost_Sch2!J48</f>
        <v>4.78</v>
      </c>
      <c r="K48" t="str">
        <f>Cost_Sch2!K48</f>
        <v>NEW</v>
      </c>
      <c r="L48" s="7">
        <f>Cost_Sch2!L48</f>
        <v>166666.66666666666</v>
      </c>
      <c r="M48">
        <f>VLOOKUP(Cost_Sch2!M48,Coding!$B$47:$D$53,3,FALSE)</f>
        <v>4</v>
      </c>
      <c r="N48">
        <f>VLOOKUP(Cost_Sch2!N48,Coding!$B$2:$D$6,3,FALSE)</f>
        <v>2</v>
      </c>
      <c r="O48" t="str">
        <f>Cost_Sch2!O48</f>
        <v>FPSO</v>
      </c>
      <c r="P48" s="7">
        <f>Cost_Sch2!P48</f>
        <v>424</v>
      </c>
      <c r="Q48">
        <f>VLOOKUP(Cost_Sch2!Q48,Coding!$B$2:$D$6,3,FALSE)</f>
        <v>1</v>
      </c>
      <c r="R48" s="9">
        <f>Cost_Sch2!R48</f>
        <v>0.78</v>
      </c>
      <c r="S48">
        <f>VLOOKUP(Cost_Sch2!S48,Coding!$B$2:$D$6,3,FALSE)</f>
        <v>4</v>
      </c>
      <c r="T48">
        <f>Cost_Sch2!T48</f>
        <v>0.1667521806054387</v>
      </c>
      <c r="U48">
        <f>Cost_Sch2!U48</f>
        <v>0.1924686192468619</v>
      </c>
    </row>
    <row r="49" spans="1:21" ht="34">
      <c r="A49" s="1" t="str">
        <f>Cost_Sch2!A49</f>
        <v>Western Isles FPSO</v>
      </c>
      <c r="B49" t="str">
        <f>Cost_Sch2!B49</f>
        <v>NE</v>
      </c>
      <c r="C49">
        <f>VLOOKUP(Cost_Sch2!C49,Coding!$B$2:$D$6,3,FALSE)</f>
        <v>1</v>
      </c>
      <c r="D49" t="str">
        <f>Cost_Sch2!D49</f>
        <v>OC</v>
      </c>
      <c r="E49">
        <f>VLOOKUP(Cost_Sch2!E49,Coding!$B$36:$C$37,2,FALSE)</f>
        <v>2</v>
      </c>
      <c r="F49" s="7">
        <f>Cost_Sch2!F49</f>
        <v>1</v>
      </c>
      <c r="G49" s="7">
        <f>Cost_Sch2!G49</f>
        <v>8391</v>
      </c>
      <c r="H49" t="str">
        <f>Cost_Sch2!H49</f>
        <v>EPC</v>
      </c>
      <c r="I49" s="7">
        <f>Cost_Sch2!I49</f>
        <v>952</v>
      </c>
      <c r="J49" s="6">
        <f>Cost_Sch2!J49</f>
        <v>1.6</v>
      </c>
      <c r="K49" t="str">
        <f>Cost_Sch2!K49</f>
        <v>NEW</v>
      </c>
      <c r="L49" s="7">
        <f>Cost_Sch2!L49</f>
        <v>40000</v>
      </c>
      <c r="M49">
        <f>VLOOKUP(Cost_Sch2!M49,Coding!$B$47:$D$53,3,FALSE)</f>
        <v>1</v>
      </c>
      <c r="N49">
        <f>VLOOKUP(Cost_Sch2!N49,Coding!$B$2:$D$6,3,FALSE)</f>
        <v>3</v>
      </c>
      <c r="O49" t="str">
        <f>Cost_Sch2!O49</f>
        <v>FPSO</v>
      </c>
      <c r="P49" s="7">
        <f>Cost_Sch2!P49</f>
        <v>165</v>
      </c>
      <c r="Q49">
        <f>VLOOKUP(Cost_Sch2!Q49,Coding!$B$2:$D$6,3,FALSE)</f>
        <v>2</v>
      </c>
      <c r="R49" s="9">
        <f>Cost_Sch2!R49</f>
        <v>1</v>
      </c>
      <c r="S49">
        <f>VLOOKUP(Cost_Sch2!S49,Coding!$B$2:$D$6,3,FALSE)</f>
        <v>3</v>
      </c>
      <c r="T49">
        <f>Cost_Sch2!T49</f>
        <v>0.87920168067226889</v>
      </c>
      <c r="U49">
        <f>Cost_Sch2!U49</f>
        <v>0.24999999999999994</v>
      </c>
    </row>
    <row r="50" spans="1:21" ht="17">
      <c r="A50" s="1" t="str">
        <f>Cost_Sch2!A50</f>
        <v>Belanak Natuna</v>
      </c>
      <c r="B50" t="str">
        <f>Cost_Sch2!B50</f>
        <v>SEA</v>
      </c>
      <c r="C50">
        <f>VLOOKUP(Cost_Sch2!C50,Coding!$B$2:$D$6,3,FALSE)</f>
        <v>4</v>
      </c>
      <c r="D50" t="str">
        <f>Cost_Sch2!D50</f>
        <v>IOC</v>
      </c>
      <c r="E50">
        <f>VLOOKUP(Cost_Sch2!E50,Coding!$B$36:$C$37,2,FALSE)</f>
        <v>2</v>
      </c>
      <c r="F50" s="7">
        <f>Cost_Sch2!F50</f>
        <v>1</v>
      </c>
      <c r="G50" s="7">
        <f>Cost_Sch2!G50</f>
        <v>4250</v>
      </c>
      <c r="H50" t="str">
        <f>Cost_Sch2!H50</f>
        <v>TK</v>
      </c>
      <c r="I50" s="7">
        <f>Cost_Sch2!I50</f>
        <v>1137</v>
      </c>
      <c r="J50" s="6">
        <f>Cost_Sch2!J50</f>
        <v>1.6</v>
      </c>
      <c r="K50" t="str">
        <f>Cost_Sch2!K50</f>
        <v>NEW</v>
      </c>
      <c r="L50" s="7">
        <f>Cost_Sch2!L50</f>
        <v>158333.33333333334</v>
      </c>
      <c r="M50">
        <f>VLOOKUP(Cost_Sch2!M50,Coding!$B$47:$D$53,3,FALSE)</f>
        <v>4</v>
      </c>
      <c r="N50">
        <f>VLOOKUP(Cost_Sch2!N50,Coding!$B$2:$D$6,3,FALSE)</f>
        <v>4</v>
      </c>
      <c r="O50" t="str">
        <f>Cost_Sch2!O50</f>
        <v>FPSO</v>
      </c>
      <c r="P50" s="7">
        <f>Cost_Sch2!P50</f>
        <v>100</v>
      </c>
      <c r="Q50">
        <f>VLOOKUP(Cost_Sch2!Q50,Coding!$B$2:$D$6,3,FALSE)</f>
        <v>2</v>
      </c>
      <c r="R50" s="9">
        <f>Cost_Sch2!R50</f>
        <v>0.63157894736842102</v>
      </c>
      <c r="S50">
        <f>VLOOKUP(Cost_Sch2!S50,Coding!$B$2:$D$6,3,FALSE)</f>
        <v>4</v>
      </c>
      <c r="T50">
        <f>Cost_Sch2!T50</f>
        <v>5.8927000879507474E-2</v>
      </c>
      <c r="U50">
        <f>Cost_Sch2!U50</f>
        <v>7.8167115902965101E-2</v>
      </c>
    </row>
    <row r="51" spans="1:21" ht="17">
      <c r="A51" s="1" t="str">
        <f>Cost_Sch2!A51</f>
        <v>Kikeh FPSO</v>
      </c>
      <c r="B51" t="str">
        <f>Cost_Sch2!B51</f>
        <v>SEA</v>
      </c>
      <c r="C51">
        <f>VLOOKUP(Cost_Sch2!C51,Coding!$B$2:$D$6,3,FALSE)</f>
        <v>5</v>
      </c>
      <c r="D51" t="str">
        <f>Cost_Sch2!D51</f>
        <v>OC</v>
      </c>
      <c r="E51">
        <f>VLOOKUP(Cost_Sch2!E51,Coding!$B$36:$C$37,2,FALSE)</f>
        <v>1</v>
      </c>
      <c r="F51" s="7">
        <f>Cost_Sch2!F51</f>
        <v>3</v>
      </c>
      <c r="G51" s="7">
        <f>Cost_Sch2!G51</f>
        <v>5513</v>
      </c>
      <c r="H51" t="str">
        <f>Cost_Sch2!H51</f>
        <v>EPC</v>
      </c>
      <c r="I51" s="7">
        <f>Cost_Sch2!I51</f>
        <v>939</v>
      </c>
      <c r="J51" s="6">
        <f>Cost_Sch2!J51</f>
        <v>0.8</v>
      </c>
      <c r="K51" t="str">
        <f>Cost_Sch2!K51</f>
        <v>CONV</v>
      </c>
      <c r="L51" s="7">
        <f>Cost_Sch2!L51</f>
        <v>143500</v>
      </c>
      <c r="M51">
        <f>VLOOKUP(Cost_Sch2!M51,Coding!$B$47:$D$53,3,FALSE)</f>
        <v>3</v>
      </c>
      <c r="N51">
        <f>VLOOKUP(Cost_Sch2!N51,Coding!$B$2:$D$6,3,FALSE)</f>
        <v>2</v>
      </c>
      <c r="O51" t="str">
        <f>Cost_Sch2!O51</f>
        <v>FPSO</v>
      </c>
      <c r="P51" s="7">
        <f>Cost_Sch2!P51</f>
        <v>1350</v>
      </c>
      <c r="Q51">
        <f>VLOOKUP(Cost_Sch2!Q51,Coding!$B$2:$D$6,3,FALSE)</f>
        <v>1</v>
      </c>
      <c r="R51" s="9">
        <f>Cost_Sch2!R51</f>
        <v>0.83623693379790942</v>
      </c>
      <c r="S51">
        <f>VLOOKUP(Cost_Sch2!S51,Coding!$B$2:$D$6,3,FALSE)</f>
        <v>4</v>
      </c>
      <c r="T51">
        <f>Cost_Sch2!T51</f>
        <v>-1.5974440894568689E-2</v>
      </c>
      <c r="U51">
        <f>Cost_Sch2!U51</f>
        <v>0.20000000000000004</v>
      </c>
    </row>
    <row r="52" spans="1:21" ht="34">
      <c r="A52" s="1" t="str">
        <f>Cost_Sch2!A52</f>
        <v>Song Doc Pride MV 19</v>
      </c>
      <c r="B52" t="str">
        <f>Cost_Sch2!B52</f>
        <v>SEA</v>
      </c>
      <c r="C52">
        <f>VLOOKUP(Cost_Sch2!C52,Coding!$B$2:$D$6,3,FALSE)</f>
        <v>1</v>
      </c>
      <c r="D52" t="str">
        <f>Cost_Sch2!D52</f>
        <v>NOC</v>
      </c>
      <c r="E52">
        <f>VLOOKUP(Cost_Sch2!E52,Coding!$B$36:$C$37,2,FALSE)</f>
        <v>1</v>
      </c>
      <c r="F52" s="7">
        <f>Cost_Sch2!F52</f>
        <v>1</v>
      </c>
      <c r="G52" s="7">
        <f>Cost_Sch2!G52</f>
        <v>6339</v>
      </c>
      <c r="H52" t="str">
        <f>Cost_Sch2!H52</f>
        <v>EPC</v>
      </c>
      <c r="I52" s="7">
        <f>Cost_Sch2!I52</f>
        <v>417</v>
      </c>
      <c r="J52" s="6">
        <f>Cost_Sch2!J52</f>
        <v>0.25</v>
      </c>
      <c r="K52" t="str">
        <f>Cost_Sch2!K52</f>
        <v>CONV</v>
      </c>
      <c r="L52" s="7">
        <f>Cost_Sch2!L52</f>
        <v>30000</v>
      </c>
      <c r="M52">
        <f>VLOOKUP(Cost_Sch2!M52,Coding!$B$47:$D$53,3,FALSE)</f>
        <v>1</v>
      </c>
      <c r="N52">
        <f>VLOOKUP(Cost_Sch2!N52,Coding!$B$2:$D$6,3,FALSE)</f>
        <v>1</v>
      </c>
      <c r="O52" t="str">
        <f>Cost_Sch2!O52</f>
        <v>FPSO</v>
      </c>
      <c r="P52" s="7">
        <f>Cost_Sch2!P52</f>
        <v>55</v>
      </c>
      <c r="Q52">
        <f>VLOOKUP(Cost_Sch2!Q52,Coding!$B$2:$D$6,3,FALSE)</f>
        <v>2</v>
      </c>
      <c r="R52" s="9">
        <f>Cost_Sch2!R52</f>
        <v>1</v>
      </c>
      <c r="S52">
        <f>VLOOKUP(Cost_Sch2!S52,Coding!$B$2:$D$6,3,FALSE)</f>
        <v>1</v>
      </c>
      <c r="T52">
        <f>Cost_Sch2!T52</f>
        <v>0.3501199040767386</v>
      </c>
      <c r="U52">
        <f>Cost_Sch2!U52</f>
        <v>4.0869565217391379E-2</v>
      </c>
    </row>
    <row r="53" spans="1:21" ht="17">
      <c r="A53" s="1" t="str">
        <f>Cost_Sch2!A53</f>
        <v>Thai Binh Vn</v>
      </c>
      <c r="B53" t="str">
        <f>Cost_Sch2!B53</f>
        <v>SEA</v>
      </c>
      <c r="C53">
        <f>VLOOKUP(Cost_Sch2!C53,Coding!$B$2:$D$6,3,FALSE)</f>
        <v>1</v>
      </c>
      <c r="D53" t="str">
        <f>Cost_Sch2!D53</f>
        <v>NOC</v>
      </c>
      <c r="E53">
        <f>VLOOKUP(Cost_Sch2!E53,Coding!$B$36:$C$37,2,FALSE)</f>
        <v>2</v>
      </c>
      <c r="F53" s="7">
        <f>Cost_Sch2!F53</f>
        <v>1</v>
      </c>
      <c r="G53" s="7">
        <f>Cost_Sch2!G53</f>
        <v>4446</v>
      </c>
      <c r="H53" t="str">
        <f>Cost_Sch2!H53</f>
        <v>EPC</v>
      </c>
      <c r="I53" s="7">
        <f>Cost_Sch2!I53</f>
        <v>611</v>
      </c>
      <c r="J53" s="6">
        <f>Cost_Sch2!J53</f>
        <v>0.71399999999999997</v>
      </c>
      <c r="K53" t="str">
        <f>Cost_Sch2!K53</f>
        <v>NEW</v>
      </c>
      <c r="L53" s="7">
        <f>Cost_Sch2!L53</f>
        <v>68333.333333333328</v>
      </c>
      <c r="M53">
        <f>VLOOKUP(Cost_Sch2!M53,Coding!$B$47:$D$53,3,FALSE)</f>
        <v>2</v>
      </c>
      <c r="N53">
        <f>VLOOKUP(Cost_Sch2!N53,Coding!$B$2:$D$6,3,FALSE)</f>
        <v>1</v>
      </c>
      <c r="O53" t="str">
        <f>Cost_Sch2!O53</f>
        <v>FPSO</v>
      </c>
      <c r="P53" s="7">
        <f>Cost_Sch2!P53</f>
        <v>48</v>
      </c>
      <c r="Q53">
        <f>VLOOKUP(Cost_Sch2!Q53,Coding!$B$2:$D$6,3,FALSE)</f>
        <v>2</v>
      </c>
      <c r="R53" s="9">
        <f>Cost_Sch2!R53</f>
        <v>0.95121951219512202</v>
      </c>
      <c r="S53">
        <f>VLOOKUP(Cost_Sch2!S53,Coding!$B$2:$D$6,3,FALSE)</f>
        <v>3</v>
      </c>
      <c r="T53">
        <f>Cost_Sch2!T53</f>
        <v>3.7643207855973811E-2</v>
      </c>
      <c r="U53">
        <f>Cost_Sch2!U53</f>
        <v>4.4000000000000004E-2</v>
      </c>
    </row>
    <row r="54" spans="1:21" ht="34">
      <c r="A54" s="1" t="str">
        <f>Cost_Sch2!A54</f>
        <v>Hai Yang Shi You 117</v>
      </c>
      <c r="B54" t="str">
        <f>Cost_Sch2!B54</f>
        <v>SEA CH</v>
      </c>
      <c r="C54">
        <f>VLOOKUP(Cost_Sch2!C54,Coding!$B$2:$D$6,3,FALSE)</f>
        <v>4</v>
      </c>
      <c r="D54" t="str">
        <f>Cost_Sch2!D54</f>
        <v>NOC</v>
      </c>
      <c r="E54">
        <f>VLOOKUP(Cost_Sch2!E54,Coding!$B$36:$C$37,2,FALSE)</f>
        <v>2</v>
      </c>
      <c r="F54" s="7">
        <f>Cost_Sch2!F54</f>
        <v>1</v>
      </c>
      <c r="G54" s="7">
        <f>Cost_Sch2!G54</f>
        <v>5524</v>
      </c>
      <c r="H54" t="str">
        <f>Cost_Sch2!H54</f>
        <v>EPC</v>
      </c>
      <c r="I54" s="7">
        <f>Cost_Sch2!I54</f>
        <v>897</v>
      </c>
      <c r="J54" s="6">
        <f>Cost_Sch2!J54</f>
        <v>1.8</v>
      </c>
      <c r="K54" t="str">
        <f>Cost_Sch2!K54</f>
        <v>NEW</v>
      </c>
      <c r="L54" s="7">
        <f>Cost_Sch2!L54</f>
        <v>190000</v>
      </c>
      <c r="M54">
        <f>VLOOKUP(Cost_Sch2!M54,Coding!$B$47:$D$53,3,FALSE)</f>
        <v>4</v>
      </c>
      <c r="N54">
        <f>VLOOKUP(Cost_Sch2!N54,Coding!$B$2:$D$6,3,FALSE)</f>
        <v>1</v>
      </c>
      <c r="O54" t="str">
        <f>Cost_Sch2!O54</f>
        <v>FPSO</v>
      </c>
      <c r="P54" s="7">
        <f>Cost_Sch2!P54</f>
        <v>27</v>
      </c>
      <c r="Q54">
        <f>VLOOKUP(Cost_Sch2!Q54,Coding!$B$2:$D$6,3,FALSE)</f>
        <v>1</v>
      </c>
      <c r="R54" s="9">
        <f>Cost_Sch2!R54</f>
        <v>1</v>
      </c>
      <c r="S54">
        <f>VLOOKUP(Cost_Sch2!S54,Coding!$B$2:$D$6,3,FALSE)</f>
        <v>3</v>
      </c>
      <c r="T54">
        <f>Cost_Sch2!T54</f>
        <v>0.72798216276477146</v>
      </c>
      <c r="U54">
        <f>Cost_Sch2!U54</f>
        <v>0.38888888888888884</v>
      </c>
    </row>
    <row r="55" spans="1:21" ht="34">
      <c r="A55" s="1" t="str">
        <f>Cost_Sch2!A55</f>
        <v>Hai Yang Shi You 116</v>
      </c>
      <c r="B55" t="str">
        <f>Cost_Sch2!B55</f>
        <v>SEA CH</v>
      </c>
      <c r="C55">
        <f>VLOOKUP(Cost_Sch2!C55,Coding!$B$2:$D$6,3,FALSE)</f>
        <v>4</v>
      </c>
      <c r="D55" t="str">
        <f>Cost_Sch2!D55</f>
        <v>NOC</v>
      </c>
      <c r="E55">
        <f>VLOOKUP(Cost_Sch2!E55,Coding!$B$36:$C$37,2,FALSE)</f>
        <v>2</v>
      </c>
      <c r="F55" s="7">
        <f>Cost_Sch2!F55</f>
        <v>1</v>
      </c>
      <c r="G55" s="7">
        <f>Cost_Sch2!G55</f>
        <v>5804</v>
      </c>
      <c r="H55" t="str">
        <f>Cost_Sch2!H55</f>
        <v>EPC</v>
      </c>
      <c r="I55" s="7">
        <f>Cost_Sch2!I55</f>
        <v>723</v>
      </c>
      <c r="J55" s="6">
        <f>Cost_Sch2!J55</f>
        <v>1.2</v>
      </c>
      <c r="K55" t="str">
        <f>Cost_Sch2!K55</f>
        <v>NEW</v>
      </c>
      <c r="L55" s="7">
        <f>Cost_Sch2!L55</f>
        <v>106000</v>
      </c>
      <c r="M55">
        <f>VLOOKUP(Cost_Sch2!M55,Coding!$B$47:$D$53,3,FALSE)</f>
        <v>3</v>
      </c>
      <c r="N55">
        <f>VLOOKUP(Cost_Sch2!N55,Coding!$B$2:$D$6,3,FALSE)</f>
        <v>2</v>
      </c>
      <c r="O55" t="str">
        <f>Cost_Sch2!O55</f>
        <v>FPSO</v>
      </c>
      <c r="P55" s="7">
        <f>Cost_Sch2!P55</f>
        <v>125</v>
      </c>
      <c r="Q55">
        <f>VLOOKUP(Cost_Sch2!Q55,Coding!$B$2:$D$6,3,FALSE)</f>
        <v>1</v>
      </c>
      <c r="R55" s="9">
        <f>Cost_Sch2!R55</f>
        <v>1</v>
      </c>
      <c r="S55">
        <f>VLOOKUP(Cost_Sch2!S55,Coding!$B$2:$D$6,3,FALSE)</f>
        <v>1</v>
      </c>
      <c r="T55">
        <f>Cost_Sch2!T55</f>
        <v>0.31950207468879666</v>
      </c>
      <c r="U55">
        <f>Cost_Sch2!U55</f>
        <v>0.98</v>
      </c>
    </row>
    <row r="56" spans="1:21" ht="17">
      <c r="A56" s="1" t="str">
        <f>Cost_Sch2!A56</f>
        <v>Unity</v>
      </c>
      <c r="B56" t="str">
        <f>Cost_Sch2!B56</f>
        <v>AFRICA</v>
      </c>
      <c r="C56">
        <f>VLOOKUP(Cost_Sch2!C56,Coding!$B$2:$D$6,3,FALSE)</f>
        <v>4</v>
      </c>
      <c r="D56" t="str">
        <f>Cost_Sch2!D56</f>
        <v>IOC</v>
      </c>
      <c r="E56">
        <f>VLOOKUP(Cost_Sch2!E56,Coding!$B$36:$C$37,2,FALSE)</f>
        <v>2</v>
      </c>
      <c r="F56" s="7">
        <f>Cost_Sch2!F56</f>
        <v>1</v>
      </c>
      <c r="G56" s="7">
        <f>Cost_Sch2!G56</f>
        <v>4018</v>
      </c>
      <c r="H56" t="str">
        <f>Cost_Sch2!H56</f>
        <v>EPC</v>
      </c>
      <c r="I56" s="7">
        <f>Cost_Sch2!I56</f>
        <v>545</v>
      </c>
      <c r="J56" s="6">
        <f>Cost_Sch2!J56</f>
        <v>1</v>
      </c>
      <c r="K56" t="str">
        <f>Cost_Sch2!K56</f>
        <v>NEW</v>
      </c>
      <c r="L56" s="7">
        <f>Cost_Sch2!L56</f>
        <v>125000</v>
      </c>
      <c r="M56">
        <f>VLOOKUP(Cost_Sch2!M56,Coding!$B$47:$D$53,3,FALSE)</f>
        <v>3</v>
      </c>
      <c r="N56">
        <f>VLOOKUP(Cost_Sch2!N56,Coding!$B$2:$D$6,3,FALSE)</f>
        <v>2</v>
      </c>
      <c r="O56" t="str">
        <f>Cost_Sch2!O56</f>
        <v>FSO</v>
      </c>
      <c r="P56" s="7">
        <f>Cost_Sch2!P56</f>
        <v>65</v>
      </c>
      <c r="Q56">
        <f>VLOOKUP(Cost_Sch2!Q56,Coding!$B$2:$D$6,3,FALSE)</f>
        <v>3</v>
      </c>
      <c r="R56" s="9">
        <f>Cost_Sch2!R56</f>
        <v>1</v>
      </c>
      <c r="S56">
        <f>VLOOKUP(Cost_Sch2!S56,Coding!$B$2:$D$6,3,FALSE)</f>
        <v>2</v>
      </c>
      <c r="T56">
        <f>Cost_Sch2!T56</f>
        <v>0.70091743119266059</v>
      </c>
      <c r="U56">
        <f>Cost_Sch2!U56</f>
        <v>0.39999999999999991</v>
      </c>
    </row>
    <row r="57" spans="1:21" ht="17">
      <c r="A57" s="1" t="str">
        <f>Cost_Sch2!A57</f>
        <v>Yoho</v>
      </c>
      <c r="B57" t="str">
        <f>Cost_Sch2!B57</f>
        <v>AFRICA</v>
      </c>
      <c r="C57">
        <f>VLOOKUP(Cost_Sch2!C57,Coding!$B$2:$D$6,3,FALSE)</f>
        <v>3</v>
      </c>
      <c r="D57" t="str">
        <f>Cost_Sch2!D57</f>
        <v>IOC</v>
      </c>
      <c r="E57">
        <f>VLOOKUP(Cost_Sch2!E57,Coding!$B$36:$C$37,2,FALSE)</f>
        <v>2</v>
      </c>
      <c r="F57" s="7">
        <f>Cost_Sch2!F57</f>
        <v>1</v>
      </c>
      <c r="G57" s="7">
        <f>Cost_Sch2!G57</f>
        <v>4196</v>
      </c>
      <c r="H57" t="str">
        <f>Cost_Sch2!H57</f>
        <v>EPC</v>
      </c>
      <c r="I57" s="7">
        <f>Cost_Sch2!I57</f>
        <v>505</v>
      </c>
      <c r="J57" s="6">
        <f>Cost_Sch2!J57</f>
        <v>1.2</v>
      </c>
      <c r="K57" t="str">
        <f>Cost_Sch2!K57</f>
        <v>CONV</v>
      </c>
      <c r="L57" s="7">
        <f>Cost_Sch2!L57</f>
        <v>90000</v>
      </c>
      <c r="M57">
        <f>VLOOKUP(Cost_Sch2!M57,Coding!$B$47:$D$53,3,FALSE)</f>
        <v>2</v>
      </c>
      <c r="N57">
        <f>VLOOKUP(Cost_Sch2!N57,Coding!$B$2:$D$6,3,FALSE)</f>
        <v>2</v>
      </c>
      <c r="O57" t="str">
        <f>Cost_Sch2!O57</f>
        <v>FSO</v>
      </c>
      <c r="P57" s="7">
        <f>Cost_Sch2!P57</f>
        <v>56</v>
      </c>
      <c r="Q57">
        <f>VLOOKUP(Cost_Sch2!Q57,Coding!$B$2:$D$6,3,FALSE)</f>
        <v>1</v>
      </c>
      <c r="R57" s="9">
        <f>Cost_Sch2!R57</f>
        <v>1</v>
      </c>
      <c r="S57">
        <f>VLOOKUP(Cost_Sch2!S57,Coding!$B$2:$D$6,3,FALSE)</f>
        <v>1</v>
      </c>
      <c r="T57">
        <f>Cost_Sch2!T57</f>
        <v>0.20792079207920791</v>
      </c>
      <c r="U57">
        <f>Cost_Sch2!U57</f>
        <v>8.3333333333333412E-2</v>
      </c>
    </row>
    <row r="58" spans="1:21" ht="17">
      <c r="A58" s="1" t="str">
        <f>Cost_Sch2!A58</f>
        <v>Yoho</v>
      </c>
      <c r="B58" t="str">
        <f>Cost_Sch2!B58</f>
        <v>AFRICA</v>
      </c>
      <c r="C58">
        <f>VLOOKUP(Cost_Sch2!C58,Coding!$B$2:$D$6,3,FALSE)</f>
        <v>3</v>
      </c>
      <c r="D58" t="str">
        <f>Cost_Sch2!D58</f>
        <v>IOC</v>
      </c>
      <c r="E58">
        <f>VLOOKUP(Cost_Sch2!E58,Coding!$B$36:$C$37,2,FALSE)</f>
        <v>2</v>
      </c>
      <c r="F58" s="7">
        <f>Cost_Sch2!F58</f>
        <v>1</v>
      </c>
      <c r="G58" s="7">
        <f>Cost_Sch2!G58</f>
        <v>4623</v>
      </c>
      <c r="H58" t="str">
        <f>Cost_Sch2!H58</f>
        <v>EPC</v>
      </c>
      <c r="I58" s="7">
        <f>Cost_Sch2!I58</f>
        <v>761</v>
      </c>
      <c r="J58" s="6">
        <f>Cost_Sch2!J58</f>
        <v>1.2</v>
      </c>
      <c r="K58" t="str">
        <f>Cost_Sch2!K58</f>
        <v>CONV</v>
      </c>
      <c r="L58" s="7">
        <f>Cost_Sch2!L58</f>
        <v>116666.66666666667</v>
      </c>
      <c r="M58">
        <f>VLOOKUP(Cost_Sch2!M58,Coding!$B$47:$D$53,3,FALSE)</f>
        <v>3</v>
      </c>
      <c r="N58">
        <f>VLOOKUP(Cost_Sch2!N58,Coding!$B$2:$D$6,3,FALSE)</f>
        <v>2</v>
      </c>
      <c r="O58" t="str">
        <f>Cost_Sch2!O58</f>
        <v>FSO</v>
      </c>
      <c r="P58" s="7">
        <f>Cost_Sch2!P58</f>
        <v>56</v>
      </c>
      <c r="Q58">
        <f>VLOOKUP(Cost_Sch2!Q58,Coding!$B$2:$D$6,3,FALSE)</f>
        <v>3</v>
      </c>
      <c r="R58" s="9">
        <f>Cost_Sch2!R58</f>
        <v>0.8571428571428571</v>
      </c>
      <c r="S58">
        <f>VLOOKUP(Cost_Sch2!S58,Coding!$B$2:$D$6,3,FALSE)</f>
        <v>2</v>
      </c>
      <c r="T58">
        <f>Cost_Sch2!T58</f>
        <v>0.66360052562417871</v>
      </c>
      <c r="U58">
        <f>Cost_Sch2!U58</f>
        <v>8.3333333333333412E-2</v>
      </c>
    </row>
    <row r="59" spans="1:21" ht="17">
      <c r="A59" s="1" t="str">
        <f>Cost_Sch2!A59</f>
        <v>Randgrid</v>
      </c>
      <c r="B59" t="str">
        <f>Cost_Sch2!B59</f>
        <v>NE</v>
      </c>
      <c r="C59">
        <f>VLOOKUP(Cost_Sch2!C59,Coding!$B$2:$D$6,3,FALSE)</f>
        <v>2</v>
      </c>
      <c r="D59" t="str">
        <f>Cost_Sch2!D59</f>
        <v>OC</v>
      </c>
      <c r="E59">
        <f>VLOOKUP(Cost_Sch2!E59,Coding!$B$36:$C$37,2,FALSE)</f>
        <v>1</v>
      </c>
      <c r="F59" s="7">
        <f>Cost_Sch2!F59</f>
        <v>0</v>
      </c>
      <c r="G59" s="7">
        <f>Cost_Sch2!G59</f>
        <v>8521</v>
      </c>
      <c r="H59" t="str">
        <f>Cost_Sch2!H59</f>
        <v>EPC</v>
      </c>
      <c r="I59" s="7">
        <f>Cost_Sch2!I59</f>
        <v>1386</v>
      </c>
      <c r="J59" s="6">
        <f>Cost_Sch2!J59</f>
        <v>3.7</v>
      </c>
      <c r="K59" t="str">
        <f>Cost_Sch2!K59</f>
        <v>CONV</v>
      </c>
      <c r="L59" s="7">
        <f>Cost_Sch2!L59</f>
        <v>0</v>
      </c>
      <c r="M59">
        <f>VLOOKUP(Cost_Sch2!M59,Coding!$B$47:$D$53,3,FALSE)</f>
        <v>1</v>
      </c>
      <c r="N59">
        <f>VLOOKUP(Cost_Sch2!N59,Coding!$B$2:$D$6,3,FALSE)</f>
        <v>1</v>
      </c>
      <c r="O59" t="str">
        <f>Cost_Sch2!O59</f>
        <v>FSO</v>
      </c>
      <c r="P59" s="7">
        <f>Cost_Sch2!P59</f>
        <v>116</v>
      </c>
      <c r="Q59">
        <f>VLOOKUP(Cost_Sch2!Q59,Coding!$B$2:$D$6,3,FALSE)</f>
        <v>2</v>
      </c>
      <c r="R59" s="9">
        <f>Cost_Sch2!R59</f>
        <v>1</v>
      </c>
      <c r="S59">
        <f>VLOOKUP(Cost_Sch2!S59,Coding!$B$2:$D$6,3,FALSE)</f>
        <v>3</v>
      </c>
      <c r="T59">
        <f>Cost_Sch2!T59</f>
        <v>9.7402597402597407E-2</v>
      </c>
      <c r="U59">
        <f>Cost_Sch2!U59</f>
        <v>0</v>
      </c>
    </row>
    <row r="60" spans="1:21" ht="17">
      <c r="A60" s="1" t="str">
        <f>Cost_Sch2!A60</f>
        <v>Hanne Knutsen</v>
      </c>
      <c r="B60" t="str">
        <f>Cost_Sch2!B60</f>
        <v>NE</v>
      </c>
      <c r="C60">
        <f>VLOOKUP(Cost_Sch2!C60,Coding!$B$2:$D$6,3,FALSE)</f>
        <v>2</v>
      </c>
      <c r="D60" t="str">
        <f>Cost_Sch2!D60</f>
        <v>IOC</v>
      </c>
      <c r="E60">
        <f>VLOOKUP(Cost_Sch2!E60,Coding!$B$36:$C$37,2,FALSE)</f>
        <v>1</v>
      </c>
      <c r="F60" s="7">
        <f>Cost_Sch2!F60</f>
        <v>3</v>
      </c>
      <c r="G60" s="7">
        <f>Cost_Sch2!G60</f>
        <v>8124</v>
      </c>
      <c r="H60" t="str">
        <f>Cost_Sch2!H60</f>
        <v>EPC</v>
      </c>
      <c r="I60" s="7">
        <f>Cost_Sch2!I60</f>
        <v>1691</v>
      </c>
      <c r="J60" s="6">
        <f>Cost_Sch2!J60</f>
        <v>2.8648648648648645</v>
      </c>
      <c r="K60" t="str">
        <f>Cost_Sch2!K60</f>
        <v>CONV</v>
      </c>
      <c r="L60" s="7">
        <f>Cost_Sch2!L60</f>
        <v>100000</v>
      </c>
      <c r="M60">
        <f>VLOOKUP(Cost_Sch2!M60,Coding!$B$47:$D$53,3,FALSE)</f>
        <v>3</v>
      </c>
      <c r="N60">
        <f>VLOOKUP(Cost_Sch2!N60,Coding!$B$2:$D$6,3,FALSE)</f>
        <v>3</v>
      </c>
      <c r="O60" t="str">
        <f>Cost_Sch2!O60</f>
        <v>FSO</v>
      </c>
      <c r="P60" s="7">
        <f>Cost_Sch2!P60</f>
        <v>115</v>
      </c>
      <c r="Q60">
        <f>VLOOKUP(Cost_Sch2!Q60,Coding!$B$2:$D$6,3,FALSE)</f>
        <v>1</v>
      </c>
      <c r="R60" s="9">
        <f>Cost_Sch2!R60</f>
        <v>1</v>
      </c>
      <c r="S60">
        <f>VLOOKUP(Cost_Sch2!S60,Coding!$B$2:$D$6,3,FALSE)</f>
        <v>2</v>
      </c>
      <c r="T60">
        <f>Cost_Sch2!T60</f>
        <v>0.8095801301005322</v>
      </c>
      <c r="U60">
        <f>Cost_Sch2!U60</f>
        <v>0.8500000000000002</v>
      </c>
    </row>
    <row r="61" spans="1:21" ht="17">
      <c r="A61" s="1" t="str">
        <f>Cost_Sch2!A61</f>
        <v>Ailsa FSO</v>
      </c>
      <c r="B61" t="str">
        <f>Cost_Sch2!B61</f>
        <v>NE</v>
      </c>
      <c r="C61">
        <f>VLOOKUP(Cost_Sch2!C61,Coding!$B$2:$D$6,3,FALSE)</f>
        <v>2</v>
      </c>
      <c r="D61" t="str">
        <f>Cost_Sch2!D61</f>
        <v>IOC</v>
      </c>
      <c r="E61">
        <f>VLOOKUP(Cost_Sch2!E61,Coding!$B$36:$C$37,2,FALSE)</f>
        <v>2</v>
      </c>
      <c r="F61" s="7">
        <f>Cost_Sch2!F61</f>
        <v>1</v>
      </c>
      <c r="G61" s="7">
        <f>Cost_Sch2!G61</f>
        <v>9389</v>
      </c>
      <c r="H61" t="str">
        <f>Cost_Sch2!H61</f>
        <v>EPC</v>
      </c>
      <c r="I61" s="7">
        <f>Cost_Sch2!I61</f>
        <v>1364</v>
      </c>
      <c r="J61" s="6">
        <f>Cost_Sch2!J61</f>
        <v>4.7</v>
      </c>
      <c r="K61" t="str">
        <f>Cost_Sch2!K61</f>
        <v>NEW</v>
      </c>
      <c r="L61" s="7">
        <f>Cost_Sch2!L61</f>
        <v>108333.33333333333</v>
      </c>
      <c r="M61">
        <f>VLOOKUP(Cost_Sch2!M61,Coding!$B$47:$D$53,3,FALSE)</f>
        <v>3</v>
      </c>
      <c r="N61">
        <f>VLOOKUP(Cost_Sch2!N61,Coding!$B$2:$D$6,3,FALSE)</f>
        <v>2</v>
      </c>
      <c r="O61" t="str">
        <f>Cost_Sch2!O61</f>
        <v>FSO</v>
      </c>
      <c r="P61" s="7">
        <f>Cost_Sch2!P61</f>
        <v>90</v>
      </c>
      <c r="Q61">
        <f>VLOOKUP(Cost_Sch2!Q61,Coding!$B$2:$D$6,3,FALSE)</f>
        <v>5</v>
      </c>
      <c r="R61" s="9">
        <f>Cost_Sch2!R61</f>
        <v>0.23076923076923078</v>
      </c>
      <c r="S61">
        <f>VLOOKUP(Cost_Sch2!S61,Coding!$B$2:$D$6,3,FALSE)</f>
        <v>5</v>
      </c>
      <c r="T61">
        <f>Cost_Sch2!T61</f>
        <v>0</v>
      </c>
      <c r="U61">
        <f>Cost_Sch2!U61</f>
        <v>0</v>
      </c>
    </row>
    <row r="62" spans="1:21" ht="17">
      <c r="A62" s="1" t="str">
        <f>Cost_Sch2!A62</f>
        <v>Gagak Rimang</v>
      </c>
      <c r="B62" t="str">
        <f>Cost_Sch2!B62</f>
        <v>SEA</v>
      </c>
      <c r="C62">
        <f>VLOOKUP(Cost_Sch2!C62,Coding!$B$2:$D$6,3,FALSE)</f>
        <v>5</v>
      </c>
      <c r="D62" t="str">
        <f>Cost_Sch2!D62</f>
        <v>IOC</v>
      </c>
      <c r="E62">
        <f>VLOOKUP(Cost_Sch2!E62,Coding!$B$36:$C$37,2,FALSE)</f>
        <v>2</v>
      </c>
      <c r="F62" s="7">
        <f>Cost_Sch2!F62</f>
        <v>1</v>
      </c>
      <c r="G62" s="7">
        <f>Cost_Sch2!G62</f>
        <v>7891</v>
      </c>
      <c r="H62" t="str">
        <f>Cost_Sch2!H62</f>
        <v>EPC</v>
      </c>
      <c r="I62" s="7">
        <f>Cost_Sch2!I62</f>
        <v>1110</v>
      </c>
      <c r="J62" s="6">
        <f>Cost_Sch2!J62</f>
        <v>1.2</v>
      </c>
      <c r="K62" t="str">
        <f>Cost_Sch2!K62</f>
        <v>CONV</v>
      </c>
      <c r="L62" s="7">
        <f>Cost_Sch2!L62</f>
        <v>165000</v>
      </c>
      <c r="M62">
        <f>VLOOKUP(Cost_Sch2!M62,Coding!$B$47:$D$53,3,FALSE)</f>
        <v>4</v>
      </c>
      <c r="N62">
        <f>VLOOKUP(Cost_Sch2!N62,Coding!$B$2:$D$6,3,FALSE)</f>
        <v>2</v>
      </c>
      <c r="O62" t="str">
        <f>Cost_Sch2!O62</f>
        <v>FSO</v>
      </c>
      <c r="P62" s="7">
        <f>Cost_Sch2!P62</f>
        <v>33</v>
      </c>
      <c r="Q62">
        <f>VLOOKUP(Cost_Sch2!Q62,Coding!$B$2:$D$6,3,FALSE)</f>
        <v>1</v>
      </c>
      <c r="R62" s="9">
        <f>Cost_Sch2!R62</f>
        <v>1</v>
      </c>
      <c r="S62">
        <f>VLOOKUP(Cost_Sch2!S62,Coding!$B$2:$D$6,3,FALSE)</f>
        <v>2</v>
      </c>
      <c r="T62">
        <f>Cost_Sch2!T62</f>
        <v>0.42972972972972973</v>
      </c>
      <c r="U62">
        <f>Cost_Sch2!U62</f>
        <v>1.1666666666666667</v>
      </c>
    </row>
    <row r="63" spans="1:21" ht="17">
      <c r="A63" s="1" t="str">
        <f>Cost_Sch2!A63</f>
        <v>Rang Dong MV17</v>
      </c>
      <c r="B63" t="str">
        <f>Cost_Sch2!B63</f>
        <v>SEA</v>
      </c>
      <c r="C63">
        <f>VLOOKUP(Cost_Sch2!C63,Coding!$B$2:$D$6,3,FALSE)</f>
        <v>1</v>
      </c>
      <c r="D63" t="str">
        <f>Cost_Sch2!D63</f>
        <v>NOC</v>
      </c>
      <c r="E63">
        <f>VLOOKUP(Cost_Sch2!E63,Coding!$B$36:$C$37,2,FALSE)</f>
        <v>1</v>
      </c>
      <c r="F63" s="7">
        <f>Cost_Sch2!F63</f>
        <v>3</v>
      </c>
      <c r="G63" s="7">
        <f>Cost_Sch2!G63</f>
        <v>6038</v>
      </c>
      <c r="H63" t="str">
        <f>Cost_Sch2!H63</f>
        <v>EPC</v>
      </c>
      <c r="I63" s="7">
        <f>Cost_Sch2!I63</f>
        <v>763</v>
      </c>
      <c r="J63" s="6">
        <f>Cost_Sch2!J63</f>
        <v>0.5</v>
      </c>
      <c r="K63" t="str">
        <f>Cost_Sch2!K63</f>
        <v>NEW</v>
      </c>
      <c r="L63" s="7">
        <f>Cost_Sch2!L63</f>
        <v>60000</v>
      </c>
      <c r="M63">
        <f>VLOOKUP(Cost_Sch2!M63,Coding!$B$47:$D$53,3,FALSE)</f>
        <v>2</v>
      </c>
      <c r="N63">
        <f>VLOOKUP(Cost_Sch2!N63,Coding!$B$2:$D$6,3,FALSE)</f>
        <v>1</v>
      </c>
      <c r="O63" t="str">
        <f>Cost_Sch2!O63</f>
        <v>FSO</v>
      </c>
      <c r="P63" s="7">
        <f>Cost_Sch2!P63</f>
        <v>60</v>
      </c>
      <c r="Q63">
        <f>VLOOKUP(Cost_Sch2!Q63,Coding!$B$2:$D$6,3,FALSE)</f>
        <v>2</v>
      </c>
      <c r="R63" s="9">
        <f>Cost_Sch2!R63</f>
        <v>1</v>
      </c>
      <c r="S63">
        <f>VLOOKUP(Cost_Sch2!S63,Coding!$B$2:$D$6,3,FALSE)</f>
        <v>1</v>
      </c>
      <c r="T63">
        <f>Cost_Sch2!T63</f>
        <v>0.10747051114023591</v>
      </c>
      <c r="U63">
        <f>Cost_Sch2!U63</f>
        <v>4.0869565217391379E-2</v>
      </c>
    </row>
    <row r="64" spans="1:21" ht="17">
      <c r="A64" s="1" t="str">
        <f>Cost_Sch2!A64</f>
        <v>Ichthys Explorer</v>
      </c>
      <c r="B64" t="str">
        <f>Cost_Sch2!B64</f>
        <v>AUST/NZ</v>
      </c>
      <c r="C64">
        <f>VLOOKUP(Cost_Sch2!C64,Coding!$B$2:$D$6,3,FALSE)</f>
        <v>4</v>
      </c>
      <c r="D64" t="str">
        <f>Cost_Sch2!D64</f>
        <v>OC</v>
      </c>
      <c r="E64">
        <f>VLOOKUP(Cost_Sch2!E64,Coding!$B$36:$C$37,2,FALSE)</f>
        <v>2</v>
      </c>
      <c r="F64" s="7">
        <f>Cost_Sch2!F64</f>
        <v>1</v>
      </c>
      <c r="G64" s="7">
        <f>Cost_Sch2!G64</f>
        <v>8046</v>
      </c>
      <c r="H64" t="str">
        <f>Cost_Sch2!H64</f>
        <v>EPC</v>
      </c>
      <c r="I64" s="7">
        <f>Cost_Sch2!I64</f>
        <v>1810</v>
      </c>
      <c r="J64" s="6">
        <f>Cost_Sch2!J64</f>
        <v>3</v>
      </c>
      <c r="K64" t="str">
        <f>Cost_Sch2!K64</f>
        <v>NEW</v>
      </c>
      <c r="L64" s="7">
        <f>Cost_Sch2!L64</f>
        <v>361166.66666666669</v>
      </c>
      <c r="M64">
        <f>VLOOKUP(Cost_Sch2!M64,Coding!$B$47:$D$53,3,FALSE)</f>
        <v>6</v>
      </c>
      <c r="N64">
        <f>VLOOKUP(Cost_Sch2!N64,Coding!$B$2:$D$6,3,FALSE)</f>
        <v>4</v>
      </c>
      <c r="O64" t="str">
        <f>Cost_Sch2!O64</f>
        <v>SEMI</v>
      </c>
      <c r="P64" s="7">
        <f>Cost_Sch2!P64</f>
        <v>250</v>
      </c>
      <c r="Q64">
        <f>VLOOKUP(Cost_Sch2!Q64,Coding!$B$2:$D$6,3,FALSE)</f>
        <v>2</v>
      </c>
      <c r="R64" s="9">
        <f>Cost_Sch2!R64</f>
        <v>0.23534840793724041</v>
      </c>
      <c r="S64">
        <f>VLOOKUP(Cost_Sch2!S64,Coding!$B$2:$D$6,3,FALSE)</f>
        <v>5</v>
      </c>
      <c r="T64">
        <f>Cost_Sch2!T64</f>
        <v>0.35635359116022097</v>
      </c>
      <c r="U64">
        <f>Cost_Sch2!U64</f>
        <v>0.3235294117647059</v>
      </c>
    </row>
    <row r="65" spans="1:21" ht="17">
      <c r="A65" s="1" t="str">
        <f>Cost_Sch2!A65</f>
        <v>P 51</v>
      </c>
      <c r="B65" t="str">
        <f>Cost_Sch2!B65</f>
        <v>BRAZ</v>
      </c>
      <c r="C65">
        <f>VLOOKUP(Cost_Sch2!C65,Coding!$B$2:$D$6,3,FALSE)</f>
        <v>5</v>
      </c>
      <c r="D65" t="str">
        <f>Cost_Sch2!D65</f>
        <v>NOC</v>
      </c>
      <c r="E65">
        <f>VLOOKUP(Cost_Sch2!E65,Coding!$B$36:$C$37,2,FALSE)</f>
        <v>2</v>
      </c>
      <c r="F65" s="7">
        <f>Cost_Sch2!F65</f>
        <v>1</v>
      </c>
      <c r="G65" s="7">
        <f>Cost_Sch2!G65</f>
        <v>5201</v>
      </c>
      <c r="H65" t="str">
        <f>Cost_Sch2!H65</f>
        <v>EPC</v>
      </c>
      <c r="I65" s="7">
        <f>Cost_Sch2!I65</f>
        <v>1418</v>
      </c>
      <c r="J65" s="6">
        <f>Cost_Sch2!J65</f>
        <v>0.83</v>
      </c>
      <c r="K65" t="str">
        <f>Cost_Sch2!K65</f>
        <v>NEW</v>
      </c>
      <c r="L65" s="7">
        <f>Cost_Sch2!L65</f>
        <v>215000</v>
      </c>
      <c r="M65">
        <f>VLOOKUP(Cost_Sch2!M65,Coding!$B$47:$D$53,3,FALSE)</f>
        <v>5</v>
      </c>
      <c r="N65">
        <f>VLOOKUP(Cost_Sch2!N65,Coding!$B$2:$D$6,3,FALSE)</f>
        <v>2</v>
      </c>
      <c r="O65" t="str">
        <f>Cost_Sch2!O65</f>
        <v>SEMI</v>
      </c>
      <c r="P65" s="7">
        <f>Cost_Sch2!P65</f>
        <v>1250</v>
      </c>
      <c r="Q65">
        <f>VLOOKUP(Cost_Sch2!Q65,Coding!$B$2:$D$6,3,FALSE)</f>
        <v>5</v>
      </c>
      <c r="R65" s="9">
        <f>Cost_Sch2!R65</f>
        <v>0.83720930232558144</v>
      </c>
      <c r="S65">
        <f>VLOOKUP(Cost_Sch2!S65,Coding!$B$2:$D$6,3,FALSE)</f>
        <v>1</v>
      </c>
      <c r="T65">
        <f>Cost_Sch2!T65</f>
        <v>0.24400564174894218</v>
      </c>
      <c r="U65">
        <f>Cost_Sch2!U65</f>
        <v>0.24999999999999989</v>
      </c>
    </row>
    <row r="66" spans="1:21" ht="17">
      <c r="A66" s="1" t="str">
        <f>Cost_Sch2!A66</f>
        <v>P 56</v>
      </c>
      <c r="B66" t="str">
        <f>Cost_Sch2!B66</f>
        <v>BRAZ</v>
      </c>
      <c r="C66">
        <f>VLOOKUP(Cost_Sch2!C66,Coding!$B$2:$D$6,3,FALSE)</f>
        <v>5</v>
      </c>
      <c r="D66" t="str">
        <f>Cost_Sch2!D66</f>
        <v>NOC</v>
      </c>
      <c r="E66">
        <f>VLOOKUP(Cost_Sch2!E66,Coding!$B$36:$C$37,2,FALSE)</f>
        <v>2</v>
      </c>
      <c r="F66" s="7">
        <f>Cost_Sch2!F66</f>
        <v>1</v>
      </c>
      <c r="G66" s="7">
        <f>Cost_Sch2!G66</f>
        <v>6478</v>
      </c>
      <c r="H66" t="str">
        <f>Cost_Sch2!H66</f>
        <v>EPC</v>
      </c>
      <c r="I66" s="7">
        <f>Cost_Sch2!I66</f>
        <v>1114</v>
      </c>
      <c r="J66" s="6">
        <f>Cost_Sch2!J66</f>
        <v>1.4</v>
      </c>
      <c r="K66" t="str">
        <f>Cost_Sch2!K66</f>
        <v>NEW</v>
      </c>
      <c r="L66" s="7">
        <f>Cost_Sch2!L66</f>
        <v>135000</v>
      </c>
      <c r="M66">
        <f>VLOOKUP(Cost_Sch2!M66,Coding!$B$47:$D$53,3,FALSE)</f>
        <v>3</v>
      </c>
      <c r="N66">
        <f>VLOOKUP(Cost_Sch2!N66,Coding!$B$2:$D$6,3,FALSE)</f>
        <v>1</v>
      </c>
      <c r="O66" t="str">
        <f>Cost_Sch2!O66</f>
        <v>SEMI</v>
      </c>
      <c r="P66" s="7">
        <f>Cost_Sch2!P66</f>
        <v>1670</v>
      </c>
      <c r="Q66">
        <f>VLOOKUP(Cost_Sch2!Q66,Coding!$B$2:$D$6,3,FALSE)</f>
        <v>5</v>
      </c>
      <c r="R66" s="9">
        <f>Cost_Sch2!R66</f>
        <v>0.7407407407407407</v>
      </c>
      <c r="S66">
        <f>VLOOKUP(Cost_Sch2!S66,Coding!$B$2:$D$6,3,FALSE)</f>
        <v>1</v>
      </c>
      <c r="T66">
        <f>Cost_Sch2!T66</f>
        <v>0.27378815080789948</v>
      </c>
      <c r="U66">
        <f>Cost_Sch2!U66</f>
        <v>7.1428571428571494E-2</v>
      </c>
    </row>
    <row r="67" spans="1:21" ht="17">
      <c r="A67" s="1" t="str">
        <f>Cost_Sch2!A67</f>
        <v>P 52</v>
      </c>
      <c r="B67" t="str">
        <f>Cost_Sch2!B67</f>
        <v>BRAZ</v>
      </c>
      <c r="C67">
        <f>VLOOKUP(Cost_Sch2!C67,Coding!$B$2:$D$6,3,FALSE)</f>
        <v>5</v>
      </c>
      <c r="D67" t="str">
        <f>Cost_Sch2!D67</f>
        <v>NOC</v>
      </c>
      <c r="E67">
        <f>VLOOKUP(Cost_Sch2!E67,Coding!$B$36:$C$37,2,FALSE)</f>
        <v>1</v>
      </c>
      <c r="F67" s="7">
        <f>Cost_Sch2!F67</f>
        <v>3</v>
      </c>
      <c r="G67" s="7">
        <f>Cost_Sch2!G67</f>
        <v>5060</v>
      </c>
      <c r="H67" t="str">
        <f>Cost_Sch2!H67</f>
        <v>EPC</v>
      </c>
      <c r="I67" s="7">
        <f>Cost_Sch2!I67</f>
        <v>1237</v>
      </c>
      <c r="J67" s="6">
        <f>Cost_Sch2!J67</f>
        <v>0.90600000000000003</v>
      </c>
      <c r="K67" t="str">
        <f>Cost_Sch2!K67</f>
        <v>NEW</v>
      </c>
      <c r="L67" s="7">
        <f>Cost_Sch2!L67</f>
        <v>235000</v>
      </c>
      <c r="M67">
        <f>VLOOKUP(Cost_Sch2!M67,Coding!$B$47:$D$53,3,FALSE)</f>
        <v>5</v>
      </c>
      <c r="N67">
        <f>VLOOKUP(Cost_Sch2!N67,Coding!$B$2:$D$6,3,FALSE)</f>
        <v>2</v>
      </c>
      <c r="O67" t="str">
        <f>Cost_Sch2!O67</f>
        <v>SEMI</v>
      </c>
      <c r="P67" s="7">
        <f>Cost_Sch2!P67</f>
        <v>1850</v>
      </c>
      <c r="Q67">
        <f>VLOOKUP(Cost_Sch2!Q67,Coding!$B$2:$D$6,3,FALSE)</f>
        <v>3</v>
      </c>
      <c r="R67" s="9">
        <f>Cost_Sch2!R67</f>
        <v>0.76595744680851063</v>
      </c>
      <c r="S67">
        <f>VLOOKUP(Cost_Sch2!S67,Coding!$B$2:$D$6,3,FALSE)</f>
        <v>1</v>
      </c>
      <c r="T67">
        <f>Cost_Sch2!T67</f>
        <v>0.19644300727566694</v>
      </c>
      <c r="U67">
        <f>Cost_Sch2!U67</f>
        <v>0.43487858719646799</v>
      </c>
    </row>
    <row r="68" spans="1:21" ht="17">
      <c r="A68" s="1" t="str">
        <f>Cost_Sch2!A68</f>
        <v>Atlantis</v>
      </c>
      <c r="B68" t="str">
        <f>Cost_Sch2!B68</f>
        <v>GOM</v>
      </c>
      <c r="C68">
        <f>VLOOKUP(Cost_Sch2!C68,Coding!$B$2:$D$6,3,FALSE)</f>
        <v>3</v>
      </c>
      <c r="D68" t="str">
        <f>Cost_Sch2!D68</f>
        <v>IOC</v>
      </c>
      <c r="E68">
        <f>VLOOKUP(Cost_Sch2!E68,Coding!$B$36:$C$37,2,FALSE)</f>
        <v>2</v>
      </c>
      <c r="F68" s="7">
        <f>Cost_Sch2!F68</f>
        <v>1</v>
      </c>
      <c r="G68" s="7">
        <f>Cost_Sch2!G68</f>
        <v>4533</v>
      </c>
      <c r="H68" t="str">
        <f>Cost_Sch2!H68</f>
        <v>EPC</v>
      </c>
      <c r="I68" s="7">
        <f>Cost_Sch2!I68</f>
        <v>1492</v>
      </c>
      <c r="J68" s="6">
        <f>Cost_Sch2!J68</f>
        <v>2.5</v>
      </c>
      <c r="K68" t="str">
        <f>Cost_Sch2!K68</f>
        <v>NEW</v>
      </c>
      <c r="L68" s="7">
        <f>Cost_Sch2!L68</f>
        <v>230000</v>
      </c>
      <c r="M68">
        <f>VLOOKUP(Cost_Sch2!M68,Coding!$B$47:$D$53,3,FALSE)</f>
        <v>5</v>
      </c>
      <c r="N68">
        <f>VLOOKUP(Cost_Sch2!N68,Coding!$B$2:$D$6,3,FALSE)</f>
        <v>3</v>
      </c>
      <c r="O68" t="str">
        <f>Cost_Sch2!O68</f>
        <v>SEMI</v>
      </c>
      <c r="P68" s="7">
        <f>Cost_Sch2!P68</f>
        <v>2145</v>
      </c>
      <c r="Q68">
        <f>VLOOKUP(Cost_Sch2!Q68,Coding!$B$2:$D$6,3,FALSE)</f>
        <v>3</v>
      </c>
      <c r="R68" s="9">
        <f>Cost_Sch2!R68</f>
        <v>0.86956521739130432</v>
      </c>
      <c r="S68">
        <f>VLOOKUP(Cost_Sch2!S68,Coding!$B$2:$D$6,3,FALSE)</f>
        <v>1</v>
      </c>
      <c r="T68">
        <f>Cost_Sch2!T68</f>
        <v>0.60388739946380698</v>
      </c>
      <c r="U68">
        <f>Cost_Sch2!U68</f>
        <v>1.35</v>
      </c>
    </row>
    <row r="69" spans="1:21" ht="34">
      <c r="A69" s="1" t="str">
        <f>Cost_Sch2!A69</f>
        <v>Delta House (Opti-Ex II)</v>
      </c>
      <c r="B69" t="str">
        <f>Cost_Sch2!B69</f>
        <v>GOM</v>
      </c>
      <c r="C69">
        <f>VLOOKUP(Cost_Sch2!C69,Coding!$B$2:$D$6,3,FALSE)</f>
        <v>1</v>
      </c>
      <c r="D69" t="str">
        <f>Cost_Sch2!D69</f>
        <v>OC</v>
      </c>
      <c r="E69">
        <f>VLOOKUP(Cost_Sch2!E69,Coding!$B$36:$C$37,2,FALSE)</f>
        <v>2</v>
      </c>
      <c r="F69" s="7">
        <f>Cost_Sch2!F69</f>
        <v>1</v>
      </c>
      <c r="G69" s="7">
        <f>Cost_Sch2!G69</f>
        <v>8158</v>
      </c>
      <c r="H69" t="str">
        <f>Cost_Sch2!H69</f>
        <v>EPC</v>
      </c>
      <c r="I69" s="7">
        <f>Cost_Sch2!I69</f>
        <v>1093</v>
      </c>
      <c r="J69" s="6">
        <f>Cost_Sch2!J69</f>
        <v>2</v>
      </c>
      <c r="K69" t="str">
        <f>Cost_Sch2!K69</f>
        <v>NEW</v>
      </c>
      <c r="L69" s="7">
        <f>Cost_Sch2!L69</f>
        <v>140000</v>
      </c>
      <c r="M69">
        <f>VLOOKUP(Cost_Sch2!M69,Coding!$B$47:$D$53,3,FALSE)</f>
        <v>3</v>
      </c>
      <c r="N69">
        <f>VLOOKUP(Cost_Sch2!N69,Coding!$B$2:$D$6,3,FALSE)</f>
        <v>2</v>
      </c>
      <c r="O69" t="str">
        <f>Cost_Sch2!O69</f>
        <v>SEMI</v>
      </c>
      <c r="P69" s="7">
        <f>Cost_Sch2!P69</f>
        <v>1372</v>
      </c>
      <c r="Q69">
        <f>VLOOKUP(Cost_Sch2!Q69,Coding!$B$2:$D$6,3,FALSE)</f>
        <v>5</v>
      </c>
      <c r="R69" s="9">
        <f>Cost_Sch2!R69</f>
        <v>0.7142857142857143</v>
      </c>
      <c r="S69">
        <f>VLOOKUP(Cost_Sch2!S69,Coding!$B$2:$D$6,3,FALSE)</f>
        <v>2</v>
      </c>
      <c r="T69">
        <f>Cost_Sch2!T69</f>
        <v>-1.2808783165599268E-2</v>
      </c>
      <c r="U69">
        <f>Cost_Sch2!U69</f>
        <v>0</v>
      </c>
    </row>
    <row r="70" spans="1:21" ht="17">
      <c r="A70" s="1" t="str">
        <f>Cost_Sch2!A70</f>
        <v>Blind Faith</v>
      </c>
      <c r="B70" t="str">
        <f>Cost_Sch2!B70</f>
        <v>GOM</v>
      </c>
      <c r="C70">
        <f>VLOOKUP(Cost_Sch2!C70,Coding!$B$2:$D$6,3,FALSE)</f>
        <v>2</v>
      </c>
      <c r="D70" t="str">
        <f>Cost_Sch2!D70</f>
        <v>IOC</v>
      </c>
      <c r="E70">
        <f>VLOOKUP(Cost_Sch2!E70,Coding!$B$36:$C$37,2,FALSE)</f>
        <v>2</v>
      </c>
      <c r="F70" s="7">
        <f>Cost_Sch2!F70</f>
        <v>1</v>
      </c>
      <c r="G70" s="7">
        <f>Cost_Sch2!G70</f>
        <v>5802</v>
      </c>
      <c r="H70" t="str">
        <f>Cost_Sch2!H70</f>
        <v>EPC</v>
      </c>
      <c r="I70" s="7">
        <f>Cost_Sch2!I70</f>
        <v>846</v>
      </c>
      <c r="J70" s="6">
        <f>Cost_Sch2!J70</f>
        <v>1.1509999999999998</v>
      </c>
      <c r="K70" t="str">
        <f>Cost_Sch2!K70</f>
        <v>NEW</v>
      </c>
      <c r="L70" s="7">
        <f>Cost_Sch2!L70</f>
        <v>52500</v>
      </c>
      <c r="M70">
        <f>VLOOKUP(Cost_Sch2!M70,Coding!$B$47:$D$53,3,FALSE)</f>
        <v>2</v>
      </c>
      <c r="N70">
        <f>VLOOKUP(Cost_Sch2!N70,Coding!$B$2:$D$6,3,FALSE)</f>
        <v>4</v>
      </c>
      <c r="O70" t="str">
        <f>Cost_Sch2!O70</f>
        <v>SEMI</v>
      </c>
      <c r="P70" s="7">
        <f>Cost_Sch2!P70</f>
        <v>2130</v>
      </c>
      <c r="Q70">
        <f>VLOOKUP(Cost_Sch2!Q70,Coding!$B$2:$D$6,3,FALSE)</f>
        <v>1</v>
      </c>
      <c r="R70" s="9">
        <f>Cost_Sch2!R70</f>
        <v>0.8571428571428571</v>
      </c>
      <c r="S70">
        <f>VLOOKUP(Cost_Sch2!S70,Coding!$B$2:$D$6,3,FALSE)</f>
        <v>5</v>
      </c>
      <c r="T70">
        <f>Cost_Sch2!T70</f>
        <v>0.2860520094562648</v>
      </c>
      <c r="U70">
        <f>Cost_Sch2!U70</f>
        <v>0.95</v>
      </c>
    </row>
    <row r="71" spans="1:21" ht="17">
      <c r="A71" s="1" t="str">
        <f>Cost_Sch2!A71</f>
        <v>Thunder Hawk</v>
      </c>
      <c r="B71" t="str">
        <f>Cost_Sch2!B71</f>
        <v>GOM</v>
      </c>
      <c r="C71">
        <f>VLOOKUP(Cost_Sch2!C71,Coding!$B$2:$D$6,3,FALSE)</f>
        <v>1</v>
      </c>
      <c r="D71" t="str">
        <f>Cost_Sch2!D71</f>
        <v>OC</v>
      </c>
      <c r="E71">
        <f>VLOOKUP(Cost_Sch2!E71,Coding!$B$36:$C$37,2,FALSE)</f>
        <v>1</v>
      </c>
      <c r="F71" s="7">
        <f>Cost_Sch2!F71</f>
        <v>3</v>
      </c>
      <c r="G71" s="7">
        <f>Cost_Sch2!G71</f>
        <v>6086</v>
      </c>
      <c r="H71" t="str">
        <f>Cost_Sch2!H71</f>
        <v>EPC</v>
      </c>
      <c r="I71" s="7">
        <f>Cost_Sch2!I71</f>
        <v>958</v>
      </c>
      <c r="J71" s="6">
        <f>Cost_Sch2!J71</f>
        <v>0.8</v>
      </c>
      <c r="K71" t="str">
        <f>Cost_Sch2!K71</f>
        <v>NEW</v>
      </c>
      <c r="L71" s="7">
        <f>Cost_Sch2!L71</f>
        <v>56666.666666666664</v>
      </c>
      <c r="M71">
        <f>VLOOKUP(Cost_Sch2!M71,Coding!$B$47:$D$53,3,FALSE)</f>
        <v>2</v>
      </c>
      <c r="N71">
        <f>VLOOKUP(Cost_Sch2!N71,Coding!$B$2:$D$6,3,FALSE)</f>
        <v>1</v>
      </c>
      <c r="O71" t="str">
        <f>Cost_Sch2!O71</f>
        <v>SEMI</v>
      </c>
      <c r="P71" s="7">
        <f>Cost_Sch2!P71</f>
        <v>1847</v>
      </c>
      <c r="Q71">
        <f>VLOOKUP(Cost_Sch2!Q71,Coding!$B$2:$D$6,3,FALSE)</f>
        <v>4</v>
      </c>
      <c r="R71" s="9">
        <f>Cost_Sch2!R71</f>
        <v>0.79411764705882359</v>
      </c>
      <c r="S71">
        <f>VLOOKUP(Cost_Sch2!S71,Coding!$B$2:$D$6,3,FALSE)</f>
        <v>5</v>
      </c>
      <c r="T71">
        <f>Cost_Sch2!T71</f>
        <v>8.7682672233820466E-2</v>
      </c>
      <c r="U71">
        <f>Cost_Sch2!U71</f>
        <v>0</v>
      </c>
    </row>
    <row r="72" spans="1:21" ht="17">
      <c r="A72" s="1" t="str">
        <f>Cost_Sch2!A72</f>
        <v>Thunder Horse</v>
      </c>
      <c r="B72" t="str">
        <f>Cost_Sch2!B72</f>
        <v>GOM</v>
      </c>
      <c r="C72">
        <f>VLOOKUP(Cost_Sch2!C72,Coding!$B$2:$D$6,3,FALSE)</f>
        <v>3</v>
      </c>
      <c r="D72" t="str">
        <f>Cost_Sch2!D72</f>
        <v>IOC</v>
      </c>
      <c r="E72">
        <f>VLOOKUP(Cost_Sch2!E72,Coding!$B$36:$C$37,2,FALSE)</f>
        <v>2</v>
      </c>
      <c r="F72" s="7">
        <f>Cost_Sch2!F72</f>
        <v>1</v>
      </c>
      <c r="G72" s="7">
        <f>Cost_Sch2!G72</f>
        <v>4624</v>
      </c>
      <c r="H72" t="str">
        <f>Cost_Sch2!H72</f>
        <v>EPC</v>
      </c>
      <c r="I72" s="7">
        <f>Cost_Sch2!I72</f>
        <v>1098</v>
      </c>
      <c r="J72" s="6">
        <f>Cost_Sch2!J72</f>
        <v>5</v>
      </c>
      <c r="K72" t="str">
        <f>Cost_Sch2!K72</f>
        <v>NEW</v>
      </c>
      <c r="L72" s="7">
        <f>Cost_Sch2!L72</f>
        <v>283333.33333333331</v>
      </c>
      <c r="M72">
        <f>VLOOKUP(Cost_Sch2!M72,Coding!$B$47:$D$53,3,FALSE)</f>
        <v>6</v>
      </c>
      <c r="N72">
        <f>VLOOKUP(Cost_Sch2!N72,Coding!$B$2:$D$6,3,FALSE)</f>
        <v>5</v>
      </c>
      <c r="O72" t="str">
        <f>Cost_Sch2!O72</f>
        <v>SEMI</v>
      </c>
      <c r="P72" s="7">
        <f>Cost_Sch2!P72</f>
        <v>1830</v>
      </c>
      <c r="Q72">
        <f>VLOOKUP(Cost_Sch2!Q72,Coding!$B$2:$D$6,3,FALSE)</f>
        <v>1</v>
      </c>
      <c r="R72" s="9">
        <f>Cost_Sch2!R72</f>
        <v>0.88235294117647067</v>
      </c>
      <c r="S72">
        <f>VLOOKUP(Cost_Sch2!S72,Coding!$B$2:$D$6,3,FALSE)</f>
        <v>4</v>
      </c>
      <c r="T72">
        <f>Cost_Sch2!T72</f>
        <v>0.92622950819672134</v>
      </c>
      <c r="U72">
        <f>Cost_Sch2!U72</f>
        <v>2.6800000000000006</v>
      </c>
    </row>
    <row r="73" spans="1:21" ht="34">
      <c r="A73" s="1" t="str">
        <f>Cost_Sch2!A73</f>
        <v>Jack / St. Malo Semi</v>
      </c>
      <c r="B73" t="str">
        <f>Cost_Sch2!B73</f>
        <v>GOM</v>
      </c>
      <c r="C73">
        <f>VLOOKUP(Cost_Sch2!C73,Coding!$B$2:$D$6,3,FALSE)</f>
        <v>1</v>
      </c>
      <c r="D73" t="str">
        <f>Cost_Sch2!D73</f>
        <v>IOC</v>
      </c>
      <c r="E73">
        <f>VLOOKUP(Cost_Sch2!E73,Coding!$B$36:$C$37,2,FALSE)</f>
        <v>2</v>
      </c>
      <c r="F73" s="7">
        <f>Cost_Sch2!F73</f>
        <v>1</v>
      </c>
      <c r="G73" s="7">
        <f>Cost_Sch2!G73</f>
        <v>7270</v>
      </c>
      <c r="H73" t="str">
        <f>Cost_Sch2!H73</f>
        <v>EPC</v>
      </c>
      <c r="I73" s="7">
        <f>Cost_Sch2!I73</f>
        <v>1844</v>
      </c>
      <c r="J73" s="6">
        <f>Cost_Sch2!J73</f>
        <v>7.5</v>
      </c>
      <c r="K73" t="str">
        <f>Cost_Sch2!K73</f>
        <v>NEW</v>
      </c>
      <c r="L73" s="7">
        <f>Cost_Sch2!L73</f>
        <v>177166.66666666666</v>
      </c>
      <c r="M73">
        <f>VLOOKUP(Cost_Sch2!M73,Coding!$B$47:$D$53,3,FALSE)</f>
        <v>4</v>
      </c>
      <c r="N73">
        <f>VLOOKUP(Cost_Sch2!N73,Coding!$B$2:$D$6,3,FALSE)</f>
        <v>1</v>
      </c>
      <c r="O73" t="str">
        <f>Cost_Sch2!O73</f>
        <v>SEMI</v>
      </c>
      <c r="P73" s="7">
        <f>Cost_Sch2!P73</f>
        <v>2134</v>
      </c>
      <c r="Q73">
        <f>VLOOKUP(Cost_Sch2!Q73,Coding!$B$2:$D$6,3,FALSE)</f>
        <v>4</v>
      </c>
      <c r="R73" s="9">
        <f>Cost_Sch2!R73</f>
        <v>0.95954844778927573</v>
      </c>
      <c r="S73">
        <f>VLOOKUP(Cost_Sch2!S73,Coding!$B$2:$D$6,3,FALSE)</f>
        <v>5</v>
      </c>
      <c r="T73">
        <f>Cost_Sch2!T73</f>
        <v>-5.4229934924078091E-3</v>
      </c>
      <c r="U73">
        <f>Cost_Sch2!U73</f>
        <v>0</v>
      </c>
    </row>
    <row r="74" spans="1:21" ht="17">
      <c r="A74" s="1" t="str">
        <f>Cost_Sch2!A74</f>
        <v>Asgard B</v>
      </c>
      <c r="B74" t="str">
        <f>Cost_Sch2!B74</f>
        <v>NE</v>
      </c>
      <c r="C74">
        <f>VLOOKUP(Cost_Sch2!C74,Coding!$B$2:$D$6,3,FALSE)</f>
        <v>4</v>
      </c>
      <c r="D74" t="str">
        <f>Cost_Sch2!D74</f>
        <v>OC</v>
      </c>
      <c r="E74">
        <f>VLOOKUP(Cost_Sch2!E74,Coding!$B$36:$C$37,2,FALSE)</f>
        <v>2</v>
      </c>
      <c r="F74" s="7">
        <f>Cost_Sch2!F74</f>
        <v>1</v>
      </c>
      <c r="G74" s="7">
        <f>Cost_Sch2!G74</f>
        <v>2356</v>
      </c>
      <c r="H74" t="str">
        <f>Cost_Sch2!H74</f>
        <v>TK</v>
      </c>
      <c r="I74" s="7">
        <f>Cost_Sch2!I74</f>
        <v>1570</v>
      </c>
      <c r="J74" s="6">
        <f>Cost_Sch2!J74</f>
        <v>1.3</v>
      </c>
      <c r="K74" t="str">
        <f>Cost_Sch2!K74</f>
        <v>New</v>
      </c>
      <c r="L74" s="7">
        <f>Cost_Sch2!L74</f>
        <v>351666.66666666663</v>
      </c>
      <c r="M74">
        <f>VLOOKUP(Cost_Sch2!M74,Coding!$B$47:$D$53,3,FALSE)</f>
        <v>6</v>
      </c>
      <c r="N74">
        <f>VLOOKUP(Cost_Sch2!N74,Coding!$B$2:$D$6,3,FALSE)</f>
        <v>1</v>
      </c>
      <c r="O74" t="str">
        <f>Cost_Sch2!O74</f>
        <v>SEMI</v>
      </c>
      <c r="P74" s="7">
        <f>Cost_Sch2!P74</f>
        <v>300</v>
      </c>
      <c r="Q74">
        <f>VLOOKUP(Cost_Sch2!Q74,Coding!$B$2:$D$6,3,FALSE)</f>
        <v>5</v>
      </c>
      <c r="R74" s="9">
        <f>Cost_Sch2!R74</f>
        <v>0.38388625592417064</v>
      </c>
      <c r="S74">
        <f>VLOOKUP(Cost_Sch2!S74,Coding!$B$2:$D$6,3,FALSE)</f>
        <v>4</v>
      </c>
      <c r="T74">
        <f>Cost_Sch2!T74</f>
        <v>0</v>
      </c>
      <c r="U74">
        <f>Cost_Sch2!U74</f>
        <v>0</v>
      </c>
    </row>
    <row r="75" spans="1:21" ht="17">
      <c r="A75" s="1" t="str">
        <f>Cost_Sch2!A75</f>
        <v>Gjoa</v>
      </c>
      <c r="B75" t="str">
        <f>Cost_Sch2!B75</f>
        <v>NE</v>
      </c>
      <c r="C75">
        <f>VLOOKUP(Cost_Sch2!C75,Coding!$B$2:$D$6,3,FALSE)</f>
        <v>2</v>
      </c>
      <c r="D75" t="str">
        <f>Cost_Sch2!D75</f>
        <v>OC</v>
      </c>
      <c r="E75">
        <f>VLOOKUP(Cost_Sch2!E75,Coding!$B$36:$C$37,2,FALSE)</f>
        <v>2</v>
      </c>
      <c r="F75" s="7">
        <f>Cost_Sch2!F75</f>
        <v>1</v>
      </c>
      <c r="G75" s="7">
        <f>Cost_Sch2!G75</f>
        <v>6025</v>
      </c>
      <c r="H75" t="str">
        <f>Cost_Sch2!H75</f>
        <v>CL</v>
      </c>
      <c r="I75" s="7">
        <f>Cost_Sch2!I75</f>
        <v>1461</v>
      </c>
      <c r="J75" s="6">
        <f>Cost_Sch2!J75</f>
        <v>4.4360902255639099</v>
      </c>
      <c r="K75" t="str">
        <f>Cost_Sch2!K75</f>
        <v>NEW</v>
      </c>
      <c r="L75" s="7">
        <f>Cost_Sch2!L75</f>
        <v>108333.33333333334</v>
      </c>
      <c r="M75">
        <f>VLOOKUP(Cost_Sch2!M75,Coding!$B$47:$D$53,3,FALSE)</f>
        <v>3</v>
      </c>
      <c r="N75">
        <f>VLOOKUP(Cost_Sch2!N75,Coding!$B$2:$D$6,3,FALSE)</f>
        <v>4</v>
      </c>
      <c r="O75" t="str">
        <f>Cost_Sch2!O75</f>
        <v>SEMI</v>
      </c>
      <c r="P75" s="7">
        <f>Cost_Sch2!P75</f>
        <v>380</v>
      </c>
      <c r="Q75">
        <f>VLOOKUP(Cost_Sch2!Q75,Coding!$B$2:$D$6,3,FALSE)</f>
        <v>1</v>
      </c>
      <c r="R75" s="9">
        <f>Cost_Sch2!R75</f>
        <v>0.46153846153846151</v>
      </c>
      <c r="S75">
        <f>VLOOKUP(Cost_Sch2!S75,Coding!$B$2:$D$6,3,FALSE)</f>
        <v>3</v>
      </c>
      <c r="T75">
        <f>Cost_Sch2!T75</f>
        <v>8.8980150581793288E-2</v>
      </c>
      <c r="U75">
        <f>Cost_Sch2!U75</f>
        <v>0.33000000000000007</v>
      </c>
    </row>
    <row r="76" spans="1:21" ht="17">
      <c r="A76" s="1" t="str">
        <f>Cost_Sch2!A76</f>
        <v>Kristin</v>
      </c>
      <c r="B76" t="str">
        <f>Cost_Sch2!B76</f>
        <v>NE</v>
      </c>
      <c r="C76">
        <f>VLOOKUP(Cost_Sch2!C76,Coding!$B$2:$D$6,3,FALSE)</f>
        <v>4</v>
      </c>
      <c r="D76" t="str">
        <f>Cost_Sch2!D76</f>
        <v>OC</v>
      </c>
      <c r="E76">
        <f>VLOOKUP(Cost_Sch2!E76,Coding!$B$36:$C$37,2,FALSE)</f>
        <v>2</v>
      </c>
      <c r="F76" s="7">
        <f>Cost_Sch2!F76</f>
        <v>1</v>
      </c>
      <c r="G76" s="7">
        <f>Cost_Sch2!G76</f>
        <v>4368</v>
      </c>
      <c r="H76" t="str">
        <f>Cost_Sch2!H76</f>
        <v>EPC</v>
      </c>
      <c r="I76" s="7">
        <f>Cost_Sch2!I76</f>
        <v>1384</v>
      </c>
      <c r="J76" s="6">
        <f>Cost_Sch2!J76</f>
        <v>1.9</v>
      </c>
      <c r="K76" t="str">
        <f>Cost_Sch2!K76</f>
        <v>New</v>
      </c>
      <c r="L76" s="7">
        <f>Cost_Sch2!L76</f>
        <v>128000</v>
      </c>
      <c r="M76">
        <f>VLOOKUP(Cost_Sch2!M76,Coding!$B$47:$D$53,3,FALSE)</f>
        <v>3</v>
      </c>
      <c r="N76">
        <f>VLOOKUP(Cost_Sch2!N76,Coding!$B$2:$D$6,3,FALSE)</f>
        <v>5</v>
      </c>
      <c r="O76" t="str">
        <f>Cost_Sch2!O76</f>
        <v>SEMI</v>
      </c>
      <c r="P76" s="7">
        <f>Cost_Sch2!P76</f>
        <v>370</v>
      </c>
      <c r="Q76">
        <f>VLOOKUP(Cost_Sch2!Q76,Coding!$B$2:$D$6,3,FALSE)</f>
        <v>1</v>
      </c>
      <c r="R76" s="9">
        <f>Cost_Sch2!R76</f>
        <v>0.9765625</v>
      </c>
      <c r="S76">
        <f>VLOOKUP(Cost_Sch2!S76,Coding!$B$2:$D$6,3,FALSE)</f>
        <v>2</v>
      </c>
      <c r="T76">
        <f>Cost_Sch2!T76</f>
        <v>2.3843930635838149E-2</v>
      </c>
      <c r="U76">
        <f>Cost_Sch2!U76</f>
        <v>0.73684210526315785</v>
      </c>
    </row>
    <row r="77" spans="1:21" ht="17">
      <c r="A77" s="1" t="str">
        <f>Cost_Sch2!A77</f>
        <v>Snorre B</v>
      </c>
      <c r="B77" t="str">
        <f>Cost_Sch2!B77</f>
        <v>NE</v>
      </c>
      <c r="C77">
        <f>VLOOKUP(Cost_Sch2!C77,Coding!$B$2:$D$6,3,FALSE)</f>
        <v>4</v>
      </c>
      <c r="D77" t="str">
        <f>Cost_Sch2!D77</f>
        <v>OC</v>
      </c>
      <c r="E77">
        <f>VLOOKUP(Cost_Sch2!E77,Coding!$B$36:$C$37,2,FALSE)</f>
        <v>2</v>
      </c>
      <c r="F77" s="7">
        <f>Cost_Sch2!F77</f>
        <v>1</v>
      </c>
      <c r="G77" s="7">
        <f>Cost_Sch2!G77</f>
        <v>3256</v>
      </c>
      <c r="H77" t="str">
        <f>Cost_Sch2!H77</f>
        <v>EPC</v>
      </c>
      <c r="I77" s="7">
        <f>Cost_Sch2!I77</f>
        <v>943</v>
      </c>
      <c r="J77" s="6">
        <f>Cost_Sch2!J77</f>
        <v>1.2820512820512822</v>
      </c>
      <c r="K77" t="str">
        <f>Cost_Sch2!K77</f>
        <v>NEW</v>
      </c>
      <c r="L77" s="7">
        <f>Cost_Sch2!L77</f>
        <v>115000</v>
      </c>
      <c r="M77">
        <f>VLOOKUP(Cost_Sch2!M77,Coding!$B$47:$D$53,3,FALSE)</f>
        <v>3</v>
      </c>
      <c r="N77">
        <f>VLOOKUP(Cost_Sch2!N77,Coding!$B$2:$D$6,3,FALSE)</f>
        <v>1</v>
      </c>
      <c r="O77" t="str">
        <f>Cost_Sch2!O77</f>
        <v>SEMI</v>
      </c>
      <c r="P77" s="7">
        <f>Cost_Sch2!P77</f>
        <v>310</v>
      </c>
      <c r="Q77">
        <f>VLOOKUP(Cost_Sch2!Q77,Coding!$B$2:$D$6,3,FALSE)</f>
        <v>4</v>
      </c>
      <c r="R77" s="9">
        <f>Cost_Sch2!R77</f>
        <v>1</v>
      </c>
      <c r="S77">
        <f>VLOOKUP(Cost_Sch2!S77,Coding!$B$2:$D$6,3,FALSE)</f>
        <v>2</v>
      </c>
      <c r="T77">
        <f>Cost_Sch2!T77</f>
        <v>-6.4687168610816539E-2</v>
      </c>
      <c r="U77">
        <f>Cost_Sch2!U77</f>
        <v>0.1699999999999999</v>
      </c>
    </row>
    <row r="78" spans="1:21" ht="17">
      <c r="A78" s="1" t="str">
        <f>Cost_Sch2!A78</f>
        <v>Troll B</v>
      </c>
      <c r="B78" t="str">
        <f>Cost_Sch2!B78</f>
        <v>NE</v>
      </c>
      <c r="C78">
        <f>VLOOKUP(Cost_Sch2!C78,Coding!$B$2:$D$6,3,FALSE)</f>
        <v>3</v>
      </c>
      <c r="D78" t="str">
        <f>Cost_Sch2!D78</f>
        <v>OC</v>
      </c>
      <c r="E78">
        <f>VLOOKUP(Cost_Sch2!E78,Coding!$B$36:$C$37,2,FALSE)</f>
        <v>2</v>
      </c>
      <c r="F78" s="7">
        <f>Cost_Sch2!F78</f>
        <v>1</v>
      </c>
      <c r="G78" s="7">
        <f>Cost_Sch2!G78</f>
        <v>379</v>
      </c>
      <c r="H78" t="str">
        <f>Cost_Sch2!H78</f>
        <v>EPC</v>
      </c>
      <c r="I78" s="7">
        <f>Cost_Sch2!I78</f>
        <v>1263</v>
      </c>
      <c r="J78" s="6">
        <f>Cost_Sch2!J78</f>
        <v>2.9</v>
      </c>
      <c r="K78" t="str">
        <f>Cost_Sch2!K78</f>
        <v>NEW</v>
      </c>
      <c r="L78" s="7">
        <f>Cost_Sch2!L78</f>
        <v>317000</v>
      </c>
      <c r="M78">
        <f>VLOOKUP(Cost_Sch2!M78,Coding!$B$47:$D$53,3,FALSE)</f>
        <v>6</v>
      </c>
      <c r="N78">
        <f>VLOOKUP(Cost_Sch2!N78,Coding!$B$2:$D$6,3,FALSE)</f>
        <v>5</v>
      </c>
      <c r="O78" t="str">
        <f>Cost_Sch2!O78</f>
        <v>SEMI</v>
      </c>
      <c r="P78" s="7">
        <f>Cost_Sch2!P78</f>
        <v>320</v>
      </c>
      <c r="Q78">
        <f>VLOOKUP(Cost_Sch2!Q78,Coding!$B$2:$D$6,3,FALSE)</f>
        <v>2</v>
      </c>
      <c r="R78" s="9">
        <f>Cost_Sch2!R78</f>
        <v>0.8517350157728707</v>
      </c>
      <c r="S78">
        <f>VLOOKUP(Cost_Sch2!S78,Coding!$B$2:$D$6,3,FALSE)</f>
        <v>3</v>
      </c>
      <c r="T78">
        <f>Cost_Sch2!T78</f>
        <v>0.35233570863024544</v>
      </c>
      <c r="U78">
        <f>Cost_Sch2!U78</f>
        <v>0.1399999999999999</v>
      </c>
    </row>
    <row r="79" spans="1:21" ht="17">
      <c r="A79" s="1" t="str">
        <f>Cost_Sch2!A79</f>
        <v>Visund</v>
      </c>
      <c r="B79" t="str">
        <f>Cost_Sch2!B79</f>
        <v>NE</v>
      </c>
      <c r="C79">
        <f>VLOOKUP(Cost_Sch2!C79,Coding!$B$2:$D$6,3,FALSE)</f>
        <v>5</v>
      </c>
      <c r="D79" t="str">
        <f>Cost_Sch2!D79</f>
        <v>OC</v>
      </c>
      <c r="E79">
        <f>VLOOKUP(Cost_Sch2!E79,Coding!$B$36:$C$37,2,FALSE)</f>
        <v>2</v>
      </c>
      <c r="F79" s="7">
        <f>Cost_Sch2!F79</f>
        <v>1</v>
      </c>
      <c r="G79" s="7">
        <f>Cost_Sch2!G79</f>
        <v>2251</v>
      </c>
      <c r="H79" t="str">
        <f>Cost_Sch2!H79</f>
        <v>TK</v>
      </c>
      <c r="I79" s="7">
        <f>Cost_Sch2!I79</f>
        <v>851</v>
      </c>
      <c r="J79" s="6">
        <f>Cost_Sch2!J79</f>
        <v>0.7</v>
      </c>
      <c r="K79" t="str">
        <f>Cost_Sch2!K79</f>
        <v>NEW</v>
      </c>
      <c r="L79" s="7">
        <f>Cost_Sch2!L79</f>
        <v>171333.33333333334</v>
      </c>
      <c r="M79">
        <f>VLOOKUP(Cost_Sch2!M79,Coding!$B$47:$D$53,3,FALSE)</f>
        <v>4</v>
      </c>
      <c r="N79">
        <f>VLOOKUP(Cost_Sch2!N79,Coding!$B$2:$D$6,3,FALSE)</f>
        <v>5</v>
      </c>
      <c r="O79" t="str">
        <f>Cost_Sch2!O79</f>
        <v>SEMI</v>
      </c>
      <c r="P79" s="7">
        <f>Cost_Sch2!P79</f>
        <v>335</v>
      </c>
      <c r="Q79">
        <f>VLOOKUP(Cost_Sch2!Q79,Coding!$B$2:$D$6,3,FALSE)</f>
        <v>1</v>
      </c>
      <c r="R79" s="9">
        <f>Cost_Sch2!R79</f>
        <v>0.65953307392996108</v>
      </c>
      <c r="S79">
        <f>VLOOKUP(Cost_Sch2!S79,Coding!$B$2:$D$6,3,FALSE)</f>
        <v>2</v>
      </c>
      <c r="T79">
        <f>Cost_Sch2!T79</f>
        <v>0.33960047003525262</v>
      </c>
      <c r="U79">
        <f>Cost_Sch2!U79</f>
        <v>0.44999999999999996</v>
      </c>
    </row>
    <row r="80" spans="1:21" ht="17">
      <c r="A80" s="1" t="str">
        <f>Cost_Sch2!A80</f>
        <v>Gumusut Semi</v>
      </c>
      <c r="B80" t="str">
        <f>Cost_Sch2!B80</f>
        <v>SEA</v>
      </c>
      <c r="C80">
        <f>VLOOKUP(Cost_Sch2!C80,Coding!$B$2:$D$6,3,FALSE)</f>
        <v>5</v>
      </c>
      <c r="D80" t="str">
        <f>Cost_Sch2!D80</f>
        <v>IOC</v>
      </c>
      <c r="E80">
        <f>VLOOKUP(Cost_Sch2!E80,Coding!$B$36:$C$37,2,FALSE)</f>
        <v>1</v>
      </c>
      <c r="F80" s="7">
        <f>Cost_Sch2!F80</f>
        <v>3</v>
      </c>
      <c r="G80" s="7">
        <f>Cost_Sch2!G80</f>
        <v>6588</v>
      </c>
      <c r="H80" t="str">
        <f>Cost_Sch2!H80</f>
        <v>EPC</v>
      </c>
      <c r="I80" s="7">
        <f>Cost_Sch2!I80</f>
        <v>1233</v>
      </c>
      <c r="J80" s="6">
        <f>Cost_Sch2!J80</f>
        <v>1.6</v>
      </c>
      <c r="K80" t="str">
        <f>Cost_Sch2!K80</f>
        <v>NEW</v>
      </c>
      <c r="L80" s="7">
        <f>Cost_Sch2!L80</f>
        <v>200000</v>
      </c>
      <c r="M80">
        <f>VLOOKUP(Cost_Sch2!M80,Coding!$B$47:$D$53,3,FALSE)</f>
        <v>5</v>
      </c>
      <c r="N80">
        <f>VLOOKUP(Cost_Sch2!N80,Coding!$B$2:$D$6,3,FALSE)</f>
        <v>2</v>
      </c>
      <c r="O80" t="str">
        <f>Cost_Sch2!O80</f>
        <v>SEMI</v>
      </c>
      <c r="P80" s="7">
        <f>Cost_Sch2!P80</f>
        <v>1220</v>
      </c>
      <c r="Q80">
        <f>VLOOKUP(Cost_Sch2!Q80,Coding!$B$2:$D$6,3,FALSE)</f>
        <v>2</v>
      </c>
      <c r="R80" s="9">
        <f>Cost_Sch2!R80</f>
        <v>0.75</v>
      </c>
      <c r="S80">
        <f>VLOOKUP(Cost_Sch2!S80,Coding!$B$2:$D$6,3,FALSE)</f>
        <v>3</v>
      </c>
      <c r="T80">
        <f>Cost_Sch2!T80</f>
        <v>0.99918896999188966</v>
      </c>
      <c r="U80">
        <f>Cost_Sch2!U80</f>
        <v>0.24999999999999994</v>
      </c>
    </row>
    <row r="81" spans="1:21" ht="17">
      <c r="A81" s="1" t="str">
        <f>Cost_Sch2!A81</f>
        <v>Front Runner Spar</v>
      </c>
      <c r="B81" t="str">
        <f>Cost_Sch2!B81</f>
        <v>GOM</v>
      </c>
      <c r="C81">
        <f>VLOOKUP(Cost_Sch2!C81,Coding!$B$2:$D$6,3,FALSE)</f>
        <v>2</v>
      </c>
      <c r="D81" t="str">
        <f>Cost_Sch2!D81</f>
        <v>OC</v>
      </c>
      <c r="E81">
        <f>VLOOKUP(Cost_Sch2!E81,Coding!$B$36:$C$37,2,FALSE)</f>
        <v>2</v>
      </c>
      <c r="F81" s="7">
        <f>Cost_Sch2!F81</f>
        <v>1</v>
      </c>
      <c r="G81" s="7">
        <f>Cost_Sch2!G81</f>
        <v>4459</v>
      </c>
      <c r="H81" t="str">
        <f>Cost_Sch2!H81</f>
        <v>TK</v>
      </c>
      <c r="I81" s="7">
        <f>Cost_Sch2!I81</f>
        <v>728</v>
      </c>
      <c r="J81" s="6">
        <f>Cost_Sch2!J81</f>
        <v>0.2</v>
      </c>
      <c r="K81" t="str">
        <f>Cost_Sch2!K81</f>
        <v>NEW</v>
      </c>
      <c r="L81" s="7">
        <f>Cost_Sch2!L81</f>
        <v>78333.333333333328</v>
      </c>
      <c r="M81">
        <f>VLOOKUP(Cost_Sch2!M81,Coding!$B$47:$D$53,3,FALSE)</f>
        <v>2</v>
      </c>
      <c r="N81">
        <f>VLOOKUP(Cost_Sch2!N81,Coding!$B$2:$D$6,3,FALSE)</f>
        <v>3</v>
      </c>
      <c r="O81" t="str">
        <f>Cost_Sch2!O81</f>
        <v>SPAR</v>
      </c>
      <c r="P81" s="7">
        <f>Cost_Sch2!P81</f>
        <v>1015</v>
      </c>
      <c r="Q81">
        <f>VLOOKUP(Cost_Sch2!Q81,Coding!$B$2:$D$6,3,FALSE)</f>
        <v>1</v>
      </c>
      <c r="R81" s="9">
        <f>Cost_Sch2!R81</f>
        <v>0.76595744680851063</v>
      </c>
      <c r="S81">
        <f>VLOOKUP(Cost_Sch2!S81,Coding!$B$2:$D$6,3,FALSE)</f>
        <v>1</v>
      </c>
      <c r="T81">
        <f>Cost_Sch2!T81</f>
        <v>0.36675824175824173</v>
      </c>
      <c r="U81">
        <f>Cost_Sch2!U81</f>
        <v>7.5000000000000067E-2</v>
      </c>
    </row>
    <row r="82" spans="1:21" ht="17">
      <c r="A82" s="1" t="str">
        <f>Cost_Sch2!A82</f>
        <v>Tahiti Spar</v>
      </c>
      <c r="B82" t="str">
        <f>Cost_Sch2!B82</f>
        <v>GOM</v>
      </c>
      <c r="C82">
        <f>VLOOKUP(Cost_Sch2!C82,Coding!$B$2:$D$6,3,FALSE)</f>
        <v>2</v>
      </c>
      <c r="D82" t="str">
        <f>Cost_Sch2!D82</f>
        <v>IOC</v>
      </c>
      <c r="E82">
        <f>VLOOKUP(Cost_Sch2!E82,Coding!$B$36:$C$37,2,FALSE)</f>
        <v>2</v>
      </c>
      <c r="F82" s="7">
        <f>Cost_Sch2!F82</f>
        <v>1</v>
      </c>
      <c r="G82" s="7">
        <f>Cost_Sch2!G82</f>
        <v>5597</v>
      </c>
      <c r="H82" t="str">
        <f>Cost_Sch2!H82</f>
        <v>EPC</v>
      </c>
      <c r="I82" s="7">
        <f>Cost_Sch2!I82</f>
        <v>1159</v>
      </c>
      <c r="J82" s="6">
        <f>Cost_Sch2!J82</f>
        <v>3.5</v>
      </c>
      <c r="K82" t="str">
        <f>Cost_Sch2!K82</f>
        <v>NEW</v>
      </c>
      <c r="L82" s="7">
        <f>Cost_Sch2!L82</f>
        <v>136666.66666666666</v>
      </c>
      <c r="M82">
        <f>VLOOKUP(Cost_Sch2!M82,Coding!$B$47:$D$53,3,FALSE)</f>
        <v>3</v>
      </c>
      <c r="N82">
        <f>VLOOKUP(Cost_Sch2!N82,Coding!$B$2:$D$6,3,FALSE)</f>
        <v>3</v>
      </c>
      <c r="O82" t="str">
        <f>Cost_Sch2!O82</f>
        <v>SPAR</v>
      </c>
      <c r="P82" s="7">
        <f>Cost_Sch2!P82</f>
        <v>1280</v>
      </c>
      <c r="Q82">
        <f>VLOOKUP(Cost_Sch2!Q82,Coding!$B$2:$D$6,3,FALSE)</f>
        <v>2</v>
      </c>
      <c r="R82" s="9">
        <f>Cost_Sch2!R82</f>
        <v>0.91463414634146345</v>
      </c>
      <c r="S82">
        <f>VLOOKUP(Cost_Sch2!S82,Coding!$B$2:$D$6,3,FALSE)</f>
        <v>2</v>
      </c>
      <c r="T82">
        <f>Cost_Sch2!T82</f>
        <v>0.26747195858498707</v>
      </c>
      <c r="U82">
        <f>Cost_Sch2!U82</f>
        <v>1.7999999999999996</v>
      </c>
    </row>
    <row r="83" spans="1:21" ht="17">
      <c r="A83" s="1" t="str">
        <f>Cost_Sch2!A83</f>
        <v>Mad Dog</v>
      </c>
      <c r="B83" t="str">
        <f>Cost_Sch2!B83</f>
        <v>GOM</v>
      </c>
      <c r="C83">
        <f>VLOOKUP(Cost_Sch2!C83,Coding!$B$2:$D$6,3,FALSE)</f>
        <v>1</v>
      </c>
      <c r="D83" t="str">
        <f>Cost_Sch2!D83</f>
        <v>IOC</v>
      </c>
      <c r="E83">
        <f>VLOOKUP(Cost_Sch2!E83,Coding!$B$36:$C$37,2,FALSE)</f>
        <v>2</v>
      </c>
      <c r="F83" s="7">
        <f>Cost_Sch2!F83</f>
        <v>1</v>
      </c>
      <c r="G83" s="7">
        <f>Cost_Sch2!G83</f>
        <v>4070</v>
      </c>
      <c r="H83" t="str">
        <f>Cost_Sch2!H83</f>
        <v>EPC</v>
      </c>
      <c r="I83" s="7">
        <f>Cost_Sch2!I83</f>
        <v>1397</v>
      </c>
      <c r="J83" s="6">
        <f>Cost_Sch2!J83</f>
        <v>1.82</v>
      </c>
      <c r="K83" t="str">
        <f>Cost_Sch2!K83</f>
        <v>NEW</v>
      </c>
      <c r="L83" s="7">
        <f>Cost_Sch2!L83</f>
        <v>66666.666666666672</v>
      </c>
      <c r="M83">
        <f>VLOOKUP(Cost_Sch2!M83,Coding!$B$47:$D$53,3,FALSE)</f>
        <v>2</v>
      </c>
      <c r="N83">
        <f>VLOOKUP(Cost_Sch2!N83,Coding!$B$2:$D$6,3,FALSE)</f>
        <v>2</v>
      </c>
      <c r="O83" t="str">
        <f>Cost_Sch2!O83</f>
        <v>SPAR</v>
      </c>
      <c r="P83" s="7">
        <f>Cost_Sch2!P83</f>
        <v>1370</v>
      </c>
      <c r="Q83">
        <f>VLOOKUP(Cost_Sch2!Q83,Coding!$B$2:$D$6,3,FALSE)</f>
        <v>1</v>
      </c>
      <c r="R83" s="9">
        <f>Cost_Sch2!R83</f>
        <v>0.89999999999999991</v>
      </c>
      <c r="S83">
        <f>VLOOKUP(Cost_Sch2!S83,Coding!$B$2:$D$6,3,FALSE)</f>
        <v>4</v>
      </c>
      <c r="T83">
        <f>Cost_Sch2!T83</f>
        <v>2.2906227630637079E-2</v>
      </c>
      <c r="U83">
        <f>Cost_Sch2!U83</f>
        <v>0.10000000000000009</v>
      </c>
    </row>
    <row r="84" spans="1:21" ht="17">
      <c r="A84" s="1" t="str">
        <f>Cost_Sch2!A84</f>
        <v>Heidelberg Spar</v>
      </c>
      <c r="B84" t="str">
        <f>Cost_Sch2!B84</f>
        <v>GOM</v>
      </c>
      <c r="C84">
        <f>VLOOKUP(Cost_Sch2!C84,Coding!$B$2:$D$6,3,FALSE)</f>
        <v>1</v>
      </c>
      <c r="D84" t="str">
        <f>Cost_Sch2!D84</f>
        <v>OC</v>
      </c>
      <c r="E84">
        <f>VLOOKUP(Cost_Sch2!E84,Coding!$B$36:$C$37,2,FALSE)</f>
        <v>2</v>
      </c>
      <c r="F84" s="7">
        <f>Cost_Sch2!F84</f>
        <v>1</v>
      </c>
      <c r="G84" s="7">
        <f>Cost_Sch2!G84</f>
        <v>8018</v>
      </c>
      <c r="H84" t="str">
        <f>Cost_Sch2!H84</f>
        <v>EPC</v>
      </c>
      <c r="I84" s="7">
        <f>Cost_Sch2!I84</f>
        <v>1649</v>
      </c>
      <c r="J84" s="6">
        <f>Cost_Sch2!J84</f>
        <v>6.7450000000000001</v>
      </c>
      <c r="K84" t="str">
        <f>Cost_Sch2!K84</f>
        <v>NEW</v>
      </c>
      <c r="L84" s="7">
        <f>Cost_Sch2!L84</f>
        <v>93333.333333333328</v>
      </c>
      <c r="M84">
        <f>VLOOKUP(Cost_Sch2!M84,Coding!$B$47:$D$53,3,FALSE)</f>
        <v>2</v>
      </c>
      <c r="N84">
        <f>VLOOKUP(Cost_Sch2!N84,Coding!$B$2:$D$6,3,FALSE)</f>
        <v>4</v>
      </c>
      <c r="O84" t="str">
        <f>Cost_Sch2!O84</f>
        <v>SPAR</v>
      </c>
      <c r="P84" s="7">
        <f>Cost_Sch2!P84</f>
        <v>1620</v>
      </c>
      <c r="Q84">
        <f>VLOOKUP(Cost_Sch2!Q84,Coding!$B$2:$D$6,3,FALSE)</f>
        <v>5</v>
      </c>
      <c r="R84" s="9">
        <f>Cost_Sch2!R84</f>
        <v>0.85714285714285721</v>
      </c>
      <c r="S84">
        <f>VLOOKUP(Cost_Sch2!S84,Coding!$B$2:$D$6,3,FALSE)</f>
        <v>5</v>
      </c>
      <c r="T84">
        <f>Cost_Sch2!T84</f>
        <v>-9.5815645845967259E-2</v>
      </c>
      <c r="U84">
        <f>Cost_Sch2!U84</f>
        <v>8.1541882876204168E-3</v>
      </c>
    </row>
    <row r="85" spans="1:21" ht="17">
      <c r="A85" s="1" t="str">
        <f>Cost_Sch2!A85</f>
        <v>Lucius Spar</v>
      </c>
      <c r="B85" t="str">
        <f>Cost_Sch2!B85</f>
        <v>GOM</v>
      </c>
      <c r="C85">
        <f>VLOOKUP(Cost_Sch2!C85,Coding!$B$2:$D$6,3,FALSE)</f>
        <v>1</v>
      </c>
      <c r="D85" t="str">
        <f>Cost_Sch2!D85</f>
        <v>OC</v>
      </c>
      <c r="E85">
        <f>VLOOKUP(Cost_Sch2!E85,Coding!$B$36:$C$37,2,FALSE)</f>
        <v>2</v>
      </c>
      <c r="F85" s="7">
        <f>Cost_Sch2!F85</f>
        <v>1</v>
      </c>
      <c r="G85" s="7">
        <f>Cost_Sch2!G85</f>
        <v>8002</v>
      </c>
      <c r="H85" t="str">
        <f>Cost_Sch2!H85</f>
        <v>EPC</v>
      </c>
      <c r="I85" s="7">
        <f>Cost_Sch2!I85</f>
        <v>1007</v>
      </c>
      <c r="J85" s="6">
        <f>Cost_Sch2!J85</f>
        <v>7.7359999999999998</v>
      </c>
      <c r="K85" t="str">
        <f>Cost_Sch2!K85</f>
        <v>NEW</v>
      </c>
      <c r="L85" s="7">
        <f>Cost_Sch2!L85</f>
        <v>155000</v>
      </c>
      <c r="M85">
        <f>VLOOKUP(Cost_Sch2!M85,Coding!$B$47:$D$53,3,FALSE)</f>
        <v>4</v>
      </c>
      <c r="N85">
        <f>VLOOKUP(Cost_Sch2!N85,Coding!$B$2:$D$6,3,FALSE)</f>
        <v>4</v>
      </c>
      <c r="O85" t="str">
        <f>Cost_Sch2!O85</f>
        <v>SPAR</v>
      </c>
      <c r="P85" s="7">
        <f>Cost_Sch2!P85</f>
        <v>2165</v>
      </c>
      <c r="Q85">
        <f>VLOOKUP(Cost_Sch2!Q85,Coding!$B$2:$D$6,3,FALSE)</f>
        <v>4</v>
      </c>
      <c r="R85" s="9">
        <f>Cost_Sch2!R85</f>
        <v>0.5161290322580645</v>
      </c>
      <c r="S85">
        <f>VLOOKUP(Cost_Sch2!S85,Coding!$B$2:$D$6,3,FALSE)</f>
        <v>5</v>
      </c>
      <c r="T85">
        <f>Cost_Sch2!T85</f>
        <v>0.14001986097318769</v>
      </c>
      <c r="U85">
        <f>Cost_Sch2!U85</f>
        <v>8.2730093071354781E-3</v>
      </c>
    </row>
    <row r="86" spans="1:21" ht="17">
      <c r="A86" s="1" t="str">
        <f>Cost_Sch2!A86</f>
        <v>Medusa Spar</v>
      </c>
      <c r="B86" t="str">
        <f>Cost_Sch2!B86</f>
        <v>GOM</v>
      </c>
      <c r="C86">
        <f>VLOOKUP(Cost_Sch2!C86,Coding!$B$2:$D$6,3,FALSE)</f>
        <v>2</v>
      </c>
      <c r="D86" t="str">
        <f>Cost_Sch2!D86</f>
        <v>OC</v>
      </c>
      <c r="E86">
        <f>VLOOKUP(Cost_Sch2!E86,Coding!$B$36:$C$37,2,FALSE)</f>
        <v>2</v>
      </c>
      <c r="F86" s="7">
        <f>Cost_Sch2!F86</f>
        <v>1</v>
      </c>
      <c r="G86" s="7">
        <f>Cost_Sch2!G86</f>
        <v>4077</v>
      </c>
      <c r="H86" t="str">
        <f>Cost_Sch2!H86</f>
        <v>TK</v>
      </c>
      <c r="I86" s="7">
        <f>Cost_Sch2!I86</f>
        <v>579</v>
      </c>
      <c r="J86" s="6">
        <f>Cost_Sch2!J86</f>
        <v>0.2</v>
      </c>
      <c r="K86" t="str">
        <f>Cost_Sch2!K86</f>
        <v>NEW</v>
      </c>
      <c r="L86" s="7">
        <f>Cost_Sch2!L86</f>
        <v>58333.333333333328</v>
      </c>
      <c r="M86">
        <f>VLOOKUP(Cost_Sch2!M86,Coding!$B$47:$D$53,3,FALSE)</f>
        <v>2</v>
      </c>
      <c r="N86">
        <f>VLOOKUP(Cost_Sch2!N86,Coding!$B$2:$D$6,3,FALSE)</f>
        <v>3</v>
      </c>
      <c r="O86" t="str">
        <f>Cost_Sch2!O86</f>
        <v>SPAR</v>
      </c>
      <c r="P86" s="7">
        <f>Cost_Sch2!P86</f>
        <v>675</v>
      </c>
      <c r="Q86">
        <f>VLOOKUP(Cost_Sch2!Q86,Coding!$B$2:$D$6,3,FALSE)</f>
        <v>1</v>
      </c>
      <c r="R86" s="9">
        <f>Cost_Sch2!R86</f>
        <v>0.68571428571428572</v>
      </c>
      <c r="S86">
        <f>VLOOKUP(Cost_Sch2!S86,Coding!$B$2:$D$6,3,FALSE)</f>
        <v>1</v>
      </c>
      <c r="T86">
        <f>Cost_Sch2!T86</f>
        <v>0.7426597582037997</v>
      </c>
      <c r="U86">
        <f>Cost_Sch2!U86</f>
        <v>0.36500000000000005</v>
      </c>
    </row>
    <row r="87" spans="1:21" ht="17">
      <c r="A87" s="1" t="str">
        <f>Cost_Sch2!A87</f>
        <v>Gulfstar 1</v>
      </c>
      <c r="B87" t="str">
        <f>Cost_Sch2!B87</f>
        <v>GOM</v>
      </c>
      <c r="C87">
        <f>VLOOKUP(Cost_Sch2!C87,Coding!$B$2:$D$6,3,FALSE)</f>
        <v>1</v>
      </c>
      <c r="D87" t="str">
        <f>Cost_Sch2!D87</f>
        <v>IOC</v>
      </c>
      <c r="E87">
        <f>VLOOKUP(Cost_Sch2!E87,Coding!$B$36:$C$37,2,FALSE)</f>
        <v>1</v>
      </c>
      <c r="F87" s="7">
        <f>Cost_Sch2!F87</f>
        <v>3</v>
      </c>
      <c r="G87" s="7">
        <f>Cost_Sch2!G87</f>
        <v>7813</v>
      </c>
      <c r="H87" t="str">
        <f>Cost_Sch2!H87</f>
        <v>EPC</v>
      </c>
      <c r="I87" s="7">
        <f>Cost_Sch2!I87</f>
        <v>1132</v>
      </c>
      <c r="J87" s="6">
        <f>Cost_Sch2!J87</f>
        <v>2.2999999999999998</v>
      </c>
      <c r="K87" t="str">
        <f>Cost_Sch2!K87</f>
        <v>NEW</v>
      </c>
      <c r="L87" s="7">
        <f>Cost_Sch2!L87</f>
        <v>109166.66666666667</v>
      </c>
      <c r="M87">
        <f>VLOOKUP(Cost_Sch2!M87,Coding!$B$47:$D$53,3,FALSE)</f>
        <v>3</v>
      </c>
      <c r="N87">
        <f>VLOOKUP(Cost_Sch2!N87,Coding!$B$2:$D$6,3,FALSE)</f>
        <v>2</v>
      </c>
      <c r="O87" t="str">
        <f>Cost_Sch2!O87</f>
        <v>SPAR</v>
      </c>
      <c r="P87" s="7">
        <f>Cost_Sch2!P87</f>
        <v>1310</v>
      </c>
      <c r="Q87">
        <f>VLOOKUP(Cost_Sch2!Q87,Coding!$B$2:$D$6,3,FALSE)</f>
        <v>2</v>
      </c>
      <c r="R87" s="9">
        <f>Cost_Sch2!R87</f>
        <v>0.73282442748091603</v>
      </c>
      <c r="S87">
        <f>VLOOKUP(Cost_Sch2!S87,Coding!$B$2:$D$6,3,FALSE)</f>
        <v>3</v>
      </c>
      <c r="T87">
        <f>Cost_Sch2!T87</f>
        <v>0.12190812720848057</v>
      </c>
      <c r="U87">
        <f>Cost_Sch2!U87</f>
        <v>0.47826086956521746</v>
      </c>
    </row>
    <row r="88" spans="1:21" ht="34">
      <c r="A88" s="1" t="str">
        <f>Cost_Sch2!A88</f>
        <v>Devil's Tower Spar</v>
      </c>
      <c r="B88" t="str">
        <f>Cost_Sch2!B88</f>
        <v>GOM</v>
      </c>
      <c r="C88">
        <f>VLOOKUP(Cost_Sch2!C88,Coding!$B$2:$D$6,3,FALSE)</f>
        <v>3</v>
      </c>
      <c r="D88" t="str">
        <f>Cost_Sch2!D88</f>
        <v>OC</v>
      </c>
      <c r="E88">
        <f>VLOOKUP(Cost_Sch2!E88,Coding!$B$36:$C$37,2,FALSE)</f>
        <v>1</v>
      </c>
      <c r="F88" s="7">
        <f>Cost_Sch2!F88</f>
        <v>3</v>
      </c>
      <c r="G88" s="7">
        <f>Cost_Sch2!G88</f>
        <v>4189</v>
      </c>
      <c r="H88" t="str">
        <f>Cost_Sch2!H88</f>
        <v>TK</v>
      </c>
      <c r="I88" s="7">
        <f>Cost_Sch2!I88</f>
        <v>739</v>
      </c>
      <c r="J88" s="6">
        <f>Cost_Sch2!J88</f>
        <v>0.2</v>
      </c>
      <c r="K88" t="str">
        <f>Cost_Sch2!K88</f>
        <v>NEW</v>
      </c>
      <c r="L88" s="7">
        <f>Cost_Sch2!L88</f>
        <v>66666.666666666672</v>
      </c>
      <c r="M88">
        <f>VLOOKUP(Cost_Sch2!M88,Coding!$B$47:$D$53,3,FALSE)</f>
        <v>2</v>
      </c>
      <c r="N88">
        <f>VLOOKUP(Cost_Sch2!N88,Coding!$B$2:$D$6,3,FALSE)</f>
        <v>2</v>
      </c>
      <c r="O88" t="str">
        <f>Cost_Sch2!O88</f>
        <v>SPAR</v>
      </c>
      <c r="P88" s="7">
        <f>Cost_Sch2!P88</f>
        <v>1710</v>
      </c>
      <c r="Q88">
        <f>VLOOKUP(Cost_Sch2!Q88,Coding!$B$2:$D$6,3,FALSE)</f>
        <v>2</v>
      </c>
      <c r="R88" s="9">
        <f>Cost_Sch2!R88</f>
        <v>0.89999999999999991</v>
      </c>
      <c r="S88">
        <f>VLOOKUP(Cost_Sch2!S88,Coding!$B$2:$D$6,3,FALSE)</f>
        <v>1</v>
      </c>
      <c r="T88">
        <f>Cost_Sch2!T88</f>
        <v>0.41948579161028415</v>
      </c>
      <c r="U88">
        <f>Cost_Sch2!U88</f>
        <v>6.0000000000000053E-2</v>
      </c>
    </row>
    <row r="89" spans="1:21" ht="17">
      <c r="A89" s="1" t="str">
        <f>Cost_Sch2!A89</f>
        <v>Kikeh Spar</v>
      </c>
      <c r="B89" t="str">
        <f>Cost_Sch2!B89</f>
        <v>SEA</v>
      </c>
      <c r="C89">
        <f>VLOOKUP(Cost_Sch2!C89,Coding!$B$2:$D$6,3,FALSE)</f>
        <v>5</v>
      </c>
      <c r="D89" t="str">
        <f>Cost_Sch2!D89</f>
        <v>OC</v>
      </c>
      <c r="E89">
        <f>VLOOKUP(Cost_Sch2!E89,Coding!$B$36:$C$37,2,FALSE)</f>
        <v>2</v>
      </c>
      <c r="F89" s="7">
        <f>Cost_Sch2!F89</f>
        <v>1</v>
      </c>
      <c r="G89" s="7">
        <f>Cost_Sch2!G89</f>
        <v>5513</v>
      </c>
      <c r="H89" t="str">
        <f>Cost_Sch2!H89</f>
        <v>EPC</v>
      </c>
      <c r="I89" s="7">
        <f>Cost_Sch2!I89</f>
        <v>939</v>
      </c>
      <c r="J89" s="6">
        <f>Cost_Sch2!J89</f>
        <v>0.5</v>
      </c>
      <c r="K89" t="str">
        <f>Cost_Sch2!K89</f>
        <v>NEW</v>
      </c>
      <c r="L89" s="7">
        <f>Cost_Sch2!L89</f>
        <v>142500</v>
      </c>
      <c r="M89">
        <f>VLOOKUP(Cost_Sch2!M89,Coding!$B$47:$D$53,3,FALSE)</f>
        <v>3</v>
      </c>
      <c r="N89">
        <f>VLOOKUP(Cost_Sch2!N89,Coding!$B$2:$D$6,3,FALSE)</f>
        <v>4</v>
      </c>
      <c r="O89" t="str">
        <f>Cost_Sch2!O89</f>
        <v>SPAR</v>
      </c>
      <c r="P89" s="7">
        <f>Cost_Sch2!P89</f>
        <v>1330</v>
      </c>
      <c r="Q89">
        <f>VLOOKUP(Cost_Sch2!Q89,Coding!$B$2:$D$6,3,FALSE)</f>
        <v>1</v>
      </c>
      <c r="R89" s="9">
        <f>Cost_Sch2!R89</f>
        <v>0.84210526315789469</v>
      </c>
      <c r="S89">
        <f>VLOOKUP(Cost_Sch2!S89,Coding!$B$2:$D$6,3,FALSE)</f>
        <v>4</v>
      </c>
      <c r="T89">
        <f>Cost_Sch2!T89</f>
        <v>-1.5974440894568689E-2</v>
      </c>
      <c r="U89">
        <f>Cost_Sch2!U89</f>
        <v>0.28571428571428581</v>
      </c>
    </row>
    <row r="90" spans="1:21" ht="34">
      <c r="A90" s="1" t="str">
        <f>Cost_Sch2!A90</f>
        <v>Kizomba A Wellhead TLP</v>
      </c>
      <c r="B90" t="str">
        <f>Cost_Sch2!B90</f>
        <v>AFRICA</v>
      </c>
      <c r="C90">
        <f>VLOOKUP(Cost_Sch2!C90,Coding!$B$2:$D$6,3,FALSE)</f>
        <v>4</v>
      </c>
      <c r="D90" t="str">
        <f>Cost_Sch2!D90</f>
        <v>IOC</v>
      </c>
      <c r="E90">
        <f>VLOOKUP(Cost_Sch2!E90,Coding!$B$36:$C$37,2,FALSE)</f>
        <v>2</v>
      </c>
      <c r="F90" s="7">
        <f>Cost_Sch2!F90</f>
        <v>1</v>
      </c>
      <c r="G90" s="7">
        <f>Cost_Sch2!G90</f>
        <v>4253</v>
      </c>
      <c r="H90" t="str">
        <f>Cost_Sch2!H90</f>
        <v>EPC</v>
      </c>
      <c r="I90" s="7">
        <f>Cost_Sch2!I90</f>
        <v>1073</v>
      </c>
      <c r="J90" s="6">
        <f>Cost_Sch2!J90</f>
        <v>0.65</v>
      </c>
      <c r="K90" t="str">
        <f>Cost_Sch2!K90</f>
        <v>NEW</v>
      </c>
      <c r="L90" s="7">
        <f>Cost_Sch2!L90</f>
        <v>250000</v>
      </c>
      <c r="M90">
        <f>VLOOKUP(Cost_Sch2!M90,Coding!$B$47:$D$53,3,FALSE)</f>
        <v>6</v>
      </c>
      <c r="N90">
        <f>VLOOKUP(Cost_Sch2!N90,Coding!$B$2:$D$6,3,FALSE)</f>
        <v>1</v>
      </c>
      <c r="O90" t="str">
        <f>Cost_Sch2!O90</f>
        <v>TLP</v>
      </c>
      <c r="P90" s="7">
        <f>Cost_Sch2!P90</f>
        <v>1175</v>
      </c>
      <c r="Q90">
        <f>VLOOKUP(Cost_Sch2!Q90,Coding!$B$2:$D$6,3,FALSE)</f>
        <v>3</v>
      </c>
      <c r="R90" s="9">
        <f>Cost_Sch2!R90</f>
        <v>1</v>
      </c>
      <c r="S90">
        <f>VLOOKUP(Cost_Sch2!S90,Coding!$B$2:$D$6,3,FALSE)</f>
        <v>2</v>
      </c>
      <c r="T90">
        <f>Cost_Sch2!T90</f>
        <v>5.5917986952469714E-3</v>
      </c>
      <c r="U90">
        <f>Cost_Sch2!U90</f>
        <v>0.13333333333333333</v>
      </c>
    </row>
    <row r="91" spans="1:21" ht="34">
      <c r="A91" s="1" t="str">
        <f>Cost_Sch2!A91</f>
        <v>Kizomba B Wellhead TLP</v>
      </c>
      <c r="B91" t="str">
        <f>Cost_Sch2!B91</f>
        <v>AFRICA</v>
      </c>
      <c r="C91">
        <f>VLOOKUP(Cost_Sch2!C91,Coding!$B$2:$D$6,3,FALSE)</f>
        <v>3</v>
      </c>
      <c r="D91" t="str">
        <f>Cost_Sch2!D91</f>
        <v>IOC</v>
      </c>
      <c r="E91">
        <f>VLOOKUP(Cost_Sch2!E91,Coding!$B$36:$C$37,2,FALSE)</f>
        <v>2</v>
      </c>
      <c r="F91" s="7">
        <f>Cost_Sch2!F91</f>
        <v>1</v>
      </c>
      <c r="G91" s="7">
        <f>Cost_Sch2!G91</f>
        <v>4756</v>
      </c>
      <c r="H91" t="str">
        <f>Cost_Sch2!H91</f>
        <v>EPC</v>
      </c>
      <c r="I91" s="7">
        <f>Cost_Sch2!I91</f>
        <v>1071</v>
      </c>
      <c r="J91" s="6">
        <f>Cost_Sch2!J91</f>
        <v>0.6</v>
      </c>
      <c r="K91" t="str">
        <f>Cost_Sch2!K91</f>
        <v>NEW</v>
      </c>
      <c r="L91" s="7">
        <f>Cost_Sch2!L91</f>
        <v>250000</v>
      </c>
      <c r="M91">
        <f>VLOOKUP(Cost_Sch2!M91,Coding!$B$47:$D$53,3,FALSE)</f>
        <v>6</v>
      </c>
      <c r="N91">
        <f>VLOOKUP(Cost_Sch2!N91,Coding!$B$2:$D$6,3,FALSE)</f>
        <v>1</v>
      </c>
      <c r="O91" t="str">
        <f>Cost_Sch2!O91</f>
        <v>TLP</v>
      </c>
      <c r="P91" s="7">
        <f>Cost_Sch2!P91</f>
        <v>1250</v>
      </c>
      <c r="Q91">
        <f>VLOOKUP(Cost_Sch2!Q91,Coding!$B$2:$D$6,3,FALSE)</f>
        <v>5</v>
      </c>
      <c r="R91" s="9">
        <f>Cost_Sch2!R91</f>
        <v>1</v>
      </c>
      <c r="S91">
        <f>VLOOKUP(Cost_Sch2!S91,Coding!$B$2:$D$6,3,FALSE)</f>
        <v>2</v>
      </c>
      <c r="T91">
        <f>Cost_Sch2!T91</f>
        <v>-0.14005602240896359</v>
      </c>
      <c r="U91">
        <f>Cost_Sch2!U91</f>
        <v>0.13333333333333347</v>
      </c>
    </row>
    <row r="92" spans="1:21" ht="17">
      <c r="A92" s="1" t="str">
        <f>Cost_Sch2!A92</f>
        <v>Okume TLP</v>
      </c>
      <c r="B92" t="str">
        <f>Cost_Sch2!B92</f>
        <v>AFRICA</v>
      </c>
      <c r="C92">
        <f>VLOOKUP(Cost_Sch2!C92,Coding!$B$2:$D$6,3,FALSE)</f>
        <v>2</v>
      </c>
      <c r="D92" t="str">
        <f>Cost_Sch2!D92</f>
        <v>OC</v>
      </c>
      <c r="E92">
        <f>VLOOKUP(Cost_Sch2!E92,Coding!$B$36:$C$37,2,FALSE)</f>
        <v>2</v>
      </c>
      <c r="F92" s="7">
        <f>Cost_Sch2!F92</f>
        <v>1</v>
      </c>
      <c r="G92" s="7">
        <f>Cost_Sch2!G92</f>
        <v>5414</v>
      </c>
      <c r="H92" t="str">
        <f>Cost_Sch2!H92</f>
        <v>EPC</v>
      </c>
      <c r="I92" s="7">
        <f>Cost_Sch2!I92</f>
        <v>550</v>
      </c>
      <c r="J92" s="6">
        <f>Cost_Sch2!J92</f>
        <v>0.14249999999999999</v>
      </c>
      <c r="K92" t="str">
        <f>Cost_Sch2!K92</f>
        <v>NEW</v>
      </c>
      <c r="L92" s="7">
        <f>Cost_Sch2!L92</f>
        <v>30000</v>
      </c>
      <c r="M92">
        <f>VLOOKUP(Cost_Sch2!M92,Coding!$B$47:$D$53,3,FALSE)</f>
        <v>1</v>
      </c>
      <c r="N92">
        <f>VLOOKUP(Cost_Sch2!N92,Coding!$B$2:$D$6,3,FALSE)</f>
        <v>1</v>
      </c>
      <c r="O92" t="str">
        <f>Cost_Sch2!O92</f>
        <v>TLP</v>
      </c>
      <c r="P92" s="7">
        <f>Cost_Sch2!P92</f>
        <v>500</v>
      </c>
      <c r="Q92">
        <f>VLOOKUP(Cost_Sch2!Q92,Coding!$B$2:$D$6,3,FALSE)</f>
        <v>4</v>
      </c>
      <c r="R92" s="9">
        <f>Cost_Sch2!R92</f>
        <v>0.83333333333333337</v>
      </c>
      <c r="S92">
        <f>VLOOKUP(Cost_Sch2!S92,Coding!$B$2:$D$6,3,FALSE)</f>
        <v>4</v>
      </c>
      <c r="T92">
        <f>Cost_Sch2!T92</f>
        <v>0.04</v>
      </c>
      <c r="U92">
        <f>Cost_Sch2!U92</f>
        <v>0</v>
      </c>
    </row>
    <row r="93" spans="1:21" ht="17">
      <c r="A93" s="1" t="str">
        <f>Cost_Sch2!A93</f>
        <v>Oveng TLP</v>
      </c>
      <c r="B93" t="str">
        <f>Cost_Sch2!B93</f>
        <v>AFRICA</v>
      </c>
      <c r="C93">
        <f>VLOOKUP(Cost_Sch2!C93,Coding!$B$2:$D$6,3,FALSE)</f>
        <v>2</v>
      </c>
      <c r="D93" t="str">
        <f>Cost_Sch2!D93</f>
        <v>OC</v>
      </c>
      <c r="E93">
        <f>VLOOKUP(Cost_Sch2!E93,Coding!$B$36:$C$37,2,FALSE)</f>
        <v>2</v>
      </c>
      <c r="F93" s="7">
        <f>Cost_Sch2!F93</f>
        <v>1</v>
      </c>
      <c r="G93" s="7">
        <f>Cost_Sch2!G93</f>
        <v>5414</v>
      </c>
      <c r="H93" t="str">
        <f>Cost_Sch2!H93</f>
        <v>EPC</v>
      </c>
      <c r="I93" s="7">
        <f>Cost_Sch2!I93</f>
        <v>550</v>
      </c>
      <c r="J93" s="6">
        <f>Cost_Sch2!J93</f>
        <v>0.14249999999999999</v>
      </c>
      <c r="K93" t="str">
        <f>Cost_Sch2!K93</f>
        <v>NEW</v>
      </c>
      <c r="L93" s="7">
        <f>Cost_Sch2!L93</f>
        <v>30000</v>
      </c>
      <c r="M93">
        <f>VLOOKUP(Cost_Sch2!M93,Coding!$B$47:$D$53,3,FALSE)</f>
        <v>1</v>
      </c>
      <c r="N93">
        <f>VLOOKUP(Cost_Sch2!N93,Coding!$B$2:$D$6,3,FALSE)</f>
        <v>1</v>
      </c>
      <c r="O93" t="str">
        <f>Cost_Sch2!O93</f>
        <v>TLP</v>
      </c>
      <c r="P93" s="7">
        <f>Cost_Sch2!P93</f>
        <v>280</v>
      </c>
      <c r="Q93">
        <f>VLOOKUP(Cost_Sch2!Q93,Coding!$B$2:$D$6,3,FALSE)</f>
        <v>4</v>
      </c>
      <c r="R93" s="9">
        <f>Cost_Sch2!R93</f>
        <v>0.83333333333333337</v>
      </c>
      <c r="S93">
        <f>VLOOKUP(Cost_Sch2!S93,Coding!$B$2:$D$6,3,FALSE)</f>
        <v>4</v>
      </c>
      <c r="T93">
        <f>Cost_Sch2!T93</f>
        <v>0.04</v>
      </c>
      <c r="U93">
        <f>Cost_Sch2!U93</f>
        <v>0</v>
      </c>
    </row>
    <row r="94" spans="1:21" ht="34">
      <c r="A94" s="1" t="str">
        <f>Cost_Sch2!A94</f>
        <v>P 61 Wellhead TLP</v>
      </c>
      <c r="B94" t="str">
        <f>Cost_Sch2!B94</f>
        <v>BRAZ</v>
      </c>
      <c r="C94">
        <f>VLOOKUP(Cost_Sch2!C94,Coding!$B$2:$D$6,3,FALSE)</f>
        <v>5</v>
      </c>
      <c r="D94" t="str">
        <f>Cost_Sch2!D94</f>
        <v>NOC</v>
      </c>
      <c r="E94">
        <f>VLOOKUP(Cost_Sch2!E94,Coding!$B$36:$C$37,2,FALSE)</f>
        <v>2</v>
      </c>
      <c r="F94" s="7">
        <f>Cost_Sch2!F94</f>
        <v>1</v>
      </c>
      <c r="G94" s="7">
        <f>Cost_Sch2!G94</f>
        <v>7213</v>
      </c>
      <c r="H94" t="str">
        <f>Cost_Sch2!H94</f>
        <v>EPC</v>
      </c>
      <c r="I94" s="7">
        <f>Cost_Sch2!I94</f>
        <v>1475</v>
      </c>
      <c r="J94" s="6">
        <f>Cost_Sch2!J94</f>
        <v>1.07</v>
      </c>
      <c r="K94" t="str">
        <f>Cost_Sch2!K94</f>
        <v>NEW</v>
      </c>
      <c r="L94" s="7">
        <f>Cost_Sch2!L94</f>
        <v>145833.33333333334</v>
      </c>
      <c r="M94">
        <f>VLOOKUP(Cost_Sch2!M94,Coding!$B$47:$D$53,3,FALSE)</f>
        <v>3</v>
      </c>
      <c r="N94">
        <f>VLOOKUP(Cost_Sch2!N94,Coding!$B$2:$D$6,3,FALSE)</f>
        <v>3</v>
      </c>
      <c r="O94" t="str">
        <f>Cost_Sch2!O94</f>
        <v>TLP</v>
      </c>
      <c r="P94" s="7">
        <f>Cost_Sch2!P94</f>
        <v>1180</v>
      </c>
      <c r="Q94">
        <f>VLOOKUP(Cost_Sch2!Q94,Coding!$B$2:$D$6,3,FALSE)</f>
        <v>1</v>
      </c>
      <c r="R94" s="9">
        <f>Cost_Sch2!R94</f>
        <v>0.96</v>
      </c>
      <c r="S94">
        <f>VLOOKUP(Cost_Sch2!S94,Coding!$B$2:$D$6,3,FALSE)</f>
        <v>2</v>
      </c>
      <c r="T94">
        <f>Cost_Sch2!T94</f>
        <v>0.35050847457627121</v>
      </c>
      <c r="U94">
        <f>Cost_Sch2!U94</f>
        <v>0</v>
      </c>
    </row>
    <row r="95" spans="1:21" ht="17">
      <c r="A95" s="1" t="str">
        <f>Cost_Sch2!A95</f>
        <v>Auger TLP</v>
      </c>
      <c r="B95" t="str">
        <f>Cost_Sch2!B95</f>
        <v>GOM</v>
      </c>
      <c r="C95">
        <f>VLOOKUP(Cost_Sch2!C95,Coding!$B$2:$D$6,3,FALSE)</f>
        <v>2</v>
      </c>
      <c r="D95" t="str">
        <f>Cost_Sch2!D95</f>
        <v>IOC</v>
      </c>
      <c r="E95">
        <f>VLOOKUP(Cost_Sch2!E95,Coding!$B$36:$C$37,2,FALSE)</f>
        <v>2</v>
      </c>
      <c r="F95" s="7">
        <f>Cost_Sch2!F95</f>
        <v>1</v>
      </c>
      <c r="G95" s="7">
        <f>Cost_Sch2!G95</f>
        <v>287</v>
      </c>
      <c r="H95" t="str">
        <f>Cost_Sch2!H95</f>
        <v>EPC</v>
      </c>
      <c r="I95" s="7">
        <f>Cost_Sch2!I95</f>
        <v>1233</v>
      </c>
      <c r="J95" s="6">
        <f>Cost_Sch2!J95</f>
        <v>0.86363636363636354</v>
      </c>
      <c r="K95" t="str">
        <f>Cost_Sch2!K95</f>
        <v>NEW</v>
      </c>
      <c r="L95" s="7">
        <f>Cost_Sch2!L95</f>
        <v>65000</v>
      </c>
      <c r="M95">
        <f>VLOOKUP(Cost_Sch2!M95,Coding!$B$47:$D$53,3,FALSE)</f>
        <v>2</v>
      </c>
      <c r="N95">
        <f>VLOOKUP(Cost_Sch2!N95,Coding!$B$2:$D$6,3,FALSE)</f>
        <v>4</v>
      </c>
      <c r="O95" t="str">
        <f>Cost_Sch2!O95</f>
        <v>TLP</v>
      </c>
      <c r="P95" s="7">
        <f>Cost_Sch2!P95</f>
        <v>870</v>
      </c>
      <c r="Q95">
        <f>VLOOKUP(Cost_Sch2!Q95,Coding!$B$2:$D$6,3,FALSE)</f>
        <v>2</v>
      </c>
      <c r="R95" s="9">
        <f>Cost_Sch2!R95</f>
        <v>0.61538461538461542</v>
      </c>
      <c r="S95">
        <f>VLOOKUP(Cost_Sch2!S95,Coding!$B$2:$D$6,3,FALSE)</f>
        <v>4</v>
      </c>
      <c r="T95">
        <f>Cost_Sch2!T95</f>
        <v>4.4606650446066508E-2</v>
      </c>
      <c r="U95">
        <f>Cost_Sch2!U95</f>
        <v>0.38947368421052642</v>
      </c>
    </row>
    <row r="96" spans="1:21" ht="17">
      <c r="A96" s="1" t="str">
        <f>Cost_Sch2!A96</f>
        <v>Magnolia TLP</v>
      </c>
      <c r="B96" t="str">
        <f>Cost_Sch2!B96</f>
        <v>GOM</v>
      </c>
      <c r="C96">
        <f>VLOOKUP(Cost_Sch2!C96,Coding!$B$2:$D$6,3,FALSE)</f>
        <v>1</v>
      </c>
      <c r="D96" t="str">
        <f>Cost_Sch2!D96</f>
        <v>IOC</v>
      </c>
      <c r="E96">
        <f>VLOOKUP(Cost_Sch2!E96,Coding!$B$36:$C$37,2,FALSE)</f>
        <v>2</v>
      </c>
      <c r="F96" s="7">
        <f>Cost_Sch2!F96</f>
        <v>1</v>
      </c>
      <c r="G96" s="7">
        <f>Cost_Sch2!G96</f>
        <v>4392</v>
      </c>
      <c r="H96" t="str">
        <f>Cost_Sch2!H96</f>
        <v>EPC</v>
      </c>
      <c r="I96" s="7">
        <f>Cost_Sch2!I96</f>
        <v>1040</v>
      </c>
      <c r="J96" s="6">
        <f>Cost_Sch2!J96</f>
        <v>0.6</v>
      </c>
      <c r="K96" t="str">
        <f>Cost_Sch2!K96</f>
        <v>NEW</v>
      </c>
      <c r="L96" s="7">
        <f>Cost_Sch2!L96</f>
        <v>75000</v>
      </c>
      <c r="M96">
        <f>VLOOKUP(Cost_Sch2!M96,Coding!$B$47:$D$53,3,FALSE)</f>
        <v>2</v>
      </c>
      <c r="N96">
        <f>VLOOKUP(Cost_Sch2!N96,Coding!$B$2:$D$6,3,FALSE)</f>
        <v>4</v>
      </c>
      <c r="O96" t="str">
        <f>Cost_Sch2!O96</f>
        <v>TLP</v>
      </c>
      <c r="P96" s="7">
        <f>Cost_Sch2!P96</f>
        <v>1432</v>
      </c>
      <c r="Q96">
        <f>VLOOKUP(Cost_Sch2!Q96,Coding!$B$2:$D$6,3,FALSE)</f>
        <v>2</v>
      </c>
      <c r="R96" s="9">
        <f>Cost_Sch2!R96</f>
        <v>0.66666666666666663</v>
      </c>
      <c r="S96">
        <f>VLOOKUP(Cost_Sch2!S96,Coding!$B$2:$D$6,3,FALSE)</f>
        <v>5</v>
      </c>
      <c r="T96">
        <f>Cost_Sch2!T96</f>
        <v>3.8461538461538464E-2</v>
      </c>
      <c r="U96">
        <f>Cost_Sch2!U96</f>
        <v>0</v>
      </c>
    </row>
    <row r="97" spans="1:21" ht="17">
      <c r="A97" s="1" t="str">
        <f>Cost_Sch2!A97</f>
        <v>Brutus TLP</v>
      </c>
      <c r="B97" t="str">
        <f>Cost_Sch2!B97</f>
        <v>GOM</v>
      </c>
      <c r="C97">
        <f>VLOOKUP(Cost_Sch2!C97,Coding!$B$2:$D$6,3,FALSE)</f>
        <v>1</v>
      </c>
      <c r="D97" t="str">
        <f>Cost_Sch2!D97</f>
        <v>IOC</v>
      </c>
      <c r="E97">
        <f>VLOOKUP(Cost_Sch2!E97,Coding!$B$36:$C$37,2,FALSE)</f>
        <v>2</v>
      </c>
      <c r="F97" s="7">
        <f>Cost_Sch2!F97</f>
        <v>1</v>
      </c>
      <c r="G97" s="7">
        <f>Cost_Sch2!G97</f>
        <v>3570</v>
      </c>
      <c r="H97" t="str">
        <f>Cost_Sch2!H97</f>
        <v>EPC</v>
      </c>
      <c r="I97" s="7">
        <f>Cost_Sch2!I97</f>
        <v>674</v>
      </c>
      <c r="J97" s="6">
        <f>Cost_Sch2!J97</f>
        <v>0.76</v>
      </c>
      <c r="K97" t="str">
        <f>Cost_Sch2!K97</f>
        <v>NEW</v>
      </c>
      <c r="L97" s="7">
        <f>Cost_Sch2!L97</f>
        <v>155000</v>
      </c>
      <c r="M97">
        <f>VLOOKUP(Cost_Sch2!M97,Coding!$B$47:$D$53,3,FALSE)</f>
        <v>4</v>
      </c>
      <c r="N97">
        <f>VLOOKUP(Cost_Sch2!N97,Coding!$B$2:$D$6,3,FALSE)</f>
        <v>2</v>
      </c>
      <c r="O97" t="str">
        <f>Cost_Sch2!O97</f>
        <v>TLP</v>
      </c>
      <c r="P97" s="7">
        <f>Cost_Sch2!P97</f>
        <v>910</v>
      </c>
      <c r="Q97">
        <f>VLOOKUP(Cost_Sch2!Q97,Coding!$B$2:$D$6,3,FALSE)</f>
        <v>4</v>
      </c>
      <c r="R97" s="9">
        <f>Cost_Sch2!R97</f>
        <v>0.83870967741935487</v>
      </c>
      <c r="S97">
        <f>VLOOKUP(Cost_Sch2!S97,Coding!$B$2:$D$6,3,FALSE)</f>
        <v>4</v>
      </c>
      <c r="T97">
        <f>Cost_Sch2!T97</f>
        <v>3.857566765578635E-2</v>
      </c>
      <c r="U97">
        <f>Cost_Sch2!U97</f>
        <v>7.8947368421052558E-2</v>
      </c>
    </row>
    <row r="98" spans="1:21" ht="17">
      <c r="A98" s="1" t="str">
        <f>Cost_Sch2!A98</f>
        <v>Stampede TLP</v>
      </c>
      <c r="B98" t="str">
        <f>Cost_Sch2!B98</f>
        <v>GOM</v>
      </c>
      <c r="C98">
        <f>VLOOKUP(Cost_Sch2!C98,Coding!$B$2:$D$6,3,FALSE)</f>
        <v>1</v>
      </c>
      <c r="D98" t="str">
        <f>Cost_Sch2!D98</f>
        <v>OC</v>
      </c>
      <c r="E98">
        <f>VLOOKUP(Cost_Sch2!E98,Coding!$B$36:$C$37,2,FALSE)</f>
        <v>2</v>
      </c>
      <c r="F98" s="7">
        <f>Cost_Sch2!F98</f>
        <v>1</v>
      </c>
      <c r="G98" s="7">
        <f>Cost_Sch2!G98</f>
        <v>8523</v>
      </c>
      <c r="H98" t="str">
        <f>Cost_Sch2!H98</f>
        <v>EPC</v>
      </c>
      <c r="I98" s="7">
        <f>Cost_Sch2!I98</f>
        <v>1982</v>
      </c>
      <c r="J98" s="6">
        <f>Cost_Sch2!J98</f>
        <v>6.2</v>
      </c>
      <c r="K98" t="str">
        <f>Cost_Sch2!K98</f>
        <v>NEW</v>
      </c>
      <c r="L98" s="7">
        <f>Cost_Sch2!L98</f>
        <v>86666.666666666672</v>
      </c>
      <c r="M98">
        <f>VLOOKUP(Cost_Sch2!M98,Coding!$B$47:$D$53,3,FALSE)</f>
        <v>2</v>
      </c>
      <c r="N98">
        <f>VLOOKUP(Cost_Sch2!N98,Coding!$B$2:$D$6,3,FALSE)</f>
        <v>1</v>
      </c>
      <c r="O98" t="str">
        <f>Cost_Sch2!O98</f>
        <v>TLP</v>
      </c>
      <c r="P98" s="7">
        <f>Cost_Sch2!P98</f>
        <v>1160</v>
      </c>
      <c r="Q98">
        <f>VLOOKUP(Cost_Sch2!Q98,Coding!$B$2:$D$6,3,FALSE)</f>
        <v>4</v>
      </c>
      <c r="R98" s="9">
        <f>Cost_Sch2!R98</f>
        <v>0.92307692307692302</v>
      </c>
      <c r="S98">
        <f>VLOOKUP(Cost_Sch2!S98,Coding!$B$2:$D$6,3,FALSE)</f>
        <v>5</v>
      </c>
      <c r="T98">
        <f>Cost_Sch2!T98</f>
        <v>-0.12209889001009082</v>
      </c>
      <c r="U98">
        <f>Cost_Sch2!U98</f>
        <v>-0.1290322580645161</v>
      </c>
    </row>
    <row r="99" spans="1:21" ht="17">
      <c r="A99" s="1" t="str">
        <f>Cost_Sch2!A99</f>
        <v>Neptune TLP</v>
      </c>
      <c r="B99" t="str">
        <f>Cost_Sch2!B99</f>
        <v>GOM</v>
      </c>
      <c r="C99">
        <f>VLOOKUP(Cost_Sch2!C99,Coding!$B$2:$D$6,3,FALSE)</f>
        <v>2</v>
      </c>
      <c r="D99" t="str">
        <f>Cost_Sch2!D99</f>
        <v>OC</v>
      </c>
      <c r="E99">
        <f>VLOOKUP(Cost_Sch2!E99,Coding!$B$36:$C$37,2,FALSE)</f>
        <v>2</v>
      </c>
      <c r="F99" s="7">
        <f>Cost_Sch2!F99</f>
        <v>1</v>
      </c>
      <c r="G99" s="7">
        <f>Cost_Sch2!G99</f>
        <v>5670</v>
      </c>
      <c r="H99" t="str">
        <f>Cost_Sch2!H99</f>
        <v>EPC</v>
      </c>
      <c r="I99" s="7">
        <f>Cost_Sch2!I99</f>
        <v>887</v>
      </c>
      <c r="J99" s="6">
        <f>Cost_Sch2!J99</f>
        <v>0.85</v>
      </c>
      <c r="K99" t="str">
        <f>Cost_Sch2!K99</f>
        <v>NEW</v>
      </c>
      <c r="L99" s="7">
        <f>Cost_Sch2!L99</f>
        <v>58333.333333333336</v>
      </c>
      <c r="M99">
        <f>VLOOKUP(Cost_Sch2!M99,Coding!$B$47:$D$53,3,FALSE)</f>
        <v>2</v>
      </c>
      <c r="N99">
        <f>VLOOKUP(Cost_Sch2!N99,Coding!$B$2:$D$6,3,FALSE)</f>
        <v>2</v>
      </c>
      <c r="O99" t="str">
        <f>Cost_Sch2!O99</f>
        <v>TLP</v>
      </c>
      <c r="P99" s="7">
        <f>Cost_Sch2!P99</f>
        <v>1300</v>
      </c>
      <c r="Q99">
        <f>VLOOKUP(Cost_Sch2!Q99,Coding!$B$2:$D$6,3,FALSE)</f>
        <v>2</v>
      </c>
      <c r="R99" s="9">
        <f>Cost_Sch2!R99</f>
        <v>0.8571428571428571</v>
      </c>
      <c r="S99">
        <f>VLOOKUP(Cost_Sch2!S99,Coding!$B$2:$D$6,3,FALSE)</f>
        <v>3</v>
      </c>
      <c r="T99">
        <f>Cost_Sch2!T99</f>
        <v>0.23449830890642615</v>
      </c>
      <c r="U99">
        <f>Cost_Sch2!U99</f>
        <v>0.47882352941176465</v>
      </c>
    </row>
    <row r="100" spans="1:21" ht="17">
      <c r="A100" s="1" t="str">
        <f>Cost_Sch2!A100</f>
        <v>Shenzi TLP</v>
      </c>
      <c r="B100" t="str">
        <f>Cost_Sch2!B100</f>
        <v>GOM</v>
      </c>
      <c r="C100">
        <f>VLOOKUP(Cost_Sch2!C100,Coding!$B$2:$D$6,3,FALSE)</f>
        <v>2</v>
      </c>
      <c r="D100" t="str">
        <f>Cost_Sch2!D100</f>
        <v>OC</v>
      </c>
      <c r="E100">
        <f>VLOOKUP(Cost_Sch2!E100,Coding!$B$36:$C$37,2,FALSE)</f>
        <v>2</v>
      </c>
      <c r="F100" s="7">
        <f>Cost_Sch2!F100</f>
        <v>1</v>
      </c>
      <c r="G100" s="7">
        <f>Cost_Sch2!G100</f>
        <v>6001</v>
      </c>
      <c r="H100" t="str">
        <f>Cost_Sch2!H100</f>
        <v>EPC</v>
      </c>
      <c r="I100" s="7">
        <f>Cost_Sch2!I100</f>
        <v>1119</v>
      </c>
      <c r="J100" s="6">
        <f>Cost_Sch2!J100</f>
        <v>4.41</v>
      </c>
      <c r="K100" t="str">
        <f>Cost_Sch2!K100</f>
        <v>NEW</v>
      </c>
      <c r="L100" s="7">
        <f>Cost_Sch2!L100</f>
        <v>116666.66666666667</v>
      </c>
      <c r="M100">
        <f>VLOOKUP(Cost_Sch2!M100,Coding!$B$47:$D$53,3,FALSE)</f>
        <v>3</v>
      </c>
      <c r="N100">
        <f>VLOOKUP(Cost_Sch2!N100,Coding!$B$2:$D$6,3,FALSE)</f>
        <v>2</v>
      </c>
      <c r="O100" t="str">
        <f>Cost_Sch2!O100</f>
        <v>TLP</v>
      </c>
      <c r="P100" s="7">
        <f>Cost_Sch2!P100</f>
        <v>1333</v>
      </c>
      <c r="Q100">
        <f>VLOOKUP(Cost_Sch2!Q100,Coding!$B$2:$D$6,3,FALSE)</f>
        <v>2</v>
      </c>
      <c r="R100" s="9">
        <f>Cost_Sch2!R100</f>
        <v>0.8571428571428571</v>
      </c>
      <c r="S100">
        <f>VLOOKUP(Cost_Sch2!S100,Coding!$B$2:$D$6,3,FALSE)</f>
        <v>5</v>
      </c>
      <c r="T100">
        <f>Cost_Sch2!T100</f>
        <v>-8.8471849865951746E-2</v>
      </c>
      <c r="U100">
        <f>Cost_Sch2!U100</f>
        <v>0</v>
      </c>
    </row>
    <row r="101" spans="1:21" ht="17">
      <c r="A101" s="1" t="str">
        <f>Cost_Sch2!A101</f>
        <v>Mars TLP</v>
      </c>
      <c r="B101" t="str">
        <f>Cost_Sch2!B101</f>
        <v>GOM</v>
      </c>
      <c r="C101">
        <f>VLOOKUP(Cost_Sch2!C101,Coding!$B$2:$D$6,3,FALSE)</f>
        <v>1</v>
      </c>
      <c r="D101" t="str">
        <f>Cost_Sch2!D101</f>
        <v>IOC</v>
      </c>
      <c r="E101">
        <f>VLOOKUP(Cost_Sch2!E101,Coding!$B$36:$C$37,2,FALSE)</f>
        <v>2</v>
      </c>
      <c r="F101" s="7">
        <f>Cost_Sch2!F101</f>
        <v>1</v>
      </c>
      <c r="G101" s="7">
        <f>Cost_Sch2!G101</f>
        <v>1381</v>
      </c>
      <c r="H101" t="str">
        <f>Cost_Sch2!H101</f>
        <v>EPC</v>
      </c>
      <c r="I101" s="7">
        <f>Cost_Sch2!I101</f>
        <v>1098</v>
      </c>
      <c r="J101" s="6">
        <f>Cost_Sch2!J101</f>
        <v>1.2</v>
      </c>
      <c r="K101" t="str">
        <f>Cost_Sch2!K101</f>
        <v>NEW</v>
      </c>
      <c r="L101" s="7">
        <f>Cost_Sch2!L101</f>
        <v>230833.33333333334</v>
      </c>
      <c r="M101">
        <f>VLOOKUP(Cost_Sch2!M101,Coding!$B$47:$D$53,3,FALSE)</f>
        <v>5</v>
      </c>
      <c r="N101">
        <f>VLOOKUP(Cost_Sch2!N101,Coding!$B$2:$D$6,3,FALSE)</f>
        <v>2</v>
      </c>
      <c r="O101" t="str">
        <f>Cost_Sch2!O101</f>
        <v>TLP</v>
      </c>
      <c r="P101" s="7">
        <f>Cost_Sch2!P101</f>
        <v>896</v>
      </c>
      <c r="Q101">
        <f>VLOOKUP(Cost_Sch2!Q101,Coding!$B$2:$D$6,3,FALSE)</f>
        <v>4</v>
      </c>
      <c r="R101" s="9">
        <f>Cost_Sch2!R101</f>
        <v>0.86642599277978338</v>
      </c>
      <c r="S101">
        <f>VLOOKUP(Cost_Sch2!S101,Coding!$B$2:$D$6,3,FALSE)</f>
        <v>4</v>
      </c>
      <c r="T101">
        <f>Cost_Sch2!T101</f>
        <v>-9.0163934426229511E-2</v>
      </c>
      <c r="U101">
        <f>Cost_Sch2!U101</f>
        <v>-5.4166666666666627E-2</v>
      </c>
    </row>
    <row r="102" spans="1:21" ht="17">
      <c r="A102" s="1" t="str">
        <f>Cost_Sch2!A102</f>
        <v>Olympus TLP</v>
      </c>
      <c r="B102" t="str">
        <f>Cost_Sch2!B102</f>
        <v>GOM</v>
      </c>
      <c r="C102">
        <f>VLOOKUP(Cost_Sch2!C102,Coding!$B$2:$D$6,3,FALSE)</f>
        <v>1</v>
      </c>
      <c r="D102" t="str">
        <f>Cost_Sch2!D102</f>
        <v>IOC</v>
      </c>
      <c r="E102">
        <f>VLOOKUP(Cost_Sch2!E102,Coding!$B$36:$C$37,2,FALSE)</f>
        <v>2</v>
      </c>
      <c r="F102" s="7">
        <f>Cost_Sch2!F102</f>
        <v>1</v>
      </c>
      <c r="G102" s="7">
        <f>Cost_Sch2!G102</f>
        <v>7729</v>
      </c>
      <c r="H102" t="str">
        <f>Cost_Sch2!H102</f>
        <v>EPC</v>
      </c>
      <c r="I102" s="7">
        <f>Cost_Sch2!I102</f>
        <v>1202</v>
      </c>
      <c r="J102" s="6">
        <f>Cost_Sch2!J102</f>
        <v>3</v>
      </c>
      <c r="K102" t="str">
        <f>Cost_Sch2!K102</f>
        <v>NEW</v>
      </c>
      <c r="L102" s="7">
        <f>Cost_Sch2!L102</f>
        <v>116666.66666666667</v>
      </c>
      <c r="M102">
        <f>VLOOKUP(Cost_Sch2!M102,Coding!$B$47:$D$53,3,FALSE)</f>
        <v>3</v>
      </c>
      <c r="N102">
        <f>VLOOKUP(Cost_Sch2!N102,Coding!$B$2:$D$6,3,FALSE)</f>
        <v>2</v>
      </c>
      <c r="O102" t="str">
        <f>Cost_Sch2!O102</f>
        <v>TLP</v>
      </c>
      <c r="P102" s="7">
        <f>Cost_Sch2!P102</f>
        <v>945</v>
      </c>
      <c r="Q102">
        <f>VLOOKUP(Cost_Sch2!Q102,Coding!$B$2:$D$6,3,FALSE)</f>
        <v>5</v>
      </c>
      <c r="R102" s="9">
        <f>Cost_Sch2!R102</f>
        <v>0.8571428571428571</v>
      </c>
      <c r="S102">
        <f>VLOOKUP(Cost_Sch2!S102,Coding!$B$2:$D$6,3,FALSE)</f>
        <v>5</v>
      </c>
      <c r="T102">
        <f>Cost_Sch2!T102</f>
        <v>-0.12562396006655574</v>
      </c>
      <c r="U102">
        <f>Cost_Sch2!U102</f>
        <v>0</v>
      </c>
    </row>
    <row r="103" spans="1:21" ht="17">
      <c r="A103" s="1" t="str">
        <f>Cost_Sch2!A103</f>
        <v>Ursa TLP</v>
      </c>
      <c r="B103" t="str">
        <f>Cost_Sch2!B103</f>
        <v>GOM</v>
      </c>
      <c r="C103">
        <f>VLOOKUP(Cost_Sch2!C103,Coding!$B$2:$D$6,3,FALSE)</f>
        <v>1</v>
      </c>
      <c r="D103" t="str">
        <f>Cost_Sch2!D103</f>
        <v>IOC</v>
      </c>
      <c r="E103">
        <f>VLOOKUP(Cost_Sch2!E103,Coding!$B$36:$C$37,2,FALSE)</f>
        <v>2</v>
      </c>
      <c r="F103" s="7">
        <f>Cost_Sch2!F103</f>
        <v>1</v>
      </c>
      <c r="G103" s="7">
        <f>Cost_Sch2!G103</f>
        <v>2398</v>
      </c>
      <c r="H103" t="str">
        <f>Cost_Sch2!H103</f>
        <v>EPC</v>
      </c>
      <c r="I103" s="7">
        <f>Cost_Sch2!I103</f>
        <v>1040</v>
      </c>
      <c r="J103" s="6">
        <f>Cost_Sch2!J103</f>
        <v>1.45</v>
      </c>
      <c r="K103" t="str">
        <f>Cost_Sch2!K103</f>
        <v>NEW</v>
      </c>
      <c r="L103" s="7">
        <f>Cost_Sch2!L103</f>
        <v>216666.66666666669</v>
      </c>
      <c r="M103">
        <f>VLOOKUP(Cost_Sch2!M103,Coding!$B$47:$D$53,3,FALSE)</f>
        <v>5</v>
      </c>
      <c r="N103">
        <f>VLOOKUP(Cost_Sch2!N103,Coding!$B$2:$D$6,3,FALSE)</f>
        <v>3</v>
      </c>
      <c r="O103" t="str">
        <f>Cost_Sch2!O103</f>
        <v>TLP</v>
      </c>
      <c r="P103" s="7">
        <f>Cost_Sch2!P103</f>
        <v>1160</v>
      </c>
      <c r="Q103">
        <f>VLOOKUP(Cost_Sch2!Q103,Coding!$B$2:$D$6,3,FALSE)</f>
        <v>5</v>
      </c>
      <c r="R103" s="9">
        <f>Cost_Sch2!R103</f>
        <v>0.69230769230769229</v>
      </c>
      <c r="S103">
        <f>VLOOKUP(Cost_Sch2!S103,Coding!$B$2:$D$6,3,FALSE)</f>
        <v>4</v>
      </c>
      <c r="T103">
        <f>Cost_Sch2!T103</f>
        <v>-8.1730769230769232E-2</v>
      </c>
      <c r="U103">
        <f>Cost_Sch2!U103</f>
        <v>4.3448275862068932E-2</v>
      </c>
    </row>
    <row r="104" spans="1:21" ht="17">
      <c r="A104" s="1" t="str">
        <f>Cost_Sch2!A104</f>
        <v>Ram Powell TLP</v>
      </c>
      <c r="B104" t="str">
        <f>Cost_Sch2!B104</f>
        <v>GOM</v>
      </c>
      <c r="C104">
        <f>VLOOKUP(Cost_Sch2!C104,Coding!$B$2:$D$6,3,FALSE)</f>
        <v>1</v>
      </c>
      <c r="D104" t="str">
        <f>Cost_Sch2!D104</f>
        <v>IOC</v>
      </c>
      <c r="E104">
        <f>VLOOKUP(Cost_Sch2!E104,Coding!$B$36:$C$37,2,FALSE)</f>
        <v>2</v>
      </c>
      <c r="F104" s="7">
        <f>Cost_Sch2!F104</f>
        <v>1</v>
      </c>
      <c r="G104" s="7">
        <f>Cost_Sch2!G104</f>
        <v>1885</v>
      </c>
      <c r="H104" t="str">
        <f>Cost_Sch2!H104</f>
        <v>EPC</v>
      </c>
      <c r="I104" s="7">
        <f>Cost_Sch2!I104</f>
        <v>915</v>
      </c>
      <c r="J104" s="6">
        <f>Cost_Sch2!J104</f>
        <v>1</v>
      </c>
      <c r="K104" t="str">
        <f>Cost_Sch2!K104</f>
        <v>NEW</v>
      </c>
      <c r="L104" s="7">
        <f>Cost_Sch2!L104</f>
        <v>93333.333333333343</v>
      </c>
      <c r="M104">
        <f>VLOOKUP(Cost_Sch2!M104,Coding!$B$47:$D$53,3,FALSE)</f>
        <v>2</v>
      </c>
      <c r="N104">
        <f>VLOOKUP(Cost_Sch2!N104,Coding!$B$2:$D$6,3,FALSE)</f>
        <v>3</v>
      </c>
      <c r="O104" t="str">
        <f>Cost_Sch2!O104</f>
        <v>TLP</v>
      </c>
      <c r="P104" s="7">
        <f>Cost_Sch2!P104</f>
        <v>990</v>
      </c>
      <c r="Q104">
        <f>VLOOKUP(Cost_Sch2!Q104,Coding!$B$2:$D$6,3,FALSE)</f>
        <v>5</v>
      </c>
      <c r="R104" s="9">
        <f>Cost_Sch2!R104</f>
        <v>0.64285714285714279</v>
      </c>
      <c r="S104">
        <f>VLOOKUP(Cost_Sch2!S104,Coding!$B$2:$D$6,3,FALSE)</f>
        <v>4</v>
      </c>
      <c r="T104">
        <f>Cost_Sch2!T104</f>
        <v>1.5300546448087432E-2</v>
      </c>
      <c r="U104">
        <f>Cost_Sch2!U104</f>
        <v>0</v>
      </c>
    </row>
    <row r="105" spans="1:21" ht="17">
      <c r="A105" s="1" t="str">
        <f>Cost_Sch2!A105</f>
        <v>Big Foot</v>
      </c>
      <c r="B105" t="str">
        <f>Cost_Sch2!B105</f>
        <v>GOM</v>
      </c>
      <c r="C105">
        <f>VLOOKUP(Cost_Sch2!C105,Coding!$B$2:$D$6,3,FALSE)</f>
        <v>3</v>
      </c>
      <c r="D105" t="str">
        <f>Cost_Sch2!D105</f>
        <v>IOC</v>
      </c>
      <c r="E105">
        <f>VLOOKUP(Cost_Sch2!E105,Coding!$B$36:$C$37,2,FALSE)</f>
        <v>2</v>
      </c>
      <c r="F105" s="7">
        <f>Cost_Sch2!F105</f>
        <v>1</v>
      </c>
      <c r="G105" s="7">
        <f>Cost_Sch2!G105</f>
        <v>7571</v>
      </c>
      <c r="H105" t="str">
        <f>Cost_Sch2!H105</f>
        <v>EPC</v>
      </c>
      <c r="I105" s="7">
        <f>Cost_Sch2!I105</f>
        <v>1529</v>
      </c>
      <c r="J105" s="6">
        <f>Cost_Sch2!J105</f>
        <v>4</v>
      </c>
      <c r="K105" t="str">
        <f>Cost_Sch2!K105</f>
        <v>NEW</v>
      </c>
      <c r="L105" s="7">
        <f>Cost_Sch2!L105</f>
        <v>79166.666666666672</v>
      </c>
      <c r="M105">
        <f>VLOOKUP(Cost_Sch2!M105,Coding!$B$47:$D$53,3,FALSE)</f>
        <v>2</v>
      </c>
      <c r="N105">
        <f>VLOOKUP(Cost_Sch2!N105,Coding!$B$2:$D$6,3,FALSE)</f>
        <v>5</v>
      </c>
      <c r="O105" t="str">
        <f>Cost_Sch2!O105</f>
        <v>TLP</v>
      </c>
      <c r="P105" s="7">
        <f>Cost_Sch2!P105</f>
        <v>1580</v>
      </c>
      <c r="Q105">
        <f>VLOOKUP(Cost_Sch2!Q105,Coding!$B$2:$D$6,3,FALSE)</f>
        <v>1</v>
      </c>
      <c r="R105" s="9">
        <f>Cost_Sch2!R105</f>
        <v>0.94736842105263153</v>
      </c>
      <c r="S105">
        <f>VLOOKUP(Cost_Sch2!S105,Coding!$B$2:$D$6,3,FALSE)</f>
        <v>4</v>
      </c>
      <c r="T105">
        <f>Cost_Sch2!T105</f>
        <v>0.94898626553302812</v>
      </c>
      <c r="U105">
        <f>Cost_Sch2!U105</f>
        <v>0.375</v>
      </c>
    </row>
    <row r="106" spans="1:21" ht="17">
      <c r="A106" s="1" t="str">
        <f>Cost_Sch2!A106</f>
        <v>Heidrun TLP</v>
      </c>
      <c r="B106" t="str">
        <f>Cost_Sch2!B106</f>
        <v>NE</v>
      </c>
      <c r="C106">
        <f>VLOOKUP(Cost_Sch2!C106,Coding!$B$2:$D$6,3,FALSE)</f>
        <v>1</v>
      </c>
      <c r="D106" t="str">
        <f>Cost_Sch2!D106</f>
        <v>OC</v>
      </c>
      <c r="E106">
        <f>VLOOKUP(Cost_Sch2!E106,Coding!$B$36:$C$37,2,FALSE)</f>
        <v>2</v>
      </c>
      <c r="F106" s="7">
        <f>Cost_Sch2!F106</f>
        <v>1</v>
      </c>
      <c r="G106" s="7">
        <f>Cost_Sch2!G106</f>
        <v>504</v>
      </c>
      <c r="H106" t="str">
        <f>Cost_Sch2!H106</f>
        <v>EPC</v>
      </c>
      <c r="I106" s="7">
        <f>Cost_Sch2!I106</f>
        <v>1548</v>
      </c>
      <c r="J106" s="6">
        <f>Cost_Sch2!J106</f>
        <v>3.9</v>
      </c>
      <c r="K106" t="str">
        <f>Cost_Sch2!K106</f>
        <v>NEW</v>
      </c>
      <c r="L106" s="7">
        <f>Cost_Sch2!L106</f>
        <v>283333.33333333331</v>
      </c>
      <c r="M106">
        <f>VLOOKUP(Cost_Sch2!M106,Coding!$B$47:$D$53,3,FALSE)</f>
        <v>6</v>
      </c>
      <c r="N106">
        <f>VLOOKUP(Cost_Sch2!N106,Coding!$B$2:$D$6,3,FALSE)</f>
        <v>2</v>
      </c>
      <c r="O106" t="str">
        <f>Cost_Sch2!O106</f>
        <v>TLP</v>
      </c>
      <c r="P106" s="7">
        <f>Cost_Sch2!P106</f>
        <v>350</v>
      </c>
      <c r="Q106">
        <f>VLOOKUP(Cost_Sch2!Q106,Coding!$B$2:$D$6,3,FALSE)</f>
        <v>2</v>
      </c>
      <c r="R106" s="9">
        <f>Cost_Sch2!R106</f>
        <v>0.88235294117647067</v>
      </c>
      <c r="S106">
        <f>VLOOKUP(Cost_Sch2!S106,Coding!$B$2:$D$6,3,FALSE)</f>
        <v>5</v>
      </c>
      <c r="T106">
        <f>Cost_Sch2!T106</f>
        <v>3.9405684754521962E-2</v>
      </c>
      <c r="U106">
        <f>Cost_Sch2!U106</f>
        <v>7.6923076923076997E-2</v>
      </c>
    </row>
    <row r="107" spans="1:21" ht="17">
      <c r="A107" s="1" t="str">
        <f>Cost_Sch2!A107</f>
        <v>Malikai TLP</v>
      </c>
      <c r="B107" t="str">
        <f>Cost_Sch2!B107</f>
        <v>SEA</v>
      </c>
      <c r="C107">
        <f>VLOOKUP(Cost_Sch2!C107,Coding!$B$2:$D$6,3,FALSE)</f>
        <v>5</v>
      </c>
      <c r="D107" t="str">
        <f>Cost_Sch2!D107</f>
        <v>IOC</v>
      </c>
      <c r="E107">
        <f>VLOOKUP(Cost_Sch2!E107,Coding!$B$36:$C$37,2,FALSE)</f>
        <v>2</v>
      </c>
      <c r="F107" s="7">
        <f>Cost_Sch2!F107</f>
        <v>1</v>
      </c>
      <c r="G107" s="7">
        <f>Cost_Sch2!G107</f>
        <v>8439</v>
      </c>
      <c r="H107" t="str">
        <f>Cost_Sch2!H107</f>
        <v>EPC</v>
      </c>
      <c r="I107" s="7">
        <f>Cost_Sch2!I107</f>
        <v>1030</v>
      </c>
      <c r="J107" s="6">
        <f>Cost_Sch2!J107</f>
        <v>1.2825</v>
      </c>
      <c r="K107" t="str">
        <f>Cost_Sch2!K107</f>
        <v>NEW</v>
      </c>
      <c r="L107" s="7">
        <f>Cost_Sch2!L107</f>
        <v>68333.333333333328</v>
      </c>
      <c r="M107">
        <f>VLOOKUP(Cost_Sch2!M107,Coding!$B$47:$D$53,3,FALSE)</f>
        <v>2</v>
      </c>
      <c r="N107">
        <f>VLOOKUP(Cost_Sch2!N107,Coding!$B$2:$D$6,3,FALSE)</f>
        <v>2</v>
      </c>
      <c r="O107" t="str">
        <f>Cost_Sch2!O107</f>
        <v>TLP</v>
      </c>
      <c r="P107" s="7">
        <f>Cost_Sch2!P107</f>
        <v>470</v>
      </c>
      <c r="Q107">
        <f>VLOOKUP(Cost_Sch2!Q107,Coding!$B$2:$D$6,3,FALSE)</f>
        <v>3</v>
      </c>
      <c r="R107" s="9">
        <f>Cost_Sch2!R107</f>
        <v>0.87804878048780499</v>
      </c>
      <c r="S107">
        <f>VLOOKUP(Cost_Sch2!S94,Coding!$B$2:$D$6,3,FALSE)</f>
        <v>2</v>
      </c>
      <c r="T107">
        <f>Cost_Sch2!T107</f>
        <v>0.3679611650485437</v>
      </c>
      <c r="U107">
        <f>Cost_Sch2!U107</f>
        <v>7.7972709551656985E-2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7"/>
  <sheetViews>
    <sheetView topLeftCell="E43" workbookViewId="0">
      <selection activeCell="E43" sqref="A1:XFD1048576"/>
    </sheetView>
  </sheetViews>
  <sheetFormatPr baseColWidth="10" defaultRowHeight="16"/>
  <cols>
    <col min="1" max="1" width="16.33203125" style="1" customWidth="1"/>
    <col min="4" max="4" width="11.5" customWidth="1"/>
    <col min="16" max="16" width="12.1640625" bestFit="1" customWidth="1"/>
    <col min="20" max="20" width="15" bestFit="1" customWidth="1"/>
    <col min="21" max="21" width="12.83203125" bestFit="1" customWidth="1"/>
  </cols>
  <sheetData>
    <row r="1" spans="1:21" ht="34">
      <c r="A1" s="1" t="s">
        <v>0</v>
      </c>
      <c r="B1" t="s">
        <v>2</v>
      </c>
      <c r="C1" t="s">
        <v>6</v>
      </c>
      <c r="D1" t="s">
        <v>9</v>
      </c>
      <c r="E1" s="1" t="s">
        <v>3</v>
      </c>
      <c r="F1" t="s">
        <v>89</v>
      </c>
      <c r="G1" t="s">
        <v>4</v>
      </c>
      <c r="H1" t="s">
        <v>5</v>
      </c>
      <c r="I1" t="s">
        <v>10</v>
      </c>
      <c r="J1" t="s">
        <v>11</v>
      </c>
      <c r="K1" t="s">
        <v>90</v>
      </c>
      <c r="L1" t="s">
        <v>91</v>
      </c>
      <c r="M1" t="s">
        <v>92</v>
      </c>
      <c r="N1" t="s">
        <v>7</v>
      </c>
      <c r="O1" t="s">
        <v>1</v>
      </c>
      <c r="P1" s="1" t="s">
        <v>158</v>
      </c>
      <c r="Q1" t="s">
        <v>8</v>
      </c>
      <c r="R1" t="s">
        <v>93</v>
      </c>
      <c r="S1" t="s">
        <v>159</v>
      </c>
      <c r="T1" t="s">
        <v>12</v>
      </c>
      <c r="U1" t="s">
        <v>13</v>
      </c>
    </row>
    <row r="2" spans="1:21" ht="17">
      <c r="A2" s="1" t="str">
        <f>Cost_Sch2!A2</f>
        <v>Bohai Ming Zhu</v>
      </c>
      <c r="B2">
        <f>VLOOKUP(Cost_Sch2!B2,Coding!$E$27:$F$34,2,FALSE)</f>
        <v>8</v>
      </c>
      <c r="C2">
        <f>VLOOKUP(Cost_Sch2!C2,Coding!$B$2:$D$6,3,FALSE)</f>
        <v>5</v>
      </c>
      <c r="D2">
        <f>VLOOKUP(Cost_Sch2!D2,Coding!$F$8:$H$10,3,FALSE)</f>
        <v>2</v>
      </c>
      <c r="E2">
        <f>VLOOKUP(Cost_Sch2!E2,Coding!$B$36:$C$37,2,FALSE)</f>
        <v>2</v>
      </c>
      <c r="F2" s="7">
        <f>Cost_Sch2!F2</f>
        <v>1</v>
      </c>
      <c r="G2" s="7">
        <f>Cost_Sch2!G2</f>
        <v>4350</v>
      </c>
      <c r="H2">
        <f>VLOOKUP(Cost_Sch2!H2,Coding!$B$12:$D$15,3,FALSE)</f>
        <v>3</v>
      </c>
      <c r="I2" s="7">
        <f>Cost_Sch2!I2</f>
        <v>259</v>
      </c>
      <c r="J2" s="6">
        <f>Cost_Sch2!J2</f>
        <v>0.4</v>
      </c>
      <c r="K2">
        <f>VLOOKUP(Cost_Sch2!K2,Coding!$B$44:$C$45,2,FALSE)</f>
        <v>1</v>
      </c>
      <c r="L2" s="7">
        <f>Cost_Sch2!L2</f>
        <v>40000</v>
      </c>
      <c r="M2">
        <f>VLOOKUP(Cost_Sch2!M2,Coding!$B$47:$D$53,3,FALSE)</f>
        <v>1</v>
      </c>
      <c r="N2">
        <f>VLOOKUP(Cost_Sch2!N2,Coding!$B$2:$D$6,3,FALSE)</f>
        <v>2</v>
      </c>
      <c r="O2">
        <f>VLOOKUP(Cost_Sch2!O2,Coding!$F$17:$G$25,2,FALSE)</f>
        <v>4</v>
      </c>
      <c r="P2" s="7">
        <f>Cost_Sch2!P2</f>
        <v>30</v>
      </c>
      <c r="Q2">
        <f>VLOOKUP(Cost_Sch2!Q2,Coding!$B$2:$D$6,3,FALSE)</f>
        <v>1</v>
      </c>
      <c r="R2" s="9">
        <f>Cost_Sch2!R2</f>
        <v>1</v>
      </c>
      <c r="S2">
        <f>VLOOKUP(Cost_Sch2!S2,Coding!$B$2:$D$6,3,FALSE)</f>
        <v>1</v>
      </c>
      <c r="T2">
        <f>Cost_Sch2!T2</f>
        <v>0.47104247104247104</v>
      </c>
      <c r="U2">
        <f>Cost_Sch2!U2</f>
        <v>0.24999999999999994</v>
      </c>
    </row>
    <row r="3" spans="1:21" ht="17">
      <c r="A3" s="1" t="str">
        <f>Cost_Sch2!A3</f>
        <v>Petrojarl Varg</v>
      </c>
      <c r="B3">
        <f>VLOOKUP(Cost_Sch2!B3,Coding!$E$27:$F$34,2,FALSE)</f>
        <v>5</v>
      </c>
      <c r="C3">
        <f>VLOOKUP(Cost_Sch2!C3,Coding!$B$2:$D$6,3,FALSE)</f>
        <v>1</v>
      </c>
      <c r="D3">
        <f>VLOOKUP(Cost_Sch2!D3,Coding!$F$8:$H$10,3,FALSE)</f>
        <v>1</v>
      </c>
      <c r="E3">
        <f>VLOOKUP(Cost_Sch2!E3,Coding!$B$36:$C$37,2,FALSE)</f>
        <v>1</v>
      </c>
      <c r="F3" s="7">
        <f>Cost_Sch2!F3</f>
        <v>1</v>
      </c>
      <c r="G3" s="7">
        <f>Cost_Sch2!G3</f>
        <v>2240</v>
      </c>
      <c r="H3">
        <f>VLOOKUP(Cost_Sch2!H3,Coding!$B$12:$D$15,3,FALSE)</f>
        <v>3</v>
      </c>
      <c r="I3" s="7">
        <f>Cost_Sch2!I3</f>
        <v>816</v>
      </c>
      <c r="J3" s="6">
        <f>Cost_Sch2!J3</f>
        <v>0.46</v>
      </c>
      <c r="K3">
        <f>VLOOKUP(Cost_Sch2!K3,Coding!$B$44:$C$45,2,FALSE)</f>
        <v>1</v>
      </c>
      <c r="L3" s="7">
        <f>Cost_Sch2!L3</f>
        <v>65833.333333333328</v>
      </c>
      <c r="M3">
        <f>VLOOKUP(Cost_Sch2!M3,Coding!$B$47:$D$53,3,FALSE)</f>
        <v>2</v>
      </c>
      <c r="N3">
        <f>VLOOKUP(Cost_Sch2!N3,Coding!$B$2:$D$6,3,FALSE)</f>
        <v>2</v>
      </c>
      <c r="O3">
        <f>VLOOKUP(Cost_Sch2!O3,Coding!$F$17:$G$25,2,FALSE)</f>
        <v>4</v>
      </c>
      <c r="P3" s="7">
        <f>Cost_Sch2!P3</f>
        <v>84</v>
      </c>
      <c r="Q3">
        <f>VLOOKUP(Cost_Sch2!Q3,Coding!$B$2:$D$6,3,FALSE)</f>
        <v>1</v>
      </c>
      <c r="R3" s="9">
        <f>Cost_Sch2!R3</f>
        <v>0.86582278481012664</v>
      </c>
      <c r="S3">
        <f>VLOOKUP(Cost_Sch2!S3,Coding!$B$2:$D$6,3,FALSE)</f>
        <v>2</v>
      </c>
      <c r="T3">
        <f>Cost_Sch2!T3</f>
        <v>0.28676470588235292</v>
      </c>
      <c r="U3">
        <f>Cost_Sch2!U3</f>
        <v>0.24</v>
      </c>
    </row>
    <row r="4" spans="1:21" ht="17">
      <c r="A4" s="1" t="str">
        <f>Cost_Sch2!A4</f>
        <v>Stybarrow Venture MV16</v>
      </c>
      <c r="B4">
        <f>VLOOKUP(Cost_Sch2!B4,Coding!$E$27:$F$34,2,FALSE)</f>
        <v>4</v>
      </c>
      <c r="C4">
        <f>VLOOKUP(Cost_Sch2!C4,Coding!$B$2:$D$6,3,FALSE)</f>
        <v>3</v>
      </c>
      <c r="D4">
        <f>VLOOKUP(Cost_Sch2!D4,Coding!$F$8:$H$10,3,FALSE)</f>
        <v>3</v>
      </c>
      <c r="E4">
        <f>VLOOKUP(Cost_Sch2!E4,Coding!$B$36:$C$37,2,FALSE)</f>
        <v>1</v>
      </c>
      <c r="F4" s="7">
        <f>Cost_Sch2!F4</f>
        <v>3</v>
      </c>
      <c r="G4" s="7">
        <f>Cost_Sch2!G4</f>
        <v>5922</v>
      </c>
      <c r="H4">
        <f>VLOOKUP(Cost_Sch2!H4,Coding!$B$12:$D$15,3,FALSE)</f>
        <v>3</v>
      </c>
      <c r="I4" s="7">
        <f>Cost_Sch2!I4</f>
        <v>702</v>
      </c>
      <c r="J4" s="6">
        <f>Cost_Sch2!J4</f>
        <v>0.59842519685039375</v>
      </c>
      <c r="K4">
        <f>VLOOKUP(Cost_Sch2!K4,Coding!$B$44:$C$45,2,FALSE)</f>
        <v>1</v>
      </c>
      <c r="L4" s="7">
        <f>Cost_Sch2!L4</f>
        <v>87500</v>
      </c>
      <c r="M4">
        <f>VLOOKUP(Cost_Sch2!M4,Coding!$B$47:$D$53,3,FALSE)</f>
        <v>2</v>
      </c>
      <c r="N4">
        <f>VLOOKUP(Cost_Sch2!N4,Coding!$B$2:$D$6,3,FALSE)</f>
        <v>3</v>
      </c>
      <c r="O4">
        <f>VLOOKUP(Cost_Sch2!O4,Coding!$F$17:$G$25,2,FALSE)</f>
        <v>4</v>
      </c>
      <c r="P4" s="7">
        <f>Cost_Sch2!P4</f>
        <v>825</v>
      </c>
      <c r="Q4">
        <f>VLOOKUP(Cost_Sch2!Q4,Coding!$B$2:$D$6,3,FALSE)</f>
        <v>2</v>
      </c>
      <c r="R4" s="9">
        <f>Cost_Sch2!R4</f>
        <v>0.91428571428571426</v>
      </c>
      <c r="S4">
        <f>VLOOKUP(Cost_Sch2!S4,Coding!$B$2:$D$6,3,FALSE)</f>
        <v>4</v>
      </c>
      <c r="T4">
        <f>Cost_Sch2!T4</f>
        <v>-0.14387464387464388</v>
      </c>
      <c r="U4">
        <f>Cost_Sch2!U4</f>
        <v>0.26999999999999991</v>
      </c>
    </row>
    <row r="5" spans="1:21" ht="17">
      <c r="A5" s="1" t="str">
        <f>Cost_Sch2!A5</f>
        <v>Alima FPU</v>
      </c>
      <c r="B5">
        <f>VLOOKUP(Cost_Sch2!B5,Coding!$E$27:$F$34,2,FALSE)</f>
        <v>1</v>
      </c>
      <c r="C5">
        <f>VLOOKUP(Cost_Sch2!C5,Coding!$B$2:$D$6,3,FALSE)</f>
        <v>2</v>
      </c>
      <c r="D5">
        <f>VLOOKUP(Cost_Sch2!D5,Coding!$F$8:$H$10,3,FALSE)</f>
        <v>3</v>
      </c>
      <c r="E5">
        <f>VLOOKUP(Cost_Sch2!E5,Coding!$B$36:$C$37,2,FALSE)</f>
        <v>2</v>
      </c>
      <c r="F5" s="7">
        <f>Cost_Sch2!F5</f>
        <v>1</v>
      </c>
      <c r="G5" s="7">
        <f>Cost_Sch2!G5</f>
        <v>5720</v>
      </c>
      <c r="H5">
        <f>VLOOKUP(Cost_Sch2!H5,Coding!$B$12:$D$15,3,FALSE)</f>
        <v>3</v>
      </c>
      <c r="I5" s="7">
        <f>Cost_Sch2!I5</f>
        <v>994</v>
      </c>
      <c r="J5" s="6">
        <f>Cost_Sch2!J5</f>
        <v>1.133</v>
      </c>
      <c r="K5">
        <f>VLOOKUP(Cost_Sch2!K5,Coding!$B$44:$C$45,2,FALSE)</f>
        <v>1</v>
      </c>
      <c r="L5" s="7">
        <f>Cost_Sch2!L5</f>
        <v>100000</v>
      </c>
      <c r="M5">
        <f>VLOOKUP(Cost_Sch2!M5,Coding!$B$47:$D$53,3,FALSE)</f>
        <v>3</v>
      </c>
      <c r="N5">
        <f>VLOOKUP(Cost_Sch2!N5,Coding!$B$2:$D$6,3,FALSE)</f>
        <v>1</v>
      </c>
      <c r="O5">
        <f>VLOOKUP(Cost_Sch2!O5,Coding!$F$17:$G$25,2,FALSE)</f>
        <v>2</v>
      </c>
      <c r="P5" s="7">
        <f>Cost_Sch2!P5</f>
        <v>600</v>
      </c>
      <c r="Q5">
        <f>VLOOKUP(Cost_Sch2!Q5,Coding!$B$2:$D$6,3,FALSE)</f>
        <v>3</v>
      </c>
      <c r="R5" s="9">
        <f>Cost_Sch2!R5</f>
        <v>0.9</v>
      </c>
      <c r="S5">
        <f>VLOOKUP(Cost_Sch2!S5,Coding!$B$2:$D$6,3,FALSE)</f>
        <v>4</v>
      </c>
      <c r="T5">
        <f>Cost_Sch2!T5</f>
        <v>-2.2132796780684104E-2</v>
      </c>
      <c r="U5">
        <f>Cost_Sch2!U5</f>
        <v>0.35000000000000014</v>
      </c>
    </row>
    <row r="6" spans="1:21" ht="17">
      <c r="A6" s="1" t="str">
        <f>Cost_Sch2!A6</f>
        <v>Jangkrik</v>
      </c>
      <c r="B6">
        <f>VLOOKUP(Cost_Sch2!B6,Coding!$E$27:$F$34,2,FALSE)</f>
        <v>2</v>
      </c>
      <c r="C6">
        <f>VLOOKUP(Cost_Sch2!C6,Coding!$B$2:$D$6,3,FALSE)</f>
        <v>4</v>
      </c>
      <c r="D6">
        <f>VLOOKUP(Cost_Sch2!D6,Coding!$F$8:$H$10,3,FALSE)</f>
        <v>1</v>
      </c>
      <c r="E6">
        <f>VLOOKUP(Cost_Sch2!E6,Coding!$B$36:$C$37,2,FALSE)</f>
        <v>2</v>
      </c>
      <c r="F6" s="7">
        <f>Cost_Sch2!F6</f>
        <v>1</v>
      </c>
      <c r="G6" s="7">
        <f>Cost_Sch2!G6</f>
        <v>8824</v>
      </c>
      <c r="H6">
        <f>VLOOKUP(Cost_Sch2!H6,Coding!$B$12:$D$15,3,FALSE)</f>
        <v>3</v>
      </c>
      <c r="I6" s="7">
        <f>Cost_Sch2!I6</f>
        <v>1052</v>
      </c>
      <c r="J6" s="6">
        <f>Cost_Sch2!J6</f>
        <v>2.6764999999999999</v>
      </c>
      <c r="K6">
        <f>VLOOKUP(Cost_Sch2!K6,Coding!$B$44:$C$45,2,FALSE)</f>
        <v>1</v>
      </c>
      <c r="L6" s="7">
        <f>Cost_Sch2!L6</f>
        <v>79400</v>
      </c>
      <c r="M6">
        <f>VLOOKUP(Cost_Sch2!M6,Coding!$B$47:$D$53,3,FALSE)</f>
        <v>2</v>
      </c>
      <c r="N6">
        <f>VLOOKUP(Cost_Sch2!N6,Coding!$B$2:$D$6,3,FALSE)</f>
        <v>2</v>
      </c>
      <c r="O6">
        <f>VLOOKUP(Cost_Sch2!O6,Coding!$F$17:$G$25,2,FALSE)</f>
        <v>2</v>
      </c>
      <c r="P6" s="7">
        <f>Cost_Sch2!P6</f>
        <v>120</v>
      </c>
      <c r="Q6">
        <f>VLOOKUP(Cost_Sch2!Q6,Coding!$B$2:$D$6,3,FALSE)</f>
        <v>2</v>
      </c>
      <c r="R6" s="9">
        <f>Cost_Sch2!R6</f>
        <v>5.5415617128463476E-2</v>
      </c>
      <c r="S6">
        <f>VLOOKUP(Cost_Sch2!S6,Coding!$B$2:$D$6,3,FALSE)</f>
        <v>3</v>
      </c>
      <c r="T6">
        <f>Cost_Sch2!T6</f>
        <v>0.11406844106463879</v>
      </c>
      <c r="U6">
        <f>Cost_Sch2!U6</f>
        <v>0.16999999999999996</v>
      </c>
    </row>
    <row r="7" spans="1:21" ht="17">
      <c r="A7" s="1" t="str">
        <f>Cost_Sch2!A7</f>
        <v>Prelude</v>
      </c>
      <c r="B7">
        <f>VLOOKUP(Cost_Sch2!B7,Coding!$E$27:$F$34,2,FALSE)</f>
        <v>4</v>
      </c>
      <c r="C7">
        <f>VLOOKUP(Cost_Sch2!C7,Coding!$B$2:$D$6,3,FALSE)</f>
        <v>3</v>
      </c>
      <c r="D7">
        <f>VLOOKUP(Cost_Sch2!D7,Coding!$F$8:$H$10,3,FALSE)</f>
        <v>3</v>
      </c>
      <c r="E7">
        <f>VLOOKUP(Cost_Sch2!E7,Coding!$B$36:$C$37,2,FALSE)</f>
        <v>2</v>
      </c>
      <c r="F7" s="7">
        <f>Cost_Sch2!F7</f>
        <v>1</v>
      </c>
      <c r="G7" s="7">
        <f>Cost_Sch2!G7</f>
        <v>7814</v>
      </c>
      <c r="H7">
        <f>VLOOKUP(Cost_Sch2!H7,Coding!$B$12:$D$15,3,FALSE)</f>
        <v>3</v>
      </c>
      <c r="I7" s="7">
        <f>Cost_Sch2!I7</f>
        <v>2229</v>
      </c>
      <c r="J7" s="6">
        <f>Cost_Sch2!J7</f>
        <v>11.16</v>
      </c>
      <c r="K7">
        <f>VLOOKUP(Cost_Sch2!K7,Coding!$B$44:$C$45,2,FALSE)</f>
        <v>1</v>
      </c>
      <c r="L7" s="7">
        <f>Cost_Sch2!L7</f>
        <v>148333.33333333331</v>
      </c>
      <c r="M7">
        <f>VLOOKUP(Cost_Sch2!M7,Coding!$B$47:$D$53,3,FALSE)</f>
        <v>6</v>
      </c>
      <c r="N7">
        <f>VLOOKUP(Cost_Sch2!N7,Coding!$B$2:$D$6,3,FALSE)</f>
        <v>5</v>
      </c>
      <c r="O7">
        <f>VLOOKUP(Cost_Sch2!O7,Coding!$F$17:$G$25,2,FALSE)</f>
        <v>5</v>
      </c>
      <c r="P7" s="7">
        <f>Cost_Sch2!P7</f>
        <v>250</v>
      </c>
      <c r="Q7">
        <f>VLOOKUP(Cost_Sch2!Q7,Coding!$B$2:$D$6,3,FALSE)</f>
        <v>1</v>
      </c>
      <c r="R7" s="9">
        <f>Cost_Sch2!R7</f>
        <v>0.2359550561797753</v>
      </c>
      <c r="S7">
        <f>VLOOKUP(Cost_Sch2!S7,Coding!$B$2:$D$6,3,FALSE)</f>
        <v>5</v>
      </c>
      <c r="T7">
        <f>Cost_Sch2!T7</f>
        <v>0.24315836698070883</v>
      </c>
      <c r="U7">
        <f>Cost_Sch2!U7</f>
        <v>0.34408602150537632</v>
      </c>
    </row>
    <row r="8" spans="1:21" ht="17">
      <c r="A8" s="1" t="str">
        <f>Cost_Sch2!A8</f>
        <v>CLOV FPSO</v>
      </c>
      <c r="B8">
        <f>VLOOKUP(Cost_Sch2!B8,Coding!$E$27:$F$34,2,FALSE)</f>
        <v>1</v>
      </c>
      <c r="C8">
        <f>VLOOKUP(Cost_Sch2!C8,Coding!$B$2:$D$6,3,FALSE)</f>
        <v>3</v>
      </c>
      <c r="D8">
        <f>VLOOKUP(Cost_Sch2!D8,Coding!$F$8:$H$10,3,FALSE)</f>
        <v>3</v>
      </c>
      <c r="E8">
        <f>VLOOKUP(Cost_Sch2!E8,Coding!$B$36:$C$37,2,FALSE)</f>
        <v>2</v>
      </c>
      <c r="F8" s="7">
        <f>Cost_Sch2!F8</f>
        <v>1</v>
      </c>
      <c r="G8" s="7">
        <f>Cost_Sch2!G8</f>
        <v>7534</v>
      </c>
      <c r="H8">
        <f>VLOOKUP(Cost_Sch2!H8,Coding!$B$12:$D$15,3,FALSE)</f>
        <v>3</v>
      </c>
      <c r="I8" s="7">
        <f>Cost_Sch2!I8</f>
        <v>1383</v>
      </c>
      <c r="J8" s="6">
        <f>Cost_Sch2!J8</f>
        <v>7</v>
      </c>
      <c r="K8">
        <f>VLOOKUP(Cost_Sch2!K8,Coding!$B$44:$C$45,2,FALSE)</f>
        <v>1</v>
      </c>
      <c r="L8" s="7">
        <f>Cost_Sch2!L8</f>
        <v>198333.33333333334</v>
      </c>
      <c r="M8">
        <f>VLOOKUP(Cost_Sch2!M8,Coding!$B$47:$D$53,3,FALSE)</f>
        <v>4</v>
      </c>
      <c r="N8">
        <f>VLOOKUP(Cost_Sch2!N8,Coding!$B$2:$D$6,3,FALSE)</f>
        <v>2</v>
      </c>
      <c r="O8">
        <f>VLOOKUP(Cost_Sch2!O8,Coding!$F$17:$G$25,2,FALSE)</f>
        <v>4</v>
      </c>
      <c r="P8" s="7">
        <f>Cost_Sch2!P8</f>
        <v>1290</v>
      </c>
      <c r="Q8">
        <f>VLOOKUP(Cost_Sch2!Q8,Coding!$B$2:$D$6,3,FALSE)</f>
        <v>4</v>
      </c>
      <c r="R8" s="9">
        <f>Cost_Sch2!R8</f>
        <v>0.80672268907563016</v>
      </c>
      <c r="S8">
        <f>VLOOKUP(Cost_Sch2!S8,Coding!$B$2:$D$6,3,FALSE)</f>
        <v>5</v>
      </c>
      <c r="T8">
        <f>Cost_Sch2!T8</f>
        <v>7.9537237888647871E-3</v>
      </c>
      <c r="U8">
        <f>Cost_Sch2!U8</f>
        <v>0.14285714285714285</v>
      </c>
    </row>
    <row r="9" spans="1:21" ht="17">
      <c r="A9" s="1" t="str">
        <f>Cost_Sch2!A9</f>
        <v>Dalia</v>
      </c>
      <c r="B9">
        <f>VLOOKUP(Cost_Sch2!B9,Coding!$E$27:$F$34,2,FALSE)</f>
        <v>1</v>
      </c>
      <c r="C9">
        <f>VLOOKUP(Cost_Sch2!C9,Coding!$B$2:$D$6,3,FALSE)</f>
        <v>4</v>
      </c>
      <c r="D9">
        <f>VLOOKUP(Cost_Sch2!D9,Coding!$F$8:$H$10,3,FALSE)</f>
        <v>3</v>
      </c>
      <c r="E9">
        <f>VLOOKUP(Cost_Sch2!E9,Coding!$B$36:$C$37,2,FALSE)</f>
        <v>2</v>
      </c>
      <c r="F9" s="7">
        <f>Cost_Sch2!F9</f>
        <v>1</v>
      </c>
      <c r="G9" s="7">
        <f>Cost_Sch2!G9</f>
        <v>4872</v>
      </c>
      <c r="H9">
        <f>VLOOKUP(Cost_Sch2!H9,Coding!$B$12:$D$15,3,FALSE)</f>
        <v>3</v>
      </c>
      <c r="I9" s="7">
        <f>Cost_Sch2!I9</f>
        <v>1306</v>
      </c>
      <c r="J9" s="6">
        <f>Cost_Sch2!J9</f>
        <v>3.4</v>
      </c>
      <c r="K9">
        <f>VLOOKUP(Cost_Sch2!K9,Coding!$B$44:$C$45,2,FALSE)</f>
        <v>1</v>
      </c>
      <c r="L9" s="7">
        <f>Cost_Sch2!L9</f>
        <v>287000</v>
      </c>
      <c r="M9">
        <f>VLOOKUP(Cost_Sch2!M9,Coding!$B$47:$D$53,3,FALSE)</f>
        <v>6</v>
      </c>
      <c r="N9">
        <f>VLOOKUP(Cost_Sch2!N9,Coding!$B$2:$D$6,3,FALSE)</f>
        <v>3</v>
      </c>
      <c r="O9">
        <f>VLOOKUP(Cost_Sch2!O9,Coding!$F$17:$G$25,2,FALSE)</f>
        <v>4</v>
      </c>
      <c r="P9" s="7">
        <f>Cost_Sch2!P9</f>
        <v>1360</v>
      </c>
      <c r="Q9">
        <f>VLOOKUP(Cost_Sch2!Q9,Coding!$B$2:$D$6,3,FALSE)</f>
        <v>5</v>
      </c>
      <c r="R9" s="9">
        <f>Cost_Sch2!R9</f>
        <v>0.83623693379790942</v>
      </c>
      <c r="S9">
        <f>VLOOKUP(Cost_Sch2!S9,Coding!$B$2:$D$6,3,FALSE)</f>
        <v>2</v>
      </c>
      <c r="T9">
        <f>Cost_Sch2!T9</f>
        <v>1.0719754977029096E-2</v>
      </c>
      <c r="U9">
        <f>Cost_Sch2!U9</f>
        <v>0.17647058823529416</v>
      </c>
    </row>
    <row r="10" spans="1:21" ht="17">
      <c r="A10" s="1" t="str">
        <f>Cost_Sch2!A10</f>
        <v>Girassol</v>
      </c>
      <c r="B10">
        <f>VLOOKUP(Cost_Sch2!B10,Coding!$E$27:$F$34,2,FALSE)</f>
        <v>1</v>
      </c>
      <c r="C10">
        <f>VLOOKUP(Cost_Sch2!C10,Coding!$B$2:$D$6,3,FALSE)</f>
        <v>4</v>
      </c>
      <c r="D10">
        <f>VLOOKUP(Cost_Sch2!D10,Coding!$F$8:$H$10,3,FALSE)</f>
        <v>3</v>
      </c>
      <c r="E10">
        <f>VLOOKUP(Cost_Sch2!E10,Coding!$B$36:$C$37,2,FALSE)</f>
        <v>2</v>
      </c>
      <c r="F10" s="7">
        <f>Cost_Sch2!F10</f>
        <v>1</v>
      </c>
      <c r="G10" s="7">
        <f>Cost_Sch2!G10</f>
        <v>3103</v>
      </c>
      <c r="H10">
        <f>VLOOKUP(Cost_Sch2!H10,Coding!$B$12:$D$15,3,FALSE)</f>
        <v>3</v>
      </c>
      <c r="I10" s="7">
        <f>Cost_Sch2!I10</f>
        <v>823</v>
      </c>
      <c r="J10" s="6">
        <f>Cost_Sch2!J10</f>
        <v>2.5</v>
      </c>
      <c r="K10">
        <f>VLOOKUP(Cost_Sch2!K10,Coding!$B$44:$C$45,2,FALSE)</f>
        <v>1</v>
      </c>
      <c r="L10" s="7">
        <f>Cost_Sch2!L10</f>
        <v>246666.66666666666</v>
      </c>
      <c r="M10">
        <f>VLOOKUP(Cost_Sch2!M10,Coding!$B$47:$D$53,3,FALSE)</f>
        <v>5</v>
      </c>
      <c r="N10">
        <f>VLOOKUP(Cost_Sch2!N10,Coding!$B$2:$D$6,3,FALSE)</f>
        <v>3</v>
      </c>
      <c r="O10">
        <f>VLOOKUP(Cost_Sch2!O10,Coding!$F$17:$G$25,2,FALSE)</f>
        <v>4</v>
      </c>
      <c r="P10" s="7">
        <f>Cost_Sch2!P10</f>
        <v>1350</v>
      </c>
      <c r="Q10">
        <f>VLOOKUP(Cost_Sch2!Q10,Coding!$B$2:$D$6,3,FALSE)</f>
        <v>1</v>
      </c>
      <c r="R10" s="9">
        <f>Cost_Sch2!R10</f>
        <v>0.81081081081081086</v>
      </c>
      <c r="S10">
        <f>VLOOKUP(Cost_Sch2!S10,Coding!$B$2:$D$6,3,FALSE)</f>
        <v>1</v>
      </c>
      <c r="T10">
        <f>Cost_Sch2!T10</f>
        <v>0.52126366950182257</v>
      </c>
      <c r="U10">
        <f>Cost_Sch2!U10</f>
        <v>0.11999999999999993</v>
      </c>
    </row>
    <row r="11" spans="1:21" ht="17">
      <c r="A11" s="1" t="str">
        <f>Cost_Sch2!A11</f>
        <v>Kizomba B</v>
      </c>
      <c r="B11">
        <f>VLOOKUP(Cost_Sch2!B11,Coding!$E$27:$F$34,2,FALSE)</f>
        <v>1</v>
      </c>
      <c r="C11">
        <f>VLOOKUP(Cost_Sch2!C11,Coding!$B$2:$D$6,3,FALSE)</f>
        <v>3</v>
      </c>
      <c r="D11">
        <f>VLOOKUP(Cost_Sch2!D11,Coding!$F$8:$H$10,3,FALSE)</f>
        <v>3</v>
      </c>
      <c r="E11">
        <f>VLOOKUP(Cost_Sch2!E11,Coding!$B$36:$C$37,2,FALSE)</f>
        <v>2</v>
      </c>
      <c r="F11" s="7">
        <f>Cost_Sch2!F11</f>
        <v>1</v>
      </c>
      <c r="G11" s="7">
        <f>Cost_Sch2!G11</f>
        <v>4756</v>
      </c>
      <c r="H11">
        <f>VLOOKUP(Cost_Sch2!H11,Coding!$B$12:$D$15,3,FALSE)</f>
        <v>3</v>
      </c>
      <c r="I11" s="7">
        <f>Cost_Sch2!I11</f>
        <v>1071</v>
      </c>
      <c r="J11" s="6">
        <f>Cost_Sch2!J11</f>
        <v>0.76</v>
      </c>
      <c r="K11">
        <f>VLOOKUP(Cost_Sch2!K11,Coding!$B$44:$C$45,2,FALSE)</f>
        <v>1</v>
      </c>
      <c r="L11" s="7">
        <f>Cost_Sch2!L11</f>
        <v>316666.66666666669</v>
      </c>
      <c r="M11">
        <f>VLOOKUP(Cost_Sch2!M11,Coding!$B$47:$D$53,3,FALSE)</f>
        <v>6</v>
      </c>
      <c r="N11">
        <f>VLOOKUP(Cost_Sch2!N11,Coding!$B$2:$D$6,3,FALSE)</f>
        <v>1</v>
      </c>
      <c r="O11">
        <f>VLOOKUP(Cost_Sch2!O11,Coding!$F$17:$G$25,2,FALSE)</f>
        <v>4</v>
      </c>
      <c r="P11" s="7">
        <f>Cost_Sch2!P11</f>
        <v>1250</v>
      </c>
      <c r="Q11">
        <f>VLOOKUP(Cost_Sch2!Q11,Coding!$B$2:$D$6,3,FALSE)</f>
        <v>5</v>
      </c>
      <c r="R11" s="9">
        <f>Cost_Sch2!R11</f>
        <v>0.78947368421052622</v>
      </c>
      <c r="S11">
        <f>VLOOKUP(Cost_Sch2!S11,Coding!$B$2:$D$6,3,FALSE)</f>
        <v>2</v>
      </c>
      <c r="T11">
        <f>Cost_Sch2!T11</f>
        <v>-0.14005602240896359</v>
      </c>
      <c r="U11">
        <f>Cost_Sch2!U11</f>
        <v>0.13333333333333341</v>
      </c>
    </row>
    <row r="12" spans="1:21" ht="17">
      <c r="A12" s="1" t="str">
        <f>Cost_Sch2!A12</f>
        <v>Mondo</v>
      </c>
      <c r="B12">
        <f>VLOOKUP(Cost_Sch2!B12,Coding!$E$27:$F$34,2,FALSE)</f>
        <v>1</v>
      </c>
      <c r="C12">
        <f>VLOOKUP(Cost_Sch2!C12,Coding!$B$2:$D$6,3,FALSE)</f>
        <v>4</v>
      </c>
      <c r="D12">
        <f>VLOOKUP(Cost_Sch2!D12,Coding!$F$8:$H$10,3,FALSE)</f>
        <v>3</v>
      </c>
      <c r="E12">
        <f>VLOOKUP(Cost_Sch2!E12,Coding!$B$36:$C$37,2,FALSE)</f>
        <v>1</v>
      </c>
      <c r="F12" s="7">
        <f>Cost_Sch2!F12</f>
        <v>1</v>
      </c>
      <c r="G12" s="7">
        <f>Cost_Sch2!G12</f>
        <v>5866</v>
      </c>
      <c r="H12">
        <f>VLOOKUP(Cost_Sch2!H12,Coding!$B$12:$D$15,3,FALSE)</f>
        <v>3</v>
      </c>
      <c r="I12" s="7">
        <f>Cost_Sch2!I12</f>
        <v>797</v>
      </c>
      <c r="J12" s="6">
        <f>Cost_Sch2!J12</f>
        <v>0.75</v>
      </c>
      <c r="K12">
        <f>VLOOKUP(Cost_Sch2!K12,Coding!$B$44:$C$45,2,FALSE)</f>
        <v>2</v>
      </c>
      <c r="L12" s="7">
        <f>Cost_Sch2!L12</f>
        <v>115833.33333333333</v>
      </c>
      <c r="M12">
        <f>VLOOKUP(Cost_Sch2!M12,Coding!$B$47:$D$53,3,FALSE)</f>
        <v>3</v>
      </c>
      <c r="N12">
        <f>VLOOKUP(Cost_Sch2!N12,Coding!$B$2:$D$6,3,FALSE)</f>
        <v>1</v>
      </c>
      <c r="O12">
        <f>VLOOKUP(Cost_Sch2!O12,Coding!$F$17:$G$25,2,FALSE)</f>
        <v>4</v>
      </c>
      <c r="P12" s="7">
        <f>Cost_Sch2!P12</f>
        <v>728</v>
      </c>
      <c r="Q12">
        <f>VLOOKUP(Cost_Sch2!Q12,Coding!$B$2:$D$6,3,FALSE)</f>
        <v>3</v>
      </c>
      <c r="R12" s="9">
        <f>Cost_Sch2!R12</f>
        <v>0.86330935251798568</v>
      </c>
      <c r="S12">
        <f>VLOOKUP(Cost_Sch2!S12,Coding!$B$2:$D$6,3,FALSE)</f>
        <v>3</v>
      </c>
      <c r="T12">
        <f>Cost_Sch2!T12</f>
        <v>-0.10163111668757842</v>
      </c>
      <c r="U12">
        <f>Cost_Sch2!U12</f>
        <v>0</v>
      </c>
    </row>
    <row r="13" spans="1:21" ht="17">
      <c r="A13" s="1" t="str">
        <f>Cost_Sch2!A13</f>
        <v>Saxi-Batuque</v>
      </c>
      <c r="B13">
        <f>VLOOKUP(Cost_Sch2!B13,Coding!$E$27:$F$34,2,FALSE)</f>
        <v>1</v>
      </c>
      <c r="C13">
        <f>VLOOKUP(Cost_Sch2!C13,Coding!$B$2:$D$6,3,FALSE)</f>
        <v>4</v>
      </c>
      <c r="D13">
        <f>VLOOKUP(Cost_Sch2!D13,Coding!$F$8:$H$10,3,FALSE)</f>
        <v>3</v>
      </c>
      <c r="E13">
        <f>VLOOKUP(Cost_Sch2!E13,Coding!$B$36:$C$37,2,FALSE)</f>
        <v>1</v>
      </c>
      <c r="F13" s="7">
        <f>Cost_Sch2!F13</f>
        <v>3</v>
      </c>
      <c r="G13" s="7">
        <f>Cost_Sch2!G13</f>
        <v>5866</v>
      </c>
      <c r="H13">
        <f>VLOOKUP(Cost_Sch2!H13,Coding!$B$12:$D$15,3,FALSE)</f>
        <v>3</v>
      </c>
      <c r="I13" s="7">
        <f>Cost_Sch2!I13</f>
        <v>797</v>
      </c>
      <c r="J13" s="6">
        <f>Cost_Sch2!J13</f>
        <v>0.75</v>
      </c>
      <c r="K13">
        <f>VLOOKUP(Cost_Sch2!K13,Coding!$B$44:$C$45,2,FALSE)</f>
        <v>2</v>
      </c>
      <c r="L13" s="7">
        <f>Cost_Sch2!L13</f>
        <v>130000</v>
      </c>
      <c r="M13">
        <f>VLOOKUP(Cost_Sch2!M13,Coding!$B$47:$D$53,3,FALSE)</f>
        <v>3</v>
      </c>
      <c r="N13">
        <f>VLOOKUP(Cost_Sch2!N13,Coding!$B$2:$D$6,3,FALSE)</f>
        <v>1</v>
      </c>
      <c r="O13">
        <f>VLOOKUP(Cost_Sch2!O13,Coding!$F$17:$G$25,2,FALSE)</f>
        <v>4</v>
      </c>
      <c r="P13" s="7">
        <f>Cost_Sch2!P13</f>
        <v>720</v>
      </c>
      <c r="Q13">
        <f>VLOOKUP(Cost_Sch2!Q13,Coding!$B$2:$D$6,3,FALSE)</f>
        <v>3</v>
      </c>
      <c r="R13" s="9">
        <f>Cost_Sch2!R13</f>
        <v>0.80769230769230771</v>
      </c>
      <c r="S13">
        <f>VLOOKUP(Cost_Sch2!S13,Coding!$B$2:$D$6,3,FALSE)</f>
        <v>3</v>
      </c>
      <c r="T13">
        <f>Cost_Sch2!T13</f>
        <v>-8.4065244667503133E-2</v>
      </c>
      <c r="U13">
        <f>Cost_Sch2!U13</f>
        <v>0</v>
      </c>
    </row>
    <row r="14" spans="1:21" ht="17">
      <c r="A14" s="1" t="str">
        <f>Cost_Sch2!A14</f>
        <v>Greater Plutonio</v>
      </c>
      <c r="B14">
        <f>VLOOKUP(Cost_Sch2!B14,Coding!$E$27:$F$34,2,FALSE)</f>
        <v>1</v>
      </c>
      <c r="C14">
        <f>VLOOKUP(Cost_Sch2!C14,Coding!$B$2:$D$6,3,FALSE)</f>
        <v>3</v>
      </c>
      <c r="D14">
        <f>VLOOKUP(Cost_Sch2!D14,Coding!$F$8:$H$10,3,FALSE)</f>
        <v>3</v>
      </c>
      <c r="E14">
        <f>VLOOKUP(Cost_Sch2!E14,Coding!$B$36:$C$37,2,FALSE)</f>
        <v>2</v>
      </c>
      <c r="F14" s="7">
        <f>Cost_Sch2!F14</f>
        <v>1</v>
      </c>
      <c r="G14" s="7">
        <f>Cost_Sch2!G14</f>
        <v>5144</v>
      </c>
      <c r="H14">
        <f>VLOOKUP(Cost_Sch2!H14,Coding!$B$12:$D$15,3,FALSE)</f>
        <v>3</v>
      </c>
      <c r="I14" s="7">
        <f>Cost_Sch2!I14</f>
        <v>1124</v>
      </c>
      <c r="J14" s="6">
        <f>Cost_Sch2!J14</f>
        <v>1.73</v>
      </c>
      <c r="K14">
        <f>VLOOKUP(Cost_Sch2!K14,Coding!$B$44:$C$45,2,FALSE)</f>
        <v>1</v>
      </c>
      <c r="L14" s="7">
        <f>Cost_Sch2!L14</f>
        <v>305000</v>
      </c>
      <c r="M14">
        <f>VLOOKUP(Cost_Sch2!M14,Coding!$B$47:$D$53,3,FALSE)</f>
        <v>6</v>
      </c>
      <c r="N14">
        <f>VLOOKUP(Cost_Sch2!N14,Coding!$B$2:$D$6,3,FALSE)</f>
        <v>3</v>
      </c>
      <c r="O14">
        <f>VLOOKUP(Cost_Sch2!O14,Coding!$F$17:$G$25,2,FALSE)</f>
        <v>4</v>
      </c>
      <c r="P14" s="7">
        <f>Cost_Sch2!P14</f>
        <v>1350</v>
      </c>
      <c r="Q14">
        <f>VLOOKUP(Cost_Sch2!Q14,Coding!$B$2:$D$6,3,FALSE)</f>
        <v>2</v>
      </c>
      <c r="R14" s="9">
        <f>Cost_Sch2!R14</f>
        <v>0.81967213114754101</v>
      </c>
      <c r="S14">
        <f>VLOOKUP(Cost_Sch2!S14,Coding!$B$2:$D$6,3,FALSE)</f>
        <v>4</v>
      </c>
      <c r="T14">
        <f>Cost_Sch2!T14</f>
        <v>0.19039145907473309</v>
      </c>
      <c r="U14">
        <f>Cost_Sch2!U14</f>
        <v>0.85</v>
      </c>
    </row>
    <row r="15" spans="1:21" ht="17">
      <c r="A15" s="1" t="str">
        <f>Cost_Sch2!A15</f>
        <v>PSVM FPSO</v>
      </c>
      <c r="B15">
        <f>VLOOKUP(Cost_Sch2!B15,Coding!$E$27:$F$34,2,FALSE)</f>
        <v>1</v>
      </c>
      <c r="C15">
        <f>VLOOKUP(Cost_Sch2!C15,Coding!$B$2:$D$6,3,FALSE)</f>
        <v>5</v>
      </c>
      <c r="D15">
        <f>VLOOKUP(Cost_Sch2!D15,Coding!$F$8:$H$10,3,FALSE)</f>
        <v>3</v>
      </c>
      <c r="E15">
        <f>VLOOKUP(Cost_Sch2!E15,Coding!$B$36:$C$37,2,FALSE)</f>
        <v>2</v>
      </c>
      <c r="F15" s="7">
        <f>Cost_Sch2!F15</f>
        <v>1</v>
      </c>
      <c r="G15" s="7">
        <f>Cost_Sch2!G15</f>
        <v>6755</v>
      </c>
      <c r="H15">
        <f>VLOOKUP(Cost_Sch2!H15,Coding!$B$12:$D$15,3,FALSE)</f>
        <v>3</v>
      </c>
      <c r="I15" s="7">
        <f>Cost_Sch2!I15</f>
        <v>1249</v>
      </c>
      <c r="J15" s="6">
        <f>Cost_Sch2!J15</f>
        <v>10</v>
      </c>
      <c r="K15">
        <f>VLOOKUP(Cost_Sch2!K15,Coding!$B$44:$C$45,2,FALSE)</f>
        <v>2</v>
      </c>
      <c r="L15" s="7">
        <f>Cost_Sch2!L15</f>
        <v>197833.33333333334</v>
      </c>
      <c r="M15">
        <f>VLOOKUP(Cost_Sch2!M15,Coding!$B$47:$D$53,3,FALSE)</f>
        <v>4</v>
      </c>
      <c r="N15">
        <f>VLOOKUP(Cost_Sch2!N15,Coding!$B$2:$D$6,3,FALSE)</f>
        <v>5</v>
      </c>
      <c r="O15">
        <f>VLOOKUP(Cost_Sch2!O15,Coding!$F$17:$G$25,2,FALSE)</f>
        <v>4</v>
      </c>
      <c r="P15" s="7">
        <f>Cost_Sch2!P15</f>
        <v>2000</v>
      </c>
      <c r="Q15">
        <f>VLOOKUP(Cost_Sch2!Q15,Coding!$B$2:$D$6,3,FALSE)</f>
        <v>2</v>
      </c>
      <c r="R15" s="9">
        <f>Cost_Sch2!R15</f>
        <v>0.79359730412805385</v>
      </c>
      <c r="S15">
        <f>VLOOKUP(Cost_Sch2!S15,Coding!$B$2:$D$6,3,FALSE)</f>
        <v>1</v>
      </c>
      <c r="T15">
        <f>Cost_Sch2!T15</f>
        <v>0.29703763010408324</v>
      </c>
      <c r="U15">
        <f>Cost_Sch2!U15</f>
        <v>0.4</v>
      </c>
    </row>
    <row r="16" spans="1:21" ht="17">
      <c r="A16" s="1" t="str">
        <f>Cost_Sch2!A16</f>
        <v>Baobab Ivoirien MV10</v>
      </c>
      <c r="B16">
        <f>VLOOKUP(Cost_Sch2!B16,Coding!$E$27:$F$34,2,FALSE)</f>
        <v>1</v>
      </c>
      <c r="C16">
        <f>VLOOKUP(Cost_Sch2!C16,Coding!$B$2:$D$6,3,FALSE)</f>
        <v>1</v>
      </c>
      <c r="D16">
        <f>VLOOKUP(Cost_Sch2!D16,Coding!$F$8:$H$10,3,FALSE)</f>
        <v>1</v>
      </c>
      <c r="E16">
        <f>VLOOKUP(Cost_Sch2!E16,Coding!$B$36:$C$37,2,FALSE)</f>
        <v>1</v>
      </c>
      <c r="F16" s="7">
        <f>Cost_Sch2!F16</f>
        <v>3</v>
      </c>
      <c r="G16" s="7">
        <f>Cost_Sch2!G16</f>
        <v>4949</v>
      </c>
      <c r="H16">
        <f>VLOOKUP(Cost_Sch2!H16,Coding!$B$12:$D$15,3,FALSE)</f>
        <v>3</v>
      </c>
      <c r="I16" s="7">
        <f>Cost_Sch2!I16</f>
        <v>711</v>
      </c>
      <c r="J16" s="6">
        <f>Cost_Sch2!J16</f>
        <v>1.5</v>
      </c>
      <c r="K16">
        <f>VLOOKUP(Cost_Sch2!K16,Coding!$B$44:$C$45,2,FALSE)</f>
        <v>2</v>
      </c>
      <c r="L16" s="7">
        <f>Cost_Sch2!L16</f>
        <v>82500</v>
      </c>
      <c r="M16">
        <f>VLOOKUP(Cost_Sch2!M16,Coding!$B$47:$D$53,3,FALSE)</f>
        <v>2</v>
      </c>
      <c r="N16">
        <f>VLOOKUP(Cost_Sch2!N16,Coding!$B$2:$D$6,3,FALSE)</f>
        <v>1</v>
      </c>
      <c r="O16">
        <f>VLOOKUP(Cost_Sch2!O16,Coding!$F$17:$G$25,2,FALSE)</f>
        <v>4</v>
      </c>
      <c r="P16" s="7">
        <f>Cost_Sch2!P16</f>
        <v>970</v>
      </c>
      <c r="Q16">
        <f>VLOOKUP(Cost_Sch2!Q16,Coding!$B$2:$D$6,3,FALSE)</f>
        <v>3</v>
      </c>
      <c r="R16" s="9">
        <f>Cost_Sch2!R16</f>
        <v>0.84848484848484851</v>
      </c>
      <c r="S16">
        <f>VLOOKUP(Cost_Sch2!S16,Coding!$B$2:$D$6,3,FALSE)</f>
        <v>2</v>
      </c>
      <c r="T16">
        <f>Cost_Sch2!T16</f>
        <v>6.7510548523206745E-2</v>
      </c>
      <c r="U16">
        <f>Cost_Sch2!U16</f>
        <v>0</v>
      </c>
    </row>
    <row r="17" spans="1:21" ht="17">
      <c r="A17" s="1" t="str">
        <f>Cost_Sch2!A17</f>
        <v>Prof. John Evans Atta Mills</v>
      </c>
      <c r="B17">
        <f>VLOOKUP(Cost_Sch2!B17,Coding!$E$27:$F$34,2,FALSE)</f>
        <v>1</v>
      </c>
      <c r="C17">
        <f>VLOOKUP(Cost_Sch2!C17,Coding!$B$2:$D$6,3,FALSE)</f>
        <v>4</v>
      </c>
      <c r="D17">
        <f>VLOOKUP(Cost_Sch2!D17,Coding!$F$8:$H$10,3,FALSE)</f>
        <v>3</v>
      </c>
      <c r="E17">
        <f>VLOOKUP(Cost_Sch2!E17,Coding!$B$36:$C$37,2,FALSE)</f>
        <v>1</v>
      </c>
      <c r="F17" s="7">
        <f>Cost_Sch2!F17</f>
        <v>3</v>
      </c>
      <c r="G17" s="7">
        <f>Cost_Sch2!G17</f>
        <v>8617</v>
      </c>
      <c r="H17">
        <f>VLOOKUP(Cost_Sch2!H17,Coding!$B$12:$D$15,3,FALSE)</f>
        <v>3</v>
      </c>
      <c r="I17" s="7">
        <f>Cost_Sch2!I17</f>
        <v>1092</v>
      </c>
      <c r="J17" s="6">
        <f>Cost_Sch2!J17</f>
        <v>4.5</v>
      </c>
      <c r="K17">
        <f>VLOOKUP(Cost_Sch2!K17,Coding!$B$44:$C$45,2,FALSE)</f>
        <v>2</v>
      </c>
      <c r="L17" s="7">
        <f>Cost_Sch2!L17</f>
        <v>108333.33333333333</v>
      </c>
      <c r="M17">
        <f>VLOOKUP(Cost_Sch2!M17,Coding!$B$47:$D$53,3,FALSE)</f>
        <v>3</v>
      </c>
      <c r="N17">
        <f>VLOOKUP(Cost_Sch2!N17,Coding!$B$2:$D$6,3,FALSE)</f>
        <v>1</v>
      </c>
      <c r="O17">
        <f>VLOOKUP(Cost_Sch2!O17,Coding!$F$17:$G$25,2,FALSE)</f>
        <v>4</v>
      </c>
      <c r="P17" s="7">
        <f>Cost_Sch2!P17</f>
        <v>1425</v>
      </c>
      <c r="Q17">
        <f>VLOOKUP(Cost_Sch2!Q17,Coding!$B$2:$D$6,3,FALSE)</f>
        <v>2</v>
      </c>
      <c r="R17" s="9">
        <f>Cost_Sch2!R17</f>
        <v>0.7384615384615385</v>
      </c>
      <c r="S17">
        <f>VLOOKUP(Cost_Sch2!S17,Coding!$B$2:$D$6,3,FALSE)</f>
        <v>5</v>
      </c>
      <c r="T17">
        <f>Cost_Sch2!T17</f>
        <v>1.5567765567765568E-2</v>
      </c>
      <c r="U17">
        <f>Cost_Sch2!U17</f>
        <v>8.8888888888888962E-2</v>
      </c>
    </row>
    <row r="18" spans="1:21" ht="17">
      <c r="A18" s="1" t="str">
        <f>Cost_Sch2!A18</f>
        <v>Agbami</v>
      </c>
      <c r="B18">
        <f>VLOOKUP(Cost_Sch2!B18,Coding!$E$27:$F$34,2,FALSE)</f>
        <v>1</v>
      </c>
      <c r="C18">
        <f>VLOOKUP(Cost_Sch2!C18,Coding!$B$2:$D$6,3,FALSE)</f>
        <v>2</v>
      </c>
      <c r="D18">
        <f>VLOOKUP(Cost_Sch2!D18,Coding!$F$8:$H$10,3,FALSE)</f>
        <v>3</v>
      </c>
      <c r="E18">
        <f>VLOOKUP(Cost_Sch2!E18,Coding!$B$36:$C$37,2,FALSE)</f>
        <v>2</v>
      </c>
      <c r="F18" s="7">
        <f>Cost_Sch2!F18</f>
        <v>2</v>
      </c>
      <c r="G18" s="7">
        <f>Cost_Sch2!G18</f>
        <v>5539</v>
      </c>
      <c r="H18">
        <f>VLOOKUP(Cost_Sch2!H18,Coding!$B$12:$D$15,3,FALSE)</f>
        <v>3</v>
      </c>
      <c r="I18" s="7">
        <f>Cost_Sch2!I18</f>
        <v>1126</v>
      </c>
      <c r="J18" s="6">
        <f>Cost_Sch2!J18</f>
        <v>4.1538461538461542</v>
      </c>
      <c r="K18">
        <f>VLOOKUP(Cost_Sch2!K18,Coding!$B$44:$C$45,2,FALSE)</f>
        <v>1</v>
      </c>
      <c r="L18" s="7">
        <f>Cost_Sch2!L18</f>
        <v>325000</v>
      </c>
      <c r="M18">
        <f>VLOOKUP(Cost_Sch2!M18,Coding!$B$47:$D$53,3,FALSE)</f>
        <v>6</v>
      </c>
      <c r="N18">
        <f>VLOOKUP(Cost_Sch2!N18,Coding!$B$2:$D$6,3,FALSE)</f>
        <v>2</v>
      </c>
      <c r="O18">
        <f>VLOOKUP(Cost_Sch2!O18,Coding!$F$17:$G$25,2,FALSE)</f>
        <v>4</v>
      </c>
      <c r="P18" s="7">
        <f>Cost_Sch2!P18</f>
        <v>1433</v>
      </c>
      <c r="Q18">
        <f>VLOOKUP(Cost_Sch2!Q18,Coding!$B$2:$D$6,3,FALSE)</f>
        <v>2</v>
      </c>
      <c r="R18" s="9">
        <f>Cost_Sch2!R18</f>
        <v>0.76923076923076927</v>
      </c>
      <c r="S18">
        <f>VLOOKUP(Cost_Sch2!S18,Coding!$B$2:$D$6,3,FALSE)</f>
        <v>2</v>
      </c>
      <c r="T18">
        <f>Cost_Sch2!T18</f>
        <v>0.11367673179396093</v>
      </c>
      <c r="U18">
        <f>Cost_Sch2!U18</f>
        <v>0.3</v>
      </c>
    </row>
    <row r="19" spans="1:21" ht="17">
      <c r="A19" s="1" t="str">
        <f>Cost_Sch2!A19</f>
        <v>Akpo</v>
      </c>
      <c r="B19">
        <f>VLOOKUP(Cost_Sch2!B19,Coding!$E$27:$F$34,2,FALSE)</f>
        <v>1</v>
      </c>
      <c r="C19">
        <f>VLOOKUP(Cost_Sch2!C19,Coding!$B$2:$D$6,3,FALSE)</f>
        <v>4</v>
      </c>
      <c r="D19">
        <f>VLOOKUP(Cost_Sch2!D19,Coding!$F$8:$H$10,3,FALSE)</f>
        <v>3</v>
      </c>
      <c r="E19">
        <f>VLOOKUP(Cost_Sch2!E19,Coding!$B$36:$C$37,2,FALSE)</f>
        <v>2</v>
      </c>
      <c r="F19" s="7">
        <f>Cost_Sch2!F19</f>
        <v>1</v>
      </c>
      <c r="G19" s="7">
        <f>Cost_Sch2!G19</f>
        <v>5606</v>
      </c>
      <c r="H19">
        <f>VLOOKUP(Cost_Sch2!H19,Coding!$B$12:$D$15,3,FALSE)</f>
        <v>4</v>
      </c>
      <c r="I19" s="7">
        <f>Cost_Sch2!I19</f>
        <v>1303</v>
      </c>
      <c r="J19" s="6">
        <f>Cost_Sch2!J19</f>
        <v>2.3450000000000002</v>
      </c>
      <c r="K19">
        <f>VLOOKUP(Cost_Sch2!K19,Coding!$B$44:$C$45,2,FALSE)</f>
        <v>1</v>
      </c>
      <c r="L19" s="7">
        <f>Cost_Sch2!L19</f>
        <v>273333.33333333331</v>
      </c>
      <c r="M19">
        <f>VLOOKUP(Cost_Sch2!M19,Coding!$B$47:$D$53,3,FALSE)</f>
        <v>6</v>
      </c>
      <c r="N19">
        <f>VLOOKUP(Cost_Sch2!N19,Coding!$B$2:$D$6,3,FALSE)</f>
        <v>4</v>
      </c>
      <c r="O19">
        <f>VLOOKUP(Cost_Sch2!O19,Coding!$F$17:$G$25,2,FALSE)</f>
        <v>4</v>
      </c>
      <c r="P19" s="7">
        <f>Cost_Sch2!P19</f>
        <v>1325</v>
      </c>
      <c r="Q19">
        <f>VLOOKUP(Cost_Sch2!Q19,Coding!$B$2:$D$6,3,FALSE)</f>
        <v>1</v>
      </c>
      <c r="R19" s="9">
        <f>Cost_Sch2!R19</f>
        <v>0.67682926829268297</v>
      </c>
      <c r="S19">
        <f>VLOOKUP(Cost_Sch2!S19,Coding!$B$2:$D$6,3,FALSE)</f>
        <v>2</v>
      </c>
      <c r="T19">
        <f>Cost_Sch2!T19</f>
        <v>7.2141212586339223E-2</v>
      </c>
      <c r="U19">
        <f>Cost_Sch2!U19</f>
        <v>1.5499999999999998</v>
      </c>
    </row>
    <row r="20" spans="1:21" ht="17">
      <c r="A20" s="1" t="str">
        <f>Cost_Sch2!A20</f>
        <v>Bonga</v>
      </c>
      <c r="B20">
        <f>VLOOKUP(Cost_Sch2!B20,Coding!$E$27:$F$34,2,FALSE)</f>
        <v>1</v>
      </c>
      <c r="C20">
        <f>VLOOKUP(Cost_Sch2!C20,Coding!$B$2:$D$6,3,FALSE)</f>
        <v>4</v>
      </c>
      <c r="D20">
        <f>VLOOKUP(Cost_Sch2!D20,Coding!$F$8:$H$10,3,FALSE)</f>
        <v>3</v>
      </c>
      <c r="E20">
        <f>VLOOKUP(Cost_Sch2!E20,Coding!$B$36:$C$37,2,FALSE)</f>
        <v>2</v>
      </c>
      <c r="F20" s="7">
        <f>Cost_Sch2!F20</f>
        <v>1</v>
      </c>
      <c r="G20" s="7">
        <f>Cost_Sch2!G20</f>
        <v>4049</v>
      </c>
      <c r="H20">
        <f>VLOOKUP(Cost_Sch2!H20,Coding!$B$12:$D$15,3,FALSE)</f>
        <v>3</v>
      </c>
      <c r="I20" s="7">
        <f>Cost_Sch2!I20</f>
        <v>1033</v>
      </c>
      <c r="J20" s="6">
        <f>Cost_Sch2!J20</f>
        <v>2.4</v>
      </c>
      <c r="K20">
        <f>VLOOKUP(Cost_Sch2!K20,Coding!$B$44:$C$45,2,FALSE)</f>
        <v>1</v>
      </c>
      <c r="L20" s="7">
        <f>Cost_Sch2!L20</f>
        <v>253333.33333333334</v>
      </c>
      <c r="M20">
        <f>VLOOKUP(Cost_Sch2!M20,Coding!$B$47:$D$53,3,FALSE)</f>
        <v>6</v>
      </c>
      <c r="N20">
        <f>VLOOKUP(Cost_Sch2!N20,Coding!$B$2:$D$6,3,FALSE)</f>
        <v>3</v>
      </c>
      <c r="O20">
        <f>VLOOKUP(Cost_Sch2!O20,Coding!$F$17:$G$25,2,FALSE)</f>
        <v>4</v>
      </c>
      <c r="P20" s="7">
        <f>Cost_Sch2!P20</f>
        <v>1250</v>
      </c>
      <c r="Q20">
        <f>VLOOKUP(Cost_Sch2!Q20,Coding!$B$2:$D$6,3,FALSE)</f>
        <v>1</v>
      </c>
      <c r="R20" s="9">
        <f>Cost_Sch2!R20</f>
        <v>0.88815789473684204</v>
      </c>
      <c r="S20">
        <f>VLOOKUP(Cost_Sch2!S20,Coding!$B$2:$D$6,3,FALSE)</f>
        <v>3</v>
      </c>
      <c r="T20">
        <f>Cost_Sch2!T20</f>
        <v>0.70764762826718297</v>
      </c>
      <c r="U20">
        <f>Cost_Sch2!U20</f>
        <v>0.50000000000000011</v>
      </c>
    </row>
    <row r="21" spans="1:21" ht="17">
      <c r="A21" s="1" t="str">
        <f>Cost_Sch2!A21</f>
        <v>Egina FPSO</v>
      </c>
      <c r="B21">
        <f>VLOOKUP(Cost_Sch2!B21,Coding!$E$27:$F$34,2,FALSE)</f>
        <v>1</v>
      </c>
      <c r="C21">
        <f>VLOOKUP(Cost_Sch2!C21,Coding!$B$2:$D$6,3,FALSE)</f>
        <v>5</v>
      </c>
      <c r="D21">
        <f>VLOOKUP(Cost_Sch2!D21,Coding!$F$8:$H$10,3,FALSE)</f>
        <v>3</v>
      </c>
      <c r="E21">
        <f>VLOOKUP(Cost_Sch2!E21,Coding!$B$36:$C$37,2,FALSE)</f>
        <v>2</v>
      </c>
      <c r="F21" s="7">
        <f>Cost_Sch2!F21</f>
        <v>1</v>
      </c>
      <c r="G21" s="7">
        <f>Cost_Sch2!G21</f>
        <v>8540</v>
      </c>
      <c r="H21">
        <f>VLOOKUP(Cost_Sch2!H21,Coding!$B$12:$D$15,3,FALSE)</f>
        <v>3</v>
      </c>
      <c r="I21" s="7">
        <f>Cost_Sch2!I21</f>
        <v>1595</v>
      </c>
      <c r="J21" s="6">
        <f>Cost_Sch2!J21</f>
        <v>15</v>
      </c>
      <c r="K21">
        <f>VLOOKUP(Cost_Sch2!K21,Coding!$B$44:$C$45,2,FALSE)</f>
        <v>1</v>
      </c>
      <c r="L21" s="7">
        <f>Cost_Sch2!L21</f>
        <v>260000</v>
      </c>
      <c r="M21">
        <f>VLOOKUP(Cost_Sch2!M21,Coding!$B$47:$D$53,3,FALSE)</f>
        <v>6</v>
      </c>
      <c r="N21">
        <f>VLOOKUP(Cost_Sch2!N21,Coding!$B$2:$D$6,3,FALSE)</f>
        <v>2</v>
      </c>
      <c r="O21">
        <f>VLOOKUP(Cost_Sch2!O21,Coding!$F$17:$G$25,2,FALSE)</f>
        <v>4</v>
      </c>
      <c r="P21" s="7">
        <f>Cost_Sch2!P21</f>
        <v>1600</v>
      </c>
      <c r="Q21">
        <f>VLOOKUP(Cost_Sch2!Q21,Coding!$B$2:$D$6,3,FALSE)</f>
        <v>3</v>
      </c>
      <c r="R21" s="9">
        <f>Cost_Sch2!R21</f>
        <v>0.76923076923076927</v>
      </c>
      <c r="S21">
        <f>VLOOKUP(Cost_Sch2!S21,Coding!$B$2:$D$6,3,FALSE)</f>
        <v>2</v>
      </c>
      <c r="T21">
        <f>Cost_Sch2!T21</f>
        <v>0.28714733542319748</v>
      </c>
      <c r="U21">
        <f>Cost_Sch2!U21</f>
        <v>-3.3333333333333333E-2</v>
      </c>
    </row>
    <row r="22" spans="1:21" ht="17">
      <c r="A22" s="1" t="str">
        <f>Cost_Sch2!A22</f>
        <v>Erha</v>
      </c>
      <c r="B22">
        <f>VLOOKUP(Cost_Sch2!B22,Coding!$E$27:$F$34,2,FALSE)</f>
        <v>1</v>
      </c>
      <c r="C22">
        <f>VLOOKUP(Cost_Sch2!C22,Coding!$B$2:$D$6,3,FALSE)</f>
        <v>4</v>
      </c>
      <c r="D22">
        <f>VLOOKUP(Cost_Sch2!D22,Coding!$F$8:$H$10,3,FALSE)</f>
        <v>3</v>
      </c>
      <c r="E22">
        <f>VLOOKUP(Cost_Sch2!E22,Coding!$B$36:$C$37,2,FALSE)</f>
        <v>2</v>
      </c>
      <c r="F22" s="7">
        <f>Cost_Sch2!F22</f>
        <v>1</v>
      </c>
      <c r="G22" s="7">
        <f>Cost_Sch2!G22</f>
        <v>4671</v>
      </c>
      <c r="H22">
        <f>VLOOKUP(Cost_Sch2!H22,Coding!$B$12:$D$15,3,FALSE)</f>
        <v>3</v>
      </c>
      <c r="I22" s="7">
        <f>Cost_Sch2!I22</f>
        <v>1081</v>
      </c>
      <c r="J22" s="6">
        <f>Cost_Sch2!J22</f>
        <v>2.6</v>
      </c>
      <c r="K22">
        <f>VLOOKUP(Cost_Sch2!K22,Coding!$B$44:$C$45,2,FALSE)</f>
        <v>1</v>
      </c>
      <c r="L22" s="7">
        <f>Cost_Sch2!L22</f>
        <v>266666.66666666669</v>
      </c>
      <c r="M22">
        <f>VLOOKUP(Cost_Sch2!M22,Coding!$B$47:$D$53,3,FALSE)</f>
        <v>6</v>
      </c>
      <c r="N22">
        <f>VLOOKUP(Cost_Sch2!N22,Coding!$B$2:$D$6,3,FALSE)</f>
        <v>2</v>
      </c>
      <c r="O22">
        <f>VLOOKUP(Cost_Sch2!O22,Coding!$F$17:$G$25,2,FALSE)</f>
        <v>4</v>
      </c>
      <c r="P22" s="7">
        <f>Cost_Sch2!P22</f>
        <v>1180</v>
      </c>
      <c r="Q22">
        <f>VLOOKUP(Cost_Sch2!Q22,Coding!$B$2:$D$6,3,FALSE)</f>
        <v>2</v>
      </c>
      <c r="R22" s="9">
        <f>Cost_Sch2!R22</f>
        <v>0.78749999999999998</v>
      </c>
      <c r="S22">
        <f>VLOOKUP(Cost_Sch2!S22,Coding!$B$2:$D$6,3,FALSE)</f>
        <v>2</v>
      </c>
      <c r="T22">
        <f>Cost_Sch2!T22</f>
        <v>0.1933395004625347</v>
      </c>
      <c r="U22">
        <f>Cost_Sch2!U22</f>
        <v>0.57000000000000028</v>
      </c>
    </row>
    <row r="23" spans="1:21" ht="17">
      <c r="A23" s="1" t="str">
        <f>Cost_Sch2!A23</f>
        <v>Kizomba A</v>
      </c>
      <c r="B23">
        <f>VLOOKUP(Cost_Sch2!B23,Coding!$E$27:$F$34,2,FALSE)</f>
        <v>1</v>
      </c>
      <c r="C23">
        <f>VLOOKUP(Cost_Sch2!C23,Coding!$B$2:$D$6,3,FALSE)</f>
        <v>3</v>
      </c>
      <c r="D23">
        <f>VLOOKUP(Cost_Sch2!D23,Coding!$F$8:$H$10,3,FALSE)</f>
        <v>3</v>
      </c>
      <c r="E23">
        <f>VLOOKUP(Cost_Sch2!E23,Coding!$B$36:$C$37,2,FALSE)</f>
        <v>2</v>
      </c>
      <c r="F23" s="7">
        <f>Cost_Sch2!F23</f>
        <v>1</v>
      </c>
      <c r="G23" s="7">
        <f>Cost_Sch2!G23</f>
        <v>4253</v>
      </c>
      <c r="H23">
        <f>VLOOKUP(Cost_Sch2!H23,Coding!$B$12:$D$15,3,FALSE)</f>
        <v>3</v>
      </c>
      <c r="I23" s="7">
        <f>Cost_Sch2!I23</f>
        <v>1073</v>
      </c>
      <c r="J23" s="6">
        <f>Cost_Sch2!J23</f>
        <v>0.77</v>
      </c>
      <c r="K23">
        <f>VLOOKUP(Cost_Sch2!K23,Coding!$B$44:$C$45,2,FALSE)</f>
        <v>1</v>
      </c>
      <c r="L23" s="7">
        <f>Cost_Sch2!L23</f>
        <v>316666.66666666669</v>
      </c>
      <c r="M23">
        <f>VLOOKUP(Cost_Sch2!M23,Coding!$B$47:$D$53,3,FALSE)</f>
        <v>6</v>
      </c>
      <c r="N23">
        <f>VLOOKUP(Cost_Sch2!N23,Coding!$B$2:$D$6,3,FALSE)</f>
        <v>2</v>
      </c>
      <c r="O23">
        <f>VLOOKUP(Cost_Sch2!O23,Coding!$F$17:$G$25,2,FALSE)</f>
        <v>4</v>
      </c>
      <c r="P23" s="7">
        <f>Cost_Sch2!P23</f>
        <v>1250</v>
      </c>
      <c r="Q23">
        <f>VLOOKUP(Cost_Sch2!Q23,Coding!$B$2:$D$6,3,FALSE)</f>
        <v>3</v>
      </c>
      <c r="R23" s="9">
        <f>Cost_Sch2!R23</f>
        <v>0.78947368421052622</v>
      </c>
      <c r="S23">
        <f>VLOOKUP(Cost_Sch2!S23,Coding!$B$2:$D$6,3,FALSE)</f>
        <v>2</v>
      </c>
      <c r="T23">
        <f>Cost_Sch2!T23</f>
        <v>5.5917986952469714E-3</v>
      </c>
      <c r="U23">
        <f>Cost_Sch2!U23</f>
        <v>0.13333333333333322</v>
      </c>
    </row>
    <row r="24" spans="1:21" ht="17">
      <c r="A24" s="1" t="str">
        <f>Cost_Sch2!A24</f>
        <v>Ichthys Venturer</v>
      </c>
      <c r="B24">
        <f>VLOOKUP(Cost_Sch2!B24,Coding!$E$27:$F$34,2,FALSE)</f>
        <v>4</v>
      </c>
      <c r="C24">
        <f>VLOOKUP(Cost_Sch2!C24,Coding!$B$2:$D$6,3,FALSE)</f>
        <v>4</v>
      </c>
      <c r="D24">
        <f>VLOOKUP(Cost_Sch2!D24,Coding!$F$8:$H$10,3,FALSE)</f>
        <v>3</v>
      </c>
      <c r="E24">
        <f>VLOOKUP(Cost_Sch2!E24,Coding!$B$36:$C$37,2,FALSE)</f>
        <v>2</v>
      </c>
      <c r="F24" s="7">
        <f>Cost_Sch2!F24</f>
        <v>1</v>
      </c>
      <c r="G24" s="7">
        <f>Cost_Sch2!G24</f>
        <v>8102</v>
      </c>
      <c r="H24">
        <f>VLOOKUP(Cost_Sch2!H24,Coding!$B$12:$D$15,3,FALSE)</f>
        <v>3</v>
      </c>
      <c r="I24" s="7">
        <f>Cost_Sch2!I24</f>
        <v>1743</v>
      </c>
      <c r="J24" s="6">
        <f>Cost_Sch2!J24</f>
        <v>2</v>
      </c>
      <c r="K24">
        <f>VLOOKUP(Cost_Sch2!K24,Coding!$B$44:$C$45,2,FALSE)</f>
        <v>1</v>
      </c>
      <c r="L24" s="7">
        <f>Cost_Sch2!L24</f>
        <v>85000</v>
      </c>
      <c r="M24">
        <f>VLOOKUP(Cost_Sch2!M24,Coding!$B$47:$D$53,3,FALSE)</f>
        <v>2</v>
      </c>
      <c r="N24">
        <f>VLOOKUP(Cost_Sch2!N24,Coding!$B$2:$D$6,3,FALSE)</f>
        <v>5</v>
      </c>
      <c r="O24">
        <f>VLOOKUP(Cost_Sch2!O24,Coding!$F$17:$G$25,2,FALSE)</f>
        <v>4</v>
      </c>
      <c r="P24" s="7">
        <f>Cost_Sch2!P24</f>
        <v>250</v>
      </c>
      <c r="Q24">
        <f>VLOOKUP(Cost_Sch2!Q24,Coding!$B$2:$D$6,3,FALSE)</f>
        <v>2</v>
      </c>
      <c r="R24" s="9">
        <f>Cost_Sch2!R24</f>
        <v>1</v>
      </c>
      <c r="S24">
        <f>VLOOKUP(Cost_Sch2!S24,Coding!$B$2:$D$6,3,FALSE)</f>
        <v>5</v>
      </c>
      <c r="T24">
        <f>Cost_Sch2!T24</f>
        <v>0.3763625932300631</v>
      </c>
      <c r="U24">
        <f>Cost_Sch2!U24</f>
        <v>0.32352941176470584</v>
      </c>
    </row>
    <row r="25" spans="1:21" ht="17">
      <c r="A25" s="1" t="str">
        <f>Cost_Sch2!A25</f>
        <v>Pyrenees Venture</v>
      </c>
      <c r="B25">
        <f>VLOOKUP(Cost_Sch2!B25,Coding!$E$27:$F$34,2,FALSE)</f>
        <v>4</v>
      </c>
      <c r="C25">
        <f>VLOOKUP(Cost_Sch2!C25,Coding!$B$2:$D$6,3,FALSE)</f>
        <v>3</v>
      </c>
      <c r="D25">
        <f>VLOOKUP(Cost_Sch2!D25,Coding!$F$8:$H$10,3,FALSE)</f>
        <v>3</v>
      </c>
      <c r="E25">
        <f>VLOOKUP(Cost_Sch2!E25,Coding!$B$36:$C$37,2,FALSE)</f>
        <v>2</v>
      </c>
      <c r="F25" s="7">
        <f>Cost_Sch2!F25</f>
        <v>2</v>
      </c>
      <c r="G25" s="7">
        <f>Cost_Sch2!G25</f>
        <v>6379</v>
      </c>
      <c r="H25">
        <f>VLOOKUP(Cost_Sch2!H25,Coding!$B$12:$D$15,3,FALSE)</f>
        <v>3</v>
      </c>
      <c r="I25" s="7">
        <f>Cost_Sch2!I25</f>
        <v>1014</v>
      </c>
      <c r="J25" s="6">
        <f>Cost_Sch2!J25</f>
        <v>1.66</v>
      </c>
      <c r="K25">
        <f>VLOOKUP(Cost_Sch2!K25,Coding!$B$44:$C$45,2,FALSE)</f>
        <v>2</v>
      </c>
      <c r="L25" s="7">
        <f>Cost_Sch2!L25</f>
        <v>106000</v>
      </c>
      <c r="M25">
        <f>VLOOKUP(Cost_Sch2!M25,Coding!$B$47:$D$53,3,FALSE)</f>
        <v>3</v>
      </c>
      <c r="N25">
        <f>VLOOKUP(Cost_Sch2!N25,Coding!$B$2:$D$6,3,FALSE)</f>
        <v>4</v>
      </c>
      <c r="O25">
        <f>VLOOKUP(Cost_Sch2!O25,Coding!$F$17:$G$25,2,FALSE)</f>
        <v>4</v>
      </c>
      <c r="P25" s="7">
        <f>Cost_Sch2!P25</f>
        <v>200</v>
      </c>
      <c r="Q25">
        <f>VLOOKUP(Cost_Sch2!Q25,Coding!$B$2:$D$6,3,FALSE)</f>
        <v>4</v>
      </c>
      <c r="R25" s="9">
        <f>Cost_Sch2!R25</f>
        <v>0.90566037735849059</v>
      </c>
      <c r="S25">
        <f>VLOOKUP(Cost_Sch2!S25,Coding!$B$2:$D$6,3,FALSE)</f>
        <v>5</v>
      </c>
      <c r="T25">
        <f>Cost_Sch2!T25</f>
        <v>1.9723865877712033E-3</v>
      </c>
      <c r="U25">
        <f>Cost_Sch2!U25</f>
        <v>1.2027952212040005E-2</v>
      </c>
    </row>
    <row r="26" spans="1:21" ht="17">
      <c r="A26" s="1" t="str">
        <f>Cost_Sch2!A26</f>
        <v>Ngujima Yin</v>
      </c>
      <c r="B26">
        <f>VLOOKUP(Cost_Sch2!B26,Coding!$E$27:$F$34,2,FALSE)</f>
        <v>4</v>
      </c>
      <c r="C26">
        <f>VLOOKUP(Cost_Sch2!C26,Coding!$B$2:$D$6,3,FALSE)</f>
        <v>3</v>
      </c>
      <c r="D26">
        <f>VLOOKUP(Cost_Sch2!D26,Coding!$F$8:$H$10,3,FALSE)</f>
        <v>3</v>
      </c>
      <c r="E26">
        <f>VLOOKUP(Cost_Sch2!E26,Coding!$B$36:$C$37,2,FALSE)</f>
        <v>2</v>
      </c>
      <c r="F26" s="7">
        <f>Cost_Sch2!F26</f>
        <v>1</v>
      </c>
      <c r="G26" s="7">
        <f>Cost_Sch2!G26</f>
        <v>5993</v>
      </c>
      <c r="H26">
        <f>VLOOKUP(Cost_Sch2!H26,Coding!$B$12:$D$15,3,FALSE)</f>
        <v>3</v>
      </c>
      <c r="I26" s="7">
        <f>Cost_Sch2!I26</f>
        <v>716</v>
      </c>
      <c r="J26" s="6">
        <f>Cost_Sch2!J26</f>
        <v>0.72</v>
      </c>
      <c r="K26">
        <f>VLOOKUP(Cost_Sch2!K26,Coding!$B$44:$C$45,2,FALSE)</f>
        <v>2</v>
      </c>
      <c r="L26" s="7">
        <f>Cost_Sch2!L26</f>
        <v>136666.66666666666</v>
      </c>
      <c r="M26">
        <f>VLOOKUP(Cost_Sch2!M26,Coding!$B$47:$D$53,3,FALSE)</f>
        <v>3</v>
      </c>
      <c r="N26">
        <f>VLOOKUP(Cost_Sch2!N26,Coding!$B$2:$D$6,3,FALSE)</f>
        <v>2</v>
      </c>
      <c r="O26">
        <f>VLOOKUP(Cost_Sch2!O26,Coding!$F$17:$G$25,2,FALSE)</f>
        <v>4</v>
      </c>
      <c r="P26" s="7">
        <f>Cost_Sch2!P26</f>
        <v>340</v>
      </c>
      <c r="Q26">
        <f>VLOOKUP(Cost_Sch2!Q26,Coding!$B$2:$D$6,3,FALSE)</f>
        <v>2</v>
      </c>
      <c r="R26" s="9">
        <f>Cost_Sch2!R26</f>
        <v>0.87804878048780499</v>
      </c>
      <c r="S26">
        <f>VLOOKUP(Cost_Sch2!S26,Coding!$B$2:$D$6,3,FALSE)</f>
        <v>3</v>
      </c>
      <c r="T26">
        <f>Cost_Sch2!T26</f>
        <v>0.14664804469273743</v>
      </c>
      <c r="U26">
        <f>Cost_Sch2!U26</f>
        <v>0.33333333333333331</v>
      </c>
    </row>
    <row r="27" spans="1:21" ht="17">
      <c r="A27" s="1" t="str">
        <f>Cost_Sch2!A27</f>
        <v>P 50</v>
      </c>
      <c r="B27">
        <f>VLOOKUP(Cost_Sch2!B27,Coding!$E$27:$F$34,2,FALSE)</f>
        <v>7</v>
      </c>
      <c r="C27">
        <f>VLOOKUP(Cost_Sch2!C27,Coding!$B$2:$D$6,3,FALSE)</f>
        <v>4</v>
      </c>
      <c r="D27">
        <f>VLOOKUP(Cost_Sch2!D27,Coding!$F$8:$H$10,3,FALSE)</f>
        <v>2</v>
      </c>
      <c r="E27">
        <f>VLOOKUP(Cost_Sch2!E27,Coding!$B$36:$C$37,2,FALSE)</f>
        <v>2</v>
      </c>
      <c r="F27" s="7">
        <f>Cost_Sch2!F27</f>
        <v>1</v>
      </c>
      <c r="G27" s="7">
        <f>Cost_Sch2!G27</f>
        <v>4557</v>
      </c>
      <c r="H27">
        <f>VLOOKUP(Cost_Sch2!H27,Coding!$B$12:$D$15,3,FALSE)</f>
        <v>2</v>
      </c>
      <c r="I27" s="7">
        <f>Cost_Sch2!I27</f>
        <v>844</v>
      </c>
      <c r="J27" s="6">
        <f>Cost_Sch2!J27</f>
        <v>0.496</v>
      </c>
      <c r="K27">
        <f>VLOOKUP(Cost_Sch2!K27,Coding!$B$44:$C$45,2,FALSE)</f>
        <v>2</v>
      </c>
      <c r="L27" s="7">
        <f>Cost_Sch2!L27</f>
        <v>215000</v>
      </c>
      <c r="M27">
        <f>VLOOKUP(Cost_Sch2!M27,Coding!$B$47:$D$53,3,FALSE)</f>
        <v>5</v>
      </c>
      <c r="N27">
        <f>VLOOKUP(Cost_Sch2!N27,Coding!$B$2:$D$6,3,FALSE)</f>
        <v>4</v>
      </c>
      <c r="O27">
        <f>VLOOKUP(Cost_Sch2!O27,Coding!$F$17:$G$25,2,FALSE)</f>
        <v>4</v>
      </c>
      <c r="P27" s="7">
        <f>Cost_Sch2!P27</f>
        <v>1240</v>
      </c>
      <c r="Q27">
        <f>VLOOKUP(Cost_Sch2!Q27,Coding!$B$2:$D$6,3,FALSE)</f>
        <v>1</v>
      </c>
      <c r="R27" s="9">
        <f>Cost_Sch2!R27</f>
        <v>0.83720930232558144</v>
      </c>
      <c r="S27">
        <f>VLOOKUP(Cost_Sch2!S27,Coding!$B$2:$D$6,3,FALSE)</f>
        <v>1</v>
      </c>
      <c r="T27">
        <f>Cost_Sch2!T27</f>
        <v>0.6635071090047393</v>
      </c>
      <c r="U27">
        <f>Cost_Sch2!U27</f>
        <v>0.41129032258064507</v>
      </c>
    </row>
    <row r="28" spans="1:21" ht="17">
      <c r="A28" s="1" t="str">
        <f>Cost_Sch2!A28</f>
        <v>P 43</v>
      </c>
      <c r="B28">
        <f>VLOOKUP(Cost_Sch2!B28,Coding!$E$27:$F$34,2,FALSE)</f>
        <v>7</v>
      </c>
      <c r="C28">
        <f>VLOOKUP(Cost_Sch2!C28,Coding!$B$2:$D$6,3,FALSE)</f>
        <v>5</v>
      </c>
      <c r="D28">
        <f>VLOOKUP(Cost_Sch2!D28,Coding!$F$8:$H$10,3,FALSE)</f>
        <v>2</v>
      </c>
      <c r="E28">
        <f>VLOOKUP(Cost_Sch2!E28,Coding!$B$36:$C$37,2,FALSE)</f>
        <v>2</v>
      </c>
      <c r="F28" s="7">
        <f>Cost_Sch2!F28</f>
        <v>1</v>
      </c>
      <c r="G28" s="7">
        <f>Cost_Sch2!G28</f>
        <v>4199</v>
      </c>
      <c r="H28">
        <f>VLOOKUP(Cost_Sch2!H28,Coding!$B$12:$D$15,3,FALSE)</f>
        <v>4</v>
      </c>
      <c r="I28" s="7">
        <f>Cost_Sch2!I28</f>
        <v>883</v>
      </c>
      <c r="J28" s="6">
        <f>Cost_Sch2!J28</f>
        <v>1.3</v>
      </c>
      <c r="K28">
        <f>VLOOKUP(Cost_Sch2!K28,Coding!$B$44:$C$45,2,FALSE)</f>
        <v>2</v>
      </c>
      <c r="L28" s="7">
        <f>Cost_Sch2!L28</f>
        <v>185000</v>
      </c>
      <c r="M28">
        <f>VLOOKUP(Cost_Sch2!M28,Coding!$B$47:$D$53,3,FALSE)</f>
        <v>4</v>
      </c>
      <c r="N28">
        <f>VLOOKUP(Cost_Sch2!N28,Coding!$B$2:$D$6,3,FALSE)</f>
        <v>3</v>
      </c>
      <c r="O28">
        <f>VLOOKUP(Cost_Sch2!O28,Coding!$F$17:$G$25,2,FALSE)</f>
        <v>4</v>
      </c>
      <c r="P28" s="7">
        <f>Cost_Sch2!P28</f>
        <v>800</v>
      </c>
      <c r="Q28">
        <f>VLOOKUP(Cost_Sch2!Q28,Coding!$B$2:$D$6,3,FALSE)</f>
        <v>1</v>
      </c>
      <c r="R28" s="9">
        <f>Cost_Sch2!R28</f>
        <v>0.81081081081081086</v>
      </c>
      <c r="S28">
        <f>VLOOKUP(Cost_Sch2!S28,Coding!$B$2:$D$6,3,FALSE)</f>
        <v>1</v>
      </c>
      <c r="T28">
        <f>Cost_Sch2!T28</f>
        <v>0.43827859569648925</v>
      </c>
      <c r="U28">
        <f>Cost_Sch2!U28</f>
        <v>0.38461538461538458</v>
      </c>
    </row>
    <row r="29" spans="1:21" ht="17">
      <c r="A29" s="1" t="str">
        <f>Cost_Sch2!A29</f>
        <v>P 48</v>
      </c>
      <c r="B29">
        <f>VLOOKUP(Cost_Sch2!B29,Coding!$E$27:$F$34,2,FALSE)</f>
        <v>7</v>
      </c>
      <c r="C29">
        <f>VLOOKUP(Cost_Sch2!C29,Coding!$B$2:$D$6,3,FALSE)</f>
        <v>5</v>
      </c>
      <c r="D29">
        <f>VLOOKUP(Cost_Sch2!D29,Coding!$F$8:$H$10,3,FALSE)</f>
        <v>2</v>
      </c>
      <c r="E29">
        <f>VLOOKUP(Cost_Sch2!E29,Coding!$B$36:$C$37,2,FALSE)</f>
        <v>2</v>
      </c>
      <c r="F29" s="7">
        <f>Cost_Sch2!F29</f>
        <v>1</v>
      </c>
      <c r="G29" s="7">
        <f>Cost_Sch2!G29</f>
        <v>4199</v>
      </c>
      <c r="H29">
        <f>VLOOKUP(Cost_Sch2!H29,Coding!$B$12:$D$15,3,FALSE)</f>
        <v>4</v>
      </c>
      <c r="I29" s="7">
        <f>Cost_Sch2!I29</f>
        <v>1066</v>
      </c>
      <c r="J29" s="6">
        <f>Cost_Sch2!J29</f>
        <v>1.3</v>
      </c>
      <c r="K29">
        <f>VLOOKUP(Cost_Sch2!K29,Coding!$B$44:$C$45,2,FALSE)</f>
        <v>2</v>
      </c>
      <c r="L29" s="7">
        <f>Cost_Sch2!L29</f>
        <v>185000</v>
      </c>
      <c r="M29">
        <f>VLOOKUP(Cost_Sch2!M29,Coding!$B$47:$D$53,3,FALSE)</f>
        <v>4</v>
      </c>
      <c r="N29">
        <f>VLOOKUP(Cost_Sch2!N29,Coding!$B$2:$D$6,3,FALSE)</f>
        <v>1</v>
      </c>
      <c r="O29">
        <f>VLOOKUP(Cost_Sch2!O29,Coding!$F$17:$G$25,2,FALSE)</f>
        <v>4</v>
      </c>
      <c r="P29" s="7">
        <f>Cost_Sch2!P29</f>
        <v>1040</v>
      </c>
      <c r="Q29">
        <f>VLOOKUP(Cost_Sch2!Q29,Coding!$B$2:$D$6,3,FALSE)</f>
        <v>2</v>
      </c>
      <c r="R29" s="9">
        <f>Cost_Sch2!R29</f>
        <v>0.81081081081081086</v>
      </c>
      <c r="S29">
        <f>VLOOKUP(Cost_Sch2!S29,Coding!$B$2:$D$6,3,FALSE)</f>
        <v>1</v>
      </c>
      <c r="T29">
        <f>Cost_Sch2!T29</f>
        <v>0.25515947467166977</v>
      </c>
      <c r="U29">
        <f>Cost_Sch2!U29</f>
        <v>0.38461538461538458</v>
      </c>
    </row>
    <row r="30" spans="1:21" ht="17">
      <c r="A30" s="1" t="str">
        <f>Cost_Sch2!A30</f>
        <v>Frade</v>
      </c>
      <c r="B30">
        <f>VLOOKUP(Cost_Sch2!B30,Coding!$E$27:$F$34,2,FALSE)</f>
        <v>7</v>
      </c>
      <c r="C30">
        <f>VLOOKUP(Cost_Sch2!C30,Coding!$B$2:$D$6,3,FALSE)</f>
        <v>3</v>
      </c>
      <c r="D30">
        <f>VLOOKUP(Cost_Sch2!D30,Coding!$F$8:$H$10,3,FALSE)</f>
        <v>3</v>
      </c>
      <c r="E30">
        <f>VLOOKUP(Cost_Sch2!E30,Coding!$B$36:$C$37,2,FALSE)</f>
        <v>2</v>
      </c>
      <c r="F30" s="7">
        <f>Cost_Sch2!F30</f>
        <v>1</v>
      </c>
      <c r="G30" s="7">
        <f>Cost_Sch2!G30</f>
        <v>6014</v>
      </c>
      <c r="H30">
        <f>VLOOKUP(Cost_Sch2!H30,Coding!$B$12:$D$15,3,FALSE)</f>
        <v>3</v>
      </c>
      <c r="I30" s="7">
        <f>Cost_Sch2!I30</f>
        <v>909</v>
      </c>
      <c r="J30" s="6">
        <f>Cost_Sch2!J30</f>
        <v>2</v>
      </c>
      <c r="K30">
        <f>VLOOKUP(Cost_Sch2!K30,Coding!$B$44:$C$45,2,FALSE)</f>
        <v>2</v>
      </c>
      <c r="L30" s="7">
        <f>Cost_Sch2!L30</f>
        <v>117666.66666666667</v>
      </c>
      <c r="M30">
        <f>VLOOKUP(Cost_Sch2!M30,Coding!$B$47:$D$53,3,FALSE)</f>
        <v>3</v>
      </c>
      <c r="N30">
        <f>VLOOKUP(Cost_Sch2!N30,Coding!$B$2:$D$6,3,FALSE)</f>
        <v>2</v>
      </c>
      <c r="O30">
        <f>VLOOKUP(Cost_Sch2!O30,Coding!$F$17:$G$25,2,FALSE)</f>
        <v>4</v>
      </c>
      <c r="P30" s="7">
        <f>Cost_Sch2!P30</f>
        <v>1080</v>
      </c>
      <c r="Q30">
        <f>VLOOKUP(Cost_Sch2!Q30,Coding!$B$2:$D$6,3,FALSE)</f>
        <v>1</v>
      </c>
      <c r="R30" s="9">
        <f>Cost_Sch2!R30</f>
        <v>0.84985835694050993</v>
      </c>
      <c r="S30">
        <f>VLOOKUP(Cost_Sch2!S30,Coding!$B$2:$D$6,3,FALSE)</f>
        <v>4</v>
      </c>
      <c r="T30">
        <f>Cost_Sch2!T30</f>
        <v>0.20902090209020902</v>
      </c>
      <c r="U30">
        <f>Cost_Sch2!U30</f>
        <v>1.35</v>
      </c>
    </row>
    <row r="31" spans="1:21" ht="17">
      <c r="A31" s="1" t="str">
        <f>Cost_Sch2!A31</f>
        <v>Cidade de Itaguai MV26</v>
      </c>
      <c r="B31">
        <f>VLOOKUP(Cost_Sch2!B31,Coding!$E$27:$F$34,2,FALSE)</f>
        <v>7</v>
      </c>
      <c r="C31">
        <f>VLOOKUP(Cost_Sch2!C31,Coding!$B$2:$D$6,3,FALSE)</f>
        <v>4</v>
      </c>
      <c r="D31">
        <f>VLOOKUP(Cost_Sch2!D31,Coding!$F$8:$H$10,3,FALSE)</f>
        <v>2</v>
      </c>
      <c r="E31">
        <f>VLOOKUP(Cost_Sch2!E31,Coding!$B$36:$C$37,2,FALSE)</f>
        <v>1</v>
      </c>
      <c r="F31" s="7">
        <f>Cost_Sch2!F31</f>
        <v>3</v>
      </c>
      <c r="G31" s="7">
        <f>Cost_Sch2!G31</f>
        <v>8352</v>
      </c>
      <c r="H31">
        <f>VLOOKUP(Cost_Sch2!H31,Coding!$B$12:$D$15,3,FALSE)</f>
        <v>3</v>
      </c>
      <c r="I31" s="7">
        <f>Cost_Sch2!I31</f>
        <v>838</v>
      </c>
      <c r="J31" s="6">
        <f>Cost_Sch2!J31</f>
        <v>1.17</v>
      </c>
      <c r="K31">
        <f>VLOOKUP(Cost_Sch2!K31,Coding!$B$44:$C$45,2,FALSE)</f>
        <v>2</v>
      </c>
      <c r="L31" s="7">
        <f>Cost_Sch2!L31</f>
        <v>196666.66666666666</v>
      </c>
      <c r="M31">
        <f>VLOOKUP(Cost_Sch2!M31,Coding!$B$47:$D$53,3,FALSE)</f>
        <v>4</v>
      </c>
      <c r="N31">
        <f>VLOOKUP(Cost_Sch2!N31,Coding!$B$2:$D$6,3,FALSE)</f>
        <v>1</v>
      </c>
      <c r="O31">
        <f>VLOOKUP(Cost_Sch2!O31,Coding!$F$17:$G$25,2,FALSE)</f>
        <v>4</v>
      </c>
      <c r="P31" s="7">
        <f>Cost_Sch2!P31</f>
        <v>2240</v>
      </c>
      <c r="Q31">
        <f>VLOOKUP(Cost_Sch2!Q31,Coding!$B$2:$D$6,3,FALSE)</f>
        <v>3</v>
      </c>
      <c r="R31" s="9">
        <f>Cost_Sch2!R31</f>
        <v>0.76271186440677974</v>
      </c>
      <c r="S31">
        <f>VLOOKUP(Cost_Sch2!S31,Coding!$B$2:$D$6,3,FALSE)</f>
        <v>1</v>
      </c>
      <c r="T31">
        <f>Cost_Sch2!T31</f>
        <v>0.18138424821002386</v>
      </c>
      <c r="U31">
        <f>Cost_Sch2!U31</f>
        <v>0</v>
      </c>
    </row>
    <row r="32" spans="1:21" ht="17">
      <c r="A32" s="1" t="str">
        <f>Cost_Sch2!A32</f>
        <v>P 57</v>
      </c>
      <c r="B32">
        <f>VLOOKUP(Cost_Sch2!B32,Coding!$E$27:$F$34,2,FALSE)</f>
        <v>7</v>
      </c>
      <c r="C32">
        <f>VLOOKUP(Cost_Sch2!C32,Coding!$B$2:$D$6,3,FALSE)</f>
        <v>5</v>
      </c>
      <c r="D32">
        <f>VLOOKUP(Cost_Sch2!D32,Coding!$F$8:$H$10,3,FALSE)</f>
        <v>2</v>
      </c>
      <c r="E32">
        <f>VLOOKUP(Cost_Sch2!E32,Coding!$B$36:$C$37,2,FALSE)</f>
        <v>1</v>
      </c>
      <c r="F32" s="7">
        <f>Cost_Sch2!F32</f>
        <v>2</v>
      </c>
      <c r="G32" s="7">
        <f>Cost_Sch2!G32</f>
        <v>6622</v>
      </c>
      <c r="H32">
        <f>VLOOKUP(Cost_Sch2!H32,Coding!$B$12:$D$15,3,FALSE)</f>
        <v>3</v>
      </c>
      <c r="I32" s="7">
        <f>Cost_Sch2!I32</f>
        <v>1041</v>
      </c>
      <c r="J32" s="6">
        <f>Cost_Sch2!J32</f>
        <v>1.1950000000000001</v>
      </c>
      <c r="K32">
        <f>VLOOKUP(Cost_Sch2!K32,Coding!$B$44:$C$45,2,FALSE)</f>
        <v>2</v>
      </c>
      <c r="L32" s="7">
        <f>Cost_Sch2!L32</f>
        <v>191833.33333333334</v>
      </c>
      <c r="M32">
        <f>VLOOKUP(Cost_Sch2!M32,Coding!$B$47:$D$53,3,FALSE)</f>
        <v>4</v>
      </c>
      <c r="N32">
        <f>VLOOKUP(Cost_Sch2!N32,Coding!$B$2:$D$6,3,FALSE)</f>
        <v>1</v>
      </c>
      <c r="O32">
        <f>VLOOKUP(Cost_Sch2!O32,Coding!$F$17:$G$25,2,FALSE)</f>
        <v>4</v>
      </c>
      <c r="P32" s="7">
        <f>Cost_Sch2!P32</f>
        <v>1300</v>
      </c>
      <c r="Q32">
        <f>VLOOKUP(Cost_Sch2!Q32,Coding!$B$2:$D$6,3,FALSE)</f>
        <v>4</v>
      </c>
      <c r="R32" s="9">
        <f>Cost_Sch2!R32</f>
        <v>0.93831450912250214</v>
      </c>
      <c r="S32">
        <f>VLOOKUP(Cost_Sch2!S32,Coding!$B$2:$D$6,3,FALSE)</f>
        <v>1</v>
      </c>
      <c r="T32">
        <f>Cost_Sch2!T32</f>
        <v>-4.5148895292987511E-2</v>
      </c>
      <c r="U32">
        <f>Cost_Sch2!U32</f>
        <v>4.1841004184099521E-3</v>
      </c>
    </row>
    <row r="33" spans="1:21" ht="17">
      <c r="A33" s="1" t="str">
        <f>Cost_Sch2!A33</f>
        <v>Pioneiro de Libra</v>
      </c>
      <c r="B33">
        <f>VLOOKUP(Cost_Sch2!B33,Coding!$E$27:$F$34,2,FALSE)</f>
        <v>7</v>
      </c>
      <c r="C33">
        <f>VLOOKUP(Cost_Sch2!C33,Coding!$B$2:$D$6,3,FALSE)</f>
        <v>5</v>
      </c>
      <c r="D33">
        <f>VLOOKUP(Cost_Sch2!D33,Coding!$F$8:$H$10,3,FALSE)</f>
        <v>2</v>
      </c>
      <c r="E33">
        <f>VLOOKUP(Cost_Sch2!E33,Coding!$B$36:$C$37,2,FALSE)</f>
        <v>1</v>
      </c>
      <c r="F33" s="7">
        <f>Cost_Sch2!F33</f>
        <v>3</v>
      </c>
      <c r="G33" s="7">
        <f>Cost_Sch2!G33</f>
        <v>8984</v>
      </c>
      <c r="H33">
        <f>VLOOKUP(Cost_Sch2!H33,Coding!$B$12:$D$15,3,FALSE)</f>
        <v>1</v>
      </c>
      <c r="I33" s="7">
        <f>Cost_Sch2!I33</f>
        <v>831</v>
      </c>
      <c r="J33" s="6">
        <f>Cost_Sch2!J33</f>
        <v>1</v>
      </c>
      <c r="K33">
        <f>VLOOKUP(Cost_Sch2!K33,Coding!$B$44:$C$45,2,FALSE)</f>
        <v>2</v>
      </c>
      <c r="L33" s="7">
        <f>Cost_Sch2!L33</f>
        <v>73333.333333333328</v>
      </c>
      <c r="M33">
        <f>VLOOKUP(Cost_Sch2!M33,Coding!$B$47:$D$53,3,FALSE)</f>
        <v>2</v>
      </c>
      <c r="N33">
        <f>VLOOKUP(Cost_Sch2!N33,Coding!$B$2:$D$6,3,FALSE)</f>
        <v>1</v>
      </c>
      <c r="O33">
        <f>VLOOKUP(Cost_Sch2!O33,Coding!$F$17:$G$25,2,FALSE)</f>
        <v>4</v>
      </c>
      <c r="P33" s="7">
        <f>Cost_Sch2!P33</f>
        <v>2200</v>
      </c>
      <c r="Q33">
        <f>VLOOKUP(Cost_Sch2!Q33,Coding!$B$2:$D$6,3,FALSE)</f>
        <v>1</v>
      </c>
      <c r="R33" s="9">
        <f>Cost_Sch2!R33</f>
        <v>0.68181818181818188</v>
      </c>
      <c r="S33">
        <f>VLOOKUP(Cost_Sch2!S33,Coding!$B$2:$D$6,3,FALSE)</f>
        <v>1</v>
      </c>
      <c r="T33">
        <f>Cost_Sch2!T33</f>
        <v>0.457280385078219</v>
      </c>
      <c r="U33">
        <f>Cost_Sch2!U33</f>
        <v>0.275528416</v>
      </c>
    </row>
    <row r="34" spans="1:21" ht="17">
      <c r="A34" s="1" t="str">
        <f>Cost_Sch2!A34</f>
        <v>P 63</v>
      </c>
      <c r="B34">
        <f>VLOOKUP(Cost_Sch2!B34,Coding!$E$27:$F$34,2,FALSE)</f>
        <v>7</v>
      </c>
      <c r="C34">
        <f>VLOOKUP(Cost_Sch2!C34,Coding!$B$2:$D$6,3,FALSE)</f>
        <v>5</v>
      </c>
      <c r="D34">
        <f>VLOOKUP(Cost_Sch2!D34,Coding!$F$8:$H$10,3,FALSE)</f>
        <v>2</v>
      </c>
      <c r="E34">
        <f>VLOOKUP(Cost_Sch2!E34,Coding!$B$36:$C$37,2,FALSE)</f>
        <v>2</v>
      </c>
      <c r="F34" s="7">
        <f>Cost_Sch2!F34</f>
        <v>1</v>
      </c>
      <c r="G34" s="7">
        <f>Cost_Sch2!G34</f>
        <v>7213</v>
      </c>
      <c r="H34">
        <f>VLOOKUP(Cost_Sch2!H34,Coding!$B$12:$D$15,3,FALSE)</f>
        <v>3</v>
      </c>
      <c r="I34" s="7">
        <f>Cost_Sch2!I34</f>
        <v>1383</v>
      </c>
      <c r="J34" s="6">
        <f>Cost_Sch2!J34</f>
        <v>1.3</v>
      </c>
      <c r="K34">
        <f>VLOOKUP(Cost_Sch2!K34,Coding!$B$44:$C$45,2,FALSE)</f>
        <v>2</v>
      </c>
      <c r="L34" s="7">
        <f>Cost_Sch2!L34</f>
        <v>145833.33333333334</v>
      </c>
      <c r="M34">
        <f>VLOOKUP(Cost_Sch2!M34,Coding!$B$47:$D$53,3,FALSE)</f>
        <v>3</v>
      </c>
      <c r="N34">
        <f>VLOOKUP(Cost_Sch2!N34,Coding!$B$2:$D$6,3,FALSE)</f>
        <v>1</v>
      </c>
      <c r="O34">
        <f>VLOOKUP(Cost_Sch2!O34,Coding!$F$17:$G$25,2,FALSE)</f>
        <v>4</v>
      </c>
      <c r="P34" s="7">
        <f>Cost_Sch2!P34</f>
        <v>1170</v>
      </c>
      <c r="Q34">
        <f>VLOOKUP(Cost_Sch2!Q34,Coding!$B$2:$D$6,3,FALSE)</f>
        <v>2</v>
      </c>
      <c r="R34" s="9">
        <f>Cost_Sch2!R34</f>
        <v>0.96</v>
      </c>
      <c r="S34">
        <f>VLOOKUP(Cost_Sch2!S34,Coding!$B$2:$D$6,3,FALSE)</f>
        <v>2</v>
      </c>
      <c r="T34">
        <f>Cost_Sch2!T34</f>
        <v>8.6767895878524945E-2</v>
      </c>
      <c r="U34">
        <f>Cost_Sch2!U34</f>
        <v>0.25384615384615372</v>
      </c>
    </row>
    <row r="35" spans="1:21" ht="17">
      <c r="A35" s="1" t="str">
        <f>Cost_Sch2!A35</f>
        <v>Espirito Santo</v>
      </c>
      <c r="B35">
        <f>VLOOKUP(Cost_Sch2!B35,Coding!$E$27:$F$34,2,FALSE)</f>
        <v>7</v>
      </c>
      <c r="C35">
        <f>VLOOKUP(Cost_Sch2!C35,Coding!$B$2:$D$6,3,FALSE)</f>
        <v>5</v>
      </c>
      <c r="D35">
        <f>VLOOKUP(Cost_Sch2!D35,Coding!$F$8:$H$10,3,FALSE)</f>
        <v>3</v>
      </c>
      <c r="E35">
        <f>VLOOKUP(Cost_Sch2!E35,Coding!$B$36:$C$37,2,FALSE)</f>
        <v>1</v>
      </c>
      <c r="F35" s="7">
        <f>Cost_Sch2!F35</f>
        <v>3</v>
      </c>
      <c r="G35" s="7">
        <f>Cost_Sch2!G35</f>
        <v>6153</v>
      </c>
      <c r="H35">
        <f>VLOOKUP(Cost_Sch2!H35,Coding!$B$12:$D$15,3,FALSE)</f>
        <v>3</v>
      </c>
      <c r="I35" s="7">
        <f>Cost_Sch2!I35</f>
        <v>787</v>
      </c>
      <c r="J35" s="6">
        <f>Cost_Sch2!J35</f>
        <v>1.5086206896551726</v>
      </c>
      <c r="K35">
        <f>VLOOKUP(Cost_Sch2!K35,Coding!$B$44:$C$45,2,FALSE)</f>
        <v>2</v>
      </c>
      <c r="L35" s="7">
        <f>Cost_Sch2!L35</f>
        <v>105000</v>
      </c>
      <c r="M35">
        <f>VLOOKUP(Cost_Sch2!M35,Coding!$B$47:$D$53,3,FALSE)</f>
        <v>3</v>
      </c>
      <c r="N35">
        <f>VLOOKUP(Cost_Sch2!N35,Coding!$B$2:$D$6,3,FALSE)</f>
        <v>5</v>
      </c>
      <c r="O35">
        <f>VLOOKUP(Cost_Sch2!O35,Coding!$F$17:$G$25,2,FALSE)</f>
        <v>4</v>
      </c>
      <c r="P35" s="7">
        <f>Cost_Sch2!P35</f>
        <v>1780</v>
      </c>
      <c r="Q35">
        <f>VLOOKUP(Cost_Sch2!Q35,Coding!$B$2:$D$6,3,FALSE)</f>
        <v>1</v>
      </c>
      <c r="R35" s="9">
        <f>Cost_Sch2!R35</f>
        <v>0.95238095238095233</v>
      </c>
      <c r="S35">
        <f>VLOOKUP(Cost_Sch2!S35,Coding!$B$2:$D$6,3,FALSE)</f>
        <v>2</v>
      </c>
      <c r="T35">
        <f>Cost_Sch2!T35</f>
        <v>0.24777636594663277</v>
      </c>
      <c r="U35">
        <f>Cost_Sch2!U35</f>
        <v>1.3199999999999996</v>
      </c>
    </row>
    <row r="36" spans="1:21" ht="17">
      <c r="A36" s="1" t="str">
        <f>Cost_Sch2!A36</f>
        <v>P 54</v>
      </c>
      <c r="B36">
        <f>VLOOKUP(Cost_Sch2!B36,Coding!$E$27:$F$34,2,FALSE)</f>
        <v>7</v>
      </c>
      <c r="C36">
        <f>VLOOKUP(Cost_Sch2!C36,Coding!$B$2:$D$6,3,FALSE)</f>
        <v>5</v>
      </c>
      <c r="D36">
        <f>VLOOKUP(Cost_Sch2!D36,Coding!$F$8:$H$10,3,FALSE)</f>
        <v>2</v>
      </c>
      <c r="E36">
        <f>VLOOKUP(Cost_Sch2!E36,Coding!$B$36:$C$37,2,FALSE)</f>
        <v>2</v>
      </c>
      <c r="F36" s="7">
        <f>Cost_Sch2!F36</f>
        <v>1</v>
      </c>
      <c r="G36" s="7">
        <f>Cost_Sch2!G36</f>
        <v>5272</v>
      </c>
      <c r="H36">
        <f>VLOOKUP(Cost_Sch2!H36,Coding!$B$12:$D$15,3,FALSE)</f>
        <v>3</v>
      </c>
      <c r="I36" s="7">
        <f>Cost_Sch2!I36</f>
        <v>1034</v>
      </c>
      <c r="J36" s="6">
        <f>Cost_Sch2!J36</f>
        <v>0.629</v>
      </c>
      <c r="K36">
        <f>VLOOKUP(Cost_Sch2!K36,Coding!$B$44:$C$45,2,FALSE)</f>
        <v>2</v>
      </c>
      <c r="L36" s="7">
        <f>Cost_Sch2!L36</f>
        <v>215000</v>
      </c>
      <c r="M36">
        <f>VLOOKUP(Cost_Sch2!M36,Coding!$B$47:$D$53,3,FALSE)</f>
        <v>5</v>
      </c>
      <c r="N36">
        <f>VLOOKUP(Cost_Sch2!N36,Coding!$B$2:$D$6,3,FALSE)</f>
        <v>3</v>
      </c>
      <c r="O36">
        <f>VLOOKUP(Cost_Sch2!O36,Coding!$F$17:$G$25,2,FALSE)</f>
        <v>4</v>
      </c>
      <c r="P36" s="7">
        <f>Cost_Sch2!P36</f>
        <v>1315</v>
      </c>
      <c r="Q36">
        <f>VLOOKUP(Cost_Sch2!Q36,Coding!$B$2:$D$6,3,FALSE)</f>
        <v>3</v>
      </c>
      <c r="R36" s="9">
        <f>Cost_Sch2!R36</f>
        <v>0.83720930232558144</v>
      </c>
      <c r="S36">
        <f>VLOOKUP(Cost_Sch2!S36,Coding!$B$2:$D$6,3,FALSE)</f>
        <v>1</v>
      </c>
      <c r="T36">
        <f>Cost_Sch2!T36</f>
        <v>0.24468085106382978</v>
      </c>
      <c r="U36">
        <f>Cost_Sch2!U36</f>
        <v>0.97138314785373603</v>
      </c>
    </row>
    <row r="37" spans="1:21" ht="17">
      <c r="A37" s="1" t="str">
        <f>Cost_Sch2!A37</f>
        <v>Cidade de Campos dos Goytacazes MV29</v>
      </c>
      <c r="B37">
        <f>VLOOKUP(Cost_Sch2!B37,Coding!$E$27:$F$34,2,FALSE)</f>
        <v>7</v>
      </c>
      <c r="C37">
        <f>VLOOKUP(Cost_Sch2!C37,Coding!$B$2:$D$6,3,FALSE)</f>
        <v>4</v>
      </c>
      <c r="D37">
        <f>VLOOKUP(Cost_Sch2!D37,Coding!$F$8:$H$10,3,FALSE)</f>
        <v>2</v>
      </c>
      <c r="E37">
        <f>VLOOKUP(Cost_Sch2!E37,Coding!$B$36:$C$37,2,FALSE)</f>
        <v>1</v>
      </c>
      <c r="F37" s="7">
        <f>Cost_Sch2!F37</f>
        <v>3</v>
      </c>
      <c r="G37" s="7">
        <f>Cost_Sch2!G37</f>
        <v>9101</v>
      </c>
      <c r="H37">
        <f>VLOOKUP(Cost_Sch2!H37,Coding!$B$12:$D$15,3,FALSE)</f>
        <v>3</v>
      </c>
      <c r="I37" s="7">
        <f>Cost_Sch2!I37</f>
        <v>1018</v>
      </c>
      <c r="J37" s="6">
        <f>Cost_Sch2!J37</f>
        <v>1.2629999999999999</v>
      </c>
      <c r="K37">
        <f>VLOOKUP(Cost_Sch2!K37,Coding!$B$44:$C$45,2,FALSE)</f>
        <v>2</v>
      </c>
      <c r="L37" s="7">
        <f>Cost_Sch2!L37</f>
        <v>179500</v>
      </c>
      <c r="M37">
        <f>VLOOKUP(Cost_Sch2!M37,Coding!$B$47:$D$53,3,FALSE)</f>
        <v>4</v>
      </c>
      <c r="N37">
        <f>VLOOKUP(Cost_Sch2!N37,Coding!$B$2:$D$6,3,FALSE)</f>
        <v>2</v>
      </c>
      <c r="O37">
        <f>VLOOKUP(Cost_Sch2!O37,Coding!$F$17:$G$25,2,FALSE)</f>
        <v>4</v>
      </c>
      <c r="P37" s="7">
        <f>Cost_Sch2!P37</f>
        <v>765</v>
      </c>
      <c r="Q37">
        <f>VLOOKUP(Cost_Sch2!Q37,Coding!$B$2:$D$6,3,FALSE)</f>
        <v>4</v>
      </c>
      <c r="R37" s="9">
        <f>Cost_Sch2!R37</f>
        <v>0.83565459610027859</v>
      </c>
      <c r="S37">
        <f>VLOOKUP(Cost_Sch2!S37,Coding!$B$2:$D$6,3,FALSE)</f>
        <v>1</v>
      </c>
      <c r="T37">
        <f>Cost_Sch2!T37</f>
        <v>0.27897838899803534</v>
      </c>
      <c r="U37">
        <f>Cost_Sch2!U37</f>
        <v>5.5423594615994602E-3</v>
      </c>
    </row>
    <row r="38" spans="1:21" ht="17">
      <c r="A38" s="1" t="str">
        <f>Cost_Sch2!A38</f>
        <v>Terra Nova</v>
      </c>
      <c r="B38">
        <f>VLOOKUP(Cost_Sch2!B38,Coding!$E$27:$F$34,2,FALSE)</f>
        <v>3</v>
      </c>
      <c r="C38">
        <f>VLOOKUP(Cost_Sch2!C38,Coding!$B$2:$D$6,3,FALSE)</f>
        <v>2</v>
      </c>
      <c r="D38">
        <f>VLOOKUP(Cost_Sch2!D38,Coding!$F$8:$H$10,3,FALSE)</f>
        <v>1</v>
      </c>
      <c r="E38">
        <f>VLOOKUP(Cost_Sch2!E38,Coding!$B$36:$C$37,2,FALSE)</f>
        <v>2</v>
      </c>
      <c r="F38" s="7">
        <f>Cost_Sch2!F38</f>
        <v>1</v>
      </c>
      <c r="G38" s="7">
        <f>Cost_Sch2!G38</f>
        <v>2800</v>
      </c>
      <c r="H38">
        <f>VLOOKUP(Cost_Sch2!H38,Coding!$B$12:$D$15,3,FALSE)</f>
        <v>3</v>
      </c>
      <c r="I38" s="7">
        <f>Cost_Sch2!I38</f>
        <v>1157</v>
      </c>
      <c r="J38" s="6">
        <f>Cost_Sch2!J38</f>
        <v>1.3</v>
      </c>
      <c r="K38">
        <f>VLOOKUP(Cost_Sch2!K38,Coding!$B$44:$C$45,2,FALSE)</f>
        <v>1</v>
      </c>
      <c r="L38" s="7">
        <f>Cost_Sch2!L38</f>
        <v>175000</v>
      </c>
      <c r="M38">
        <f>VLOOKUP(Cost_Sch2!M38,Coding!$B$47:$D$53,3,FALSE)</f>
        <v>4</v>
      </c>
      <c r="N38">
        <f>VLOOKUP(Cost_Sch2!N38,Coding!$B$2:$D$6,3,FALSE)</f>
        <v>5</v>
      </c>
      <c r="O38">
        <f>VLOOKUP(Cost_Sch2!O38,Coding!$F$17:$G$25,2,FALSE)</f>
        <v>4</v>
      </c>
      <c r="P38" s="7">
        <f>Cost_Sch2!P38</f>
        <v>90</v>
      </c>
      <c r="Q38">
        <f>VLOOKUP(Cost_Sch2!Q38,Coding!$B$2:$D$6,3,FALSE)</f>
        <v>1</v>
      </c>
      <c r="R38" s="9">
        <f>Cost_Sch2!R38</f>
        <v>0.8571428571428571</v>
      </c>
      <c r="S38">
        <f>VLOOKUP(Cost_Sch2!S38,Coding!$B$2:$D$6,3,FALSE)</f>
        <v>2</v>
      </c>
      <c r="T38">
        <f>Cost_Sch2!T38</f>
        <v>0.39412273120138291</v>
      </c>
      <c r="U38">
        <f>Cost_Sch2!U38</f>
        <v>0.3076923076923076</v>
      </c>
    </row>
    <row r="39" spans="1:21" ht="17">
      <c r="A39" s="1" t="str">
        <f>Cost_Sch2!A39</f>
        <v>Sea Rose</v>
      </c>
      <c r="B39">
        <f>VLOOKUP(Cost_Sch2!B39,Coding!$E$27:$F$34,2,FALSE)</f>
        <v>3</v>
      </c>
      <c r="C39">
        <f>VLOOKUP(Cost_Sch2!C39,Coding!$B$2:$D$6,3,FALSE)</f>
        <v>3</v>
      </c>
      <c r="D39">
        <f>VLOOKUP(Cost_Sch2!D39,Coding!$F$8:$H$10,3,FALSE)</f>
        <v>1</v>
      </c>
      <c r="E39">
        <f>VLOOKUP(Cost_Sch2!E39,Coding!$B$36:$C$37,2,FALSE)</f>
        <v>2</v>
      </c>
      <c r="F39" s="7">
        <f>Cost_Sch2!F39</f>
        <v>1</v>
      </c>
      <c r="G39" s="7">
        <f>Cost_Sch2!G39</f>
        <v>4476</v>
      </c>
      <c r="H39">
        <f>VLOOKUP(Cost_Sch2!H39,Coding!$B$12:$D$15,3,FALSE)</f>
        <v>3</v>
      </c>
      <c r="I39" s="7">
        <f>Cost_Sch2!I39</f>
        <v>1229</v>
      </c>
      <c r="J39" s="6">
        <f>Cost_Sch2!J39</f>
        <v>0.49</v>
      </c>
      <c r="K39">
        <f>VLOOKUP(Cost_Sch2!K39,Coding!$B$44:$C$45,2,FALSE)</f>
        <v>1</v>
      </c>
      <c r="L39" s="7">
        <f>Cost_Sch2!L39</f>
        <v>125000</v>
      </c>
      <c r="M39">
        <f>VLOOKUP(Cost_Sch2!M39,Coding!$B$47:$D$53,3,FALSE)</f>
        <v>3</v>
      </c>
      <c r="N39">
        <f>VLOOKUP(Cost_Sch2!N39,Coding!$B$2:$D$6,3,FALSE)</f>
        <v>5</v>
      </c>
      <c r="O39">
        <f>VLOOKUP(Cost_Sch2!O39,Coding!$F$17:$G$25,2,FALSE)</f>
        <v>4</v>
      </c>
      <c r="P39" s="7">
        <f>Cost_Sch2!P39</f>
        <v>120</v>
      </c>
      <c r="Q39">
        <f>VLOOKUP(Cost_Sch2!Q39,Coding!$B$2:$D$6,3,FALSE)</f>
        <v>1</v>
      </c>
      <c r="R39" s="9">
        <f>Cost_Sch2!R39</f>
        <v>0.8</v>
      </c>
      <c r="S39">
        <f>VLOOKUP(Cost_Sch2!S39,Coding!$B$2:$D$6,3,FALSE)</f>
        <v>4</v>
      </c>
      <c r="T39">
        <f>Cost_Sch2!T39</f>
        <v>7.2416598860862491E-2</v>
      </c>
      <c r="U39">
        <f>Cost_Sch2!U39</f>
        <v>0.19999999999999996</v>
      </c>
    </row>
    <row r="40" spans="1:21" ht="17">
      <c r="A40" s="1" t="str">
        <f>Cost_Sch2!A40</f>
        <v>Turritella</v>
      </c>
      <c r="B40">
        <f>VLOOKUP(Cost_Sch2!B40,Coding!$E$27:$F$34,2,FALSE)</f>
        <v>6</v>
      </c>
      <c r="C40">
        <f>VLOOKUP(Cost_Sch2!C40,Coding!$B$2:$D$6,3,FALSE)</f>
        <v>1</v>
      </c>
      <c r="D40">
        <f>VLOOKUP(Cost_Sch2!D40,Coding!$F$8:$H$10,3,FALSE)</f>
        <v>1</v>
      </c>
      <c r="E40">
        <f>VLOOKUP(Cost_Sch2!E40,Coding!$B$36:$C$37,2,FALSE)</f>
        <v>2</v>
      </c>
      <c r="F40" s="7">
        <f>Cost_Sch2!F40</f>
        <v>1</v>
      </c>
      <c r="G40" s="7">
        <f>Cost_Sch2!G40</f>
        <v>8528</v>
      </c>
      <c r="H40">
        <f>VLOOKUP(Cost_Sch2!H40,Coding!$B$12:$D$15,3,FALSE)</f>
        <v>3</v>
      </c>
      <c r="I40" s="7">
        <f>Cost_Sch2!I40</f>
        <v>1149</v>
      </c>
      <c r="J40" s="6">
        <f>Cost_Sch2!J40</f>
        <v>1</v>
      </c>
      <c r="K40">
        <f>VLOOKUP(Cost_Sch2!K40,Coding!$B$44:$C$45,2,FALSE)</f>
        <v>2</v>
      </c>
      <c r="L40" s="7">
        <f>Cost_Sch2!L40</f>
        <v>62500</v>
      </c>
      <c r="M40">
        <f>VLOOKUP(Cost_Sch2!M40,Coding!$B$47:$D$53,3,FALSE)</f>
        <v>2</v>
      </c>
      <c r="N40">
        <f>VLOOKUP(Cost_Sch2!N40,Coding!$B$2:$D$6,3,FALSE)</f>
        <v>4</v>
      </c>
      <c r="O40">
        <f>VLOOKUP(Cost_Sch2!O40,Coding!$F$17:$G$25,2,FALSE)</f>
        <v>4</v>
      </c>
      <c r="P40" s="7">
        <f>Cost_Sch2!P40</f>
        <v>2900</v>
      </c>
      <c r="Q40">
        <f>VLOOKUP(Cost_Sch2!Q40,Coding!$B$2:$D$6,3,FALSE)</f>
        <v>2</v>
      </c>
      <c r="R40" s="9">
        <f>Cost_Sch2!R40</f>
        <v>0.96</v>
      </c>
      <c r="S40">
        <f>VLOOKUP(Cost_Sch2!S40,Coding!$B$2:$D$6,3,FALSE)</f>
        <v>5</v>
      </c>
      <c r="T40">
        <f>Cost_Sch2!T40</f>
        <v>0.1122715404699739</v>
      </c>
      <c r="U40">
        <f>Cost_Sch2!U40</f>
        <v>0.31099999999999994</v>
      </c>
    </row>
    <row r="41" spans="1:21" ht="17">
      <c r="A41" s="1" t="str">
        <f>Cost_Sch2!A41</f>
        <v>Asgard A</v>
      </c>
      <c r="B41">
        <f>VLOOKUP(Cost_Sch2!B41,Coding!$E$27:$F$34,2,FALSE)</f>
        <v>5</v>
      </c>
      <c r="C41">
        <f>VLOOKUP(Cost_Sch2!C41,Coding!$B$2:$D$6,3,FALSE)</f>
        <v>3</v>
      </c>
      <c r="D41">
        <f>VLOOKUP(Cost_Sch2!D41,Coding!$F$8:$H$10,3,FALSE)</f>
        <v>1</v>
      </c>
      <c r="E41">
        <f>VLOOKUP(Cost_Sch2!E41,Coding!$B$36:$C$37,2,FALSE)</f>
        <v>2</v>
      </c>
      <c r="F41" s="7">
        <f>Cost_Sch2!F41</f>
        <v>1</v>
      </c>
      <c r="G41" s="7">
        <f>Cost_Sch2!G41</f>
        <v>2356</v>
      </c>
      <c r="H41">
        <f>VLOOKUP(Cost_Sch2!H41,Coding!$B$12:$D$15,3,FALSE)</f>
        <v>4</v>
      </c>
      <c r="I41" s="7">
        <f>Cost_Sch2!I41</f>
        <v>870</v>
      </c>
      <c r="J41" s="6">
        <f>Cost_Sch2!J41</f>
        <v>5.2941176470588234</v>
      </c>
      <c r="K41">
        <f>VLOOKUP(Cost_Sch2!K41,Coding!$B$44:$C$45,2,FALSE)</f>
        <v>1</v>
      </c>
      <c r="L41" s="7">
        <f>Cost_Sch2!L41</f>
        <v>300000</v>
      </c>
      <c r="M41">
        <f>VLOOKUP(Cost_Sch2!M41,Coding!$B$47:$D$53,3,FALSE)</f>
        <v>6</v>
      </c>
      <c r="N41">
        <f>VLOOKUP(Cost_Sch2!N41,Coding!$B$2:$D$6,3,FALSE)</f>
        <v>4</v>
      </c>
      <c r="O41">
        <f>VLOOKUP(Cost_Sch2!O41,Coding!$F$17:$G$25,2,FALSE)</f>
        <v>4</v>
      </c>
      <c r="P41" s="7">
        <f>Cost_Sch2!P41</f>
        <v>300</v>
      </c>
      <c r="Q41">
        <f>VLOOKUP(Cost_Sch2!Q41,Coding!$B$2:$D$6,3,FALSE)</f>
        <v>1</v>
      </c>
      <c r="R41" s="9">
        <f>Cost_Sch2!R41</f>
        <v>0.66666666666666663</v>
      </c>
      <c r="S41">
        <f>VLOOKUP(Cost_Sch2!S41,Coding!$B$2:$D$6,3,FALSE)</f>
        <v>3</v>
      </c>
      <c r="T41">
        <f>Cost_Sch2!T41</f>
        <v>0.20804597701149424</v>
      </c>
      <c r="U41">
        <f>Cost_Sch2!U41</f>
        <v>0.3600000000000001</v>
      </c>
    </row>
    <row r="42" spans="1:21" ht="17">
      <c r="A42" s="1" t="str">
        <f>Cost_Sch2!A42</f>
        <v>Balder</v>
      </c>
      <c r="B42">
        <f>VLOOKUP(Cost_Sch2!B42,Coding!$E$27:$F$34,2,FALSE)</f>
        <v>5</v>
      </c>
      <c r="C42">
        <f>VLOOKUP(Cost_Sch2!C42,Coding!$B$2:$D$6,3,FALSE)</f>
        <v>3</v>
      </c>
      <c r="D42">
        <f>VLOOKUP(Cost_Sch2!D42,Coding!$F$8:$H$10,3,FALSE)</f>
        <v>3</v>
      </c>
      <c r="E42">
        <f>VLOOKUP(Cost_Sch2!E42,Coding!$B$36:$C$37,2,FALSE)</f>
        <v>2</v>
      </c>
      <c r="F42" s="7">
        <f>Cost_Sch2!F42</f>
        <v>1</v>
      </c>
      <c r="G42" s="7">
        <f>Cost_Sch2!G42</f>
        <v>1826</v>
      </c>
      <c r="H42">
        <f>VLOOKUP(Cost_Sch2!H42,Coding!$B$12:$D$15,3,FALSE)</f>
        <v>4</v>
      </c>
      <c r="I42" s="7">
        <f>Cost_Sch2!I42</f>
        <v>592</v>
      </c>
      <c r="J42" s="6">
        <f>Cost_Sch2!J42</f>
        <v>0.35</v>
      </c>
      <c r="K42">
        <f>VLOOKUP(Cost_Sch2!K42,Coding!$B$44:$C$45,2,FALSE)</f>
        <v>1</v>
      </c>
      <c r="L42" s="7">
        <f>Cost_Sch2!L42</f>
        <v>90500</v>
      </c>
      <c r="M42">
        <f>VLOOKUP(Cost_Sch2!M42,Coding!$B$47:$D$53,3,FALSE)</f>
        <v>2</v>
      </c>
      <c r="N42">
        <f>VLOOKUP(Cost_Sch2!N42,Coding!$B$2:$D$6,3,FALSE)</f>
        <v>5</v>
      </c>
      <c r="O42">
        <f>VLOOKUP(Cost_Sch2!O42,Coding!$F$17:$G$25,2,FALSE)</f>
        <v>4</v>
      </c>
      <c r="P42" s="7">
        <f>Cost_Sch2!P42</f>
        <v>125</v>
      </c>
      <c r="Q42">
        <f>VLOOKUP(Cost_Sch2!Q42,Coding!$B$2:$D$6,3,FALSE)</f>
        <v>1</v>
      </c>
      <c r="R42" s="9">
        <f>Cost_Sch2!R42</f>
        <v>0.91712707182320441</v>
      </c>
      <c r="S42">
        <f>VLOOKUP(Cost_Sch2!S42,Coding!$B$2:$D$6,3,FALSE)</f>
        <v>1</v>
      </c>
      <c r="T42">
        <f>Cost_Sch2!T42</f>
        <v>1.9290540540540539</v>
      </c>
      <c r="U42">
        <f>Cost_Sch2!U42</f>
        <v>0.62</v>
      </c>
    </row>
    <row r="43" spans="1:21" ht="17">
      <c r="A43" s="1" t="str">
        <f>Cost_Sch2!A43</f>
        <v>Goliat FPSO</v>
      </c>
      <c r="B43">
        <f>VLOOKUP(Cost_Sch2!B43,Coding!$E$27:$F$34,2,FALSE)</f>
        <v>5</v>
      </c>
      <c r="C43">
        <f>VLOOKUP(Cost_Sch2!C43,Coding!$B$2:$D$6,3,FALSE)</f>
        <v>2</v>
      </c>
      <c r="D43">
        <f>VLOOKUP(Cost_Sch2!D43,Coding!$F$8:$H$10,3,FALSE)</f>
        <v>1</v>
      </c>
      <c r="E43">
        <f>VLOOKUP(Cost_Sch2!E43,Coding!$B$36:$C$37,2,FALSE)</f>
        <v>2</v>
      </c>
      <c r="F43" s="7">
        <f>Cost_Sch2!F43</f>
        <v>1</v>
      </c>
      <c r="G43" s="7">
        <f>Cost_Sch2!G43</f>
        <v>7218</v>
      </c>
      <c r="H43">
        <f>VLOOKUP(Cost_Sch2!H43,Coding!$B$12:$D$15,3,FALSE)</f>
        <v>3</v>
      </c>
      <c r="I43" s="7">
        <f>Cost_Sch2!I43</f>
        <v>1364</v>
      </c>
      <c r="J43" s="6">
        <f>Cost_Sch2!J43</f>
        <v>3.9</v>
      </c>
      <c r="K43">
        <f>VLOOKUP(Cost_Sch2!K43,Coding!$B$44:$C$45,2,FALSE)</f>
        <v>1</v>
      </c>
      <c r="L43" s="7">
        <f>Cost_Sch2!L43</f>
        <v>122500</v>
      </c>
      <c r="M43">
        <f>VLOOKUP(Cost_Sch2!M43,Coding!$B$47:$D$53,3,FALSE)</f>
        <v>3</v>
      </c>
      <c r="N43">
        <f>VLOOKUP(Cost_Sch2!N43,Coding!$B$2:$D$6,3,FALSE)</f>
        <v>5</v>
      </c>
      <c r="O43">
        <f>VLOOKUP(Cost_Sch2!O43,Coding!$F$17:$G$25,2,FALSE)</f>
        <v>4</v>
      </c>
      <c r="P43" s="7">
        <f>Cost_Sch2!P43</f>
        <v>400</v>
      </c>
      <c r="Q43">
        <f>VLOOKUP(Cost_Sch2!Q43,Coding!$B$2:$D$6,3,FALSE)</f>
        <v>1</v>
      </c>
      <c r="R43" s="9">
        <f>Cost_Sch2!R43</f>
        <v>0.81632653061224492</v>
      </c>
      <c r="S43">
        <f>VLOOKUP(Cost_Sch2!S43,Coding!$B$2:$D$6,3,FALSE)</f>
        <v>3</v>
      </c>
      <c r="T43">
        <f>Cost_Sch2!T43</f>
        <v>0.72360703812316718</v>
      </c>
      <c r="U43">
        <f>Cost_Sch2!U43</f>
        <v>0.94871794871794868</v>
      </c>
    </row>
    <row r="44" spans="1:21" ht="17">
      <c r="A44" s="1" t="str">
        <f>Cost_Sch2!A44</f>
        <v>Petrojarl Knarr</v>
      </c>
      <c r="B44">
        <f>VLOOKUP(Cost_Sch2!B44,Coding!$E$27:$F$34,2,FALSE)</f>
        <v>5</v>
      </c>
      <c r="C44">
        <f>VLOOKUP(Cost_Sch2!C44,Coding!$B$2:$D$6,3,FALSE)</f>
        <v>2</v>
      </c>
      <c r="D44">
        <f>VLOOKUP(Cost_Sch2!D44,Coding!$F$8:$H$10,3,FALSE)</f>
        <v>1</v>
      </c>
      <c r="E44">
        <f>VLOOKUP(Cost_Sch2!E44,Coding!$B$36:$C$37,2,FALSE)</f>
        <v>1</v>
      </c>
      <c r="F44" s="7">
        <f>Cost_Sch2!F44</f>
        <v>3</v>
      </c>
      <c r="G44" s="7">
        <f>Cost_Sch2!G44</f>
        <v>7850</v>
      </c>
      <c r="H44">
        <f>VLOOKUP(Cost_Sch2!H44,Coding!$B$12:$D$15,3,FALSE)</f>
        <v>3</v>
      </c>
      <c r="I44" s="7">
        <f>Cost_Sch2!I44</f>
        <v>732</v>
      </c>
      <c r="J44" s="6">
        <f>Cost_Sch2!J44</f>
        <v>1.6119090909090907</v>
      </c>
      <c r="K44">
        <f>VLOOKUP(Cost_Sch2!K44,Coding!$B$44:$C$45,2,FALSE)</f>
        <v>1</v>
      </c>
      <c r="L44" s="7">
        <f>Cost_Sch2!L44</f>
        <v>70833.333333333328</v>
      </c>
      <c r="M44">
        <f>VLOOKUP(Cost_Sch2!M44,Coding!$B$47:$D$53,3,FALSE)</f>
        <v>2</v>
      </c>
      <c r="N44">
        <f>VLOOKUP(Cost_Sch2!N44,Coding!$B$2:$D$6,3,FALSE)</f>
        <v>2</v>
      </c>
      <c r="O44">
        <f>VLOOKUP(Cost_Sch2!O44,Coding!$F$17:$G$25,2,FALSE)</f>
        <v>4</v>
      </c>
      <c r="P44" s="7">
        <f>Cost_Sch2!P44</f>
        <v>410</v>
      </c>
      <c r="Q44">
        <f>VLOOKUP(Cost_Sch2!Q44,Coding!$B$2:$D$6,3,FALSE)</f>
        <v>2</v>
      </c>
      <c r="R44" s="9">
        <f>Cost_Sch2!R44</f>
        <v>0.88941176470588246</v>
      </c>
      <c r="S44">
        <f>VLOOKUP(Cost_Sch2!S44,Coding!$B$2:$D$6,3,FALSE)</f>
        <v>4</v>
      </c>
      <c r="T44">
        <f>Cost_Sch2!T44</f>
        <v>0.85655737704918034</v>
      </c>
      <c r="U44">
        <f>Cost_Sch2!U44</f>
        <v>0.36974789915966394</v>
      </c>
    </row>
    <row r="45" spans="1:21" ht="17">
      <c r="A45" s="1" t="str">
        <f>Cost_Sch2!A45</f>
        <v>Norne</v>
      </c>
      <c r="B45">
        <f>VLOOKUP(Cost_Sch2!B45,Coding!$E$27:$F$34,2,FALSE)</f>
        <v>5</v>
      </c>
      <c r="C45">
        <f>VLOOKUP(Cost_Sch2!C45,Coding!$B$2:$D$6,3,FALSE)</f>
        <v>3</v>
      </c>
      <c r="D45">
        <f>VLOOKUP(Cost_Sch2!D45,Coding!$F$8:$H$10,3,FALSE)</f>
        <v>1</v>
      </c>
      <c r="E45">
        <f>VLOOKUP(Cost_Sch2!E45,Coding!$B$36:$C$37,2,FALSE)</f>
        <v>2</v>
      </c>
      <c r="F45" s="7">
        <f>Cost_Sch2!F45</f>
        <v>1</v>
      </c>
      <c r="G45" s="7">
        <f>Cost_Sch2!G45</f>
        <v>1551</v>
      </c>
      <c r="H45">
        <f>VLOOKUP(Cost_Sch2!H45,Coding!$B$12:$D$15,3,FALSE)</f>
        <v>3</v>
      </c>
      <c r="I45" s="7">
        <f>Cost_Sch2!I45</f>
        <v>1334</v>
      </c>
      <c r="J45" s="6">
        <f>Cost_Sch2!J45</f>
        <v>4.7</v>
      </c>
      <c r="K45">
        <f>VLOOKUP(Cost_Sch2!K45,Coding!$B$44:$C$45,2,FALSE)</f>
        <v>1</v>
      </c>
      <c r="L45" s="7">
        <f>Cost_Sch2!L45</f>
        <v>261666.66666666666</v>
      </c>
      <c r="M45">
        <f>VLOOKUP(Cost_Sch2!M45,Coding!$B$47:$D$53,3,FALSE)</f>
        <v>6</v>
      </c>
      <c r="N45">
        <f>VLOOKUP(Cost_Sch2!N45,Coding!$B$2:$D$6,3,FALSE)</f>
        <v>4</v>
      </c>
      <c r="O45">
        <f>VLOOKUP(Cost_Sch2!O45,Coding!$F$17:$G$25,2,FALSE)</f>
        <v>4</v>
      </c>
      <c r="P45" s="7">
        <f>Cost_Sch2!P45</f>
        <v>380</v>
      </c>
      <c r="Q45">
        <f>VLOOKUP(Cost_Sch2!Q45,Coding!$B$2:$D$6,3,FALSE)</f>
        <v>3</v>
      </c>
      <c r="R45" s="9">
        <f>Cost_Sch2!R45</f>
        <v>0.84076433121019112</v>
      </c>
      <c r="S45">
        <f>VLOOKUP(Cost_Sch2!S45,Coding!$B$2:$D$6,3,FALSE)</f>
        <v>2</v>
      </c>
      <c r="T45">
        <f>Cost_Sch2!T45</f>
        <v>-0.12518740629685157</v>
      </c>
      <c r="U45">
        <f>Cost_Sch2!U45</f>
        <v>0.60000000000000009</v>
      </c>
    </row>
    <row r="46" spans="1:21" ht="17">
      <c r="A46" s="1" t="str">
        <f>Cost_Sch2!A46</f>
        <v>Skarv</v>
      </c>
      <c r="B46">
        <f>VLOOKUP(Cost_Sch2!B46,Coding!$E$27:$F$34,2,FALSE)</f>
        <v>5</v>
      </c>
      <c r="C46">
        <f>VLOOKUP(Cost_Sch2!C46,Coding!$B$2:$D$6,3,FALSE)</f>
        <v>2</v>
      </c>
      <c r="D46">
        <f>VLOOKUP(Cost_Sch2!D46,Coding!$F$8:$H$10,3,FALSE)</f>
        <v>3</v>
      </c>
      <c r="E46">
        <f>VLOOKUP(Cost_Sch2!E46,Coding!$B$36:$C$37,2,FALSE)</f>
        <v>2</v>
      </c>
      <c r="F46" s="7">
        <f>Cost_Sch2!F46</f>
        <v>1</v>
      </c>
      <c r="G46" s="7">
        <f>Cost_Sch2!G46</f>
        <v>6240</v>
      </c>
      <c r="H46">
        <f>VLOOKUP(Cost_Sch2!H46,Coding!$B$12:$D$15,3,FALSE)</f>
        <v>3</v>
      </c>
      <c r="I46" s="7">
        <f>Cost_Sch2!I46</f>
        <v>1245</v>
      </c>
      <c r="J46" s="6">
        <f>Cost_Sch2!J46</f>
        <v>5</v>
      </c>
      <c r="K46">
        <f>VLOOKUP(Cost_Sch2!K46,Coding!$B$44:$C$45,2,FALSE)</f>
        <v>1</v>
      </c>
      <c r="L46" s="7">
        <f>Cost_Sch2!L46</f>
        <v>167500</v>
      </c>
      <c r="M46">
        <f>VLOOKUP(Cost_Sch2!M46,Coding!$B$47:$D$53,3,FALSE)</f>
        <v>4</v>
      </c>
      <c r="N46">
        <f>VLOOKUP(Cost_Sch2!N46,Coding!$B$2:$D$6,3,FALSE)</f>
        <v>4</v>
      </c>
      <c r="O46">
        <f>VLOOKUP(Cost_Sch2!O46,Coding!$F$17:$G$25,2,FALSE)</f>
        <v>4</v>
      </c>
      <c r="P46" s="7">
        <f>Cost_Sch2!P46</f>
        <v>370</v>
      </c>
      <c r="Q46">
        <f>VLOOKUP(Cost_Sch2!Q46,Coding!$B$2:$D$6,3,FALSE)</f>
        <v>1</v>
      </c>
      <c r="R46" s="9">
        <f>Cost_Sch2!R46</f>
        <v>0.47761194029850745</v>
      </c>
      <c r="S46">
        <f>VLOOKUP(Cost_Sch2!S46,Coding!$B$2:$D$6,3,FALSE)</f>
        <v>3</v>
      </c>
      <c r="T46">
        <f>Cost_Sch2!T46</f>
        <v>0.73493975903614461</v>
      </c>
      <c r="U46">
        <f>Cost_Sch2!U46</f>
        <v>0.7</v>
      </c>
    </row>
    <row r="47" spans="1:21" ht="17">
      <c r="A47" s="1" t="str">
        <f>Cost_Sch2!A47</f>
        <v>Armada Kraken</v>
      </c>
      <c r="B47">
        <f>VLOOKUP(Cost_Sch2!B47,Coding!$E$27:$F$34,2,FALSE)</f>
        <v>5</v>
      </c>
      <c r="C47">
        <f>VLOOKUP(Cost_Sch2!C47,Coding!$B$2:$D$6,3,FALSE)</f>
        <v>1</v>
      </c>
      <c r="D47">
        <f>VLOOKUP(Cost_Sch2!D47,Coding!$F$8:$H$10,3,FALSE)</f>
        <v>1</v>
      </c>
      <c r="E47">
        <f>VLOOKUP(Cost_Sch2!E47,Coding!$B$36:$C$37,2,FALSE)</f>
        <v>1</v>
      </c>
      <c r="F47" s="7">
        <f>Cost_Sch2!F47</f>
        <v>0</v>
      </c>
      <c r="G47" s="7">
        <f>Cost_Sch2!G47</f>
        <v>8719</v>
      </c>
      <c r="H47">
        <f>VLOOKUP(Cost_Sch2!H47,Coding!$B$12:$D$15,3,FALSE)</f>
        <v>3</v>
      </c>
      <c r="I47" s="7">
        <f>Cost_Sch2!I47</f>
        <v>1136</v>
      </c>
      <c r="J47" s="6">
        <f>Cost_Sch2!J47</f>
        <v>2.5</v>
      </c>
      <c r="K47">
        <f>VLOOKUP(Cost_Sch2!K47,Coding!$B$44:$C$45,2,FALSE)</f>
        <v>2</v>
      </c>
      <c r="L47" s="7">
        <f>Cost_Sch2!L47</f>
        <v>83333.333333333328</v>
      </c>
      <c r="M47">
        <f>VLOOKUP(Cost_Sch2!M47,Coding!$B$47:$D$53,3,FALSE)</f>
        <v>2</v>
      </c>
      <c r="N47">
        <f>VLOOKUP(Cost_Sch2!N47,Coding!$B$2:$D$6,3,FALSE)</f>
        <v>1</v>
      </c>
      <c r="O47">
        <f>VLOOKUP(Cost_Sch2!O47,Coding!$F$17:$G$25,2,FALSE)</f>
        <v>4</v>
      </c>
      <c r="P47" s="7">
        <f>Cost_Sch2!P47</f>
        <v>116</v>
      </c>
      <c r="Q47">
        <f>VLOOKUP(Cost_Sch2!Q47,Coding!$B$2:$D$6,3,FALSE)</f>
        <v>1</v>
      </c>
      <c r="R47" s="9">
        <f>Cost_Sch2!R47</f>
        <v>0.96000000000000008</v>
      </c>
      <c r="S47">
        <f>VLOOKUP(Cost_Sch2!S47,Coding!$B$2:$D$6,3,FALSE)</f>
        <v>4</v>
      </c>
      <c r="T47">
        <f>Cost_Sch2!T47</f>
        <v>0.16285211267605634</v>
      </c>
      <c r="U47">
        <f>Cost_Sch2!U47</f>
        <v>0</v>
      </c>
    </row>
    <row r="48" spans="1:21" ht="17">
      <c r="A48" s="1" t="str">
        <f>Cost_Sch2!A48</f>
        <v>Glen Lyon</v>
      </c>
      <c r="B48">
        <f>VLOOKUP(Cost_Sch2!B48,Coding!$E$27:$F$34,2,FALSE)</f>
        <v>5</v>
      </c>
      <c r="C48">
        <f>VLOOKUP(Cost_Sch2!C48,Coding!$B$2:$D$6,3,FALSE)</f>
        <v>3</v>
      </c>
      <c r="D48">
        <f>VLOOKUP(Cost_Sch2!D48,Coding!$F$8:$H$10,3,FALSE)</f>
        <v>3</v>
      </c>
      <c r="E48">
        <f>VLOOKUP(Cost_Sch2!E48,Coding!$B$36:$C$37,2,FALSE)</f>
        <v>2</v>
      </c>
      <c r="F48" s="7">
        <f>Cost_Sch2!F48</f>
        <v>1</v>
      </c>
      <c r="G48" s="7">
        <f>Cost_Sch2!G48</f>
        <v>7729</v>
      </c>
      <c r="H48">
        <f>VLOOKUP(Cost_Sch2!H48,Coding!$B$12:$D$15,3,FALSE)</f>
        <v>3</v>
      </c>
      <c r="I48" s="7">
        <f>Cost_Sch2!I48</f>
        <v>1949</v>
      </c>
      <c r="J48" s="6">
        <f>Cost_Sch2!J48</f>
        <v>4.78</v>
      </c>
      <c r="K48">
        <f>VLOOKUP(Cost_Sch2!K48,Coding!$B$44:$C$45,2,FALSE)</f>
        <v>1</v>
      </c>
      <c r="L48" s="7">
        <f>Cost_Sch2!L48</f>
        <v>166666.66666666666</v>
      </c>
      <c r="M48">
        <f>VLOOKUP(Cost_Sch2!M48,Coding!$B$47:$D$53,3,FALSE)</f>
        <v>4</v>
      </c>
      <c r="N48">
        <f>VLOOKUP(Cost_Sch2!N48,Coding!$B$2:$D$6,3,FALSE)</f>
        <v>2</v>
      </c>
      <c r="O48">
        <f>VLOOKUP(Cost_Sch2!O48,Coding!$F$17:$G$25,2,FALSE)</f>
        <v>4</v>
      </c>
      <c r="P48" s="7">
        <f>Cost_Sch2!P48</f>
        <v>424</v>
      </c>
      <c r="Q48">
        <f>VLOOKUP(Cost_Sch2!Q48,Coding!$B$2:$D$6,3,FALSE)</f>
        <v>1</v>
      </c>
      <c r="R48" s="9">
        <f>Cost_Sch2!R48</f>
        <v>0.78</v>
      </c>
      <c r="S48">
        <f>VLOOKUP(Cost_Sch2!S48,Coding!$B$2:$D$6,3,FALSE)</f>
        <v>4</v>
      </c>
      <c r="T48">
        <f>Cost_Sch2!T48</f>
        <v>0.1667521806054387</v>
      </c>
      <c r="U48">
        <f>Cost_Sch2!U48</f>
        <v>0.1924686192468619</v>
      </c>
    </row>
    <row r="49" spans="1:21" ht="17">
      <c r="A49" s="1" t="str">
        <f>Cost_Sch2!A49</f>
        <v>Western Isles FPSO</v>
      </c>
      <c r="B49">
        <f>VLOOKUP(Cost_Sch2!B49,Coding!$E$27:$F$34,2,FALSE)</f>
        <v>5</v>
      </c>
      <c r="C49">
        <f>VLOOKUP(Cost_Sch2!C49,Coding!$B$2:$D$6,3,FALSE)</f>
        <v>1</v>
      </c>
      <c r="D49">
        <f>VLOOKUP(Cost_Sch2!D49,Coding!$F$8:$H$10,3,FALSE)</f>
        <v>1</v>
      </c>
      <c r="E49">
        <f>VLOOKUP(Cost_Sch2!E49,Coding!$B$36:$C$37,2,FALSE)</f>
        <v>2</v>
      </c>
      <c r="F49" s="7">
        <f>Cost_Sch2!F49</f>
        <v>1</v>
      </c>
      <c r="G49" s="7">
        <f>Cost_Sch2!G49</f>
        <v>8391</v>
      </c>
      <c r="H49">
        <f>VLOOKUP(Cost_Sch2!H49,Coding!$B$12:$D$15,3,FALSE)</f>
        <v>3</v>
      </c>
      <c r="I49" s="7">
        <f>Cost_Sch2!I49</f>
        <v>952</v>
      </c>
      <c r="J49" s="6">
        <f>Cost_Sch2!J49</f>
        <v>1.6</v>
      </c>
      <c r="K49">
        <f>VLOOKUP(Cost_Sch2!K49,Coding!$B$44:$C$45,2,FALSE)</f>
        <v>1</v>
      </c>
      <c r="L49" s="7">
        <f>Cost_Sch2!L49</f>
        <v>40000</v>
      </c>
      <c r="M49">
        <f>VLOOKUP(Cost_Sch2!M49,Coding!$B$47:$D$53,3,FALSE)</f>
        <v>1</v>
      </c>
      <c r="N49">
        <f>VLOOKUP(Cost_Sch2!N49,Coding!$B$2:$D$6,3,FALSE)</f>
        <v>3</v>
      </c>
      <c r="O49">
        <f>VLOOKUP(Cost_Sch2!O49,Coding!$F$17:$G$25,2,FALSE)</f>
        <v>4</v>
      </c>
      <c r="P49" s="7">
        <f>Cost_Sch2!P49</f>
        <v>165</v>
      </c>
      <c r="Q49">
        <f>VLOOKUP(Cost_Sch2!Q49,Coding!$B$2:$D$6,3,FALSE)</f>
        <v>2</v>
      </c>
      <c r="R49" s="9">
        <f>Cost_Sch2!R49</f>
        <v>1</v>
      </c>
      <c r="S49">
        <f>VLOOKUP(Cost_Sch2!S49,Coding!$B$2:$D$6,3,FALSE)</f>
        <v>3</v>
      </c>
      <c r="T49">
        <f>Cost_Sch2!T49</f>
        <v>0.87920168067226889</v>
      </c>
      <c r="U49">
        <f>Cost_Sch2!U49</f>
        <v>0.24999999999999994</v>
      </c>
    </row>
    <row r="50" spans="1:21" ht="17">
      <c r="A50" s="1" t="str">
        <f>Cost_Sch2!A50</f>
        <v>Belanak Natuna</v>
      </c>
      <c r="B50">
        <f>VLOOKUP(Cost_Sch2!B50,Coding!$E$27:$F$34,2,FALSE)</f>
        <v>2</v>
      </c>
      <c r="C50">
        <f>VLOOKUP(Cost_Sch2!C50,Coding!$B$2:$D$6,3,FALSE)</f>
        <v>4</v>
      </c>
      <c r="D50">
        <f>VLOOKUP(Cost_Sch2!D50,Coding!$F$8:$H$10,3,FALSE)</f>
        <v>3</v>
      </c>
      <c r="E50">
        <f>VLOOKUP(Cost_Sch2!E50,Coding!$B$36:$C$37,2,FALSE)</f>
        <v>2</v>
      </c>
      <c r="F50" s="7">
        <f>Cost_Sch2!F50</f>
        <v>1</v>
      </c>
      <c r="G50" s="7">
        <f>Cost_Sch2!G50</f>
        <v>4250</v>
      </c>
      <c r="H50">
        <f>VLOOKUP(Cost_Sch2!H50,Coding!$B$12:$D$15,3,FALSE)</f>
        <v>4</v>
      </c>
      <c r="I50" s="7">
        <f>Cost_Sch2!I50</f>
        <v>1137</v>
      </c>
      <c r="J50" s="6">
        <f>Cost_Sch2!J50</f>
        <v>1.6</v>
      </c>
      <c r="K50">
        <f>VLOOKUP(Cost_Sch2!K50,Coding!$B$44:$C$45,2,FALSE)</f>
        <v>1</v>
      </c>
      <c r="L50" s="7">
        <f>Cost_Sch2!L50</f>
        <v>158333.33333333334</v>
      </c>
      <c r="M50">
        <f>VLOOKUP(Cost_Sch2!M50,Coding!$B$47:$D$53,3,FALSE)</f>
        <v>4</v>
      </c>
      <c r="N50">
        <f>VLOOKUP(Cost_Sch2!N50,Coding!$B$2:$D$6,3,FALSE)</f>
        <v>4</v>
      </c>
      <c r="O50">
        <f>VLOOKUP(Cost_Sch2!O50,Coding!$F$17:$G$25,2,FALSE)</f>
        <v>4</v>
      </c>
      <c r="P50" s="7">
        <f>Cost_Sch2!P50</f>
        <v>100</v>
      </c>
      <c r="Q50">
        <f>VLOOKUP(Cost_Sch2!Q50,Coding!$B$2:$D$6,3,FALSE)</f>
        <v>2</v>
      </c>
      <c r="R50" s="9">
        <f>Cost_Sch2!R50</f>
        <v>0.63157894736842102</v>
      </c>
      <c r="S50">
        <f>VLOOKUP(Cost_Sch2!S50,Coding!$B$2:$D$6,3,FALSE)</f>
        <v>4</v>
      </c>
      <c r="T50">
        <f>Cost_Sch2!T50</f>
        <v>5.8927000879507474E-2</v>
      </c>
      <c r="U50">
        <f>Cost_Sch2!U50</f>
        <v>7.8167115902965101E-2</v>
      </c>
    </row>
    <row r="51" spans="1:21" ht="17">
      <c r="A51" s="1" t="str">
        <f>Cost_Sch2!A51</f>
        <v>Kikeh FPSO</v>
      </c>
      <c r="B51">
        <f>VLOOKUP(Cost_Sch2!B51,Coding!$E$27:$F$34,2,FALSE)</f>
        <v>2</v>
      </c>
      <c r="C51">
        <f>VLOOKUP(Cost_Sch2!C51,Coding!$B$2:$D$6,3,FALSE)</f>
        <v>5</v>
      </c>
      <c r="D51">
        <f>VLOOKUP(Cost_Sch2!D51,Coding!$F$8:$H$10,3,FALSE)</f>
        <v>1</v>
      </c>
      <c r="E51">
        <f>VLOOKUP(Cost_Sch2!E51,Coding!$B$36:$C$37,2,FALSE)</f>
        <v>1</v>
      </c>
      <c r="F51" s="7">
        <f>Cost_Sch2!F51</f>
        <v>3</v>
      </c>
      <c r="G51" s="7">
        <f>Cost_Sch2!G51</f>
        <v>5513</v>
      </c>
      <c r="H51">
        <f>VLOOKUP(Cost_Sch2!H51,Coding!$B$12:$D$15,3,FALSE)</f>
        <v>3</v>
      </c>
      <c r="I51" s="7">
        <f>Cost_Sch2!I51</f>
        <v>939</v>
      </c>
      <c r="J51" s="6">
        <f>Cost_Sch2!J51</f>
        <v>0.8</v>
      </c>
      <c r="K51">
        <f>VLOOKUP(Cost_Sch2!K51,Coding!$B$44:$C$45,2,FALSE)</f>
        <v>2</v>
      </c>
      <c r="L51" s="7">
        <f>Cost_Sch2!L51</f>
        <v>143500</v>
      </c>
      <c r="M51">
        <f>VLOOKUP(Cost_Sch2!M51,Coding!$B$47:$D$53,3,FALSE)</f>
        <v>3</v>
      </c>
      <c r="N51">
        <f>VLOOKUP(Cost_Sch2!N51,Coding!$B$2:$D$6,3,FALSE)</f>
        <v>2</v>
      </c>
      <c r="O51">
        <f>VLOOKUP(Cost_Sch2!O51,Coding!$F$17:$G$25,2,FALSE)</f>
        <v>4</v>
      </c>
      <c r="P51" s="7">
        <f>Cost_Sch2!P51</f>
        <v>1350</v>
      </c>
      <c r="Q51">
        <f>VLOOKUP(Cost_Sch2!Q51,Coding!$B$2:$D$6,3,FALSE)</f>
        <v>1</v>
      </c>
      <c r="R51" s="9">
        <f>Cost_Sch2!R51</f>
        <v>0.83623693379790942</v>
      </c>
      <c r="S51">
        <f>VLOOKUP(Cost_Sch2!S51,Coding!$B$2:$D$6,3,FALSE)</f>
        <v>4</v>
      </c>
      <c r="T51">
        <f>Cost_Sch2!T51</f>
        <v>-1.5974440894568689E-2</v>
      </c>
      <c r="U51">
        <f>Cost_Sch2!U51</f>
        <v>0.20000000000000004</v>
      </c>
    </row>
    <row r="52" spans="1:21" ht="17">
      <c r="A52" s="1" t="str">
        <f>Cost_Sch2!A52</f>
        <v>Song Doc Pride MV 19</v>
      </c>
      <c r="B52">
        <f>VLOOKUP(Cost_Sch2!B52,Coding!$E$27:$F$34,2,FALSE)</f>
        <v>2</v>
      </c>
      <c r="C52">
        <f>VLOOKUP(Cost_Sch2!C52,Coding!$B$2:$D$6,3,FALSE)</f>
        <v>1</v>
      </c>
      <c r="D52">
        <f>VLOOKUP(Cost_Sch2!D52,Coding!$F$8:$H$10,3,FALSE)</f>
        <v>2</v>
      </c>
      <c r="E52">
        <f>VLOOKUP(Cost_Sch2!E52,Coding!$B$36:$C$37,2,FALSE)</f>
        <v>1</v>
      </c>
      <c r="F52" s="7">
        <f>Cost_Sch2!F52</f>
        <v>1</v>
      </c>
      <c r="G52" s="7">
        <f>Cost_Sch2!G52</f>
        <v>6339</v>
      </c>
      <c r="H52">
        <f>VLOOKUP(Cost_Sch2!H52,Coding!$B$12:$D$15,3,FALSE)</f>
        <v>3</v>
      </c>
      <c r="I52" s="7">
        <f>Cost_Sch2!I52</f>
        <v>417</v>
      </c>
      <c r="J52" s="6">
        <f>Cost_Sch2!J52</f>
        <v>0.25</v>
      </c>
      <c r="K52">
        <f>VLOOKUP(Cost_Sch2!K52,Coding!$B$44:$C$45,2,FALSE)</f>
        <v>2</v>
      </c>
      <c r="L52" s="7">
        <f>Cost_Sch2!L52</f>
        <v>30000</v>
      </c>
      <c r="M52">
        <f>VLOOKUP(Cost_Sch2!M52,Coding!$B$47:$D$53,3,FALSE)</f>
        <v>1</v>
      </c>
      <c r="N52">
        <f>VLOOKUP(Cost_Sch2!N52,Coding!$B$2:$D$6,3,FALSE)</f>
        <v>1</v>
      </c>
      <c r="O52">
        <f>VLOOKUP(Cost_Sch2!O52,Coding!$F$17:$G$25,2,FALSE)</f>
        <v>4</v>
      </c>
      <c r="P52" s="7">
        <f>Cost_Sch2!P52</f>
        <v>55</v>
      </c>
      <c r="Q52">
        <f>VLOOKUP(Cost_Sch2!Q52,Coding!$B$2:$D$6,3,FALSE)</f>
        <v>2</v>
      </c>
      <c r="R52" s="9">
        <f>Cost_Sch2!R52</f>
        <v>1</v>
      </c>
      <c r="S52">
        <f>VLOOKUP(Cost_Sch2!S52,Coding!$B$2:$D$6,3,FALSE)</f>
        <v>1</v>
      </c>
      <c r="T52">
        <f>Cost_Sch2!T52</f>
        <v>0.3501199040767386</v>
      </c>
      <c r="U52">
        <f>Cost_Sch2!U52</f>
        <v>4.0869565217391379E-2</v>
      </c>
    </row>
    <row r="53" spans="1:21" ht="17">
      <c r="A53" s="1" t="str">
        <f>Cost_Sch2!A53</f>
        <v>Thai Binh Vn</v>
      </c>
      <c r="B53">
        <f>VLOOKUP(Cost_Sch2!B53,Coding!$E$27:$F$34,2,FALSE)</f>
        <v>2</v>
      </c>
      <c r="C53">
        <f>VLOOKUP(Cost_Sch2!C53,Coding!$B$2:$D$6,3,FALSE)</f>
        <v>1</v>
      </c>
      <c r="D53">
        <f>VLOOKUP(Cost_Sch2!D53,Coding!$F$8:$H$10,3,FALSE)</f>
        <v>2</v>
      </c>
      <c r="E53">
        <f>VLOOKUP(Cost_Sch2!E53,Coding!$B$36:$C$37,2,FALSE)</f>
        <v>2</v>
      </c>
      <c r="F53" s="7">
        <f>Cost_Sch2!F53</f>
        <v>1</v>
      </c>
      <c r="G53" s="7">
        <f>Cost_Sch2!G53</f>
        <v>4446</v>
      </c>
      <c r="H53">
        <f>VLOOKUP(Cost_Sch2!H53,Coding!$B$12:$D$15,3,FALSE)</f>
        <v>3</v>
      </c>
      <c r="I53" s="7">
        <f>Cost_Sch2!I53</f>
        <v>611</v>
      </c>
      <c r="J53" s="6">
        <f>Cost_Sch2!J53</f>
        <v>0.71399999999999997</v>
      </c>
      <c r="K53">
        <f>VLOOKUP(Cost_Sch2!K53,Coding!$B$44:$C$45,2,FALSE)</f>
        <v>1</v>
      </c>
      <c r="L53" s="7">
        <f>Cost_Sch2!L53</f>
        <v>68333.333333333328</v>
      </c>
      <c r="M53">
        <f>VLOOKUP(Cost_Sch2!M53,Coding!$B$47:$D$53,3,FALSE)</f>
        <v>2</v>
      </c>
      <c r="N53">
        <f>VLOOKUP(Cost_Sch2!N53,Coding!$B$2:$D$6,3,FALSE)</f>
        <v>1</v>
      </c>
      <c r="O53">
        <f>VLOOKUP(Cost_Sch2!O53,Coding!$F$17:$G$25,2,FALSE)</f>
        <v>4</v>
      </c>
      <c r="P53" s="7">
        <f>Cost_Sch2!P53</f>
        <v>48</v>
      </c>
      <c r="Q53">
        <f>VLOOKUP(Cost_Sch2!Q53,Coding!$B$2:$D$6,3,FALSE)</f>
        <v>2</v>
      </c>
      <c r="R53" s="9">
        <f>Cost_Sch2!R53</f>
        <v>0.95121951219512202</v>
      </c>
      <c r="S53">
        <f>VLOOKUP(Cost_Sch2!S53,Coding!$B$2:$D$6,3,FALSE)</f>
        <v>3</v>
      </c>
      <c r="T53">
        <f>Cost_Sch2!T53</f>
        <v>3.7643207855973811E-2</v>
      </c>
      <c r="U53">
        <f>Cost_Sch2!U53</f>
        <v>4.4000000000000004E-2</v>
      </c>
    </row>
    <row r="54" spans="1:21" ht="17">
      <c r="A54" s="1" t="str">
        <f>Cost_Sch2!A54</f>
        <v>Hai Yang Shi You 117</v>
      </c>
      <c r="B54">
        <f>VLOOKUP(Cost_Sch2!B54,Coding!$E$27:$F$34,2,FALSE)</f>
        <v>8</v>
      </c>
      <c r="C54">
        <f>VLOOKUP(Cost_Sch2!C54,Coding!$B$2:$D$6,3,FALSE)</f>
        <v>4</v>
      </c>
      <c r="D54">
        <f>VLOOKUP(Cost_Sch2!D54,Coding!$F$8:$H$10,3,FALSE)</f>
        <v>2</v>
      </c>
      <c r="E54">
        <f>VLOOKUP(Cost_Sch2!E54,Coding!$B$36:$C$37,2,FALSE)</f>
        <v>2</v>
      </c>
      <c r="F54" s="7">
        <f>Cost_Sch2!F54</f>
        <v>1</v>
      </c>
      <c r="G54" s="7">
        <f>Cost_Sch2!G54</f>
        <v>5524</v>
      </c>
      <c r="H54">
        <f>VLOOKUP(Cost_Sch2!H54,Coding!$B$12:$D$15,3,FALSE)</f>
        <v>3</v>
      </c>
      <c r="I54" s="7">
        <f>Cost_Sch2!I54</f>
        <v>897</v>
      </c>
      <c r="J54" s="6">
        <f>Cost_Sch2!J54</f>
        <v>1.8</v>
      </c>
      <c r="K54">
        <f>VLOOKUP(Cost_Sch2!K54,Coding!$B$44:$C$45,2,FALSE)</f>
        <v>1</v>
      </c>
      <c r="L54" s="7">
        <f>Cost_Sch2!L54</f>
        <v>190000</v>
      </c>
      <c r="M54">
        <f>VLOOKUP(Cost_Sch2!M54,Coding!$B$47:$D$53,3,FALSE)</f>
        <v>4</v>
      </c>
      <c r="N54">
        <f>VLOOKUP(Cost_Sch2!N54,Coding!$B$2:$D$6,3,FALSE)</f>
        <v>1</v>
      </c>
      <c r="O54">
        <f>VLOOKUP(Cost_Sch2!O54,Coding!$F$17:$G$25,2,FALSE)</f>
        <v>4</v>
      </c>
      <c r="P54" s="7">
        <f>Cost_Sch2!P54</f>
        <v>27</v>
      </c>
      <c r="Q54">
        <f>VLOOKUP(Cost_Sch2!Q54,Coding!$B$2:$D$6,3,FALSE)</f>
        <v>1</v>
      </c>
      <c r="R54" s="9">
        <f>Cost_Sch2!R54</f>
        <v>1</v>
      </c>
      <c r="S54">
        <f>VLOOKUP(Cost_Sch2!S54,Coding!$B$2:$D$6,3,FALSE)</f>
        <v>3</v>
      </c>
      <c r="T54">
        <f>Cost_Sch2!T54</f>
        <v>0.72798216276477146</v>
      </c>
      <c r="U54">
        <f>Cost_Sch2!U54</f>
        <v>0.38888888888888884</v>
      </c>
    </row>
    <row r="55" spans="1:21" ht="17">
      <c r="A55" s="1" t="str">
        <f>Cost_Sch2!A55</f>
        <v>Hai Yang Shi You 116</v>
      </c>
      <c r="B55">
        <f>VLOOKUP(Cost_Sch2!B55,Coding!$E$27:$F$34,2,FALSE)</f>
        <v>8</v>
      </c>
      <c r="C55">
        <f>VLOOKUP(Cost_Sch2!C55,Coding!$B$2:$D$6,3,FALSE)</f>
        <v>4</v>
      </c>
      <c r="D55">
        <f>VLOOKUP(Cost_Sch2!D55,Coding!$F$8:$H$10,3,FALSE)</f>
        <v>2</v>
      </c>
      <c r="E55">
        <f>VLOOKUP(Cost_Sch2!E55,Coding!$B$36:$C$37,2,FALSE)</f>
        <v>2</v>
      </c>
      <c r="F55" s="7">
        <f>Cost_Sch2!F55</f>
        <v>1</v>
      </c>
      <c r="G55" s="7">
        <f>Cost_Sch2!G55</f>
        <v>5804</v>
      </c>
      <c r="H55">
        <f>VLOOKUP(Cost_Sch2!H55,Coding!$B$12:$D$15,3,FALSE)</f>
        <v>3</v>
      </c>
      <c r="I55" s="7">
        <f>Cost_Sch2!I55</f>
        <v>723</v>
      </c>
      <c r="J55" s="6">
        <f>Cost_Sch2!J55</f>
        <v>1.2</v>
      </c>
      <c r="K55">
        <f>VLOOKUP(Cost_Sch2!K55,Coding!$B$44:$C$45,2,FALSE)</f>
        <v>1</v>
      </c>
      <c r="L55" s="7">
        <f>Cost_Sch2!L55</f>
        <v>106000</v>
      </c>
      <c r="M55">
        <f>VLOOKUP(Cost_Sch2!M55,Coding!$B$47:$D$53,3,FALSE)</f>
        <v>3</v>
      </c>
      <c r="N55">
        <f>VLOOKUP(Cost_Sch2!N55,Coding!$B$2:$D$6,3,FALSE)</f>
        <v>2</v>
      </c>
      <c r="O55">
        <f>VLOOKUP(Cost_Sch2!O55,Coding!$F$17:$G$25,2,FALSE)</f>
        <v>4</v>
      </c>
      <c r="P55" s="7">
        <f>Cost_Sch2!P55</f>
        <v>125</v>
      </c>
      <c r="Q55">
        <f>VLOOKUP(Cost_Sch2!Q55,Coding!$B$2:$D$6,3,FALSE)</f>
        <v>1</v>
      </c>
      <c r="R55" s="9">
        <f>Cost_Sch2!R55</f>
        <v>1</v>
      </c>
      <c r="S55">
        <f>VLOOKUP(Cost_Sch2!S55,Coding!$B$2:$D$6,3,FALSE)</f>
        <v>1</v>
      </c>
      <c r="T55">
        <f>Cost_Sch2!T55</f>
        <v>0.31950207468879666</v>
      </c>
      <c r="U55">
        <f>Cost_Sch2!U55</f>
        <v>0.98</v>
      </c>
    </row>
    <row r="56" spans="1:21" ht="17">
      <c r="A56" s="1" t="str">
        <f>Cost_Sch2!A56</f>
        <v>Unity</v>
      </c>
      <c r="B56">
        <f>VLOOKUP(Cost_Sch2!B56,Coding!$E$27:$F$34,2,FALSE)</f>
        <v>1</v>
      </c>
      <c r="C56">
        <f>VLOOKUP(Cost_Sch2!C56,Coding!$B$2:$D$6,3,FALSE)</f>
        <v>4</v>
      </c>
      <c r="D56">
        <f>VLOOKUP(Cost_Sch2!D56,Coding!$F$8:$H$10,3,FALSE)</f>
        <v>3</v>
      </c>
      <c r="E56">
        <f>VLOOKUP(Cost_Sch2!E56,Coding!$B$36:$C$37,2,FALSE)</f>
        <v>2</v>
      </c>
      <c r="F56" s="7">
        <f>Cost_Sch2!F56</f>
        <v>1</v>
      </c>
      <c r="G56" s="7">
        <f>Cost_Sch2!G56</f>
        <v>4018</v>
      </c>
      <c r="H56">
        <f>VLOOKUP(Cost_Sch2!H56,Coding!$B$12:$D$15,3,FALSE)</f>
        <v>3</v>
      </c>
      <c r="I56" s="7">
        <f>Cost_Sch2!I56</f>
        <v>545</v>
      </c>
      <c r="J56" s="6">
        <f>Cost_Sch2!J56</f>
        <v>1</v>
      </c>
      <c r="K56">
        <f>VLOOKUP(Cost_Sch2!K56,Coding!$B$44:$C$45,2,FALSE)</f>
        <v>1</v>
      </c>
      <c r="L56" s="7">
        <f>Cost_Sch2!L56</f>
        <v>125000</v>
      </c>
      <c r="M56">
        <f>VLOOKUP(Cost_Sch2!M56,Coding!$B$47:$D$53,3,FALSE)</f>
        <v>3</v>
      </c>
      <c r="N56">
        <f>VLOOKUP(Cost_Sch2!N56,Coding!$B$2:$D$6,3,FALSE)</f>
        <v>2</v>
      </c>
      <c r="O56">
        <f>VLOOKUP(Cost_Sch2!O56,Coding!$F$17:$G$25,2,FALSE)</f>
        <v>6</v>
      </c>
      <c r="P56" s="7">
        <f>Cost_Sch2!P56</f>
        <v>65</v>
      </c>
      <c r="Q56">
        <f>VLOOKUP(Cost_Sch2!Q56,Coding!$B$2:$D$6,3,FALSE)</f>
        <v>3</v>
      </c>
      <c r="R56" s="9">
        <f>Cost_Sch2!R56</f>
        <v>1</v>
      </c>
      <c r="S56">
        <f>VLOOKUP(Cost_Sch2!S56,Coding!$B$2:$D$6,3,FALSE)</f>
        <v>2</v>
      </c>
      <c r="T56">
        <f>Cost_Sch2!T56</f>
        <v>0.70091743119266059</v>
      </c>
      <c r="U56">
        <f>Cost_Sch2!U56</f>
        <v>0.39999999999999991</v>
      </c>
    </row>
    <row r="57" spans="1:21" ht="17">
      <c r="A57" s="1" t="str">
        <f>Cost_Sch2!A57</f>
        <v>Yoho</v>
      </c>
      <c r="B57">
        <f>VLOOKUP(Cost_Sch2!B57,Coding!$E$27:$F$34,2,FALSE)</f>
        <v>1</v>
      </c>
      <c r="C57">
        <f>VLOOKUP(Cost_Sch2!C57,Coding!$B$2:$D$6,3,FALSE)</f>
        <v>3</v>
      </c>
      <c r="D57">
        <f>VLOOKUP(Cost_Sch2!D57,Coding!$F$8:$H$10,3,FALSE)</f>
        <v>3</v>
      </c>
      <c r="E57">
        <f>VLOOKUP(Cost_Sch2!E57,Coding!$B$36:$C$37,2,FALSE)</f>
        <v>2</v>
      </c>
      <c r="F57" s="7">
        <f>Cost_Sch2!F57</f>
        <v>1</v>
      </c>
      <c r="G57" s="7">
        <f>Cost_Sch2!G57</f>
        <v>4196</v>
      </c>
      <c r="H57">
        <f>VLOOKUP(Cost_Sch2!H57,Coding!$B$12:$D$15,3,FALSE)</f>
        <v>3</v>
      </c>
      <c r="I57" s="7">
        <f>Cost_Sch2!I57</f>
        <v>505</v>
      </c>
      <c r="J57" s="6">
        <f>Cost_Sch2!J57</f>
        <v>1.2</v>
      </c>
      <c r="K57">
        <f>VLOOKUP(Cost_Sch2!K57,Coding!$B$44:$C$45,2,FALSE)</f>
        <v>2</v>
      </c>
      <c r="L57" s="7">
        <f>Cost_Sch2!L57</f>
        <v>90000</v>
      </c>
      <c r="M57">
        <f>VLOOKUP(Cost_Sch2!M57,Coding!$B$47:$D$53,3,FALSE)</f>
        <v>2</v>
      </c>
      <c r="N57">
        <f>VLOOKUP(Cost_Sch2!N57,Coding!$B$2:$D$6,3,FALSE)</f>
        <v>2</v>
      </c>
      <c r="O57">
        <f>VLOOKUP(Cost_Sch2!O57,Coding!$F$17:$G$25,2,FALSE)</f>
        <v>6</v>
      </c>
      <c r="P57" s="7">
        <f>Cost_Sch2!P57</f>
        <v>56</v>
      </c>
      <c r="Q57">
        <f>VLOOKUP(Cost_Sch2!Q57,Coding!$B$2:$D$6,3,FALSE)</f>
        <v>1</v>
      </c>
      <c r="R57" s="9">
        <f>Cost_Sch2!R57</f>
        <v>1</v>
      </c>
      <c r="S57">
        <f>VLOOKUP(Cost_Sch2!S57,Coding!$B$2:$D$6,3,FALSE)</f>
        <v>1</v>
      </c>
      <c r="T57">
        <f>Cost_Sch2!T57</f>
        <v>0.20792079207920791</v>
      </c>
      <c r="U57">
        <f>Cost_Sch2!U57</f>
        <v>8.3333333333333412E-2</v>
      </c>
    </row>
    <row r="58" spans="1:21" ht="17">
      <c r="A58" s="1" t="str">
        <f>Cost_Sch2!A58</f>
        <v>Yoho</v>
      </c>
      <c r="B58">
        <f>VLOOKUP(Cost_Sch2!B58,Coding!$E$27:$F$34,2,FALSE)</f>
        <v>1</v>
      </c>
      <c r="C58">
        <f>VLOOKUP(Cost_Sch2!C58,Coding!$B$2:$D$6,3,FALSE)</f>
        <v>3</v>
      </c>
      <c r="D58">
        <f>VLOOKUP(Cost_Sch2!D58,Coding!$F$8:$H$10,3,FALSE)</f>
        <v>3</v>
      </c>
      <c r="E58">
        <f>VLOOKUP(Cost_Sch2!E58,Coding!$B$36:$C$37,2,FALSE)</f>
        <v>2</v>
      </c>
      <c r="F58" s="7">
        <f>Cost_Sch2!F58</f>
        <v>1</v>
      </c>
      <c r="G58" s="7">
        <f>Cost_Sch2!G58</f>
        <v>4623</v>
      </c>
      <c r="H58">
        <f>VLOOKUP(Cost_Sch2!H58,Coding!$B$12:$D$15,3,FALSE)</f>
        <v>3</v>
      </c>
      <c r="I58" s="7">
        <f>Cost_Sch2!I58</f>
        <v>761</v>
      </c>
      <c r="J58" s="6">
        <f>Cost_Sch2!J58</f>
        <v>1.2</v>
      </c>
      <c r="K58">
        <f>VLOOKUP(Cost_Sch2!K58,Coding!$B$44:$C$45,2,FALSE)</f>
        <v>2</v>
      </c>
      <c r="L58" s="7">
        <f>Cost_Sch2!L58</f>
        <v>116666.66666666667</v>
      </c>
      <c r="M58">
        <f>VLOOKUP(Cost_Sch2!M58,Coding!$B$47:$D$53,3,FALSE)</f>
        <v>3</v>
      </c>
      <c r="N58">
        <f>VLOOKUP(Cost_Sch2!N58,Coding!$B$2:$D$6,3,FALSE)</f>
        <v>2</v>
      </c>
      <c r="O58">
        <f>VLOOKUP(Cost_Sch2!O58,Coding!$F$17:$G$25,2,FALSE)</f>
        <v>6</v>
      </c>
      <c r="P58" s="7">
        <f>Cost_Sch2!P58</f>
        <v>56</v>
      </c>
      <c r="Q58">
        <f>VLOOKUP(Cost_Sch2!Q58,Coding!$B$2:$D$6,3,FALSE)</f>
        <v>3</v>
      </c>
      <c r="R58" s="9">
        <f>Cost_Sch2!R58</f>
        <v>0.8571428571428571</v>
      </c>
      <c r="S58">
        <f>VLOOKUP(Cost_Sch2!S58,Coding!$B$2:$D$6,3,FALSE)</f>
        <v>2</v>
      </c>
      <c r="T58">
        <f>Cost_Sch2!T58</f>
        <v>0.66360052562417871</v>
      </c>
      <c r="U58">
        <f>Cost_Sch2!U58</f>
        <v>8.3333333333333412E-2</v>
      </c>
    </row>
    <row r="59" spans="1:21" ht="17">
      <c r="A59" s="1" t="str">
        <f>Cost_Sch2!A59</f>
        <v>Randgrid</v>
      </c>
      <c r="B59">
        <f>VLOOKUP(Cost_Sch2!B59,Coding!$E$27:$F$34,2,FALSE)</f>
        <v>5</v>
      </c>
      <c r="C59">
        <f>VLOOKUP(Cost_Sch2!C59,Coding!$B$2:$D$6,3,FALSE)</f>
        <v>2</v>
      </c>
      <c r="D59">
        <f>VLOOKUP(Cost_Sch2!D59,Coding!$F$8:$H$10,3,FALSE)</f>
        <v>1</v>
      </c>
      <c r="E59">
        <f>VLOOKUP(Cost_Sch2!E59,Coding!$B$36:$C$37,2,FALSE)</f>
        <v>1</v>
      </c>
      <c r="F59" s="7">
        <f>Cost_Sch2!F59</f>
        <v>0</v>
      </c>
      <c r="G59" s="7">
        <f>Cost_Sch2!G59</f>
        <v>8521</v>
      </c>
      <c r="H59">
        <f>VLOOKUP(Cost_Sch2!H59,Coding!$B$12:$D$15,3,FALSE)</f>
        <v>3</v>
      </c>
      <c r="I59" s="7">
        <f>Cost_Sch2!I59</f>
        <v>1386</v>
      </c>
      <c r="J59" s="6">
        <f>Cost_Sch2!J59</f>
        <v>3.7</v>
      </c>
      <c r="K59">
        <f>VLOOKUP(Cost_Sch2!K59,Coding!$B$44:$C$45,2,FALSE)</f>
        <v>2</v>
      </c>
      <c r="L59" s="7">
        <f>Cost_Sch2!L59</f>
        <v>0</v>
      </c>
      <c r="M59">
        <f>VLOOKUP(Cost_Sch2!M59,Coding!$B$47:$D$53,3,FALSE)</f>
        <v>1</v>
      </c>
      <c r="N59">
        <f>VLOOKUP(Cost_Sch2!N59,Coding!$B$2:$D$6,3,FALSE)</f>
        <v>1</v>
      </c>
      <c r="O59">
        <f>VLOOKUP(Cost_Sch2!O59,Coding!$F$17:$G$25,2,FALSE)</f>
        <v>6</v>
      </c>
      <c r="P59" s="7">
        <f>Cost_Sch2!P59</f>
        <v>116</v>
      </c>
      <c r="Q59">
        <f>VLOOKUP(Cost_Sch2!Q59,Coding!$B$2:$D$6,3,FALSE)</f>
        <v>2</v>
      </c>
      <c r="R59" s="9">
        <f>Cost_Sch2!R59</f>
        <v>1</v>
      </c>
      <c r="S59">
        <f>VLOOKUP(Cost_Sch2!S59,Coding!$B$2:$D$6,3,FALSE)</f>
        <v>3</v>
      </c>
      <c r="T59">
        <f>Cost_Sch2!T59</f>
        <v>9.7402597402597407E-2</v>
      </c>
      <c r="U59">
        <f>Cost_Sch2!U59</f>
        <v>0</v>
      </c>
    </row>
    <row r="60" spans="1:21" ht="17">
      <c r="A60" s="1" t="str">
        <f>Cost_Sch2!A60</f>
        <v>Hanne Knutsen</v>
      </c>
      <c r="B60">
        <f>VLOOKUP(Cost_Sch2!B60,Coding!$E$27:$F$34,2,FALSE)</f>
        <v>5</v>
      </c>
      <c r="C60">
        <f>VLOOKUP(Cost_Sch2!C60,Coding!$B$2:$D$6,3,FALSE)</f>
        <v>2</v>
      </c>
      <c r="D60">
        <f>VLOOKUP(Cost_Sch2!D60,Coding!$F$8:$H$10,3,FALSE)</f>
        <v>3</v>
      </c>
      <c r="E60">
        <f>VLOOKUP(Cost_Sch2!E60,Coding!$B$36:$C$37,2,FALSE)</f>
        <v>1</v>
      </c>
      <c r="F60" s="7">
        <f>Cost_Sch2!F60</f>
        <v>3</v>
      </c>
      <c r="G60" s="7">
        <f>Cost_Sch2!G60</f>
        <v>8124</v>
      </c>
      <c r="H60">
        <f>VLOOKUP(Cost_Sch2!H60,Coding!$B$12:$D$15,3,FALSE)</f>
        <v>3</v>
      </c>
      <c r="I60" s="7">
        <f>Cost_Sch2!I60</f>
        <v>1691</v>
      </c>
      <c r="J60" s="6">
        <f>Cost_Sch2!J60</f>
        <v>2.8648648648648645</v>
      </c>
      <c r="K60">
        <f>VLOOKUP(Cost_Sch2!K60,Coding!$B$44:$C$45,2,FALSE)</f>
        <v>2</v>
      </c>
      <c r="L60" s="7">
        <f>Cost_Sch2!L60</f>
        <v>100000</v>
      </c>
      <c r="M60">
        <f>VLOOKUP(Cost_Sch2!M60,Coding!$B$47:$D$53,3,FALSE)</f>
        <v>3</v>
      </c>
      <c r="N60">
        <f>VLOOKUP(Cost_Sch2!N60,Coding!$B$2:$D$6,3,FALSE)</f>
        <v>3</v>
      </c>
      <c r="O60">
        <f>VLOOKUP(Cost_Sch2!O60,Coding!$F$17:$G$25,2,FALSE)</f>
        <v>6</v>
      </c>
      <c r="P60" s="7">
        <f>Cost_Sch2!P60</f>
        <v>115</v>
      </c>
      <c r="Q60">
        <f>VLOOKUP(Cost_Sch2!Q60,Coding!$B$2:$D$6,3,FALSE)</f>
        <v>1</v>
      </c>
      <c r="R60" s="9">
        <f>Cost_Sch2!R60</f>
        <v>1</v>
      </c>
      <c r="S60">
        <f>VLOOKUP(Cost_Sch2!S60,Coding!$B$2:$D$6,3,FALSE)</f>
        <v>2</v>
      </c>
      <c r="T60">
        <f>Cost_Sch2!T60</f>
        <v>0.8095801301005322</v>
      </c>
      <c r="U60">
        <f>Cost_Sch2!U60</f>
        <v>0.8500000000000002</v>
      </c>
    </row>
    <row r="61" spans="1:21" ht="17">
      <c r="A61" s="1" t="str">
        <f>Cost_Sch2!A61</f>
        <v>Ailsa FSO</v>
      </c>
      <c r="B61">
        <f>VLOOKUP(Cost_Sch2!B61,Coding!$E$27:$F$34,2,FALSE)</f>
        <v>5</v>
      </c>
      <c r="C61">
        <f>VLOOKUP(Cost_Sch2!C61,Coding!$B$2:$D$6,3,FALSE)</f>
        <v>2</v>
      </c>
      <c r="D61">
        <f>VLOOKUP(Cost_Sch2!D61,Coding!$F$8:$H$10,3,FALSE)</f>
        <v>3</v>
      </c>
      <c r="E61">
        <f>VLOOKUP(Cost_Sch2!E61,Coding!$B$36:$C$37,2,FALSE)</f>
        <v>2</v>
      </c>
      <c r="F61" s="7">
        <f>Cost_Sch2!F61</f>
        <v>1</v>
      </c>
      <c r="G61" s="7">
        <f>Cost_Sch2!G61</f>
        <v>9389</v>
      </c>
      <c r="H61">
        <f>VLOOKUP(Cost_Sch2!H61,Coding!$B$12:$D$15,3,FALSE)</f>
        <v>3</v>
      </c>
      <c r="I61" s="7">
        <f>Cost_Sch2!I61</f>
        <v>1364</v>
      </c>
      <c r="J61" s="6">
        <f>Cost_Sch2!J61</f>
        <v>4.7</v>
      </c>
      <c r="K61">
        <f>VLOOKUP(Cost_Sch2!K61,Coding!$B$44:$C$45,2,FALSE)</f>
        <v>1</v>
      </c>
      <c r="L61" s="7">
        <f>Cost_Sch2!L61</f>
        <v>108333.33333333333</v>
      </c>
      <c r="M61">
        <f>VLOOKUP(Cost_Sch2!M61,Coding!$B$47:$D$53,3,FALSE)</f>
        <v>3</v>
      </c>
      <c r="N61">
        <f>VLOOKUP(Cost_Sch2!N61,Coding!$B$2:$D$6,3,FALSE)</f>
        <v>2</v>
      </c>
      <c r="O61">
        <f>VLOOKUP(Cost_Sch2!O61,Coding!$F$17:$G$25,2,FALSE)</f>
        <v>6</v>
      </c>
      <c r="P61" s="7">
        <f>Cost_Sch2!P61</f>
        <v>90</v>
      </c>
      <c r="Q61">
        <f>VLOOKUP(Cost_Sch2!Q61,Coding!$B$2:$D$6,3,FALSE)</f>
        <v>5</v>
      </c>
      <c r="R61" s="9">
        <f>Cost_Sch2!R61</f>
        <v>0.23076923076923078</v>
      </c>
      <c r="S61">
        <f>VLOOKUP(Cost_Sch2!S61,Coding!$B$2:$D$6,3,FALSE)</f>
        <v>5</v>
      </c>
      <c r="T61">
        <f>Cost_Sch2!T61</f>
        <v>0</v>
      </c>
      <c r="U61">
        <f>Cost_Sch2!U61</f>
        <v>0</v>
      </c>
    </row>
    <row r="62" spans="1:21" ht="17">
      <c r="A62" s="1" t="str">
        <f>Cost_Sch2!A62</f>
        <v>Gagak Rimang</v>
      </c>
      <c r="B62">
        <f>VLOOKUP(Cost_Sch2!B62,Coding!$E$27:$F$34,2,FALSE)</f>
        <v>2</v>
      </c>
      <c r="C62">
        <f>VLOOKUP(Cost_Sch2!C62,Coding!$B$2:$D$6,3,FALSE)</f>
        <v>5</v>
      </c>
      <c r="D62">
        <f>VLOOKUP(Cost_Sch2!D62,Coding!$F$8:$H$10,3,FALSE)</f>
        <v>3</v>
      </c>
      <c r="E62">
        <f>VLOOKUP(Cost_Sch2!E62,Coding!$B$36:$C$37,2,FALSE)</f>
        <v>2</v>
      </c>
      <c r="F62" s="7">
        <f>Cost_Sch2!F62</f>
        <v>1</v>
      </c>
      <c r="G62" s="7">
        <f>Cost_Sch2!G62</f>
        <v>7891</v>
      </c>
      <c r="H62">
        <f>VLOOKUP(Cost_Sch2!H62,Coding!$B$12:$D$15,3,FALSE)</f>
        <v>3</v>
      </c>
      <c r="I62" s="7">
        <f>Cost_Sch2!I62</f>
        <v>1110</v>
      </c>
      <c r="J62" s="6">
        <f>Cost_Sch2!J62</f>
        <v>1.2</v>
      </c>
      <c r="K62">
        <f>VLOOKUP(Cost_Sch2!K62,Coding!$B$44:$C$45,2,FALSE)</f>
        <v>2</v>
      </c>
      <c r="L62" s="7">
        <f>Cost_Sch2!L62</f>
        <v>165000</v>
      </c>
      <c r="M62">
        <f>VLOOKUP(Cost_Sch2!M62,Coding!$B$47:$D$53,3,FALSE)</f>
        <v>4</v>
      </c>
      <c r="N62">
        <f>VLOOKUP(Cost_Sch2!N62,Coding!$B$2:$D$6,3,FALSE)</f>
        <v>2</v>
      </c>
      <c r="O62">
        <f>VLOOKUP(Cost_Sch2!O62,Coding!$F$17:$G$25,2,FALSE)</f>
        <v>6</v>
      </c>
      <c r="P62" s="7">
        <f>Cost_Sch2!P62</f>
        <v>33</v>
      </c>
      <c r="Q62">
        <f>VLOOKUP(Cost_Sch2!Q62,Coding!$B$2:$D$6,3,FALSE)</f>
        <v>1</v>
      </c>
      <c r="R62" s="9">
        <f>Cost_Sch2!R62</f>
        <v>1</v>
      </c>
      <c r="S62">
        <f>VLOOKUP(Cost_Sch2!S62,Coding!$B$2:$D$6,3,FALSE)</f>
        <v>2</v>
      </c>
      <c r="T62">
        <f>Cost_Sch2!T62</f>
        <v>0.42972972972972973</v>
      </c>
      <c r="U62">
        <f>Cost_Sch2!U62</f>
        <v>1.1666666666666667</v>
      </c>
    </row>
    <row r="63" spans="1:21" ht="17">
      <c r="A63" s="1" t="str">
        <f>Cost_Sch2!A63</f>
        <v>Rang Dong MV17</v>
      </c>
      <c r="B63">
        <f>VLOOKUP(Cost_Sch2!B63,Coding!$E$27:$F$34,2,FALSE)</f>
        <v>2</v>
      </c>
      <c r="C63">
        <f>VLOOKUP(Cost_Sch2!C63,Coding!$B$2:$D$6,3,FALSE)</f>
        <v>1</v>
      </c>
      <c r="D63">
        <f>VLOOKUP(Cost_Sch2!D63,Coding!$F$8:$H$10,3,FALSE)</f>
        <v>2</v>
      </c>
      <c r="E63">
        <f>VLOOKUP(Cost_Sch2!E63,Coding!$B$36:$C$37,2,FALSE)</f>
        <v>1</v>
      </c>
      <c r="F63" s="7">
        <f>Cost_Sch2!F63</f>
        <v>3</v>
      </c>
      <c r="G63" s="7">
        <f>Cost_Sch2!G63</f>
        <v>6038</v>
      </c>
      <c r="H63">
        <f>VLOOKUP(Cost_Sch2!H63,Coding!$B$12:$D$15,3,FALSE)</f>
        <v>3</v>
      </c>
      <c r="I63" s="7">
        <f>Cost_Sch2!I63</f>
        <v>763</v>
      </c>
      <c r="J63" s="6">
        <f>Cost_Sch2!J63</f>
        <v>0.5</v>
      </c>
      <c r="K63">
        <f>VLOOKUP(Cost_Sch2!K63,Coding!$B$44:$C$45,2,FALSE)</f>
        <v>1</v>
      </c>
      <c r="L63" s="7">
        <f>Cost_Sch2!L63</f>
        <v>60000</v>
      </c>
      <c r="M63">
        <f>VLOOKUP(Cost_Sch2!M63,Coding!$B$47:$D$53,3,FALSE)</f>
        <v>2</v>
      </c>
      <c r="N63">
        <f>VLOOKUP(Cost_Sch2!N63,Coding!$B$2:$D$6,3,FALSE)</f>
        <v>1</v>
      </c>
      <c r="O63">
        <f>VLOOKUP(Cost_Sch2!O63,Coding!$F$17:$G$25,2,FALSE)</f>
        <v>6</v>
      </c>
      <c r="P63" s="7">
        <f>Cost_Sch2!P63</f>
        <v>60</v>
      </c>
      <c r="Q63">
        <f>VLOOKUP(Cost_Sch2!Q63,Coding!$B$2:$D$6,3,FALSE)</f>
        <v>2</v>
      </c>
      <c r="R63" s="9">
        <f>Cost_Sch2!R63</f>
        <v>1</v>
      </c>
      <c r="S63">
        <f>VLOOKUP(Cost_Sch2!S63,Coding!$B$2:$D$6,3,FALSE)</f>
        <v>1</v>
      </c>
      <c r="T63">
        <f>Cost_Sch2!T63</f>
        <v>0.10747051114023591</v>
      </c>
      <c r="U63">
        <f>Cost_Sch2!U63</f>
        <v>4.0869565217391379E-2</v>
      </c>
    </row>
    <row r="64" spans="1:21" ht="17">
      <c r="A64" s="1" t="str">
        <f>Cost_Sch2!A64</f>
        <v>Ichthys Explorer</v>
      </c>
      <c r="B64">
        <f>VLOOKUP(Cost_Sch2!B64,Coding!$E$27:$F$34,2,FALSE)</f>
        <v>4</v>
      </c>
      <c r="C64">
        <f>VLOOKUP(Cost_Sch2!C64,Coding!$B$2:$D$6,3,FALSE)</f>
        <v>4</v>
      </c>
      <c r="D64">
        <f>VLOOKUP(Cost_Sch2!D64,Coding!$F$8:$H$10,3,FALSE)</f>
        <v>1</v>
      </c>
      <c r="E64">
        <f>VLOOKUP(Cost_Sch2!E64,Coding!$B$36:$C$37,2,FALSE)</f>
        <v>2</v>
      </c>
      <c r="F64" s="7">
        <f>Cost_Sch2!F64</f>
        <v>1</v>
      </c>
      <c r="G64" s="7">
        <f>Cost_Sch2!G64</f>
        <v>8046</v>
      </c>
      <c r="H64">
        <f>VLOOKUP(Cost_Sch2!H64,Coding!$B$12:$D$15,3,FALSE)</f>
        <v>3</v>
      </c>
      <c r="I64" s="7">
        <f>Cost_Sch2!I64</f>
        <v>1810</v>
      </c>
      <c r="J64" s="6">
        <f>Cost_Sch2!J64</f>
        <v>3</v>
      </c>
      <c r="K64">
        <f>VLOOKUP(Cost_Sch2!K64,Coding!$B$44:$C$45,2,FALSE)</f>
        <v>1</v>
      </c>
      <c r="L64" s="7">
        <f>Cost_Sch2!L64</f>
        <v>361166.66666666669</v>
      </c>
      <c r="M64">
        <f>VLOOKUP(Cost_Sch2!M64,Coding!$B$47:$D$53,3,FALSE)</f>
        <v>6</v>
      </c>
      <c r="N64">
        <f>VLOOKUP(Cost_Sch2!N64,Coding!$B$2:$D$6,3,FALSE)</f>
        <v>4</v>
      </c>
      <c r="O64">
        <f>VLOOKUP(Cost_Sch2!O64,Coding!$F$17:$G$25,2,FALSE)</f>
        <v>7</v>
      </c>
      <c r="P64" s="7">
        <f>Cost_Sch2!P64</f>
        <v>250</v>
      </c>
      <c r="Q64">
        <f>VLOOKUP(Cost_Sch2!Q64,Coding!$B$2:$D$6,3,FALSE)</f>
        <v>2</v>
      </c>
      <c r="R64" s="9">
        <f>Cost_Sch2!R64</f>
        <v>0.23534840793724041</v>
      </c>
      <c r="S64">
        <f>VLOOKUP(Cost_Sch2!S64,Coding!$B$2:$D$6,3,FALSE)</f>
        <v>5</v>
      </c>
      <c r="T64">
        <f>Cost_Sch2!T64</f>
        <v>0.35635359116022097</v>
      </c>
      <c r="U64">
        <f>Cost_Sch2!U64</f>
        <v>0.3235294117647059</v>
      </c>
    </row>
    <row r="65" spans="1:21" ht="17">
      <c r="A65" s="1" t="str">
        <f>Cost_Sch2!A65</f>
        <v>P 51</v>
      </c>
      <c r="B65">
        <f>VLOOKUP(Cost_Sch2!B65,Coding!$E$27:$F$34,2,FALSE)</f>
        <v>7</v>
      </c>
      <c r="C65">
        <f>VLOOKUP(Cost_Sch2!C65,Coding!$B$2:$D$6,3,FALSE)</f>
        <v>5</v>
      </c>
      <c r="D65">
        <f>VLOOKUP(Cost_Sch2!D65,Coding!$F$8:$H$10,3,FALSE)</f>
        <v>2</v>
      </c>
      <c r="E65">
        <f>VLOOKUP(Cost_Sch2!E65,Coding!$B$36:$C$37,2,FALSE)</f>
        <v>2</v>
      </c>
      <c r="F65" s="7">
        <f>Cost_Sch2!F65</f>
        <v>1</v>
      </c>
      <c r="G65" s="7">
        <f>Cost_Sch2!G65</f>
        <v>5201</v>
      </c>
      <c r="H65">
        <f>VLOOKUP(Cost_Sch2!H65,Coding!$B$12:$D$15,3,FALSE)</f>
        <v>3</v>
      </c>
      <c r="I65" s="7">
        <f>Cost_Sch2!I65</f>
        <v>1418</v>
      </c>
      <c r="J65" s="6">
        <f>Cost_Sch2!J65</f>
        <v>0.83</v>
      </c>
      <c r="K65">
        <f>VLOOKUP(Cost_Sch2!K65,Coding!$B$44:$C$45,2,FALSE)</f>
        <v>1</v>
      </c>
      <c r="L65" s="7">
        <f>Cost_Sch2!L65</f>
        <v>215000</v>
      </c>
      <c r="M65">
        <f>VLOOKUP(Cost_Sch2!M65,Coding!$B$47:$D$53,3,FALSE)</f>
        <v>5</v>
      </c>
      <c r="N65">
        <f>VLOOKUP(Cost_Sch2!N65,Coding!$B$2:$D$6,3,FALSE)</f>
        <v>2</v>
      </c>
      <c r="O65">
        <f>VLOOKUP(Cost_Sch2!O65,Coding!$F$17:$G$25,2,FALSE)</f>
        <v>7</v>
      </c>
      <c r="P65" s="7">
        <f>Cost_Sch2!P65</f>
        <v>1250</v>
      </c>
      <c r="Q65">
        <f>VLOOKUP(Cost_Sch2!Q65,Coding!$B$2:$D$6,3,FALSE)</f>
        <v>5</v>
      </c>
      <c r="R65" s="9">
        <f>Cost_Sch2!R65</f>
        <v>0.83720930232558144</v>
      </c>
      <c r="S65">
        <f>VLOOKUP(Cost_Sch2!S65,Coding!$B$2:$D$6,3,FALSE)</f>
        <v>1</v>
      </c>
      <c r="T65">
        <f>Cost_Sch2!T65</f>
        <v>0.24400564174894218</v>
      </c>
      <c r="U65">
        <f>Cost_Sch2!U65</f>
        <v>0.24999999999999989</v>
      </c>
    </row>
    <row r="66" spans="1:21" ht="17">
      <c r="A66" s="1" t="str">
        <f>Cost_Sch2!A66</f>
        <v>P 56</v>
      </c>
      <c r="B66">
        <f>VLOOKUP(Cost_Sch2!B66,Coding!$E$27:$F$34,2,FALSE)</f>
        <v>7</v>
      </c>
      <c r="C66">
        <f>VLOOKUP(Cost_Sch2!C66,Coding!$B$2:$D$6,3,FALSE)</f>
        <v>5</v>
      </c>
      <c r="D66">
        <f>VLOOKUP(Cost_Sch2!D66,Coding!$F$8:$H$10,3,FALSE)</f>
        <v>2</v>
      </c>
      <c r="E66">
        <f>VLOOKUP(Cost_Sch2!E66,Coding!$B$36:$C$37,2,FALSE)</f>
        <v>2</v>
      </c>
      <c r="F66" s="7">
        <f>Cost_Sch2!F66</f>
        <v>1</v>
      </c>
      <c r="G66" s="7">
        <f>Cost_Sch2!G66</f>
        <v>6478</v>
      </c>
      <c r="H66">
        <f>VLOOKUP(Cost_Sch2!H66,Coding!$B$12:$D$15,3,FALSE)</f>
        <v>3</v>
      </c>
      <c r="I66" s="7">
        <f>Cost_Sch2!I66</f>
        <v>1114</v>
      </c>
      <c r="J66" s="6">
        <f>Cost_Sch2!J66</f>
        <v>1.4</v>
      </c>
      <c r="K66">
        <f>VLOOKUP(Cost_Sch2!K66,Coding!$B$44:$C$45,2,FALSE)</f>
        <v>1</v>
      </c>
      <c r="L66" s="7">
        <f>Cost_Sch2!L66</f>
        <v>135000</v>
      </c>
      <c r="M66">
        <f>VLOOKUP(Cost_Sch2!M66,Coding!$B$47:$D$53,3,FALSE)</f>
        <v>3</v>
      </c>
      <c r="N66">
        <f>VLOOKUP(Cost_Sch2!N66,Coding!$B$2:$D$6,3,FALSE)</f>
        <v>1</v>
      </c>
      <c r="O66">
        <f>VLOOKUP(Cost_Sch2!O66,Coding!$F$17:$G$25,2,FALSE)</f>
        <v>7</v>
      </c>
      <c r="P66" s="7">
        <f>Cost_Sch2!P66</f>
        <v>1670</v>
      </c>
      <c r="Q66">
        <f>VLOOKUP(Cost_Sch2!Q66,Coding!$B$2:$D$6,3,FALSE)</f>
        <v>5</v>
      </c>
      <c r="R66" s="9">
        <f>Cost_Sch2!R66</f>
        <v>0.7407407407407407</v>
      </c>
      <c r="S66">
        <f>VLOOKUP(Cost_Sch2!S66,Coding!$B$2:$D$6,3,FALSE)</f>
        <v>1</v>
      </c>
      <c r="T66">
        <f>Cost_Sch2!T66</f>
        <v>0.27378815080789948</v>
      </c>
      <c r="U66">
        <f>Cost_Sch2!U66</f>
        <v>7.1428571428571494E-2</v>
      </c>
    </row>
    <row r="67" spans="1:21" ht="17">
      <c r="A67" s="1" t="str">
        <f>Cost_Sch2!A67</f>
        <v>P 52</v>
      </c>
      <c r="B67">
        <f>VLOOKUP(Cost_Sch2!B67,Coding!$E$27:$F$34,2,FALSE)</f>
        <v>7</v>
      </c>
      <c r="C67">
        <f>VLOOKUP(Cost_Sch2!C67,Coding!$B$2:$D$6,3,FALSE)</f>
        <v>5</v>
      </c>
      <c r="D67">
        <f>VLOOKUP(Cost_Sch2!D67,Coding!$F$8:$H$10,3,FALSE)</f>
        <v>2</v>
      </c>
      <c r="E67">
        <f>VLOOKUP(Cost_Sch2!E67,Coding!$B$36:$C$37,2,FALSE)</f>
        <v>1</v>
      </c>
      <c r="F67" s="7">
        <f>Cost_Sch2!F67</f>
        <v>3</v>
      </c>
      <c r="G67" s="7">
        <f>Cost_Sch2!G67</f>
        <v>5060</v>
      </c>
      <c r="H67">
        <f>VLOOKUP(Cost_Sch2!H67,Coding!$B$12:$D$15,3,FALSE)</f>
        <v>3</v>
      </c>
      <c r="I67" s="7">
        <f>Cost_Sch2!I67</f>
        <v>1237</v>
      </c>
      <c r="J67" s="6">
        <f>Cost_Sch2!J67</f>
        <v>0.90600000000000003</v>
      </c>
      <c r="K67">
        <f>VLOOKUP(Cost_Sch2!K67,Coding!$B$44:$C$45,2,FALSE)</f>
        <v>1</v>
      </c>
      <c r="L67" s="7">
        <f>Cost_Sch2!L67</f>
        <v>235000</v>
      </c>
      <c r="M67">
        <f>VLOOKUP(Cost_Sch2!M67,Coding!$B$47:$D$53,3,FALSE)</f>
        <v>5</v>
      </c>
      <c r="N67">
        <f>VLOOKUP(Cost_Sch2!N67,Coding!$B$2:$D$6,3,FALSE)</f>
        <v>2</v>
      </c>
      <c r="O67">
        <f>VLOOKUP(Cost_Sch2!O67,Coding!$F$17:$G$25,2,FALSE)</f>
        <v>7</v>
      </c>
      <c r="P67" s="7">
        <f>Cost_Sch2!P67</f>
        <v>1850</v>
      </c>
      <c r="Q67">
        <f>VLOOKUP(Cost_Sch2!Q67,Coding!$B$2:$D$6,3,FALSE)</f>
        <v>3</v>
      </c>
      <c r="R67" s="9">
        <f>Cost_Sch2!R67</f>
        <v>0.76595744680851063</v>
      </c>
      <c r="S67">
        <f>VLOOKUP(Cost_Sch2!S67,Coding!$B$2:$D$6,3,FALSE)</f>
        <v>1</v>
      </c>
      <c r="T67">
        <f>Cost_Sch2!T67</f>
        <v>0.19644300727566694</v>
      </c>
      <c r="U67">
        <f>Cost_Sch2!U67</f>
        <v>0.43487858719646799</v>
      </c>
    </row>
    <row r="68" spans="1:21" ht="17">
      <c r="A68" s="1" t="str">
        <f>Cost_Sch2!A68</f>
        <v>Atlantis</v>
      </c>
      <c r="B68">
        <f>VLOOKUP(Cost_Sch2!B68,Coding!$E$27:$F$34,2,FALSE)</f>
        <v>6</v>
      </c>
      <c r="C68">
        <f>VLOOKUP(Cost_Sch2!C68,Coding!$B$2:$D$6,3,FALSE)</f>
        <v>3</v>
      </c>
      <c r="D68">
        <f>VLOOKUP(Cost_Sch2!D68,Coding!$F$8:$H$10,3,FALSE)</f>
        <v>3</v>
      </c>
      <c r="E68">
        <f>VLOOKUP(Cost_Sch2!E68,Coding!$B$36:$C$37,2,FALSE)</f>
        <v>2</v>
      </c>
      <c r="F68" s="7">
        <f>Cost_Sch2!F68</f>
        <v>1</v>
      </c>
      <c r="G68" s="7">
        <f>Cost_Sch2!G68</f>
        <v>4533</v>
      </c>
      <c r="H68">
        <f>VLOOKUP(Cost_Sch2!H68,Coding!$B$12:$D$15,3,FALSE)</f>
        <v>3</v>
      </c>
      <c r="I68" s="7">
        <f>Cost_Sch2!I68</f>
        <v>1492</v>
      </c>
      <c r="J68" s="6">
        <f>Cost_Sch2!J68</f>
        <v>2.5</v>
      </c>
      <c r="K68">
        <f>VLOOKUP(Cost_Sch2!K68,Coding!$B$44:$C$45,2,FALSE)</f>
        <v>1</v>
      </c>
      <c r="L68" s="7">
        <f>Cost_Sch2!L68</f>
        <v>230000</v>
      </c>
      <c r="M68">
        <f>VLOOKUP(Cost_Sch2!M68,Coding!$B$47:$D$53,3,FALSE)</f>
        <v>5</v>
      </c>
      <c r="N68">
        <f>VLOOKUP(Cost_Sch2!N68,Coding!$B$2:$D$6,3,FALSE)</f>
        <v>3</v>
      </c>
      <c r="O68">
        <f>VLOOKUP(Cost_Sch2!O68,Coding!$F$17:$G$25,2,FALSE)</f>
        <v>7</v>
      </c>
      <c r="P68" s="7">
        <f>Cost_Sch2!P68</f>
        <v>2145</v>
      </c>
      <c r="Q68">
        <f>VLOOKUP(Cost_Sch2!Q68,Coding!$B$2:$D$6,3,FALSE)</f>
        <v>3</v>
      </c>
      <c r="R68" s="9">
        <f>Cost_Sch2!R68</f>
        <v>0.86956521739130432</v>
      </c>
      <c r="S68">
        <f>VLOOKUP(Cost_Sch2!S68,Coding!$B$2:$D$6,3,FALSE)</f>
        <v>1</v>
      </c>
      <c r="T68">
        <f>Cost_Sch2!T68</f>
        <v>0.60388739946380698</v>
      </c>
      <c r="U68">
        <f>Cost_Sch2!U68</f>
        <v>1.35</v>
      </c>
    </row>
    <row r="69" spans="1:21" ht="17">
      <c r="A69" s="1" t="str">
        <f>Cost_Sch2!A69</f>
        <v>Delta House (Opti-Ex II)</v>
      </c>
      <c r="B69">
        <f>VLOOKUP(Cost_Sch2!B69,Coding!$E$27:$F$34,2,FALSE)</f>
        <v>6</v>
      </c>
      <c r="C69">
        <f>VLOOKUP(Cost_Sch2!C69,Coding!$B$2:$D$6,3,FALSE)</f>
        <v>1</v>
      </c>
      <c r="D69">
        <f>VLOOKUP(Cost_Sch2!D69,Coding!$F$8:$H$10,3,FALSE)</f>
        <v>1</v>
      </c>
      <c r="E69">
        <f>VLOOKUP(Cost_Sch2!E69,Coding!$B$36:$C$37,2,FALSE)</f>
        <v>2</v>
      </c>
      <c r="F69" s="7">
        <f>Cost_Sch2!F69</f>
        <v>1</v>
      </c>
      <c r="G69" s="7">
        <f>Cost_Sch2!G69</f>
        <v>8158</v>
      </c>
      <c r="H69">
        <f>VLOOKUP(Cost_Sch2!H69,Coding!$B$12:$D$15,3,FALSE)</f>
        <v>3</v>
      </c>
      <c r="I69" s="7">
        <f>Cost_Sch2!I69</f>
        <v>1093</v>
      </c>
      <c r="J69" s="6">
        <f>Cost_Sch2!J69</f>
        <v>2</v>
      </c>
      <c r="K69">
        <f>VLOOKUP(Cost_Sch2!K69,Coding!$B$44:$C$45,2,FALSE)</f>
        <v>1</v>
      </c>
      <c r="L69" s="7">
        <f>Cost_Sch2!L69</f>
        <v>140000</v>
      </c>
      <c r="M69">
        <f>VLOOKUP(Cost_Sch2!M69,Coding!$B$47:$D$53,3,FALSE)</f>
        <v>3</v>
      </c>
      <c r="N69">
        <f>VLOOKUP(Cost_Sch2!N69,Coding!$B$2:$D$6,3,FALSE)</f>
        <v>2</v>
      </c>
      <c r="O69">
        <f>VLOOKUP(Cost_Sch2!O69,Coding!$F$17:$G$25,2,FALSE)</f>
        <v>7</v>
      </c>
      <c r="P69" s="7">
        <f>Cost_Sch2!P69</f>
        <v>1372</v>
      </c>
      <c r="Q69">
        <f>VLOOKUP(Cost_Sch2!Q69,Coding!$B$2:$D$6,3,FALSE)</f>
        <v>5</v>
      </c>
      <c r="R69" s="9">
        <f>Cost_Sch2!R69</f>
        <v>0.7142857142857143</v>
      </c>
      <c r="S69">
        <f>VLOOKUP(Cost_Sch2!S69,Coding!$B$2:$D$6,3,FALSE)</f>
        <v>2</v>
      </c>
      <c r="T69">
        <f>Cost_Sch2!T69</f>
        <v>-1.2808783165599268E-2</v>
      </c>
      <c r="U69">
        <f>Cost_Sch2!U69</f>
        <v>0</v>
      </c>
    </row>
    <row r="70" spans="1:21" ht="17">
      <c r="A70" s="1" t="str">
        <f>Cost_Sch2!A70</f>
        <v>Blind Faith</v>
      </c>
      <c r="B70">
        <f>VLOOKUP(Cost_Sch2!B70,Coding!$E$27:$F$34,2,FALSE)</f>
        <v>6</v>
      </c>
      <c r="C70">
        <f>VLOOKUP(Cost_Sch2!C70,Coding!$B$2:$D$6,3,FALSE)</f>
        <v>2</v>
      </c>
      <c r="D70">
        <f>VLOOKUP(Cost_Sch2!D70,Coding!$F$8:$H$10,3,FALSE)</f>
        <v>3</v>
      </c>
      <c r="E70">
        <f>VLOOKUP(Cost_Sch2!E70,Coding!$B$36:$C$37,2,FALSE)</f>
        <v>2</v>
      </c>
      <c r="F70" s="7">
        <f>Cost_Sch2!F70</f>
        <v>1</v>
      </c>
      <c r="G70" s="7">
        <f>Cost_Sch2!G70</f>
        <v>5802</v>
      </c>
      <c r="H70">
        <f>VLOOKUP(Cost_Sch2!H70,Coding!$B$12:$D$15,3,FALSE)</f>
        <v>3</v>
      </c>
      <c r="I70" s="7">
        <f>Cost_Sch2!I70</f>
        <v>846</v>
      </c>
      <c r="J70" s="6">
        <f>Cost_Sch2!J70</f>
        <v>1.1509999999999998</v>
      </c>
      <c r="K70">
        <f>VLOOKUP(Cost_Sch2!K70,Coding!$B$44:$C$45,2,FALSE)</f>
        <v>1</v>
      </c>
      <c r="L70" s="7">
        <f>Cost_Sch2!L70</f>
        <v>52500</v>
      </c>
      <c r="M70">
        <f>VLOOKUP(Cost_Sch2!M70,Coding!$B$47:$D$53,3,FALSE)</f>
        <v>2</v>
      </c>
      <c r="N70">
        <f>VLOOKUP(Cost_Sch2!N70,Coding!$B$2:$D$6,3,FALSE)</f>
        <v>4</v>
      </c>
      <c r="O70">
        <f>VLOOKUP(Cost_Sch2!O70,Coding!$F$17:$G$25,2,FALSE)</f>
        <v>7</v>
      </c>
      <c r="P70" s="7">
        <f>Cost_Sch2!P70</f>
        <v>2130</v>
      </c>
      <c r="Q70">
        <f>VLOOKUP(Cost_Sch2!Q70,Coding!$B$2:$D$6,3,FALSE)</f>
        <v>1</v>
      </c>
      <c r="R70" s="9">
        <f>Cost_Sch2!R70</f>
        <v>0.8571428571428571</v>
      </c>
      <c r="S70">
        <f>VLOOKUP(Cost_Sch2!S70,Coding!$B$2:$D$6,3,FALSE)</f>
        <v>5</v>
      </c>
      <c r="T70">
        <f>Cost_Sch2!T70</f>
        <v>0.2860520094562648</v>
      </c>
      <c r="U70">
        <f>Cost_Sch2!U70</f>
        <v>0.95</v>
      </c>
    </row>
    <row r="71" spans="1:21" ht="17">
      <c r="A71" s="1" t="str">
        <f>Cost_Sch2!A71</f>
        <v>Thunder Hawk</v>
      </c>
    </row>
    <row r="72" spans="1:21" ht="17">
      <c r="A72" s="1" t="str">
        <f>Cost_Sch2!A72</f>
        <v>Thunder Horse</v>
      </c>
      <c r="B72">
        <f>VLOOKUP(Cost_Sch2!B86,Coding!$E$27:$F$34,2,FALSE)</f>
        <v>6</v>
      </c>
      <c r="C72">
        <f>VLOOKUP(Cost_Sch2!C86,Coding!$B$2:$D$6,3,FALSE)</f>
        <v>2</v>
      </c>
      <c r="D72">
        <f>VLOOKUP(Cost_Sch2!D86,Coding!$F$8:$H$10,3,FALSE)</f>
        <v>1</v>
      </c>
      <c r="E72">
        <f>VLOOKUP(Cost_Sch2!E86,Coding!$B$36:$C$37,2,FALSE)</f>
        <v>2</v>
      </c>
      <c r="F72" s="7">
        <f>Cost_Sch2!F86</f>
        <v>1</v>
      </c>
      <c r="G72" s="7">
        <f>Cost_Sch2!G86</f>
        <v>4077</v>
      </c>
      <c r="H72">
        <f>VLOOKUP(Cost_Sch2!H86,Coding!$B$12:$D$15,3,FALSE)</f>
        <v>4</v>
      </c>
      <c r="I72" s="7">
        <f>Cost_Sch2!I86</f>
        <v>579</v>
      </c>
      <c r="J72" s="6">
        <f>Cost_Sch2!J86</f>
        <v>0.2</v>
      </c>
      <c r="K72">
        <f>VLOOKUP(Cost_Sch2!K86,Coding!$B$44:$C$45,2,FALSE)</f>
        <v>1</v>
      </c>
      <c r="L72" s="7">
        <f>Cost_Sch2!L86</f>
        <v>58333.333333333328</v>
      </c>
      <c r="M72">
        <f>VLOOKUP(Cost_Sch2!M86,Coding!$B$47:$D$53,3,FALSE)</f>
        <v>2</v>
      </c>
      <c r="N72">
        <f>VLOOKUP(Cost_Sch2!N86,Coding!$B$2:$D$6,3,FALSE)</f>
        <v>3</v>
      </c>
      <c r="O72">
        <f>VLOOKUP(Cost_Sch2!O86,Coding!$F$17:$G$25,2,FALSE)</f>
        <v>3</v>
      </c>
      <c r="P72" s="7">
        <f>Cost_Sch2!P86</f>
        <v>675</v>
      </c>
      <c r="Q72">
        <f>VLOOKUP(Cost_Sch2!Q86,Coding!$B$2:$D$6,3,FALSE)</f>
        <v>1</v>
      </c>
      <c r="R72" s="9">
        <f>Cost_Sch2!R86</f>
        <v>0.68571428571428572</v>
      </c>
      <c r="S72">
        <f>VLOOKUP(Cost_Sch2!S86,Coding!$B$2:$D$6,3,FALSE)</f>
        <v>1</v>
      </c>
      <c r="T72">
        <f>Cost_Sch2!T86</f>
        <v>0.7426597582037997</v>
      </c>
      <c r="U72">
        <f>Cost_Sch2!U86</f>
        <v>0.36500000000000005</v>
      </c>
    </row>
    <row r="73" spans="1:21" ht="17">
      <c r="A73" s="1" t="str">
        <f>Cost_Sch2!A73</f>
        <v>Jack / St. Malo Semi</v>
      </c>
      <c r="B73">
        <f>VLOOKUP(Cost_Sch2!B44,Coding!$E$27:$F$34,2,FALSE)</f>
        <v>5</v>
      </c>
      <c r="C73">
        <f>VLOOKUP(Cost_Sch2!C44,Coding!$B$2:$D$6,3,FALSE)</f>
        <v>2</v>
      </c>
      <c r="D73">
        <f>VLOOKUP(Cost_Sch2!D44,Coding!$F$8:$H$10,3,FALSE)</f>
        <v>1</v>
      </c>
      <c r="E73">
        <f>VLOOKUP(Cost_Sch2!E44,Coding!$B$36:$C$37,2,FALSE)</f>
        <v>1</v>
      </c>
      <c r="F73" s="7">
        <f>Cost_Sch2!F44</f>
        <v>3</v>
      </c>
      <c r="G73" s="7">
        <f>Cost_Sch2!G44</f>
        <v>7850</v>
      </c>
      <c r="H73">
        <f>VLOOKUP(Cost_Sch2!H44,Coding!$B$12:$D$15,3,FALSE)</f>
        <v>3</v>
      </c>
      <c r="I73" s="7">
        <f>Cost_Sch2!I44</f>
        <v>732</v>
      </c>
      <c r="J73" s="6">
        <f>Cost_Sch2!J44</f>
        <v>1.6119090909090907</v>
      </c>
      <c r="K73">
        <f>VLOOKUP(Cost_Sch2!K44,Coding!$B$44:$C$45,2,FALSE)</f>
        <v>1</v>
      </c>
      <c r="L73" s="7">
        <f>Cost_Sch2!L44</f>
        <v>70833.333333333328</v>
      </c>
      <c r="M73">
        <f>VLOOKUP(Cost_Sch2!M44,Coding!$B$47:$D$53,3,FALSE)</f>
        <v>2</v>
      </c>
      <c r="N73">
        <f>VLOOKUP(Cost_Sch2!N44,Coding!$B$2:$D$6,3,FALSE)</f>
        <v>2</v>
      </c>
      <c r="O73">
        <f>VLOOKUP(Cost_Sch2!O44,Coding!$F$17:$G$25,2,FALSE)</f>
        <v>4</v>
      </c>
      <c r="P73" s="7">
        <f>Cost_Sch2!P44</f>
        <v>410</v>
      </c>
      <c r="Q73">
        <f>VLOOKUP(Cost_Sch2!Q44,Coding!$B$2:$D$6,3,FALSE)</f>
        <v>2</v>
      </c>
      <c r="R73" s="9">
        <f>Cost_Sch2!R44</f>
        <v>0.88941176470588246</v>
      </c>
      <c r="S73">
        <f>VLOOKUP(Cost_Sch2!S44,Coding!$B$2:$D$6,3,FALSE)</f>
        <v>4</v>
      </c>
      <c r="T73">
        <f>Cost_Sch2!T44</f>
        <v>0.85655737704918034</v>
      </c>
      <c r="U73">
        <f>Cost_Sch2!U44</f>
        <v>0.36974789915966394</v>
      </c>
    </row>
    <row r="74" spans="1:21" ht="17">
      <c r="A74" s="1" t="str">
        <f>Cost_Sch2!A74</f>
        <v>Asgard B</v>
      </c>
      <c r="B74">
        <f>VLOOKUP(Cost_Sch2!B57,Coding!$E$27:$F$34,2,FALSE)</f>
        <v>1</v>
      </c>
      <c r="C74">
        <f>VLOOKUP(Cost_Sch2!C57,Coding!$B$2:$D$6,3,FALSE)</f>
        <v>3</v>
      </c>
      <c r="D74">
        <f>VLOOKUP(Cost_Sch2!D57,Coding!$F$8:$H$10,3,FALSE)</f>
        <v>3</v>
      </c>
      <c r="E74">
        <f>VLOOKUP(Cost_Sch2!E57,Coding!$B$36:$C$37,2,FALSE)</f>
        <v>2</v>
      </c>
      <c r="F74" s="7">
        <f>Cost_Sch2!F57</f>
        <v>1</v>
      </c>
      <c r="G74" s="7">
        <f>Cost_Sch2!G57</f>
        <v>4196</v>
      </c>
      <c r="H74">
        <f>VLOOKUP(Cost_Sch2!H57,Coding!$B$12:$D$15,3,FALSE)</f>
        <v>3</v>
      </c>
      <c r="I74" s="7">
        <f>Cost_Sch2!I57</f>
        <v>505</v>
      </c>
      <c r="J74" s="6">
        <f>Cost_Sch2!J57</f>
        <v>1.2</v>
      </c>
      <c r="K74">
        <f>VLOOKUP(Cost_Sch2!K57,Coding!$B$44:$C$45,2,FALSE)</f>
        <v>2</v>
      </c>
      <c r="L74" s="7">
        <f>Cost_Sch2!L57</f>
        <v>90000</v>
      </c>
      <c r="M74">
        <f>VLOOKUP(Cost_Sch2!M57,Coding!$B$47:$D$53,3,FALSE)</f>
        <v>2</v>
      </c>
      <c r="N74">
        <f>VLOOKUP(Cost_Sch2!N57,Coding!$B$2:$D$6,3,FALSE)</f>
        <v>2</v>
      </c>
      <c r="O74">
        <f>VLOOKUP(Cost_Sch2!O57,Coding!$F$17:$G$25,2,FALSE)</f>
        <v>6</v>
      </c>
      <c r="P74" s="7">
        <f>Cost_Sch2!P57</f>
        <v>56</v>
      </c>
      <c r="Q74">
        <f>VLOOKUP(Cost_Sch2!Q57,Coding!$B$2:$D$6,3,FALSE)</f>
        <v>1</v>
      </c>
      <c r="R74" s="9">
        <f>Cost_Sch2!R57</f>
        <v>1</v>
      </c>
      <c r="S74">
        <f>VLOOKUP(Cost_Sch2!S57,Coding!$B$2:$D$6,3,FALSE)</f>
        <v>1</v>
      </c>
      <c r="T74">
        <f>Cost_Sch2!T57</f>
        <v>0.20792079207920791</v>
      </c>
      <c r="U74">
        <f>Cost_Sch2!U57</f>
        <v>8.3333333333333412E-2</v>
      </c>
    </row>
    <row r="75" spans="1:21" ht="17">
      <c r="A75" s="1" t="str">
        <f>Cost_Sch2!A75</f>
        <v>Gjoa</v>
      </c>
      <c r="B75">
        <f>VLOOKUP(Cost_Sch2!B78,Coding!$E$27:$F$34,2,FALSE)</f>
        <v>5</v>
      </c>
      <c r="C75">
        <f>VLOOKUP(Cost_Sch2!C78,Coding!$B$2:$D$6,3,FALSE)</f>
        <v>3</v>
      </c>
      <c r="D75">
        <f>VLOOKUP(Cost_Sch2!D78,Coding!$F$8:$H$10,3,FALSE)</f>
        <v>1</v>
      </c>
      <c r="E75">
        <f>VLOOKUP(Cost_Sch2!E78,Coding!$B$36:$C$37,2,FALSE)</f>
        <v>2</v>
      </c>
      <c r="F75" s="7">
        <f>Cost_Sch2!F78</f>
        <v>1</v>
      </c>
      <c r="G75" s="7">
        <f>Cost_Sch2!G78</f>
        <v>379</v>
      </c>
      <c r="H75">
        <f>VLOOKUP(Cost_Sch2!H78,Coding!$B$12:$D$15,3,FALSE)</f>
        <v>3</v>
      </c>
      <c r="I75" s="7">
        <f>Cost_Sch2!I78</f>
        <v>1263</v>
      </c>
      <c r="J75" s="6">
        <f>Cost_Sch2!J78</f>
        <v>2.9</v>
      </c>
      <c r="K75">
        <f>VLOOKUP(Cost_Sch2!K78,Coding!$B$44:$C$45,2,FALSE)</f>
        <v>1</v>
      </c>
      <c r="L75" s="7">
        <f>Cost_Sch2!L78</f>
        <v>317000</v>
      </c>
      <c r="M75">
        <f>VLOOKUP(Cost_Sch2!M78,Coding!$B$47:$D$53,3,FALSE)</f>
        <v>6</v>
      </c>
      <c r="N75">
        <f>VLOOKUP(Cost_Sch2!N78,Coding!$B$2:$D$6,3,FALSE)</f>
        <v>5</v>
      </c>
      <c r="O75">
        <f>VLOOKUP(Cost_Sch2!O78,Coding!$F$17:$G$25,2,FALSE)</f>
        <v>7</v>
      </c>
      <c r="P75" s="7">
        <f>Cost_Sch2!P78</f>
        <v>320</v>
      </c>
      <c r="Q75">
        <f>VLOOKUP(Cost_Sch2!Q78,Coding!$B$2:$D$6,3,FALSE)</f>
        <v>2</v>
      </c>
      <c r="R75" s="9">
        <f>Cost_Sch2!R78</f>
        <v>0.8517350157728707</v>
      </c>
      <c r="S75">
        <f>VLOOKUP(Cost_Sch2!S78,Coding!$B$2:$D$6,3,FALSE)</f>
        <v>3</v>
      </c>
      <c r="T75">
        <f>Cost_Sch2!T78</f>
        <v>0.35233570863024544</v>
      </c>
      <c r="U75">
        <f>Cost_Sch2!U78</f>
        <v>0.1399999999999999</v>
      </c>
    </row>
    <row r="76" spans="1:21" ht="17">
      <c r="A76" s="1" t="str">
        <f>Cost_Sch2!A76</f>
        <v>Kristin</v>
      </c>
      <c r="B76">
        <f>VLOOKUP(Cost_Sch2!B105,Coding!$E$27:$F$34,2,FALSE)</f>
        <v>6</v>
      </c>
      <c r="C76">
        <f>VLOOKUP(Cost_Sch2!C105,Coding!$B$2:$D$6,3,FALSE)</f>
        <v>3</v>
      </c>
      <c r="D76">
        <f>VLOOKUP(Cost_Sch2!D105,Coding!$F$8:$H$10,3,FALSE)</f>
        <v>3</v>
      </c>
      <c r="E76">
        <f>VLOOKUP(Cost_Sch2!E105,Coding!$B$36:$C$37,2,FALSE)</f>
        <v>2</v>
      </c>
      <c r="F76" s="7">
        <f>Cost_Sch2!F105</f>
        <v>1</v>
      </c>
      <c r="G76" s="7">
        <f>Cost_Sch2!G105</f>
        <v>7571</v>
      </c>
      <c r="H76">
        <f>VLOOKUP(Cost_Sch2!H105,Coding!$B$12:$D$15,3,FALSE)</f>
        <v>3</v>
      </c>
      <c r="I76" s="7">
        <f>Cost_Sch2!I105</f>
        <v>1529</v>
      </c>
      <c r="J76" s="6">
        <f>Cost_Sch2!J105</f>
        <v>4</v>
      </c>
      <c r="K76">
        <f>VLOOKUP(Cost_Sch2!K105,Coding!$B$44:$C$45,2,FALSE)</f>
        <v>1</v>
      </c>
      <c r="L76" s="7">
        <f>Cost_Sch2!L105</f>
        <v>79166.666666666672</v>
      </c>
      <c r="M76">
        <f>VLOOKUP(Cost_Sch2!M105,Coding!$B$47:$D$53,3,FALSE)</f>
        <v>2</v>
      </c>
      <c r="N76">
        <f>VLOOKUP(Cost_Sch2!N105,Coding!$B$2:$D$6,3,FALSE)</f>
        <v>5</v>
      </c>
      <c r="O76">
        <f>VLOOKUP(Cost_Sch2!O105,Coding!$F$17:$G$25,2,FALSE)</f>
        <v>1</v>
      </c>
      <c r="P76" s="7">
        <f>Cost_Sch2!P105</f>
        <v>1580</v>
      </c>
      <c r="Q76">
        <f>VLOOKUP(Cost_Sch2!Q105,Coding!$B$2:$D$6,3,FALSE)</f>
        <v>1</v>
      </c>
      <c r="R76" s="9">
        <f>Cost_Sch2!R105</f>
        <v>0.94736842105263153</v>
      </c>
      <c r="S76">
        <f>VLOOKUP(Cost_Sch2!S105,Coding!$B$2:$D$6,3,FALSE)</f>
        <v>4</v>
      </c>
      <c r="T76">
        <f>Cost_Sch2!T105</f>
        <v>0.94898626553302812</v>
      </c>
      <c r="U76">
        <f>Cost_Sch2!U105</f>
        <v>0.375</v>
      </c>
    </row>
    <row r="77" spans="1:21" ht="17">
      <c r="A77" s="1" t="str">
        <f>Cost_Sch2!A77</f>
        <v>Snorre B</v>
      </c>
      <c r="B77">
        <f>VLOOKUP(Cost_Sch2!B63,Coding!$E$27:$F$34,2,FALSE)</f>
        <v>2</v>
      </c>
      <c r="C77">
        <f>VLOOKUP(Cost_Sch2!C63,Coding!$B$2:$D$6,3,FALSE)</f>
        <v>1</v>
      </c>
      <c r="D77">
        <f>VLOOKUP(Cost_Sch2!D63,Coding!$F$8:$H$10,3,FALSE)</f>
        <v>2</v>
      </c>
      <c r="E77">
        <f>VLOOKUP(Cost_Sch2!E63,Coding!$B$36:$C$37,2,FALSE)</f>
        <v>1</v>
      </c>
      <c r="F77" s="7">
        <f>Cost_Sch2!F63</f>
        <v>3</v>
      </c>
      <c r="G77" s="7">
        <f>Cost_Sch2!G63</f>
        <v>6038</v>
      </c>
      <c r="H77">
        <f>VLOOKUP(Cost_Sch2!H63,Coding!$B$12:$D$15,3,FALSE)</f>
        <v>3</v>
      </c>
      <c r="I77" s="7">
        <f>Cost_Sch2!I63</f>
        <v>763</v>
      </c>
      <c r="J77" s="6">
        <f>Cost_Sch2!J63</f>
        <v>0.5</v>
      </c>
      <c r="K77">
        <f>VLOOKUP(Cost_Sch2!K63,Coding!$B$44:$C$45,2,FALSE)</f>
        <v>1</v>
      </c>
      <c r="L77" s="7">
        <f>Cost_Sch2!L63</f>
        <v>60000</v>
      </c>
      <c r="M77">
        <f>VLOOKUP(Cost_Sch2!M63,Coding!$B$47:$D$53,3,FALSE)</f>
        <v>2</v>
      </c>
      <c r="N77">
        <f>VLOOKUP(Cost_Sch2!N63,Coding!$B$2:$D$6,3,FALSE)</f>
        <v>1</v>
      </c>
      <c r="O77">
        <f>VLOOKUP(Cost_Sch2!O63,Coding!$F$17:$G$25,2,FALSE)</f>
        <v>6</v>
      </c>
      <c r="P77" s="7">
        <f>Cost_Sch2!P63</f>
        <v>60</v>
      </c>
      <c r="Q77">
        <f>VLOOKUP(Cost_Sch2!Q63,Coding!$B$2:$D$6,3,FALSE)</f>
        <v>2</v>
      </c>
      <c r="R77" s="9">
        <f>Cost_Sch2!R63</f>
        <v>1</v>
      </c>
      <c r="S77">
        <f>VLOOKUP(Cost_Sch2!S63,Coding!$B$2:$D$6,3,FALSE)</f>
        <v>1</v>
      </c>
      <c r="T77">
        <f>Cost_Sch2!T63</f>
        <v>0.10747051114023591</v>
      </c>
      <c r="U77">
        <f>Cost_Sch2!U63</f>
        <v>4.0869565217391379E-2</v>
      </c>
    </row>
    <row r="78" spans="1:21" ht="17">
      <c r="A78" s="1" t="str">
        <f>Cost_Sch2!A78</f>
        <v>Troll B</v>
      </c>
      <c r="B78">
        <f>VLOOKUP(Cost_Sch2!B42,Coding!$E$27:$F$34,2,FALSE)</f>
        <v>5</v>
      </c>
      <c r="C78">
        <f>VLOOKUP(Cost_Sch2!C42,Coding!$B$2:$D$6,3,FALSE)</f>
        <v>3</v>
      </c>
      <c r="D78">
        <f>VLOOKUP(Cost_Sch2!D42,Coding!$F$8:$H$10,3,FALSE)</f>
        <v>3</v>
      </c>
      <c r="E78">
        <f>VLOOKUP(Cost_Sch2!E42,Coding!$B$36:$C$37,2,FALSE)</f>
        <v>2</v>
      </c>
      <c r="F78" s="7">
        <f>Cost_Sch2!F42</f>
        <v>1</v>
      </c>
      <c r="G78" s="7">
        <f>Cost_Sch2!G42</f>
        <v>1826</v>
      </c>
      <c r="H78">
        <f>VLOOKUP(Cost_Sch2!H42,Coding!$B$12:$D$15,3,FALSE)</f>
        <v>4</v>
      </c>
      <c r="I78" s="7">
        <f>Cost_Sch2!I42</f>
        <v>592</v>
      </c>
      <c r="J78" s="6">
        <f>Cost_Sch2!J42</f>
        <v>0.35</v>
      </c>
      <c r="K78">
        <f>VLOOKUP(Cost_Sch2!K42,Coding!$B$44:$C$45,2,FALSE)</f>
        <v>1</v>
      </c>
      <c r="L78" s="7">
        <f>Cost_Sch2!L42</f>
        <v>90500</v>
      </c>
      <c r="M78">
        <f>VLOOKUP(Cost_Sch2!M42,Coding!$B$47:$D$53,3,FALSE)</f>
        <v>2</v>
      </c>
      <c r="N78">
        <f>VLOOKUP(Cost_Sch2!N42,Coding!$B$2:$D$6,3,FALSE)</f>
        <v>5</v>
      </c>
      <c r="O78">
        <f>VLOOKUP(Cost_Sch2!O42,Coding!$F$17:$G$25,2,FALSE)</f>
        <v>4</v>
      </c>
      <c r="P78" s="7">
        <f>Cost_Sch2!P42</f>
        <v>125</v>
      </c>
      <c r="Q78">
        <f>VLOOKUP(Cost_Sch2!Q42,Coding!$B$2:$D$6,3,FALSE)</f>
        <v>1</v>
      </c>
      <c r="R78" s="9">
        <f>Cost_Sch2!R42</f>
        <v>0.91712707182320441</v>
      </c>
      <c r="S78">
        <f>VLOOKUP(Cost_Sch2!S42,Coding!$B$2:$D$6,3,FALSE)</f>
        <v>1</v>
      </c>
      <c r="T78">
        <f>Cost_Sch2!T42</f>
        <v>1.9290540540540539</v>
      </c>
      <c r="U78">
        <f>Cost_Sch2!U42</f>
        <v>0.62</v>
      </c>
    </row>
    <row r="79" spans="1:21" ht="17">
      <c r="A79" s="1" t="str">
        <f>Cost_Sch2!A79</f>
        <v>Visund</v>
      </c>
      <c r="B79">
        <f>VLOOKUP(Cost_Sch2!B49,Coding!$E$27:$F$34,2,FALSE)</f>
        <v>5</v>
      </c>
      <c r="C79">
        <f>VLOOKUP(Cost_Sch2!C49,Coding!$B$2:$D$6,3,FALSE)</f>
        <v>1</v>
      </c>
      <c r="D79">
        <f>VLOOKUP(Cost_Sch2!D49,Coding!$F$8:$H$10,3,FALSE)</f>
        <v>1</v>
      </c>
      <c r="E79">
        <f>VLOOKUP(Cost_Sch2!E49,Coding!$B$36:$C$37,2,FALSE)</f>
        <v>2</v>
      </c>
      <c r="F79" s="7">
        <f>Cost_Sch2!F49</f>
        <v>1</v>
      </c>
      <c r="G79" s="7">
        <f>Cost_Sch2!G49</f>
        <v>8391</v>
      </c>
      <c r="H79">
        <f>VLOOKUP(Cost_Sch2!H49,Coding!$B$12:$D$15,3,FALSE)</f>
        <v>3</v>
      </c>
      <c r="I79" s="7">
        <f>Cost_Sch2!I49</f>
        <v>952</v>
      </c>
      <c r="J79" s="6">
        <f>Cost_Sch2!J49</f>
        <v>1.6</v>
      </c>
      <c r="K79">
        <f>VLOOKUP(Cost_Sch2!K49,Coding!$B$44:$C$45,2,FALSE)</f>
        <v>1</v>
      </c>
      <c r="L79" s="7">
        <f>Cost_Sch2!L49</f>
        <v>40000</v>
      </c>
      <c r="M79">
        <f>VLOOKUP(Cost_Sch2!M49,Coding!$B$47:$D$53,3,FALSE)</f>
        <v>1</v>
      </c>
      <c r="N79">
        <f>VLOOKUP(Cost_Sch2!N49,Coding!$B$2:$D$6,3,FALSE)</f>
        <v>3</v>
      </c>
      <c r="O79">
        <f>VLOOKUP(Cost_Sch2!O49,Coding!$F$17:$G$25,2,FALSE)</f>
        <v>4</v>
      </c>
      <c r="P79" s="7">
        <f>Cost_Sch2!P49</f>
        <v>165</v>
      </c>
      <c r="Q79">
        <f>VLOOKUP(Cost_Sch2!Q49,Coding!$B$2:$D$6,3,FALSE)</f>
        <v>2</v>
      </c>
      <c r="R79" s="9">
        <f>Cost_Sch2!R49</f>
        <v>1</v>
      </c>
      <c r="S79">
        <f>VLOOKUP(Cost_Sch2!S49,Coding!$B$2:$D$6,3,FALSE)</f>
        <v>3</v>
      </c>
      <c r="T79">
        <f>Cost_Sch2!T49</f>
        <v>0.87920168067226889</v>
      </c>
      <c r="U79">
        <f>Cost_Sch2!U49</f>
        <v>0.24999999999999994</v>
      </c>
    </row>
    <row r="80" spans="1:21" ht="17">
      <c r="A80" s="1" t="str">
        <f>Cost_Sch2!A80</f>
        <v>Gumusut Semi</v>
      </c>
      <c r="B80">
        <f>VLOOKUP(Cost_Sch2!B66,Coding!$E$27:$F$34,2,FALSE)</f>
        <v>7</v>
      </c>
      <c r="C80">
        <f>VLOOKUP(Cost_Sch2!C66,Coding!$B$2:$D$6,3,FALSE)</f>
        <v>5</v>
      </c>
      <c r="D80">
        <f>VLOOKUP(Cost_Sch2!D66,Coding!$F$8:$H$10,3,FALSE)</f>
        <v>2</v>
      </c>
      <c r="E80">
        <f>VLOOKUP(Cost_Sch2!E66,Coding!$B$36:$C$37,2,FALSE)</f>
        <v>2</v>
      </c>
      <c r="F80" s="7">
        <f>Cost_Sch2!F66</f>
        <v>1</v>
      </c>
      <c r="G80" s="7">
        <f>Cost_Sch2!G66</f>
        <v>6478</v>
      </c>
      <c r="H80">
        <f>VLOOKUP(Cost_Sch2!H66,Coding!$B$12:$D$15,3,FALSE)</f>
        <v>3</v>
      </c>
      <c r="I80" s="7">
        <f>Cost_Sch2!I66</f>
        <v>1114</v>
      </c>
      <c r="J80" s="6">
        <f>Cost_Sch2!J66</f>
        <v>1.4</v>
      </c>
      <c r="K80">
        <f>VLOOKUP(Cost_Sch2!K66,Coding!$B$44:$C$45,2,FALSE)</f>
        <v>1</v>
      </c>
      <c r="L80" s="7">
        <f>Cost_Sch2!L66</f>
        <v>135000</v>
      </c>
      <c r="M80">
        <f>VLOOKUP(Cost_Sch2!M66,Coding!$B$47:$D$53,3,FALSE)</f>
        <v>3</v>
      </c>
      <c r="N80">
        <f>VLOOKUP(Cost_Sch2!N66,Coding!$B$2:$D$6,3,FALSE)</f>
        <v>1</v>
      </c>
      <c r="O80">
        <f>VLOOKUP(Cost_Sch2!O66,Coding!$F$17:$G$25,2,FALSE)</f>
        <v>7</v>
      </c>
      <c r="P80" s="7">
        <f>Cost_Sch2!P66</f>
        <v>1670</v>
      </c>
      <c r="Q80">
        <f>VLOOKUP(Cost_Sch2!Q66,Coding!$B$2:$D$6,3,FALSE)</f>
        <v>5</v>
      </c>
      <c r="R80" s="9">
        <f>Cost_Sch2!R66</f>
        <v>0.7407407407407407</v>
      </c>
      <c r="S80">
        <f>VLOOKUP(Cost_Sch2!S66,Coding!$B$2:$D$6,3,FALSE)</f>
        <v>1</v>
      </c>
      <c r="T80">
        <f>Cost_Sch2!T66</f>
        <v>0.27378815080789948</v>
      </c>
      <c r="U80">
        <f>Cost_Sch2!U66</f>
        <v>7.1428571428571494E-2</v>
      </c>
    </row>
    <row r="81" spans="1:21" ht="17">
      <c r="A81" s="1" t="str">
        <f>Cost_Sch2!A81</f>
        <v>Front Runner Spar</v>
      </c>
      <c r="B81">
        <f>VLOOKUP(Cost_Sch2!B80,Coding!$E$27:$F$34,2,FALSE)</f>
        <v>2</v>
      </c>
      <c r="C81">
        <f>VLOOKUP(Cost_Sch2!C80,Coding!$B$2:$D$6,3,FALSE)</f>
        <v>5</v>
      </c>
      <c r="D81">
        <f>VLOOKUP(Cost_Sch2!D80,Coding!$F$8:$H$10,3,FALSE)</f>
        <v>3</v>
      </c>
      <c r="E81">
        <f>VLOOKUP(Cost_Sch2!E80,Coding!$B$36:$C$37,2,FALSE)</f>
        <v>1</v>
      </c>
      <c r="F81" s="7">
        <f>Cost_Sch2!F80</f>
        <v>3</v>
      </c>
      <c r="G81" s="7">
        <f>Cost_Sch2!G80</f>
        <v>6588</v>
      </c>
      <c r="H81">
        <f>VLOOKUP(Cost_Sch2!H80,Coding!$B$12:$D$15,3,FALSE)</f>
        <v>3</v>
      </c>
      <c r="I81" s="7">
        <f>Cost_Sch2!I80</f>
        <v>1233</v>
      </c>
      <c r="J81" s="6">
        <f>Cost_Sch2!J80</f>
        <v>1.6</v>
      </c>
      <c r="K81">
        <f>VLOOKUP(Cost_Sch2!K80,Coding!$B$44:$C$45,2,FALSE)</f>
        <v>1</v>
      </c>
      <c r="L81" s="7">
        <f>Cost_Sch2!L80</f>
        <v>200000</v>
      </c>
      <c r="M81">
        <f>VLOOKUP(Cost_Sch2!M80,Coding!$B$47:$D$53,3,FALSE)</f>
        <v>5</v>
      </c>
      <c r="N81">
        <f>VLOOKUP(Cost_Sch2!N80,Coding!$B$2:$D$6,3,FALSE)</f>
        <v>2</v>
      </c>
      <c r="O81">
        <f>VLOOKUP(Cost_Sch2!O80,Coding!$F$17:$G$25,2,FALSE)</f>
        <v>7</v>
      </c>
      <c r="P81" s="7">
        <f>Cost_Sch2!P80</f>
        <v>1220</v>
      </c>
      <c r="Q81">
        <f>VLOOKUP(Cost_Sch2!Q80,Coding!$B$2:$D$6,3,FALSE)</f>
        <v>2</v>
      </c>
      <c r="R81" s="9">
        <f>Cost_Sch2!R80</f>
        <v>0.75</v>
      </c>
      <c r="S81">
        <f>VLOOKUP(Cost_Sch2!S80,Coding!$B$2:$D$6,3,FALSE)</f>
        <v>3</v>
      </c>
      <c r="T81">
        <f>Cost_Sch2!T80</f>
        <v>0.99918896999188966</v>
      </c>
      <c r="U81">
        <f>Cost_Sch2!U80</f>
        <v>0.24999999999999994</v>
      </c>
    </row>
    <row r="82" spans="1:21" ht="17">
      <c r="A82" s="1" t="str">
        <f>Cost_Sch2!A82</f>
        <v>Tahiti Spar</v>
      </c>
      <c r="B82">
        <f>VLOOKUP(Cost_Sch2!B10,Coding!$E$27:$F$34,2,FALSE)</f>
        <v>1</v>
      </c>
      <c r="C82">
        <f>VLOOKUP(Cost_Sch2!C10,Coding!$B$2:$D$6,3,FALSE)</f>
        <v>4</v>
      </c>
      <c r="D82">
        <f>VLOOKUP(Cost_Sch2!D10,Coding!$F$8:$H$10,3,FALSE)</f>
        <v>3</v>
      </c>
      <c r="E82">
        <f>VLOOKUP(Cost_Sch2!E10,Coding!$B$36:$C$37,2,FALSE)</f>
        <v>2</v>
      </c>
      <c r="F82" s="7">
        <f>Cost_Sch2!F10</f>
        <v>1</v>
      </c>
      <c r="G82" s="7">
        <f>Cost_Sch2!G10</f>
        <v>3103</v>
      </c>
      <c r="H82">
        <f>VLOOKUP(Cost_Sch2!H10,Coding!$B$12:$D$15,3,FALSE)</f>
        <v>3</v>
      </c>
      <c r="I82" s="7">
        <f>Cost_Sch2!I10</f>
        <v>823</v>
      </c>
      <c r="J82" s="6">
        <f>Cost_Sch2!J10</f>
        <v>2.5</v>
      </c>
      <c r="K82">
        <f>VLOOKUP(Cost_Sch2!K10,Coding!$B$44:$C$45,2,FALSE)</f>
        <v>1</v>
      </c>
      <c r="L82" s="7">
        <f>Cost_Sch2!L10</f>
        <v>246666.66666666666</v>
      </c>
      <c r="M82">
        <f>VLOOKUP(Cost_Sch2!M10,Coding!$B$47:$D$53,3,FALSE)</f>
        <v>5</v>
      </c>
      <c r="N82">
        <f>VLOOKUP(Cost_Sch2!N10,Coding!$B$2:$D$6,3,FALSE)</f>
        <v>3</v>
      </c>
      <c r="O82">
        <f>VLOOKUP(Cost_Sch2!O10,Coding!$F$17:$G$25,2,FALSE)</f>
        <v>4</v>
      </c>
      <c r="P82" s="7">
        <f>Cost_Sch2!P10</f>
        <v>1350</v>
      </c>
      <c r="Q82">
        <f>VLOOKUP(Cost_Sch2!Q10,Coding!$B$2:$D$6,3,FALSE)</f>
        <v>1</v>
      </c>
      <c r="R82" s="9">
        <f>Cost_Sch2!R10</f>
        <v>0.81081081081081086</v>
      </c>
      <c r="S82">
        <f>VLOOKUP(Cost_Sch2!S10,Coding!$B$2:$D$6,3,FALSE)</f>
        <v>1</v>
      </c>
      <c r="T82">
        <f>Cost_Sch2!T10</f>
        <v>0.52126366950182257</v>
      </c>
      <c r="U82">
        <f>Cost_Sch2!U10</f>
        <v>0.11999999999999993</v>
      </c>
    </row>
    <row r="83" spans="1:21" ht="17">
      <c r="A83" s="1" t="str">
        <f>Cost_Sch2!A83</f>
        <v>Mad Dog</v>
      </c>
      <c r="B83">
        <f>VLOOKUP(Cost_Sch2!B107,Coding!$E$27:$F$34,2,FALSE)</f>
        <v>2</v>
      </c>
      <c r="C83">
        <f>VLOOKUP(Cost_Sch2!C107,Coding!$B$2:$D$6,3,FALSE)</f>
        <v>5</v>
      </c>
      <c r="D83">
        <f>VLOOKUP(Cost_Sch2!D107,Coding!$F$8:$H$10,3,FALSE)</f>
        <v>3</v>
      </c>
      <c r="E83">
        <f>VLOOKUP(Cost_Sch2!E107,Coding!$B$36:$C$37,2,FALSE)</f>
        <v>2</v>
      </c>
      <c r="F83" s="7">
        <f>Cost_Sch2!F107</f>
        <v>1</v>
      </c>
      <c r="G83" s="7">
        <f>Cost_Sch2!G107</f>
        <v>8439</v>
      </c>
      <c r="H83">
        <f>VLOOKUP(Cost_Sch2!H107,Coding!$B$12:$D$15,3,FALSE)</f>
        <v>3</v>
      </c>
      <c r="I83" s="7">
        <f>Cost_Sch2!I107</f>
        <v>1030</v>
      </c>
      <c r="J83" s="6">
        <f>Cost_Sch2!J107</f>
        <v>1.2825</v>
      </c>
      <c r="K83">
        <f>VLOOKUP(Cost_Sch2!K107,Coding!$B$44:$C$45,2,FALSE)</f>
        <v>1</v>
      </c>
      <c r="L83" s="7">
        <f>Cost_Sch2!L107</f>
        <v>68333.333333333328</v>
      </c>
      <c r="M83">
        <f>VLOOKUP(Cost_Sch2!M107,Coding!$B$47:$D$53,3,FALSE)</f>
        <v>2</v>
      </c>
      <c r="N83">
        <f>VLOOKUP(Cost_Sch2!N107,Coding!$B$2:$D$6,3,FALSE)</f>
        <v>2</v>
      </c>
      <c r="O83">
        <f>VLOOKUP(Cost_Sch2!O107,Coding!$F$17:$G$25,2,FALSE)</f>
        <v>1</v>
      </c>
      <c r="P83" s="7">
        <f>Cost_Sch2!P107</f>
        <v>470</v>
      </c>
      <c r="Q83">
        <f>VLOOKUP(Cost_Sch2!Q107,Coding!$B$2:$D$6,3,FALSE)</f>
        <v>3</v>
      </c>
      <c r="R83" s="9">
        <f>Cost_Sch2!R107</f>
        <v>0.87804878048780499</v>
      </c>
      <c r="S83">
        <f>VLOOKUP(Cost_Sch2!S107,Coding!$B$2:$D$6,3,FALSE)</f>
        <v>5</v>
      </c>
      <c r="T83">
        <f>Cost_Sch2!T107</f>
        <v>0.3679611650485437</v>
      </c>
      <c r="U83">
        <f>Cost_Sch2!U107</f>
        <v>7.7972709551656985E-2</v>
      </c>
    </row>
    <row r="84" spans="1:21" ht="17">
      <c r="A84" s="1" t="str">
        <f>Cost_Sch2!A84</f>
        <v>Heidelberg Spar</v>
      </c>
      <c r="B84">
        <f>VLOOKUP(Cost_Sch2!B81,Coding!$E$27:$F$34,2,FALSE)</f>
        <v>6</v>
      </c>
      <c r="C84">
        <f>VLOOKUP(Cost_Sch2!C81,Coding!$B$2:$D$6,3,FALSE)</f>
        <v>2</v>
      </c>
      <c r="D84">
        <f>VLOOKUP(Cost_Sch2!D81,Coding!$F$8:$H$10,3,FALSE)</f>
        <v>1</v>
      </c>
      <c r="E84">
        <f>VLOOKUP(Cost_Sch2!E81,Coding!$B$36:$C$37,2,FALSE)</f>
        <v>2</v>
      </c>
      <c r="F84" s="7">
        <f>Cost_Sch2!F81</f>
        <v>1</v>
      </c>
      <c r="G84" s="7">
        <f>Cost_Sch2!G81</f>
        <v>4459</v>
      </c>
      <c r="H84">
        <f>VLOOKUP(Cost_Sch2!H81,Coding!$B$12:$D$15,3,FALSE)</f>
        <v>4</v>
      </c>
      <c r="I84" s="7">
        <f>Cost_Sch2!I81</f>
        <v>728</v>
      </c>
      <c r="J84" s="6">
        <f>Cost_Sch2!J81</f>
        <v>0.2</v>
      </c>
      <c r="K84">
        <f>VLOOKUP(Cost_Sch2!K81,Coding!$B$44:$C$45,2,FALSE)</f>
        <v>1</v>
      </c>
      <c r="L84" s="7">
        <f>Cost_Sch2!L81</f>
        <v>78333.333333333328</v>
      </c>
      <c r="M84">
        <f>VLOOKUP(Cost_Sch2!M81,Coding!$B$47:$D$53,3,FALSE)</f>
        <v>2</v>
      </c>
      <c r="N84">
        <f>VLOOKUP(Cost_Sch2!N81,Coding!$B$2:$D$6,3,FALSE)</f>
        <v>3</v>
      </c>
      <c r="O84">
        <f>VLOOKUP(Cost_Sch2!O81,Coding!$F$17:$G$25,2,FALSE)</f>
        <v>3</v>
      </c>
      <c r="P84" s="7">
        <f>Cost_Sch2!P81</f>
        <v>1015</v>
      </c>
      <c r="Q84">
        <f>VLOOKUP(Cost_Sch2!Q81,Coding!$B$2:$D$6,3,FALSE)</f>
        <v>1</v>
      </c>
      <c r="R84" s="9">
        <f>Cost_Sch2!R81</f>
        <v>0.76595744680851063</v>
      </c>
      <c r="S84">
        <f>VLOOKUP(Cost_Sch2!S81,Coding!$B$2:$D$6,3,FALSE)</f>
        <v>1</v>
      </c>
      <c r="T84">
        <f>Cost_Sch2!T81</f>
        <v>0.36675824175824173</v>
      </c>
      <c r="U84">
        <f>Cost_Sch2!U81</f>
        <v>7.5000000000000067E-2</v>
      </c>
    </row>
    <row r="85" spans="1:21" ht="17">
      <c r="A85" s="1" t="str">
        <f>Cost_Sch2!A85</f>
        <v>Lucius Spar</v>
      </c>
      <c r="B85">
        <f>VLOOKUP(Cost_Sch2!B88,Coding!$E$27:$F$34,2,FALSE)</f>
        <v>6</v>
      </c>
      <c r="C85">
        <f>VLOOKUP(Cost_Sch2!C88,Coding!$B$2:$D$6,3,FALSE)</f>
        <v>3</v>
      </c>
      <c r="D85">
        <f>VLOOKUP(Cost_Sch2!D88,Coding!$F$8:$H$10,3,FALSE)</f>
        <v>1</v>
      </c>
      <c r="E85">
        <f>VLOOKUP(Cost_Sch2!E88,Coding!$B$36:$C$37,2,FALSE)</f>
        <v>1</v>
      </c>
      <c r="F85" s="7">
        <f>Cost_Sch2!F88</f>
        <v>3</v>
      </c>
      <c r="G85" s="7">
        <f>Cost_Sch2!G88</f>
        <v>4189</v>
      </c>
      <c r="H85">
        <f>VLOOKUP(Cost_Sch2!H88,Coding!$B$12:$D$15,3,FALSE)</f>
        <v>4</v>
      </c>
      <c r="I85" s="7">
        <f>Cost_Sch2!I88</f>
        <v>739</v>
      </c>
      <c r="J85" s="6">
        <f>Cost_Sch2!J88</f>
        <v>0.2</v>
      </c>
      <c r="K85">
        <f>VLOOKUP(Cost_Sch2!K88,Coding!$B$44:$C$45,2,FALSE)</f>
        <v>1</v>
      </c>
      <c r="L85" s="7">
        <f>Cost_Sch2!L88</f>
        <v>66666.666666666672</v>
      </c>
      <c r="M85">
        <f>VLOOKUP(Cost_Sch2!M88,Coding!$B$47:$D$53,3,FALSE)</f>
        <v>2</v>
      </c>
      <c r="N85">
        <f>VLOOKUP(Cost_Sch2!N88,Coding!$B$2:$D$6,3,FALSE)</f>
        <v>2</v>
      </c>
      <c r="O85">
        <f>VLOOKUP(Cost_Sch2!O88,Coding!$F$17:$G$25,2,FALSE)</f>
        <v>3</v>
      </c>
      <c r="P85" s="7">
        <f>Cost_Sch2!P88</f>
        <v>1710</v>
      </c>
      <c r="Q85">
        <f>VLOOKUP(Cost_Sch2!Q88,Coding!$B$2:$D$6,3,FALSE)</f>
        <v>2</v>
      </c>
      <c r="R85" s="9">
        <f>Cost_Sch2!R88</f>
        <v>0.89999999999999991</v>
      </c>
      <c r="S85">
        <f>VLOOKUP(Cost_Sch2!S88,Coding!$B$2:$D$6,3,FALSE)</f>
        <v>1</v>
      </c>
      <c r="T85">
        <f>Cost_Sch2!T88</f>
        <v>0.41948579161028415</v>
      </c>
      <c r="U85">
        <f>Cost_Sch2!U88</f>
        <v>6.0000000000000053E-2</v>
      </c>
    </row>
    <row r="86" spans="1:21" ht="17">
      <c r="A86" s="1" t="str">
        <f>Cost_Sch2!A86</f>
        <v>Medusa Spar</v>
      </c>
      <c r="B86">
        <f>VLOOKUP(Cost_Sch2!B58,Coding!$E$27:$F$34,2,FALSE)</f>
        <v>1</v>
      </c>
      <c r="C86">
        <f>VLOOKUP(Cost_Sch2!C58,Coding!$B$2:$D$6,3,FALSE)</f>
        <v>3</v>
      </c>
      <c r="D86">
        <f>VLOOKUP(Cost_Sch2!D58,Coding!$F$8:$H$10,3,FALSE)</f>
        <v>3</v>
      </c>
      <c r="E86">
        <f>VLOOKUP(Cost_Sch2!E58,Coding!$B$36:$C$37,2,FALSE)</f>
        <v>2</v>
      </c>
      <c r="F86" s="7">
        <f>Cost_Sch2!F58</f>
        <v>1</v>
      </c>
      <c r="G86" s="7">
        <f>Cost_Sch2!G58</f>
        <v>4623</v>
      </c>
      <c r="H86">
        <f>VLOOKUP(Cost_Sch2!H58,Coding!$B$12:$D$15,3,FALSE)</f>
        <v>3</v>
      </c>
      <c r="I86" s="7">
        <f>Cost_Sch2!I58</f>
        <v>761</v>
      </c>
      <c r="J86" s="6">
        <f>Cost_Sch2!J58</f>
        <v>1.2</v>
      </c>
      <c r="K86">
        <f>VLOOKUP(Cost_Sch2!K58,Coding!$B$44:$C$45,2,FALSE)</f>
        <v>2</v>
      </c>
      <c r="L86" s="7">
        <f>Cost_Sch2!L58</f>
        <v>116666.66666666667</v>
      </c>
      <c r="M86">
        <f>VLOOKUP(Cost_Sch2!M58,Coding!$B$47:$D$53,3,FALSE)</f>
        <v>3</v>
      </c>
      <c r="N86">
        <f>VLOOKUP(Cost_Sch2!N58,Coding!$B$2:$D$6,3,FALSE)</f>
        <v>2</v>
      </c>
      <c r="O86">
        <f>VLOOKUP(Cost_Sch2!O58,Coding!$F$17:$G$25,2,FALSE)</f>
        <v>6</v>
      </c>
      <c r="P86" s="7">
        <f>Cost_Sch2!P58</f>
        <v>56</v>
      </c>
      <c r="Q86">
        <f>VLOOKUP(Cost_Sch2!Q58,Coding!$B$2:$D$6,3,FALSE)</f>
        <v>3</v>
      </c>
      <c r="R86" s="9">
        <f>Cost_Sch2!R58</f>
        <v>0.8571428571428571</v>
      </c>
      <c r="S86">
        <f>VLOOKUP(Cost_Sch2!S58,Coding!$B$2:$D$6,3,FALSE)</f>
        <v>2</v>
      </c>
      <c r="T86">
        <f>Cost_Sch2!T58</f>
        <v>0.66360052562417871</v>
      </c>
      <c r="U86">
        <f>Cost_Sch2!U58</f>
        <v>8.3333333333333412E-2</v>
      </c>
    </row>
    <row r="87" spans="1:21" ht="17">
      <c r="A87" s="1" t="str">
        <f>Cost_Sch2!A87</f>
        <v>Gulfstar 1</v>
      </c>
      <c r="B87">
        <f>VLOOKUP(Cost_Sch2!B52,Coding!$E$27:$F$34,2,FALSE)</f>
        <v>2</v>
      </c>
      <c r="C87">
        <f>VLOOKUP(Cost_Sch2!C52,Coding!$B$2:$D$6,3,FALSE)</f>
        <v>1</v>
      </c>
      <c r="D87">
        <f>VLOOKUP(Cost_Sch2!D52,Coding!$F$8:$H$10,3,FALSE)</f>
        <v>2</v>
      </c>
      <c r="E87">
        <f>VLOOKUP(Cost_Sch2!E52,Coding!$B$36:$C$37,2,FALSE)</f>
        <v>1</v>
      </c>
      <c r="F87" s="7">
        <f>Cost_Sch2!F52</f>
        <v>1</v>
      </c>
      <c r="G87" s="7">
        <f>Cost_Sch2!G52</f>
        <v>6339</v>
      </c>
      <c r="H87">
        <f>VLOOKUP(Cost_Sch2!H52,Coding!$B$12:$D$15,3,FALSE)</f>
        <v>3</v>
      </c>
      <c r="I87" s="7">
        <f>Cost_Sch2!I52</f>
        <v>417</v>
      </c>
      <c r="J87" s="6">
        <f>Cost_Sch2!J52</f>
        <v>0.25</v>
      </c>
      <c r="K87">
        <f>VLOOKUP(Cost_Sch2!K52,Coding!$B$44:$C$45,2,FALSE)</f>
        <v>2</v>
      </c>
      <c r="L87" s="7">
        <f>Cost_Sch2!L52</f>
        <v>30000</v>
      </c>
      <c r="M87">
        <f>VLOOKUP(Cost_Sch2!M52,Coding!$B$47:$D$53,3,FALSE)</f>
        <v>1</v>
      </c>
      <c r="N87">
        <f>VLOOKUP(Cost_Sch2!N52,Coding!$B$2:$D$6,3,FALSE)</f>
        <v>1</v>
      </c>
      <c r="O87">
        <f>VLOOKUP(Cost_Sch2!O52,Coding!$F$17:$G$25,2,FALSE)</f>
        <v>4</v>
      </c>
      <c r="P87" s="7">
        <f>Cost_Sch2!P52</f>
        <v>55</v>
      </c>
      <c r="Q87">
        <f>VLOOKUP(Cost_Sch2!Q52,Coding!$B$2:$D$6,3,FALSE)</f>
        <v>2</v>
      </c>
      <c r="R87" s="9">
        <f>Cost_Sch2!R52</f>
        <v>1</v>
      </c>
      <c r="S87">
        <f>VLOOKUP(Cost_Sch2!S52,Coding!$B$2:$D$6,3,FALSE)</f>
        <v>1</v>
      </c>
      <c r="T87">
        <f>Cost_Sch2!T52</f>
        <v>0.3501199040767386</v>
      </c>
      <c r="U87">
        <f>Cost_Sch2!U52</f>
        <v>4.0869565217391379E-2</v>
      </c>
    </row>
    <row r="88" spans="1:21" ht="17">
      <c r="A88" s="1" t="str">
        <f>Cost_Sch2!A88</f>
        <v>Devil's Tower Spar</v>
      </c>
      <c r="B88">
        <f>VLOOKUP(Cost_Sch2!B85,Coding!$E$27:$F$34,2,FALSE)</f>
        <v>6</v>
      </c>
      <c r="C88">
        <f>VLOOKUP(Cost_Sch2!C85,Coding!$B$2:$D$6,3,FALSE)</f>
        <v>1</v>
      </c>
      <c r="D88">
        <f>VLOOKUP(Cost_Sch2!D85,Coding!$F$8:$H$10,3,FALSE)</f>
        <v>1</v>
      </c>
      <c r="E88">
        <f>VLOOKUP(Cost_Sch2!E85,Coding!$B$36:$C$37,2,FALSE)</f>
        <v>2</v>
      </c>
      <c r="F88" s="7">
        <f>Cost_Sch2!F85</f>
        <v>1</v>
      </c>
      <c r="G88" s="7">
        <f>Cost_Sch2!G85</f>
        <v>8002</v>
      </c>
      <c r="H88">
        <f>VLOOKUP(Cost_Sch2!H85,Coding!$B$12:$D$15,3,FALSE)</f>
        <v>3</v>
      </c>
      <c r="I88" s="7">
        <f>Cost_Sch2!I85</f>
        <v>1007</v>
      </c>
      <c r="J88" s="6">
        <f>Cost_Sch2!J85</f>
        <v>7.7359999999999998</v>
      </c>
      <c r="K88">
        <f>VLOOKUP(Cost_Sch2!K85,Coding!$B$44:$C$45,2,FALSE)</f>
        <v>1</v>
      </c>
      <c r="L88" s="7">
        <f>Cost_Sch2!L85</f>
        <v>155000</v>
      </c>
      <c r="M88">
        <f>VLOOKUP(Cost_Sch2!M85,Coding!$B$47:$D$53,3,FALSE)</f>
        <v>4</v>
      </c>
      <c r="N88">
        <f>VLOOKUP(Cost_Sch2!N85,Coding!$B$2:$D$6,3,FALSE)</f>
        <v>4</v>
      </c>
      <c r="O88">
        <f>VLOOKUP(Cost_Sch2!O85,Coding!$F$17:$G$25,2,FALSE)</f>
        <v>3</v>
      </c>
      <c r="P88" s="7">
        <f>Cost_Sch2!P85</f>
        <v>2165</v>
      </c>
      <c r="Q88">
        <f>VLOOKUP(Cost_Sch2!Q85,Coding!$B$2:$D$6,3,FALSE)</f>
        <v>4</v>
      </c>
      <c r="R88" s="9">
        <f>Cost_Sch2!R85</f>
        <v>0.5161290322580645</v>
      </c>
      <c r="S88">
        <f>VLOOKUP(Cost_Sch2!S85,Coding!$B$2:$D$6,3,FALSE)</f>
        <v>5</v>
      </c>
      <c r="T88">
        <f>Cost_Sch2!T85</f>
        <v>0.14001986097318769</v>
      </c>
      <c r="U88">
        <f>Cost_Sch2!U85</f>
        <v>8.2730093071354781E-3</v>
      </c>
    </row>
    <row r="89" spans="1:21" ht="17">
      <c r="A89" s="1" t="str">
        <f>Cost_Sch2!A89</f>
        <v>Kikeh Spar</v>
      </c>
      <c r="B89">
        <f>VLOOKUP(Cost_Sch2!B37,Coding!$E$27:$F$34,2,FALSE)</f>
        <v>7</v>
      </c>
      <c r="C89">
        <f>VLOOKUP(Cost_Sch2!C37,Coding!$B$2:$D$6,3,FALSE)</f>
        <v>4</v>
      </c>
      <c r="D89">
        <f>VLOOKUP(Cost_Sch2!D37,Coding!$F$8:$H$10,3,FALSE)</f>
        <v>2</v>
      </c>
      <c r="E89">
        <f>VLOOKUP(Cost_Sch2!E37,Coding!$B$36:$C$37,2,FALSE)</f>
        <v>1</v>
      </c>
      <c r="F89" s="7">
        <f>Cost_Sch2!F37</f>
        <v>3</v>
      </c>
      <c r="G89" s="7">
        <f>Cost_Sch2!G37</f>
        <v>9101</v>
      </c>
      <c r="H89">
        <f>VLOOKUP(Cost_Sch2!H37,Coding!$B$12:$D$15,3,FALSE)</f>
        <v>3</v>
      </c>
      <c r="I89" s="7">
        <f>Cost_Sch2!I37</f>
        <v>1018</v>
      </c>
      <c r="J89" s="6">
        <f>Cost_Sch2!J37</f>
        <v>1.2629999999999999</v>
      </c>
      <c r="K89">
        <f>VLOOKUP(Cost_Sch2!K37,Coding!$B$44:$C$45,2,FALSE)</f>
        <v>2</v>
      </c>
      <c r="L89" s="7">
        <f>Cost_Sch2!L37</f>
        <v>179500</v>
      </c>
      <c r="M89">
        <f>VLOOKUP(Cost_Sch2!M37,Coding!$B$47:$D$53,3,FALSE)</f>
        <v>4</v>
      </c>
      <c r="N89">
        <f>VLOOKUP(Cost_Sch2!N37,Coding!$B$2:$D$6,3,FALSE)</f>
        <v>2</v>
      </c>
      <c r="O89">
        <f>VLOOKUP(Cost_Sch2!O37,Coding!$F$17:$G$25,2,FALSE)</f>
        <v>4</v>
      </c>
      <c r="P89" s="7">
        <f>Cost_Sch2!P37</f>
        <v>765</v>
      </c>
      <c r="Q89">
        <f>VLOOKUP(Cost_Sch2!Q37,Coding!$B$2:$D$6,3,FALSE)</f>
        <v>4</v>
      </c>
      <c r="R89" s="9">
        <f>Cost_Sch2!R37</f>
        <v>0.83565459610027859</v>
      </c>
      <c r="S89">
        <f>VLOOKUP(Cost_Sch2!S37,Coding!$B$2:$D$6,3,FALSE)</f>
        <v>1</v>
      </c>
      <c r="T89">
        <f>Cost_Sch2!T37</f>
        <v>0.27897838899803534</v>
      </c>
      <c r="U89">
        <f>Cost_Sch2!U37</f>
        <v>5.5423594615994602E-3</v>
      </c>
    </row>
    <row r="90" spans="1:21" ht="17">
      <c r="A90" s="1" t="str">
        <f>Cost_Sch2!A90</f>
        <v>Kizomba A Wellhead TLP</v>
      </c>
      <c r="B90">
        <f>VLOOKUP(Cost_Sch2!B102,Coding!$E$27:$F$34,2,FALSE)</f>
        <v>6</v>
      </c>
      <c r="C90">
        <f>VLOOKUP(Cost_Sch2!C102,Coding!$B$2:$D$6,3,FALSE)</f>
        <v>1</v>
      </c>
      <c r="D90">
        <f>VLOOKUP(Cost_Sch2!D102,Coding!$F$8:$H$10,3,FALSE)</f>
        <v>3</v>
      </c>
      <c r="E90">
        <f>VLOOKUP(Cost_Sch2!E102,Coding!$B$36:$C$37,2,FALSE)</f>
        <v>2</v>
      </c>
      <c r="F90" s="7">
        <f>Cost_Sch2!F102</f>
        <v>1</v>
      </c>
      <c r="G90" s="7">
        <f>Cost_Sch2!G102</f>
        <v>7729</v>
      </c>
      <c r="H90">
        <f>VLOOKUP(Cost_Sch2!H102,Coding!$B$12:$D$15,3,FALSE)</f>
        <v>3</v>
      </c>
      <c r="I90" s="7">
        <f>Cost_Sch2!I102</f>
        <v>1202</v>
      </c>
      <c r="J90" s="6">
        <f>Cost_Sch2!J102</f>
        <v>3</v>
      </c>
      <c r="K90">
        <f>VLOOKUP(Cost_Sch2!K102,Coding!$B$44:$C$45,2,FALSE)</f>
        <v>1</v>
      </c>
      <c r="L90" s="7">
        <f>Cost_Sch2!L102</f>
        <v>116666.66666666667</v>
      </c>
      <c r="M90">
        <f>VLOOKUP(Cost_Sch2!M102,Coding!$B$47:$D$53,3,FALSE)</f>
        <v>3</v>
      </c>
      <c r="N90">
        <f>VLOOKUP(Cost_Sch2!N102,Coding!$B$2:$D$6,3,FALSE)</f>
        <v>2</v>
      </c>
      <c r="O90">
        <f>VLOOKUP(Cost_Sch2!O102,Coding!$F$17:$G$25,2,FALSE)</f>
        <v>1</v>
      </c>
      <c r="P90" s="7">
        <f>Cost_Sch2!P102</f>
        <v>945</v>
      </c>
      <c r="Q90">
        <f>VLOOKUP(Cost_Sch2!Q102,Coding!$B$2:$D$6,3,FALSE)</f>
        <v>5</v>
      </c>
      <c r="R90" s="9">
        <f>Cost_Sch2!R102</f>
        <v>0.8571428571428571</v>
      </c>
      <c r="S90">
        <f>VLOOKUP(Cost_Sch2!S102,Coding!$B$2:$D$6,3,FALSE)</f>
        <v>5</v>
      </c>
      <c r="T90">
        <f>Cost_Sch2!T102</f>
        <v>-0.12562396006655574</v>
      </c>
      <c r="U90">
        <f>Cost_Sch2!U102</f>
        <v>0</v>
      </c>
    </row>
    <row r="91" spans="1:21" ht="17">
      <c r="A91" s="1" t="str">
        <f>Cost_Sch2!A91</f>
        <v>Kizomba B Wellhead TLP</v>
      </c>
      <c r="B91">
        <f>VLOOKUP(Cost_Sch2!B12,Coding!$E$27:$F$34,2,FALSE)</f>
        <v>1</v>
      </c>
      <c r="C91">
        <f>VLOOKUP(Cost_Sch2!C12,Coding!$B$2:$D$6,3,FALSE)</f>
        <v>4</v>
      </c>
      <c r="D91">
        <f>VLOOKUP(Cost_Sch2!D12,Coding!$F$8:$H$10,3,FALSE)</f>
        <v>3</v>
      </c>
      <c r="E91">
        <f>VLOOKUP(Cost_Sch2!E12,Coding!$B$36:$C$37,2,FALSE)</f>
        <v>1</v>
      </c>
      <c r="F91" s="7">
        <f>Cost_Sch2!F12</f>
        <v>1</v>
      </c>
      <c r="G91" s="7">
        <f>Cost_Sch2!G12</f>
        <v>5866</v>
      </c>
      <c r="H91">
        <f>VLOOKUP(Cost_Sch2!H12,Coding!$B$12:$D$15,3,FALSE)</f>
        <v>3</v>
      </c>
      <c r="I91" s="7">
        <f>Cost_Sch2!I12</f>
        <v>797</v>
      </c>
      <c r="J91" s="6">
        <f>Cost_Sch2!J12</f>
        <v>0.75</v>
      </c>
      <c r="K91">
        <f>VLOOKUP(Cost_Sch2!K12,Coding!$B$44:$C$45,2,FALSE)</f>
        <v>2</v>
      </c>
      <c r="L91" s="7">
        <f>Cost_Sch2!L12</f>
        <v>115833.33333333333</v>
      </c>
      <c r="M91">
        <f>VLOOKUP(Cost_Sch2!M12,Coding!$B$47:$D$53,3,FALSE)</f>
        <v>3</v>
      </c>
      <c r="N91">
        <f>VLOOKUP(Cost_Sch2!N12,Coding!$B$2:$D$6,3,FALSE)</f>
        <v>1</v>
      </c>
      <c r="O91">
        <f>VLOOKUP(Cost_Sch2!O12,Coding!$F$17:$G$25,2,FALSE)</f>
        <v>4</v>
      </c>
      <c r="P91" s="7">
        <f>Cost_Sch2!P12</f>
        <v>728</v>
      </c>
      <c r="Q91">
        <f>VLOOKUP(Cost_Sch2!Q12,Coding!$B$2:$D$6,3,FALSE)</f>
        <v>3</v>
      </c>
      <c r="R91" s="9">
        <f>Cost_Sch2!R12</f>
        <v>0.86330935251798568</v>
      </c>
      <c r="S91">
        <f>VLOOKUP(Cost_Sch2!S12,Coding!$B$2:$D$6,3,FALSE)</f>
        <v>3</v>
      </c>
      <c r="T91">
        <f>Cost_Sch2!T12</f>
        <v>-0.10163111668757842</v>
      </c>
      <c r="U91">
        <f>Cost_Sch2!U12</f>
        <v>0</v>
      </c>
    </row>
    <row r="92" spans="1:21" ht="17">
      <c r="A92" s="1" t="str">
        <f>Cost_Sch2!A92</f>
        <v>Okume TLP</v>
      </c>
      <c r="B92">
        <f>VLOOKUP(Cost_Sch2!B100,Coding!$E$27:$F$34,2,FALSE)</f>
        <v>6</v>
      </c>
      <c r="C92">
        <f>VLOOKUP(Cost_Sch2!C100,Coding!$B$2:$D$6,3,FALSE)</f>
        <v>2</v>
      </c>
      <c r="D92">
        <f>VLOOKUP(Cost_Sch2!D100,Coding!$F$8:$H$10,3,FALSE)</f>
        <v>1</v>
      </c>
      <c r="E92">
        <f>VLOOKUP(Cost_Sch2!E100,Coding!$B$36:$C$37,2,FALSE)</f>
        <v>2</v>
      </c>
      <c r="F92" s="7">
        <f>Cost_Sch2!F100</f>
        <v>1</v>
      </c>
      <c r="G92" s="7">
        <f>Cost_Sch2!G100</f>
        <v>6001</v>
      </c>
      <c r="H92">
        <f>VLOOKUP(Cost_Sch2!H100,Coding!$B$12:$D$15,3,FALSE)</f>
        <v>3</v>
      </c>
      <c r="I92" s="7">
        <f>Cost_Sch2!I100</f>
        <v>1119</v>
      </c>
      <c r="J92" s="6">
        <f>Cost_Sch2!J100</f>
        <v>4.41</v>
      </c>
      <c r="K92">
        <f>VLOOKUP(Cost_Sch2!K100,Coding!$B$44:$C$45,2,FALSE)</f>
        <v>1</v>
      </c>
      <c r="L92" s="7">
        <f>Cost_Sch2!L100</f>
        <v>116666.66666666667</v>
      </c>
      <c r="M92">
        <f>VLOOKUP(Cost_Sch2!M100,Coding!$B$47:$D$53,3,FALSE)</f>
        <v>3</v>
      </c>
      <c r="N92">
        <f>VLOOKUP(Cost_Sch2!N100,Coding!$B$2:$D$6,3,FALSE)</f>
        <v>2</v>
      </c>
      <c r="O92">
        <f>VLOOKUP(Cost_Sch2!O100,Coding!$F$17:$G$25,2,FALSE)</f>
        <v>1</v>
      </c>
      <c r="P92" s="7">
        <f>Cost_Sch2!P100</f>
        <v>1333</v>
      </c>
      <c r="Q92">
        <f>VLOOKUP(Cost_Sch2!Q100,Coding!$B$2:$D$6,3,FALSE)</f>
        <v>2</v>
      </c>
      <c r="R92" s="9">
        <f>Cost_Sch2!R100</f>
        <v>0.8571428571428571</v>
      </c>
      <c r="S92">
        <f>VLOOKUP(Cost_Sch2!S100,Coding!$B$2:$D$6,3,FALSE)</f>
        <v>5</v>
      </c>
      <c r="T92">
        <f>Cost_Sch2!T100</f>
        <v>-8.8471849865951746E-2</v>
      </c>
      <c r="U92">
        <f>Cost_Sch2!U100</f>
        <v>0</v>
      </c>
    </row>
    <row r="93" spans="1:21" ht="17">
      <c r="A93" s="1" t="str">
        <f>Cost_Sch2!A93</f>
        <v>Oveng TLP</v>
      </c>
      <c r="B93">
        <f>VLOOKUP(Cost_Sch2!B13,Coding!$E$27:$F$34,2,FALSE)</f>
        <v>1</v>
      </c>
      <c r="C93">
        <f>VLOOKUP(Cost_Sch2!C13,Coding!$B$2:$D$6,3,FALSE)</f>
        <v>4</v>
      </c>
      <c r="D93">
        <f>VLOOKUP(Cost_Sch2!D13,Coding!$F$8:$H$10,3,FALSE)</f>
        <v>3</v>
      </c>
      <c r="E93">
        <f>VLOOKUP(Cost_Sch2!E13,Coding!$B$36:$C$37,2,FALSE)</f>
        <v>1</v>
      </c>
      <c r="F93" s="7">
        <f>Cost_Sch2!F13</f>
        <v>3</v>
      </c>
      <c r="G93" s="7">
        <f>Cost_Sch2!G13</f>
        <v>5866</v>
      </c>
      <c r="H93">
        <f>VLOOKUP(Cost_Sch2!H13,Coding!$B$12:$D$15,3,FALSE)</f>
        <v>3</v>
      </c>
      <c r="I93" s="7">
        <f>Cost_Sch2!I13</f>
        <v>797</v>
      </c>
      <c r="J93" s="6">
        <f>Cost_Sch2!J13</f>
        <v>0.75</v>
      </c>
      <c r="K93">
        <f>VLOOKUP(Cost_Sch2!K13,Coding!$B$44:$C$45,2,FALSE)</f>
        <v>2</v>
      </c>
      <c r="L93" s="7">
        <f>Cost_Sch2!L13</f>
        <v>130000</v>
      </c>
      <c r="M93">
        <f>VLOOKUP(Cost_Sch2!M13,Coding!$B$47:$D$53,3,FALSE)</f>
        <v>3</v>
      </c>
      <c r="N93">
        <f>VLOOKUP(Cost_Sch2!N13,Coding!$B$2:$D$6,3,FALSE)</f>
        <v>1</v>
      </c>
      <c r="O93">
        <f>VLOOKUP(Cost_Sch2!O13,Coding!$F$17:$G$25,2,FALSE)</f>
        <v>4</v>
      </c>
      <c r="P93" s="7">
        <f>Cost_Sch2!P13</f>
        <v>720</v>
      </c>
      <c r="Q93">
        <f>VLOOKUP(Cost_Sch2!Q13,Coding!$B$2:$D$6,3,FALSE)</f>
        <v>3</v>
      </c>
      <c r="R93" s="9">
        <f>Cost_Sch2!R13</f>
        <v>0.80769230769230771</v>
      </c>
      <c r="S93">
        <f>VLOOKUP(Cost_Sch2!S13,Coding!$B$2:$D$6,3,FALSE)</f>
        <v>3</v>
      </c>
      <c r="T93">
        <f>Cost_Sch2!T13</f>
        <v>-8.4065244667503133E-2</v>
      </c>
      <c r="U93">
        <f>Cost_Sch2!U13</f>
        <v>0</v>
      </c>
    </row>
    <row r="94" spans="1:21" ht="17">
      <c r="A94" s="1" t="str">
        <f>Cost_Sch2!A94</f>
        <v>P 61 Wellhead TLP</v>
      </c>
      <c r="B94">
        <f>VLOOKUP(Cost_Sch2!B69,Coding!$E$27:$F$34,2,FALSE)</f>
        <v>6</v>
      </c>
      <c r="C94">
        <f>VLOOKUP(Cost_Sch2!C69,Coding!$B$2:$D$6,3,FALSE)</f>
        <v>1</v>
      </c>
      <c r="D94">
        <f>VLOOKUP(Cost_Sch2!D69,Coding!$F$8:$H$10,3,FALSE)</f>
        <v>1</v>
      </c>
      <c r="E94">
        <f>VLOOKUP(Cost_Sch2!E69,Coding!$B$36:$C$37,2,FALSE)</f>
        <v>2</v>
      </c>
      <c r="F94" s="7">
        <f>Cost_Sch2!F69</f>
        <v>1</v>
      </c>
      <c r="G94" s="7">
        <f>Cost_Sch2!G69</f>
        <v>8158</v>
      </c>
      <c r="H94">
        <f>VLOOKUP(Cost_Sch2!H69,Coding!$B$12:$D$15,3,FALSE)</f>
        <v>3</v>
      </c>
      <c r="I94" s="7">
        <f>Cost_Sch2!I69</f>
        <v>1093</v>
      </c>
      <c r="J94" s="6">
        <f>Cost_Sch2!J69</f>
        <v>2</v>
      </c>
      <c r="K94">
        <f>VLOOKUP(Cost_Sch2!K69,Coding!$B$44:$C$45,2,FALSE)</f>
        <v>1</v>
      </c>
      <c r="L94" s="7">
        <f>Cost_Sch2!L69</f>
        <v>140000</v>
      </c>
      <c r="M94">
        <f>VLOOKUP(Cost_Sch2!M69,Coding!$B$47:$D$53,3,FALSE)</f>
        <v>3</v>
      </c>
      <c r="N94">
        <f>VLOOKUP(Cost_Sch2!N69,Coding!$B$2:$D$6,3,FALSE)</f>
        <v>2</v>
      </c>
      <c r="O94">
        <f>VLOOKUP(Cost_Sch2!O69,Coding!$F$17:$G$25,2,FALSE)</f>
        <v>7</v>
      </c>
      <c r="P94" s="7">
        <f>Cost_Sch2!P69</f>
        <v>1372</v>
      </c>
      <c r="Q94">
        <f>VLOOKUP(Cost_Sch2!Q69,Coding!$B$2:$D$6,3,FALSE)</f>
        <v>5</v>
      </c>
      <c r="R94" s="9">
        <f>Cost_Sch2!R69</f>
        <v>0.7142857142857143</v>
      </c>
      <c r="S94">
        <f>VLOOKUP(Cost_Sch2!S69,Coding!$B$2:$D$6,3,FALSE)</f>
        <v>2</v>
      </c>
      <c r="T94">
        <f>Cost_Sch2!T69</f>
        <v>-1.2808783165599268E-2</v>
      </c>
      <c r="U94">
        <f>Cost_Sch2!U69</f>
        <v>0</v>
      </c>
    </row>
    <row r="95" spans="1:21" ht="17">
      <c r="A95" s="1" t="str">
        <f>Cost_Sch2!A95</f>
        <v>Auger TLP</v>
      </c>
      <c r="B95">
        <f>VLOOKUP(Cost_Sch2!B73,Coding!$E$27:$F$34,2,FALSE)</f>
        <v>6</v>
      </c>
      <c r="C95">
        <f>VLOOKUP(Cost_Sch2!C73,Coding!$B$2:$D$6,3,FALSE)</f>
        <v>1</v>
      </c>
      <c r="D95">
        <f>VLOOKUP(Cost_Sch2!D73,Coding!$F$8:$H$10,3,FALSE)</f>
        <v>3</v>
      </c>
      <c r="E95">
        <f>VLOOKUP(Cost_Sch2!E73,Coding!$B$36:$C$37,2,FALSE)</f>
        <v>2</v>
      </c>
      <c r="F95" s="7">
        <f>Cost_Sch2!F73</f>
        <v>1</v>
      </c>
      <c r="G95" s="7">
        <f>Cost_Sch2!G73</f>
        <v>7270</v>
      </c>
      <c r="H95">
        <f>VLOOKUP(Cost_Sch2!H73,Coding!$B$12:$D$15,3,FALSE)</f>
        <v>3</v>
      </c>
      <c r="I95" s="7">
        <f>Cost_Sch2!I73</f>
        <v>1844</v>
      </c>
      <c r="J95" s="6">
        <f>Cost_Sch2!J73</f>
        <v>7.5</v>
      </c>
      <c r="K95">
        <f>VLOOKUP(Cost_Sch2!K73,Coding!$B$44:$C$45,2,FALSE)</f>
        <v>1</v>
      </c>
      <c r="L95" s="7">
        <f>Cost_Sch2!L73</f>
        <v>177166.66666666666</v>
      </c>
      <c r="M95">
        <f>VLOOKUP(Cost_Sch2!M73,Coding!$B$47:$D$53,3,FALSE)</f>
        <v>4</v>
      </c>
      <c r="N95">
        <f>VLOOKUP(Cost_Sch2!N73,Coding!$B$2:$D$6,3,FALSE)</f>
        <v>1</v>
      </c>
      <c r="O95">
        <f>VLOOKUP(Cost_Sch2!O73,Coding!$F$17:$G$25,2,FALSE)</f>
        <v>7</v>
      </c>
      <c r="P95" s="7">
        <f>Cost_Sch2!P73</f>
        <v>2134</v>
      </c>
      <c r="Q95">
        <f>VLOOKUP(Cost_Sch2!Q73,Coding!$B$2:$D$6,3,FALSE)</f>
        <v>4</v>
      </c>
      <c r="R95" s="9">
        <f>Cost_Sch2!R73</f>
        <v>0.95954844778927573</v>
      </c>
      <c r="S95">
        <f>VLOOKUP(Cost_Sch2!S73,Coding!$B$2:$D$6,3,FALSE)</f>
        <v>5</v>
      </c>
      <c r="T95">
        <f>Cost_Sch2!T73</f>
        <v>-5.4229934924078091E-3</v>
      </c>
      <c r="U95">
        <f>Cost_Sch2!U73</f>
        <v>0</v>
      </c>
    </row>
    <row r="96" spans="1:21" ht="17">
      <c r="A96" s="1" t="str">
        <f>Cost_Sch2!A96</f>
        <v>Magnolia TLP</v>
      </c>
      <c r="B96">
        <f>VLOOKUP(Cost_Sch2!B61,Coding!$E$27:$F$34,2,FALSE)</f>
        <v>5</v>
      </c>
      <c r="C96">
        <f>VLOOKUP(Cost_Sch2!C61,Coding!$B$2:$D$6,3,FALSE)</f>
        <v>2</v>
      </c>
      <c r="D96">
        <f>VLOOKUP(Cost_Sch2!D61,Coding!$F$8:$H$10,3,FALSE)</f>
        <v>3</v>
      </c>
      <c r="E96">
        <f>VLOOKUP(Cost_Sch2!E61,Coding!$B$36:$C$37,2,FALSE)</f>
        <v>2</v>
      </c>
      <c r="F96" s="7">
        <f>Cost_Sch2!F61</f>
        <v>1</v>
      </c>
      <c r="G96" s="7">
        <f>Cost_Sch2!G61</f>
        <v>9389</v>
      </c>
      <c r="H96">
        <f>VLOOKUP(Cost_Sch2!H61,Coding!$B$12:$D$15,3,FALSE)</f>
        <v>3</v>
      </c>
      <c r="I96" s="7">
        <f>Cost_Sch2!I61</f>
        <v>1364</v>
      </c>
      <c r="J96" s="6">
        <f>Cost_Sch2!J61</f>
        <v>4.7</v>
      </c>
      <c r="K96">
        <f>VLOOKUP(Cost_Sch2!K61,Coding!$B$44:$C$45,2,FALSE)</f>
        <v>1</v>
      </c>
      <c r="L96" s="7">
        <f>Cost_Sch2!L61</f>
        <v>108333.33333333333</v>
      </c>
      <c r="M96">
        <f>VLOOKUP(Cost_Sch2!M61,Coding!$B$47:$D$53,3,FALSE)</f>
        <v>3</v>
      </c>
      <c r="N96">
        <f>VLOOKUP(Cost_Sch2!N61,Coding!$B$2:$D$6,3,FALSE)</f>
        <v>2</v>
      </c>
      <c r="O96">
        <f>VLOOKUP(Cost_Sch2!O61,Coding!$F$17:$G$25,2,FALSE)</f>
        <v>6</v>
      </c>
      <c r="P96" s="7">
        <f>Cost_Sch2!P61</f>
        <v>90</v>
      </c>
      <c r="Q96">
        <f>VLOOKUP(Cost_Sch2!Q61,Coding!$B$2:$D$6,3,FALSE)</f>
        <v>5</v>
      </c>
      <c r="R96" s="9">
        <f>Cost_Sch2!R61</f>
        <v>0.23076923076923078</v>
      </c>
      <c r="S96">
        <f>VLOOKUP(Cost_Sch2!S61,Coding!$B$2:$D$6,3,FALSE)</f>
        <v>5</v>
      </c>
      <c r="T96">
        <f>Cost_Sch2!T61</f>
        <v>0</v>
      </c>
      <c r="U96">
        <f>Cost_Sch2!U61</f>
        <v>0</v>
      </c>
    </row>
    <row r="97" spans="1:21" ht="17">
      <c r="A97" s="1" t="str">
        <f>Cost_Sch2!A97</f>
        <v>Brutus TLP</v>
      </c>
      <c r="B97">
        <f>VLOOKUP(Cost_Sch2!B74,Coding!$E$27:$F$34,2,FALSE)</f>
        <v>5</v>
      </c>
      <c r="C97">
        <f>VLOOKUP(Cost_Sch2!C74,Coding!$B$2:$D$6,3,FALSE)</f>
        <v>4</v>
      </c>
      <c r="D97">
        <f>VLOOKUP(Cost_Sch2!D74,Coding!$F$8:$H$10,3,FALSE)</f>
        <v>1</v>
      </c>
      <c r="E97">
        <f>VLOOKUP(Cost_Sch2!E74,Coding!$B$36:$C$37,2,FALSE)</f>
        <v>2</v>
      </c>
      <c r="F97" s="7">
        <f>Cost_Sch2!F74</f>
        <v>1</v>
      </c>
      <c r="G97" s="7">
        <f>Cost_Sch2!G74</f>
        <v>2356</v>
      </c>
      <c r="H97">
        <f>VLOOKUP(Cost_Sch2!H74,Coding!$B$12:$D$15,3,FALSE)</f>
        <v>4</v>
      </c>
      <c r="I97" s="7">
        <f>Cost_Sch2!I74</f>
        <v>1570</v>
      </c>
      <c r="J97" s="6">
        <f>Cost_Sch2!J74</f>
        <v>1.3</v>
      </c>
      <c r="K97">
        <f>VLOOKUP(Cost_Sch2!K74,Coding!$B$44:$C$45,2,FALSE)</f>
        <v>1</v>
      </c>
      <c r="L97" s="7">
        <f>Cost_Sch2!L74</f>
        <v>351666.66666666663</v>
      </c>
      <c r="M97">
        <f>VLOOKUP(Cost_Sch2!M74,Coding!$B$47:$D$53,3,FALSE)</f>
        <v>6</v>
      </c>
      <c r="N97">
        <f>VLOOKUP(Cost_Sch2!N74,Coding!$B$2:$D$6,3,FALSE)</f>
        <v>1</v>
      </c>
      <c r="O97">
        <f>VLOOKUP(Cost_Sch2!O74,Coding!$F$17:$G$25,2,FALSE)</f>
        <v>7</v>
      </c>
      <c r="P97" s="7">
        <f>Cost_Sch2!P74</f>
        <v>300</v>
      </c>
      <c r="Q97">
        <f>VLOOKUP(Cost_Sch2!Q74,Coding!$B$2:$D$6,3,FALSE)</f>
        <v>5</v>
      </c>
      <c r="R97" s="9">
        <f>Cost_Sch2!R74</f>
        <v>0.38388625592417064</v>
      </c>
      <c r="S97">
        <f>VLOOKUP(Cost_Sch2!S74,Coding!$B$2:$D$6,3,FALSE)</f>
        <v>4</v>
      </c>
      <c r="T97">
        <f>Cost_Sch2!T74</f>
        <v>0</v>
      </c>
      <c r="U97">
        <f>Cost_Sch2!U74</f>
        <v>0</v>
      </c>
    </row>
    <row r="98" spans="1:21" ht="17">
      <c r="A98" s="1" t="str">
        <f>Cost_Sch2!A98</f>
        <v>Stampede TLP</v>
      </c>
      <c r="B98">
        <f>VLOOKUP(Cost_Sch2!B104,Coding!$E$27:$F$34,2,FALSE)</f>
        <v>6</v>
      </c>
      <c r="C98">
        <f>VLOOKUP(Cost_Sch2!C104,Coding!$B$2:$D$6,3,FALSE)</f>
        <v>1</v>
      </c>
      <c r="D98">
        <f>VLOOKUP(Cost_Sch2!D104,Coding!$F$8:$H$10,3,FALSE)</f>
        <v>3</v>
      </c>
      <c r="E98">
        <f>VLOOKUP(Cost_Sch2!E104,Coding!$B$36:$C$37,2,FALSE)</f>
        <v>2</v>
      </c>
      <c r="F98" s="7">
        <f>Cost_Sch2!F104</f>
        <v>1</v>
      </c>
      <c r="G98" s="7">
        <f>Cost_Sch2!G104</f>
        <v>1885</v>
      </c>
      <c r="H98">
        <f>VLOOKUP(Cost_Sch2!H104,Coding!$B$12:$D$15,3,FALSE)</f>
        <v>3</v>
      </c>
      <c r="I98" s="7">
        <f>Cost_Sch2!I104</f>
        <v>915</v>
      </c>
      <c r="J98" s="6">
        <f>Cost_Sch2!J104</f>
        <v>1</v>
      </c>
      <c r="K98">
        <f>VLOOKUP(Cost_Sch2!K104,Coding!$B$44:$C$45,2,FALSE)</f>
        <v>1</v>
      </c>
      <c r="L98" s="7">
        <f>Cost_Sch2!L104</f>
        <v>93333.333333333343</v>
      </c>
      <c r="M98">
        <f>VLOOKUP(Cost_Sch2!M104,Coding!$B$47:$D$53,3,FALSE)</f>
        <v>2</v>
      </c>
      <c r="N98">
        <f>VLOOKUP(Cost_Sch2!N104,Coding!$B$2:$D$6,3,FALSE)</f>
        <v>3</v>
      </c>
      <c r="O98">
        <f>VLOOKUP(Cost_Sch2!O104,Coding!$F$17:$G$25,2,FALSE)</f>
        <v>1</v>
      </c>
      <c r="P98" s="7">
        <f>Cost_Sch2!P104</f>
        <v>990</v>
      </c>
      <c r="Q98">
        <f>VLOOKUP(Cost_Sch2!Q104,Coding!$B$2:$D$6,3,FALSE)</f>
        <v>5</v>
      </c>
      <c r="R98" s="9">
        <f>Cost_Sch2!R104</f>
        <v>0.64285714285714279</v>
      </c>
      <c r="S98">
        <f>VLOOKUP(Cost_Sch2!S104,Coding!$B$2:$D$6,3,FALSE)</f>
        <v>4</v>
      </c>
      <c r="T98">
        <f>Cost_Sch2!T104</f>
        <v>1.5300546448087432E-2</v>
      </c>
      <c r="U98">
        <f>Cost_Sch2!U104</f>
        <v>0</v>
      </c>
    </row>
    <row r="99" spans="1:21" ht="17">
      <c r="A99" s="1" t="str">
        <f>Cost_Sch2!A99</f>
        <v>Neptune TLP</v>
      </c>
      <c r="B99">
        <f>VLOOKUP(Cost_Sch2!B96,Coding!$E$27:$F$34,2,FALSE)</f>
        <v>6</v>
      </c>
      <c r="C99">
        <f>VLOOKUP(Cost_Sch2!C96,Coding!$B$2:$D$6,3,FALSE)</f>
        <v>1</v>
      </c>
      <c r="D99">
        <f>VLOOKUP(Cost_Sch2!D96,Coding!$F$8:$H$10,3,FALSE)</f>
        <v>3</v>
      </c>
      <c r="E99">
        <f>VLOOKUP(Cost_Sch2!E96,Coding!$B$36:$C$37,2,FALSE)</f>
        <v>2</v>
      </c>
      <c r="F99" s="7">
        <f>Cost_Sch2!F96</f>
        <v>1</v>
      </c>
      <c r="G99" s="7">
        <f>Cost_Sch2!G96</f>
        <v>4392</v>
      </c>
      <c r="H99">
        <f>VLOOKUP(Cost_Sch2!H96,Coding!$B$12:$D$15,3,FALSE)</f>
        <v>3</v>
      </c>
      <c r="I99" s="7">
        <f>Cost_Sch2!I96</f>
        <v>1040</v>
      </c>
      <c r="J99" s="6">
        <f>Cost_Sch2!J96</f>
        <v>0.6</v>
      </c>
      <c r="K99">
        <f>VLOOKUP(Cost_Sch2!K96,Coding!$B$44:$C$45,2,FALSE)</f>
        <v>1</v>
      </c>
      <c r="L99" s="7">
        <f>Cost_Sch2!L96</f>
        <v>75000</v>
      </c>
      <c r="M99">
        <f>VLOOKUP(Cost_Sch2!M96,Coding!$B$47:$D$53,3,FALSE)</f>
        <v>2</v>
      </c>
      <c r="N99">
        <f>VLOOKUP(Cost_Sch2!N96,Coding!$B$2:$D$6,3,FALSE)</f>
        <v>4</v>
      </c>
      <c r="O99">
        <f>VLOOKUP(Cost_Sch2!O96,Coding!$F$17:$G$25,2,FALSE)</f>
        <v>1</v>
      </c>
      <c r="P99" s="7">
        <f>Cost_Sch2!P96</f>
        <v>1432</v>
      </c>
      <c r="Q99">
        <f>VLOOKUP(Cost_Sch2!Q96,Coding!$B$2:$D$6,3,FALSE)</f>
        <v>2</v>
      </c>
      <c r="R99" s="9">
        <f>Cost_Sch2!R96</f>
        <v>0.66666666666666663</v>
      </c>
      <c r="S99">
        <f>VLOOKUP(Cost_Sch2!S96,Coding!$B$2:$D$6,3,FALSE)</f>
        <v>5</v>
      </c>
      <c r="T99">
        <f>Cost_Sch2!T96</f>
        <v>3.8461538461538464E-2</v>
      </c>
      <c r="U99">
        <f>Cost_Sch2!U96</f>
        <v>0</v>
      </c>
    </row>
    <row r="100" spans="1:21" ht="17">
      <c r="A100" s="1" t="str">
        <f>Cost_Sch2!A100</f>
        <v>Shenzi TLP</v>
      </c>
      <c r="B100">
        <f>VLOOKUP(Cost_Sch2!B92,Coding!$E$27:$F$34,2,FALSE)</f>
        <v>1</v>
      </c>
      <c r="C100">
        <f>VLOOKUP(Cost_Sch2!C92,Coding!$B$2:$D$6,3,FALSE)</f>
        <v>2</v>
      </c>
      <c r="D100">
        <f>VLOOKUP(Cost_Sch2!D92,Coding!$F$8:$H$10,3,FALSE)</f>
        <v>1</v>
      </c>
      <c r="E100">
        <f>VLOOKUP(Cost_Sch2!E92,Coding!$B$36:$C$37,2,FALSE)</f>
        <v>2</v>
      </c>
      <c r="F100" s="7">
        <f>Cost_Sch2!F92</f>
        <v>1</v>
      </c>
      <c r="G100" s="7">
        <f>Cost_Sch2!G92</f>
        <v>5414</v>
      </c>
      <c r="H100">
        <f>VLOOKUP(Cost_Sch2!H92,Coding!$B$12:$D$15,3,FALSE)</f>
        <v>3</v>
      </c>
      <c r="I100" s="7">
        <f>Cost_Sch2!I92</f>
        <v>550</v>
      </c>
      <c r="J100" s="6">
        <f>Cost_Sch2!J92</f>
        <v>0.14249999999999999</v>
      </c>
      <c r="K100">
        <f>VLOOKUP(Cost_Sch2!K92,Coding!$B$44:$C$45,2,FALSE)</f>
        <v>1</v>
      </c>
      <c r="L100" s="7">
        <f>Cost_Sch2!L92</f>
        <v>30000</v>
      </c>
      <c r="M100">
        <f>VLOOKUP(Cost_Sch2!M92,Coding!$B$47:$D$53,3,FALSE)</f>
        <v>1</v>
      </c>
      <c r="N100">
        <f>VLOOKUP(Cost_Sch2!N92,Coding!$B$2:$D$6,3,FALSE)</f>
        <v>1</v>
      </c>
      <c r="O100">
        <f>VLOOKUP(Cost_Sch2!O92,Coding!$F$17:$G$25,2,FALSE)</f>
        <v>1</v>
      </c>
      <c r="P100" s="7">
        <f>Cost_Sch2!P92</f>
        <v>500</v>
      </c>
      <c r="Q100">
        <f>VLOOKUP(Cost_Sch2!Q92,Coding!$B$2:$D$6,3,FALSE)</f>
        <v>4</v>
      </c>
      <c r="R100" s="9">
        <f>Cost_Sch2!R92</f>
        <v>0.83333333333333337</v>
      </c>
      <c r="S100">
        <f>VLOOKUP(Cost_Sch2!S92,Coding!$B$2:$D$6,3,FALSE)</f>
        <v>4</v>
      </c>
      <c r="T100">
        <f>Cost_Sch2!T92</f>
        <v>0.04</v>
      </c>
      <c r="U100">
        <f>Cost_Sch2!U92</f>
        <v>0</v>
      </c>
    </row>
    <row r="101" spans="1:21" ht="17">
      <c r="A101" s="1" t="str">
        <f>Cost_Sch2!A101</f>
        <v>Mars TLP</v>
      </c>
      <c r="B101">
        <f>VLOOKUP(Cost_Sch2!B93,Coding!$E$27:$F$34,2,FALSE)</f>
        <v>1</v>
      </c>
      <c r="C101">
        <f>VLOOKUP(Cost_Sch2!C93,Coding!$B$2:$D$6,3,FALSE)</f>
        <v>2</v>
      </c>
      <c r="D101">
        <f>VLOOKUP(Cost_Sch2!D93,Coding!$F$8:$H$10,3,FALSE)</f>
        <v>1</v>
      </c>
      <c r="E101">
        <f>VLOOKUP(Cost_Sch2!E93,Coding!$B$36:$C$37,2,FALSE)</f>
        <v>2</v>
      </c>
      <c r="F101" s="7">
        <f>Cost_Sch2!F93</f>
        <v>1</v>
      </c>
      <c r="G101" s="7">
        <f>Cost_Sch2!G93</f>
        <v>5414</v>
      </c>
      <c r="H101">
        <f>VLOOKUP(Cost_Sch2!H93,Coding!$B$12:$D$15,3,FALSE)</f>
        <v>3</v>
      </c>
      <c r="I101" s="7">
        <f>Cost_Sch2!I93</f>
        <v>550</v>
      </c>
      <c r="J101" s="6">
        <f>Cost_Sch2!J93</f>
        <v>0.14249999999999999</v>
      </c>
      <c r="K101">
        <f>VLOOKUP(Cost_Sch2!K93,Coding!$B$44:$C$45,2,FALSE)</f>
        <v>1</v>
      </c>
      <c r="L101" s="7">
        <f>Cost_Sch2!L93</f>
        <v>30000</v>
      </c>
      <c r="M101">
        <f>VLOOKUP(Cost_Sch2!M93,Coding!$B$47:$D$53,3,FALSE)</f>
        <v>1</v>
      </c>
      <c r="N101">
        <f>VLOOKUP(Cost_Sch2!N93,Coding!$B$2:$D$6,3,FALSE)</f>
        <v>1</v>
      </c>
      <c r="O101">
        <f>VLOOKUP(Cost_Sch2!O93,Coding!$F$17:$G$25,2,FALSE)</f>
        <v>1</v>
      </c>
      <c r="P101" s="7">
        <f>Cost_Sch2!P93</f>
        <v>280</v>
      </c>
      <c r="Q101">
        <f>VLOOKUP(Cost_Sch2!Q93,Coding!$B$2:$D$6,3,FALSE)</f>
        <v>4</v>
      </c>
      <c r="R101" s="9">
        <f>Cost_Sch2!R93</f>
        <v>0.83333333333333337</v>
      </c>
      <c r="S101">
        <f>VLOOKUP(Cost_Sch2!S93,Coding!$B$2:$D$6,3,FALSE)</f>
        <v>4</v>
      </c>
      <c r="T101">
        <f>Cost_Sch2!T93</f>
        <v>0.04</v>
      </c>
      <c r="U101">
        <f>Cost_Sch2!U93</f>
        <v>0</v>
      </c>
    </row>
    <row r="102" spans="1:21" ht="17">
      <c r="A102" s="1" t="str">
        <f>Cost_Sch2!A102</f>
        <v>Olympus TLP</v>
      </c>
      <c r="B102">
        <f>VLOOKUP(Cost_Sch2!B16,Coding!$E$27:$F$34,2,FALSE)</f>
        <v>1</v>
      </c>
      <c r="C102">
        <f>VLOOKUP(Cost_Sch2!C16,Coding!$B$2:$D$6,3,FALSE)</f>
        <v>1</v>
      </c>
      <c r="D102">
        <f>VLOOKUP(Cost_Sch2!D16,Coding!$F$8:$H$10,3,FALSE)</f>
        <v>1</v>
      </c>
      <c r="E102">
        <f>VLOOKUP(Cost_Sch2!E16,Coding!$B$36:$C$37,2,FALSE)</f>
        <v>1</v>
      </c>
      <c r="F102" s="7">
        <f>Cost_Sch2!F16</f>
        <v>3</v>
      </c>
      <c r="G102" s="7">
        <f>Cost_Sch2!G16</f>
        <v>4949</v>
      </c>
      <c r="H102">
        <f>VLOOKUP(Cost_Sch2!H16,Coding!$B$12:$D$15,3,FALSE)</f>
        <v>3</v>
      </c>
      <c r="I102" s="7">
        <f>Cost_Sch2!I16</f>
        <v>711</v>
      </c>
      <c r="J102" s="6">
        <f>Cost_Sch2!J16</f>
        <v>1.5</v>
      </c>
      <c r="K102">
        <f>VLOOKUP(Cost_Sch2!K16,Coding!$B$44:$C$45,2,FALSE)</f>
        <v>2</v>
      </c>
      <c r="L102" s="7">
        <f>Cost_Sch2!L16</f>
        <v>82500</v>
      </c>
      <c r="M102">
        <f>VLOOKUP(Cost_Sch2!M16,Coding!$B$47:$D$53,3,FALSE)</f>
        <v>2</v>
      </c>
      <c r="N102">
        <f>VLOOKUP(Cost_Sch2!N16,Coding!$B$2:$D$6,3,FALSE)</f>
        <v>1</v>
      </c>
      <c r="O102">
        <f>VLOOKUP(Cost_Sch2!O16,Coding!$F$17:$G$25,2,FALSE)</f>
        <v>4</v>
      </c>
      <c r="P102" s="7">
        <f>Cost_Sch2!P16</f>
        <v>970</v>
      </c>
      <c r="Q102">
        <f>VLOOKUP(Cost_Sch2!Q16,Coding!$B$2:$D$6,3,FALSE)</f>
        <v>3</v>
      </c>
      <c r="R102" s="9">
        <f>Cost_Sch2!R16</f>
        <v>0.84848484848484851</v>
      </c>
      <c r="S102">
        <f>VLOOKUP(Cost_Sch2!S16,Coding!$B$2:$D$6,3,FALSE)</f>
        <v>2</v>
      </c>
      <c r="T102">
        <f>Cost_Sch2!T16</f>
        <v>6.7510548523206745E-2</v>
      </c>
      <c r="U102">
        <f>Cost_Sch2!U16</f>
        <v>0</v>
      </c>
    </row>
    <row r="103" spans="1:21" ht="17">
      <c r="A103" s="1" t="str">
        <f>Cost_Sch2!A103</f>
        <v>Ursa TLP</v>
      </c>
      <c r="B103">
        <f>VLOOKUP(Cost_Sch2!B71,Coding!$E$27:$F$34,2,FALSE)</f>
        <v>6</v>
      </c>
      <c r="C103">
        <f>VLOOKUP(Cost_Sch2!C71,Coding!$B$2:$D$6,3,FALSE)</f>
        <v>1</v>
      </c>
      <c r="D103">
        <f>VLOOKUP(Cost_Sch2!D71,Coding!$F$8:$H$10,3,FALSE)</f>
        <v>1</v>
      </c>
      <c r="E103">
        <f>VLOOKUP(Cost_Sch2!E71,Coding!$B$36:$C$37,2,FALSE)</f>
        <v>1</v>
      </c>
      <c r="F103" s="7">
        <f>Cost_Sch2!F71</f>
        <v>3</v>
      </c>
      <c r="G103" s="7">
        <f>Cost_Sch2!G71</f>
        <v>6086</v>
      </c>
      <c r="H103">
        <f>VLOOKUP(Cost_Sch2!H71,Coding!$B$12:$D$15,3,FALSE)</f>
        <v>3</v>
      </c>
      <c r="I103" s="7">
        <f>Cost_Sch2!I71</f>
        <v>958</v>
      </c>
      <c r="J103" s="6">
        <f>Cost_Sch2!J71</f>
        <v>0.8</v>
      </c>
      <c r="K103">
        <f>VLOOKUP(Cost_Sch2!K71,Coding!$B$44:$C$45,2,FALSE)</f>
        <v>1</v>
      </c>
      <c r="L103" s="7">
        <f>Cost_Sch2!L71</f>
        <v>56666.666666666664</v>
      </c>
      <c r="M103">
        <f>VLOOKUP(Cost_Sch2!M71,Coding!$B$47:$D$53,3,FALSE)</f>
        <v>2</v>
      </c>
      <c r="N103">
        <f>VLOOKUP(Cost_Sch2!N71,Coding!$B$2:$D$6,3,FALSE)</f>
        <v>1</v>
      </c>
      <c r="O103">
        <f>VLOOKUP(Cost_Sch2!O71,Coding!$F$17:$G$25,2,FALSE)</f>
        <v>7</v>
      </c>
      <c r="P103" s="7">
        <f>Cost_Sch2!P71</f>
        <v>1847</v>
      </c>
      <c r="Q103">
        <f>VLOOKUP(Cost_Sch2!Q71,Coding!$B$2:$D$6,3,FALSE)</f>
        <v>4</v>
      </c>
      <c r="R103" s="9">
        <f>Cost_Sch2!R71</f>
        <v>0.79411764705882359</v>
      </c>
      <c r="S103">
        <f>VLOOKUP(Cost_Sch2!S71,Coding!$B$2:$D$6,3,FALSE)</f>
        <v>5</v>
      </c>
      <c r="T103">
        <f>Cost_Sch2!T71</f>
        <v>8.7682672233820466E-2</v>
      </c>
      <c r="U103">
        <f>Cost_Sch2!U71</f>
        <v>0</v>
      </c>
    </row>
    <row r="104" spans="1:21" ht="17">
      <c r="A104" s="1" t="str">
        <f>Cost_Sch2!A104</f>
        <v>Ram Powell TLP</v>
      </c>
      <c r="B104">
        <f>VLOOKUP(Cost_Sch2!B59,Coding!$E$27:$F$34,2,FALSE)</f>
        <v>5</v>
      </c>
      <c r="C104">
        <f>VLOOKUP(Cost_Sch2!C59,Coding!$B$2:$D$6,3,FALSE)</f>
        <v>2</v>
      </c>
      <c r="D104">
        <f>VLOOKUP(Cost_Sch2!D59,Coding!$F$8:$H$10,3,FALSE)</f>
        <v>1</v>
      </c>
      <c r="E104">
        <f>VLOOKUP(Cost_Sch2!E59,Coding!$B$36:$C$37,2,FALSE)</f>
        <v>1</v>
      </c>
      <c r="F104" s="7">
        <f>Cost_Sch2!F59</f>
        <v>0</v>
      </c>
      <c r="G104" s="7">
        <f>Cost_Sch2!G59</f>
        <v>8521</v>
      </c>
      <c r="H104">
        <f>VLOOKUP(Cost_Sch2!H59,Coding!$B$12:$D$15,3,FALSE)</f>
        <v>3</v>
      </c>
      <c r="I104" s="7">
        <f>Cost_Sch2!I59</f>
        <v>1386</v>
      </c>
      <c r="J104" s="6">
        <f>Cost_Sch2!J59</f>
        <v>3.7</v>
      </c>
      <c r="K104">
        <f>VLOOKUP(Cost_Sch2!K59,Coding!$B$44:$C$45,2,FALSE)</f>
        <v>2</v>
      </c>
      <c r="L104" s="7">
        <f>Cost_Sch2!L59</f>
        <v>0</v>
      </c>
      <c r="M104">
        <f>VLOOKUP(Cost_Sch2!M59,Coding!$B$47:$D$53,3,FALSE)</f>
        <v>1</v>
      </c>
      <c r="N104">
        <f>VLOOKUP(Cost_Sch2!N59,Coding!$B$2:$D$6,3,FALSE)</f>
        <v>1</v>
      </c>
      <c r="O104">
        <f>VLOOKUP(Cost_Sch2!O59,Coding!$F$17:$G$25,2,FALSE)</f>
        <v>6</v>
      </c>
      <c r="P104" s="7">
        <f>Cost_Sch2!P59</f>
        <v>116</v>
      </c>
      <c r="Q104">
        <f>VLOOKUP(Cost_Sch2!Q59,Coding!$B$2:$D$6,3,FALSE)</f>
        <v>2</v>
      </c>
      <c r="R104" s="9">
        <f>Cost_Sch2!R59</f>
        <v>1</v>
      </c>
      <c r="S104">
        <f>VLOOKUP(Cost_Sch2!S59,Coding!$B$2:$D$6,3,FALSE)</f>
        <v>3</v>
      </c>
      <c r="T104">
        <f>Cost_Sch2!T59</f>
        <v>9.7402597402597407E-2</v>
      </c>
      <c r="U104">
        <f>Cost_Sch2!U59</f>
        <v>0</v>
      </c>
    </row>
    <row r="105" spans="1:21" ht="17">
      <c r="A105" s="1" t="str">
        <f>Cost_Sch2!A105</f>
        <v>Big Foot</v>
      </c>
      <c r="B105">
        <f>VLOOKUP(Cost_Sch2!B47,Coding!$E$27:$F$34,2,FALSE)</f>
        <v>5</v>
      </c>
      <c r="C105">
        <f>VLOOKUP(Cost_Sch2!C47,Coding!$B$2:$D$6,3,FALSE)</f>
        <v>1</v>
      </c>
      <c r="D105">
        <f>VLOOKUP(Cost_Sch2!D47,Coding!$F$8:$H$10,3,FALSE)</f>
        <v>1</v>
      </c>
      <c r="E105">
        <f>VLOOKUP(Cost_Sch2!E47,Coding!$B$36:$C$37,2,FALSE)</f>
        <v>1</v>
      </c>
      <c r="F105" s="7">
        <f>Cost_Sch2!F47</f>
        <v>0</v>
      </c>
      <c r="G105" s="7">
        <f>Cost_Sch2!G47</f>
        <v>8719</v>
      </c>
      <c r="H105">
        <f>VLOOKUP(Cost_Sch2!H47,Coding!$B$12:$D$15,3,FALSE)</f>
        <v>3</v>
      </c>
      <c r="I105" s="7">
        <f>Cost_Sch2!I47</f>
        <v>1136</v>
      </c>
      <c r="J105" s="6">
        <f>Cost_Sch2!J47</f>
        <v>2.5</v>
      </c>
      <c r="K105">
        <f>VLOOKUP(Cost_Sch2!K47,Coding!$B$44:$C$45,2,FALSE)</f>
        <v>2</v>
      </c>
      <c r="L105" s="7">
        <f>Cost_Sch2!L47</f>
        <v>83333.333333333328</v>
      </c>
      <c r="M105">
        <f>VLOOKUP(Cost_Sch2!M47,Coding!$B$47:$D$53,3,FALSE)</f>
        <v>2</v>
      </c>
      <c r="N105">
        <f>VLOOKUP(Cost_Sch2!N47,Coding!$B$2:$D$6,3,FALSE)</f>
        <v>1</v>
      </c>
      <c r="O105">
        <f>VLOOKUP(Cost_Sch2!O47,Coding!$F$17:$G$25,2,FALSE)</f>
        <v>4</v>
      </c>
      <c r="P105" s="7">
        <f>Cost_Sch2!P47</f>
        <v>116</v>
      </c>
      <c r="Q105">
        <f>VLOOKUP(Cost_Sch2!Q47,Coding!$B$2:$D$6,3,FALSE)</f>
        <v>1</v>
      </c>
      <c r="R105" s="9">
        <f>Cost_Sch2!R47</f>
        <v>0.96000000000000008</v>
      </c>
      <c r="S105">
        <f>VLOOKUP(Cost_Sch2!S47,Coding!$B$2:$D$6,3,FALSE)</f>
        <v>4</v>
      </c>
      <c r="T105">
        <f>Cost_Sch2!T47</f>
        <v>0.16285211267605634</v>
      </c>
      <c r="U105">
        <f>Cost_Sch2!U47</f>
        <v>0</v>
      </c>
    </row>
    <row r="106" spans="1:21" ht="17">
      <c r="A106" s="1" t="str">
        <f>Cost_Sch2!A106</f>
        <v>Heidrun TLP</v>
      </c>
      <c r="B106">
        <f>VLOOKUP(Cost_Sch2!B31,Coding!$E$27:$F$34,2,FALSE)</f>
        <v>7</v>
      </c>
      <c r="C106">
        <f>VLOOKUP(Cost_Sch2!C31,Coding!$B$2:$D$6,3,FALSE)</f>
        <v>4</v>
      </c>
      <c r="D106">
        <f>VLOOKUP(Cost_Sch2!D31,Coding!$F$8:$H$10,3,FALSE)</f>
        <v>2</v>
      </c>
      <c r="E106">
        <f>VLOOKUP(Cost_Sch2!E31,Coding!$B$36:$C$37,2,FALSE)</f>
        <v>1</v>
      </c>
      <c r="F106" s="7">
        <f>Cost_Sch2!F31</f>
        <v>3</v>
      </c>
      <c r="G106" s="7">
        <f>Cost_Sch2!G31</f>
        <v>8352</v>
      </c>
      <c r="H106">
        <f>VLOOKUP(Cost_Sch2!H31,Coding!$B$12:$D$15,3,FALSE)</f>
        <v>3</v>
      </c>
      <c r="I106" s="7">
        <f>Cost_Sch2!I31</f>
        <v>838</v>
      </c>
      <c r="J106" s="6">
        <f>Cost_Sch2!J31</f>
        <v>1.17</v>
      </c>
      <c r="K106">
        <f>VLOOKUP(Cost_Sch2!K31,Coding!$B$44:$C$45,2,FALSE)</f>
        <v>2</v>
      </c>
      <c r="L106" s="7">
        <f>Cost_Sch2!L31</f>
        <v>196666.66666666666</v>
      </c>
      <c r="M106">
        <f>VLOOKUP(Cost_Sch2!M31,Coding!$B$47:$D$53,3,FALSE)</f>
        <v>4</v>
      </c>
      <c r="N106">
        <f>VLOOKUP(Cost_Sch2!N31,Coding!$B$2:$D$6,3,FALSE)</f>
        <v>1</v>
      </c>
      <c r="O106">
        <f>VLOOKUP(Cost_Sch2!O31,Coding!$F$17:$G$25,2,FALSE)</f>
        <v>4</v>
      </c>
      <c r="P106" s="7">
        <f>Cost_Sch2!P31</f>
        <v>2240</v>
      </c>
      <c r="Q106">
        <f>VLOOKUP(Cost_Sch2!Q31,Coding!$B$2:$D$6,3,FALSE)</f>
        <v>3</v>
      </c>
      <c r="R106" s="9">
        <f>Cost_Sch2!R31</f>
        <v>0.76271186440677974</v>
      </c>
      <c r="S106">
        <f>VLOOKUP(Cost_Sch2!S31,Coding!$B$2:$D$6,3,FALSE)</f>
        <v>1</v>
      </c>
      <c r="T106">
        <f>Cost_Sch2!T31</f>
        <v>0.18138424821002386</v>
      </c>
      <c r="U106">
        <f>Cost_Sch2!U31</f>
        <v>0</v>
      </c>
    </row>
    <row r="107" spans="1:21" ht="17">
      <c r="A107" s="1" t="str">
        <f>Cost_Sch2!A107</f>
        <v>Malikai TLP</v>
      </c>
      <c r="B107">
        <f>VLOOKUP(Cost_Sch2!B94,Coding!$E$27:$F$34,2,FALSE)</f>
        <v>7</v>
      </c>
      <c r="C107">
        <f>VLOOKUP(Cost_Sch2!C94,Coding!$B$2:$D$6,3,FALSE)</f>
        <v>5</v>
      </c>
      <c r="D107">
        <f>VLOOKUP(Cost_Sch2!D94,Coding!$F$8:$H$10,3,FALSE)</f>
        <v>2</v>
      </c>
      <c r="E107">
        <f>VLOOKUP(Cost_Sch2!E94,Coding!$B$36:$C$37,2,FALSE)</f>
        <v>2</v>
      </c>
      <c r="F107" s="7">
        <f>Cost_Sch2!F94</f>
        <v>1</v>
      </c>
      <c r="G107" s="7">
        <f>Cost_Sch2!G94</f>
        <v>7213</v>
      </c>
      <c r="H107">
        <f>VLOOKUP(Cost_Sch2!H94,Coding!$B$12:$D$15,3,FALSE)</f>
        <v>3</v>
      </c>
      <c r="I107" s="7">
        <f>Cost_Sch2!I94</f>
        <v>1475</v>
      </c>
      <c r="J107" s="6">
        <f>Cost_Sch2!J94</f>
        <v>1.07</v>
      </c>
      <c r="K107">
        <f>VLOOKUP(Cost_Sch2!K94,Coding!$B$44:$C$45,2,FALSE)</f>
        <v>1</v>
      </c>
      <c r="L107" s="7">
        <f>Cost_Sch2!L94</f>
        <v>145833.33333333334</v>
      </c>
      <c r="M107">
        <f>VLOOKUP(Cost_Sch2!M94,Coding!$B$47:$D$53,3,FALSE)</f>
        <v>3</v>
      </c>
      <c r="N107">
        <f>VLOOKUP(Cost_Sch2!N94,Coding!$B$2:$D$6,3,FALSE)</f>
        <v>3</v>
      </c>
      <c r="O107">
        <f>VLOOKUP(Cost_Sch2!O94,Coding!$F$17:$G$25,2,FALSE)</f>
        <v>1</v>
      </c>
      <c r="P107" s="7">
        <f>Cost_Sch2!P94</f>
        <v>1180</v>
      </c>
      <c r="Q107">
        <f>VLOOKUP(Cost_Sch2!Q94,Coding!$B$2:$D$6,3,FALSE)</f>
        <v>1</v>
      </c>
      <c r="R107" s="9">
        <f>Cost_Sch2!R94</f>
        <v>0.96</v>
      </c>
      <c r="S107">
        <f>VLOOKUP(Cost_Sch2!S94,Coding!$B$2:$D$6,3,FALSE)</f>
        <v>2</v>
      </c>
      <c r="T107">
        <f>Cost_Sch2!T94</f>
        <v>0.35050847457627121</v>
      </c>
      <c r="U107">
        <f>Cost_Sch2!U94</f>
        <v>0</v>
      </c>
    </row>
  </sheetData>
  <autoFilter ref="A1:V107" xr:uid="{BF3C0E39-4270-DE41-BA91-03087F17F319}">
    <sortState xmlns:xlrd2="http://schemas.microsoft.com/office/spreadsheetml/2017/richdata2" ref="A2:V107">
      <sortCondition ref="V1:V10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BBD5-53AE-964A-8E9B-DDFB0D27E880}">
  <dimension ref="A1:X48"/>
  <sheetViews>
    <sheetView topLeftCell="K1" workbookViewId="0">
      <selection activeCell="T4" sqref="T4:U4"/>
    </sheetView>
  </sheetViews>
  <sheetFormatPr baseColWidth="10" defaultRowHeight="16"/>
  <cols>
    <col min="1" max="1" width="23.1640625" customWidth="1"/>
  </cols>
  <sheetData>
    <row r="1" spans="1:24" ht="51">
      <c r="A1" s="1" t="s">
        <v>0</v>
      </c>
      <c r="B1" t="s">
        <v>2</v>
      </c>
      <c r="C1" t="s">
        <v>6</v>
      </c>
      <c r="D1" t="s">
        <v>9</v>
      </c>
      <c r="E1" s="1" t="s">
        <v>3</v>
      </c>
      <c r="F1" t="s">
        <v>89</v>
      </c>
      <c r="G1" t="s">
        <v>4</v>
      </c>
      <c r="H1" t="s">
        <v>5</v>
      </c>
      <c r="I1" t="s">
        <v>10</v>
      </c>
      <c r="J1" t="s">
        <v>11</v>
      </c>
      <c r="K1" t="s">
        <v>90</v>
      </c>
      <c r="L1" t="s">
        <v>91</v>
      </c>
      <c r="M1" t="s">
        <v>92</v>
      </c>
      <c r="N1" t="s">
        <v>7</v>
      </c>
      <c r="O1" t="s">
        <v>1</v>
      </c>
      <c r="P1" s="1" t="s">
        <v>158</v>
      </c>
      <c r="Q1" t="s">
        <v>8</v>
      </c>
      <c r="R1" t="s">
        <v>93</v>
      </c>
      <c r="S1" t="s">
        <v>159</v>
      </c>
      <c r="T1" t="s">
        <v>12</v>
      </c>
      <c r="U1" t="s">
        <v>13</v>
      </c>
      <c r="V1" t="s">
        <v>216</v>
      </c>
    </row>
    <row r="2" spans="1:24" ht="17">
      <c r="A2" s="1" t="s">
        <v>140</v>
      </c>
      <c r="B2">
        <v>2</v>
      </c>
      <c r="C2">
        <v>1</v>
      </c>
      <c r="D2">
        <v>2</v>
      </c>
      <c r="E2">
        <v>1</v>
      </c>
      <c r="F2" s="7">
        <v>3</v>
      </c>
      <c r="G2" s="7">
        <v>6038</v>
      </c>
      <c r="H2">
        <v>3</v>
      </c>
      <c r="I2" s="7">
        <v>763</v>
      </c>
      <c r="J2" s="6">
        <v>0.5</v>
      </c>
      <c r="K2">
        <v>1</v>
      </c>
      <c r="L2" s="7">
        <v>60000</v>
      </c>
      <c r="M2">
        <v>2</v>
      </c>
      <c r="N2">
        <v>1</v>
      </c>
      <c r="O2">
        <v>6</v>
      </c>
      <c r="P2" s="7">
        <v>60</v>
      </c>
      <c r="Q2">
        <v>2</v>
      </c>
      <c r="R2" s="9">
        <v>1</v>
      </c>
      <c r="S2">
        <v>1</v>
      </c>
      <c r="T2">
        <v>0.10747051114023591</v>
      </c>
      <c r="U2">
        <v>4.0869565217391379E-2</v>
      </c>
      <c r="V2" s="6">
        <v>1</v>
      </c>
    </row>
    <row r="3" spans="1:24" ht="17">
      <c r="A3" s="1" t="s">
        <v>76</v>
      </c>
      <c r="B3">
        <v>6</v>
      </c>
      <c r="C3">
        <v>1</v>
      </c>
      <c r="D3">
        <v>1</v>
      </c>
      <c r="E3">
        <v>2</v>
      </c>
      <c r="F3" s="7">
        <v>1</v>
      </c>
      <c r="G3" s="7">
        <v>8002</v>
      </c>
      <c r="H3">
        <v>3</v>
      </c>
      <c r="I3" s="7">
        <v>1007</v>
      </c>
      <c r="J3" s="6">
        <v>7.7359999999999998</v>
      </c>
      <c r="K3">
        <v>1</v>
      </c>
      <c r="L3" s="7">
        <v>155000</v>
      </c>
      <c r="M3">
        <v>4</v>
      </c>
      <c r="N3">
        <v>4</v>
      </c>
      <c r="O3">
        <v>3</v>
      </c>
      <c r="P3" s="7">
        <v>2165</v>
      </c>
      <c r="Q3">
        <v>4</v>
      </c>
      <c r="R3" s="9">
        <v>0.5161290322580645</v>
      </c>
      <c r="S3">
        <v>5</v>
      </c>
      <c r="T3">
        <v>0.14001986097318769</v>
      </c>
      <c r="U3">
        <v>8.2730093071354781E-3</v>
      </c>
      <c r="V3" s="6">
        <v>1</v>
      </c>
    </row>
    <row r="4" spans="1:24" ht="17">
      <c r="A4" s="1" t="s">
        <v>214</v>
      </c>
      <c r="B4">
        <v>5</v>
      </c>
      <c r="C4">
        <v>1</v>
      </c>
      <c r="D4">
        <v>1</v>
      </c>
      <c r="E4">
        <v>1</v>
      </c>
      <c r="F4" s="7">
        <v>0</v>
      </c>
      <c r="G4" s="7">
        <v>8719</v>
      </c>
      <c r="H4">
        <v>3</v>
      </c>
      <c r="I4" s="7">
        <v>1136</v>
      </c>
      <c r="J4" s="6">
        <v>2.5</v>
      </c>
      <c r="K4">
        <v>2</v>
      </c>
      <c r="L4" s="7">
        <v>83333.333333333328</v>
      </c>
      <c r="M4">
        <v>2</v>
      </c>
      <c r="N4">
        <v>1</v>
      </c>
      <c r="O4">
        <v>4</v>
      </c>
      <c r="P4" s="7">
        <v>116</v>
      </c>
      <c r="Q4">
        <v>1</v>
      </c>
      <c r="R4" s="9">
        <v>0.96000000000000008</v>
      </c>
      <c r="S4">
        <v>4</v>
      </c>
      <c r="T4">
        <v>0.16285211267605634</v>
      </c>
      <c r="U4">
        <v>0</v>
      </c>
      <c r="V4" s="6">
        <v>1</v>
      </c>
    </row>
    <row r="5" spans="1:24" ht="17">
      <c r="A5" s="1" t="s">
        <v>213</v>
      </c>
      <c r="B5">
        <v>7</v>
      </c>
      <c r="C5">
        <v>4</v>
      </c>
      <c r="D5">
        <v>2</v>
      </c>
      <c r="E5">
        <v>1</v>
      </c>
      <c r="F5" s="7">
        <v>3</v>
      </c>
      <c r="G5" s="7">
        <v>8352</v>
      </c>
      <c r="H5">
        <v>3</v>
      </c>
      <c r="I5" s="7">
        <v>838</v>
      </c>
      <c r="J5" s="6">
        <v>1.17</v>
      </c>
      <c r="K5">
        <v>2</v>
      </c>
      <c r="L5" s="7">
        <v>196666.66666666666</v>
      </c>
      <c r="M5">
        <v>4</v>
      </c>
      <c r="N5">
        <v>1</v>
      </c>
      <c r="O5">
        <v>4</v>
      </c>
      <c r="P5" s="7">
        <v>2240</v>
      </c>
      <c r="Q5">
        <v>3</v>
      </c>
      <c r="R5" s="9">
        <v>0.76271186440677974</v>
      </c>
      <c r="S5">
        <v>1</v>
      </c>
      <c r="T5">
        <v>0.18138424821002386</v>
      </c>
      <c r="U5">
        <v>0</v>
      </c>
      <c r="V5" s="6">
        <v>1</v>
      </c>
    </row>
    <row r="6" spans="1:24" ht="17">
      <c r="A6" s="1" t="s">
        <v>55</v>
      </c>
      <c r="B6">
        <v>1</v>
      </c>
      <c r="C6">
        <v>3</v>
      </c>
      <c r="D6">
        <v>3</v>
      </c>
      <c r="E6">
        <v>2</v>
      </c>
      <c r="F6" s="7">
        <v>1</v>
      </c>
      <c r="G6" s="7">
        <v>4196</v>
      </c>
      <c r="H6">
        <v>3</v>
      </c>
      <c r="I6" s="7">
        <v>505</v>
      </c>
      <c r="J6" s="6">
        <v>1.2</v>
      </c>
      <c r="K6">
        <v>2</v>
      </c>
      <c r="L6" s="7">
        <v>90000</v>
      </c>
      <c r="M6">
        <v>2</v>
      </c>
      <c r="N6">
        <v>2</v>
      </c>
      <c r="O6">
        <v>6</v>
      </c>
      <c r="P6" s="7">
        <v>56</v>
      </c>
      <c r="Q6">
        <v>1</v>
      </c>
      <c r="R6" s="9">
        <v>1</v>
      </c>
      <c r="S6">
        <v>1</v>
      </c>
      <c r="T6">
        <v>0.20792079207920791</v>
      </c>
      <c r="U6">
        <v>8.3333333333333412E-2</v>
      </c>
      <c r="V6" s="6">
        <v>1</v>
      </c>
    </row>
    <row r="7" spans="1:24" ht="17">
      <c r="A7" s="1" t="s">
        <v>60</v>
      </c>
      <c r="B7">
        <v>7</v>
      </c>
      <c r="C7">
        <v>5</v>
      </c>
      <c r="D7">
        <v>2</v>
      </c>
      <c r="E7">
        <v>2</v>
      </c>
      <c r="F7" s="7">
        <v>1</v>
      </c>
      <c r="G7" s="7">
        <v>6478</v>
      </c>
      <c r="H7">
        <v>3</v>
      </c>
      <c r="I7" s="7">
        <v>1114</v>
      </c>
      <c r="J7" s="6">
        <v>1.4</v>
      </c>
      <c r="K7">
        <v>1</v>
      </c>
      <c r="L7" s="7">
        <v>135000</v>
      </c>
      <c r="M7">
        <v>3</v>
      </c>
      <c r="N7">
        <v>1</v>
      </c>
      <c r="O7">
        <v>7</v>
      </c>
      <c r="P7" s="7">
        <v>1670</v>
      </c>
      <c r="Q7">
        <v>5</v>
      </c>
      <c r="R7" s="9">
        <v>0.7407407407407407</v>
      </c>
      <c r="S7">
        <v>1</v>
      </c>
      <c r="T7">
        <v>0.27378815080789948</v>
      </c>
      <c r="U7">
        <v>7.1428571428571494E-2</v>
      </c>
      <c r="V7" s="6">
        <v>1</v>
      </c>
    </row>
    <row r="8" spans="1:24" ht="34">
      <c r="A8" s="1" t="s">
        <v>44</v>
      </c>
      <c r="B8">
        <v>7</v>
      </c>
      <c r="C8">
        <v>4</v>
      </c>
      <c r="D8">
        <v>2</v>
      </c>
      <c r="E8">
        <v>1</v>
      </c>
      <c r="F8" s="7">
        <v>3</v>
      </c>
      <c r="G8" s="7">
        <v>9101</v>
      </c>
      <c r="H8">
        <v>3</v>
      </c>
      <c r="I8" s="7">
        <v>1018</v>
      </c>
      <c r="J8" s="6">
        <v>1.2629999999999999</v>
      </c>
      <c r="K8">
        <v>2</v>
      </c>
      <c r="L8" s="7">
        <v>179500</v>
      </c>
      <c r="M8">
        <v>4</v>
      </c>
      <c r="N8">
        <v>2</v>
      </c>
      <c r="O8">
        <v>4</v>
      </c>
      <c r="P8" s="7">
        <v>765</v>
      </c>
      <c r="Q8">
        <v>4</v>
      </c>
      <c r="R8" s="9">
        <v>0.83565459610027859</v>
      </c>
      <c r="S8">
        <v>1</v>
      </c>
      <c r="T8">
        <v>0.27897838899803534</v>
      </c>
      <c r="U8">
        <v>5.5423594615994602E-3</v>
      </c>
      <c r="V8" s="6">
        <v>1</v>
      </c>
    </row>
    <row r="9" spans="1:24" ht="17">
      <c r="A9" s="1" t="s">
        <v>134</v>
      </c>
      <c r="B9">
        <v>2</v>
      </c>
      <c r="C9">
        <v>1</v>
      </c>
      <c r="D9">
        <v>2</v>
      </c>
      <c r="E9">
        <v>1</v>
      </c>
      <c r="F9" s="7">
        <v>1</v>
      </c>
      <c r="G9" s="7">
        <v>6339</v>
      </c>
      <c r="H9">
        <v>3</v>
      </c>
      <c r="I9" s="7">
        <v>417</v>
      </c>
      <c r="J9" s="6">
        <v>0.25</v>
      </c>
      <c r="K9">
        <v>2</v>
      </c>
      <c r="L9" s="7">
        <v>30000</v>
      </c>
      <c r="M9">
        <v>1</v>
      </c>
      <c r="N9">
        <v>1</v>
      </c>
      <c r="O9">
        <v>4</v>
      </c>
      <c r="P9" s="7">
        <v>55</v>
      </c>
      <c r="Q9">
        <v>2</v>
      </c>
      <c r="R9" s="9">
        <v>1</v>
      </c>
      <c r="S9">
        <v>1</v>
      </c>
      <c r="T9">
        <v>0.3501199040767386</v>
      </c>
      <c r="U9">
        <v>4.0869565217391379E-2</v>
      </c>
      <c r="V9" s="6">
        <v>1</v>
      </c>
    </row>
    <row r="10" spans="1:24" ht="17">
      <c r="A10" s="1" t="s">
        <v>84</v>
      </c>
      <c r="B10">
        <v>7</v>
      </c>
      <c r="C10">
        <v>5</v>
      </c>
      <c r="D10">
        <v>2</v>
      </c>
      <c r="E10">
        <v>2</v>
      </c>
      <c r="F10" s="7">
        <v>1</v>
      </c>
      <c r="G10" s="7">
        <v>7213</v>
      </c>
      <c r="H10">
        <v>3</v>
      </c>
      <c r="I10" s="7">
        <v>1475</v>
      </c>
      <c r="J10" s="6">
        <v>1.07</v>
      </c>
      <c r="K10">
        <v>1</v>
      </c>
      <c r="L10" s="7">
        <v>145833.33333333334</v>
      </c>
      <c r="M10">
        <v>3</v>
      </c>
      <c r="N10">
        <v>3</v>
      </c>
      <c r="O10">
        <v>1</v>
      </c>
      <c r="P10" s="7">
        <v>1180</v>
      </c>
      <c r="Q10">
        <v>1</v>
      </c>
      <c r="R10" s="9">
        <v>0.96</v>
      </c>
      <c r="S10">
        <v>2</v>
      </c>
      <c r="T10">
        <v>0.35050847457627121</v>
      </c>
      <c r="U10">
        <v>0</v>
      </c>
      <c r="V10" s="6">
        <v>1</v>
      </c>
    </row>
    <row r="11" spans="1:24" ht="17">
      <c r="A11" s="1" t="s">
        <v>144</v>
      </c>
      <c r="B11">
        <v>5</v>
      </c>
      <c r="C11">
        <v>3</v>
      </c>
      <c r="D11">
        <v>1</v>
      </c>
      <c r="E11">
        <v>2</v>
      </c>
      <c r="F11" s="7">
        <v>1</v>
      </c>
      <c r="G11" s="7">
        <v>379</v>
      </c>
      <c r="H11">
        <v>3</v>
      </c>
      <c r="I11" s="7">
        <v>1263</v>
      </c>
      <c r="J11" s="6">
        <v>2.9</v>
      </c>
      <c r="K11">
        <v>1</v>
      </c>
      <c r="L11" s="7">
        <v>317000</v>
      </c>
      <c r="M11">
        <v>6</v>
      </c>
      <c r="N11">
        <v>5</v>
      </c>
      <c r="O11">
        <v>7</v>
      </c>
      <c r="P11" s="7">
        <v>320</v>
      </c>
      <c r="Q11">
        <v>2</v>
      </c>
      <c r="R11" s="9">
        <v>0.8517350157728707</v>
      </c>
      <c r="S11">
        <v>3</v>
      </c>
      <c r="T11">
        <v>0.35233570863024544</v>
      </c>
      <c r="U11">
        <v>0.1399999999999999</v>
      </c>
      <c r="V11" s="6">
        <v>1</v>
      </c>
    </row>
    <row r="12" spans="1:24" ht="17">
      <c r="A12" s="1" t="s">
        <v>72</v>
      </c>
      <c r="B12">
        <v>6</v>
      </c>
      <c r="C12">
        <v>2</v>
      </c>
      <c r="D12">
        <v>1</v>
      </c>
      <c r="E12">
        <v>2</v>
      </c>
      <c r="F12" s="7">
        <v>1</v>
      </c>
      <c r="G12" s="7">
        <v>4459</v>
      </c>
      <c r="H12">
        <v>4</v>
      </c>
      <c r="I12" s="7">
        <v>728</v>
      </c>
      <c r="J12" s="6">
        <v>0.2</v>
      </c>
      <c r="K12">
        <v>1</v>
      </c>
      <c r="L12" s="7">
        <v>78333.333333333328</v>
      </c>
      <c r="M12">
        <v>2</v>
      </c>
      <c r="N12">
        <v>3</v>
      </c>
      <c r="O12">
        <v>3</v>
      </c>
      <c r="P12" s="7">
        <v>1015</v>
      </c>
      <c r="Q12">
        <v>1</v>
      </c>
      <c r="R12" s="9">
        <v>0.76595744680851063</v>
      </c>
      <c r="S12">
        <v>1</v>
      </c>
      <c r="T12">
        <v>0.36675824175824173</v>
      </c>
      <c r="U12">
        <v>7.5000000000000067E-2</v>
      </c>
      <c r="V12" s="6">
        <v>1</v>
      </c>
    </row>
    <row r="13" spans="1:24" ht="17">
      <c r="A13" s="1" t="s">
        <v>157</v>
      </c>
      <c r="B13">
        <v>2</v>
      </c>
      <c r="C13">
        <v>5</v>
      </c>
      <c r="D13">
        <v>3</v>
      </c>
      <c r="E13">
        <v>2</v>
      </c>
      <c r="F13" s="7">
        <v>1</v>
      </c>
      <c r="G13" s="7">
        <v>8439</v>
      </c>
      <c r="H13">
        <v>3</v>
      </c>
      <c r="I13" s="7">
        <v>1030</v>
      </c>
      <c r="J13" s="6">
        <v>1.2825</v>
      </c>
      <c r="K13">
        <v>1</v>
      </c>
      <c r="L13" s="7">
        <v>68333.333333333328</v>
      </c>
      <c r="M13">
        <v>2</v>
      </c>
      <c r="N13">
        <v>2</v>
      </c>
      <c r="O13">
        <v>1</v>
      </c>
      <c r="P13" s="7">
        <v>470</v>
      </c>
      <c r="Q13">
        <v>3</v>
      </c>
      <c r="R13" s="9">
        <v>0.87804878048780499</v>
      </c>
      <c r="S13">
        <v>5</v>
      </c>
      <c r="T13">
        <v>0.3679611650485437</v>
      </c>
      <c r="U13">
        <v>7.7972709551656985E-2</v>
      </c>
      <c r="V13" s="6">
        <v>1</v>
      </c>
    </row>
    <row r="14" spans="1:24" ht="17">
      <c r="A14" s="1" t="s">
        <v>79</v>
      </c>
      <c r="B14">
        <v>6</v>
      </c>
      <c r="C14">
        <v>3</v>
      </c>
      <c r="D14">
        <v>1</v>
      </c>
      <c r="E14">
        <v>1</v>
      </c>
      <c r="F14" s="7">
        <v>3</v>
      </c>
      <c r="G14" s="7">
        <v>4189</v>
      </c>
      <c r="H14">
        <v>4</v>
      </c>
      <c r="I14" s="7">
        <v>739</v>
      </c>
      <c r="J14" s="6">
        <v>0.2</v>
      </c>
      <c r="K14">
        <v>1</v>
      </c>
      <c r="L14" s="7">
        <v>66666.666666666672</v>
      </c>
      <c r="M14">
        <v>2</v>
      </c>
      <c r="N14">
        <v>2</v>
      </c>
      <c r="O14">
        <v>3</v>
      </c>
      <c r="P14" s="7">
        <v>1710</v>
      </c>
      <c r="Q14">
        <v>2</v>
      </c>
      <c r="R14" s="9">
        <v>0.89999999999999991</v>
      </c>
      <c r="S14">
        <v>1</v>
      </c>
      <c r="T14">
        <v>0.41948579161028415</v>
      </c>
      <c r="U14">
        <v>6.0000000000000053E-2</v>
      </c>
      <c r="V14" s="6">
        <v>1</v>
      </c>
      <c r="W14" s="27">
        <v>0</v>
      </c>
      <c r="X14" s="28">
        <f>T14/U14</f>
        <v>6.9914298601713964</v>
      </c>
    </row>
    <row r="15" spans="1:24" ht="17">
      <c r="A15" s="1" t="s">
        <v>19</v>
      </c>
      <c r="B15">
        <v>1</v>
      </c>
      <c r="C15">
        <v>4</v>
      </c>
      <c r="D15">
        <v>3</v>
      </c>
      <c r="E15">
        <v>2</v>
      </c>
      <c r="F15" s="7">
        <v>1</v>
      </c>
      <c r="G15" s="7">
        <v>3103</v>
      </c>
      <c r="H15">
        <v>3</v>
      </c>
      <c r="I15" s="7">
        <v>823</v>
      </c>
      <c r="J15" s="6">
        <v>2.5</v>
      </c>
      <c r="K15">
        <v>1</v>
      </c>
      <c r="L15" s="7">
        <v>246666.66666666666</v>
      </c>
      <c r="M15">
        <v>5</v>
      </c>
      <c r="N15">
        <v>3</v>
      </c>
      <c r="O15">
        <v>4</v>
      </c>
      <c r="P15" s="7">
        <v>1350</v>
      </c>
      <c r="Q15">
        <v>1</v>
      </c>
      <c r="R15" s="9">
        <v>0.81081081081081086</v>
      </c>
      <c r="S15">
        <v>1</v>
      </c>
      <c r="T15">
        <v>0.52126366950182257</v>
      </c>
      <c r="U15">
        <v>0.11999999999999993</v>
      </c>
      <c r="V15" s="6">
        <v>1</v>
      </c>
    </row>
    <row r="16" spans="1:24" ht="17">
      <c r="A16" s="1" t="s">
        <v>55</v>
      </c>
      <c r="B16">
        <v>1</v>
      </c>
      <c r="C16">
        <v>3</v>
      </c>
      <c r="D16">
        <v>3</v>
      </c>
      <c r="E16">
        <v>2</v>
      </c>
      <c r="F16" s="7">
        <v>1</v>
      </c>
      <c r="G16" s="7">
        <v>4623</v>
      </c>
      <c r="H16">
        <v>3</v>
      </c>
      <c r="I16" s="7">
        <v>761</v>
      </c>
      <c r="J16" s="6">
        <v>1.2</v>
      </c>
      <c r="K16">
        <v>2</v>
      </c>
      <c r="L16" s="7">
        <v>116666.66666666667</v>
      </c>
      <c r="M16">
        <v>3</v>
      </c>
      <c r="N16">
        <v>2</v>
      </c>
      <c r="O16">
        <v>6</v>
      </c>
      <c r="P16" s="7">
        <v>56</v>
      </c>
      <c r="Q16">
        <v>3</v>
      </c>
      <c r="R16" s="9">
        <v>0.8571428571428571</v>
      </c>
      <c r="S16">
        <v>2</v>
      </c>
      <c r="T16">
        <v>0.66360052562417871</v>
      </c>
      <c r="U16">
        <v>8.3333333333333412E-2</v>
      </c>
      <c r="V16" s="6">
        <v>1</v>
      </c>
    </row>
    <row r="17" spans="1:24" ht="17">
      <c r="A17" s="1" t="s">
        <v>77</v>
      </c>
      <c r="B17">
        <v>6</v>
      </c>
      <c r="C17">
        <v>2</v>
      </c>
      <c r="D17">
        <v>1</v>
      </c>
      <c r="E17">
        <v>2</v>
      </c>
      <c r="F17" s="7">
        <v>1</v>
      </c>
      <c r="G17" s="7">
        <v>4077</v>
      </c>
      <c r="H17">
        <v>4</v>
      </c>
      <c r="I17" s="7">
        <v>579</v>
      </c>
      <c r="J17" s="6">
        <v>0.2</v>
      </c>
      <c r="K17">
        <v>1</v>
      </c>
      <c r="L17" s="7">
        <v>58333.333333333328</v>
      </c>
      <c r="M17">
        <v>2</v>
      </c>
      <c r="N17">
        <v>3</v>
      </c>
      <c r="O17">
        <v>3</v>
      </c>
      <c r="P17" s="7">
        <v>675</v>
      </c>
      <c r="Q17">
        <v>1</v>
      </c>
      <c r="R17" s="9">
        <v>0.68571428571428572</v>
      </c>
      <c r="S17">
        <v>1</v>
      </c>
      <c r="T17">
        <v>0.7426597582037997</v>
      </c>
      <c r="U17">
        <v>0.36500000000000005</v>
      </c>
      <c r="V17" s="6">
        <v>1</v>
      </c>
    </row>
    <row r="18" spans="1:24" ht="17">
      <c r="A18" s="1" t="s">
        <v>51</v>
      </c>
      <c r="B18">
        <v>5</v>
      </c>
      <c r="C18">
        <v>2</v>
      </c>
      <c r="D18">
        <v>1</v>
      </c>
      <c r="E18">
        <v>1</v>
      </c>
      <c r="F18" s="7">
        <v>3</v>
      </c>
      <c r="G18" s="7">
        <v>7850</v>
      </c>
      <c r="H18">
        <v>3</v>
      </c>
      <c r="I18" s="7">
        <v>732</v>
      </c>
      <c r="J18" s="6">
        <v>1.6119090909090907</v>
      </c>
      <c r="K18">
        <v>1</v>
      </c>
      <c r="L18" s="7">
        <v>70833.333333333328</v>
      </c>
      <c r="M18">
        <v>2</v>
      </c>
      <c r="N18">
        <v>2</v>
      </c>
      <c r="O18">
        <v>4</v>
      </c>
      <c r="P18" s="7">
        <v>410</v>
      </c>
      <c r="Q18">
        <v>2</v>
      </c>
      <c r="R18" s="9">
        <v>0.88941176470588246</v>
      </c>
      <c r="S18">
        <v>4</v>
      </c>
      <c r="T18">
        <v>0.85655737704918034</v>
      </c>
      <c r="U18">
        <v>0.36974789915966394</v>
      </c>
      <c r="V18" s="6">
        <v>1</v>
      </c>
    </row>
    <row r="19" spans="1:24" ht="17">
      <c r="A19" s="1" t="s">
        <v>131</v>
      </c>
      <c r="B19">
        <v>5</v>
      </c>
      <c r="C19">
        <v>1</v>
      </c>
      <c r="D19">
        <v>1</v>
      </c>
      <c r="E19">
        <v>2</v>
      </c>
      <c r="F19" s="7">
        <v>1</v>
      </c>
      <c r="G19" s="7">
        <v>8391</v>
      </c>
      <c r="H19">
        <v>3</v>
      </c>
      <c r="I19" s="7">
        <v>952</v>
      </c>
      <c r="J19" s="6">
        <v>1.6</v>
      </c>
      <c r="K19">
        <v>1</v>
      </c>
      <c r="L19" s="7">
        <v>40000</v>
      </c>
      <c r="M19">
        <v>1</v>
      </c>
      <c r="N19">
        <v>3</v>
      </c>
      <c r="O19">
        <v>4</v>
      </c>
      <c r="P19" s="7">
        <v>165</v>
      </c>
      <c r="Q19">
        <v>2</v>
      </c>
      <c r="R19" s="9">
        <v>1</v>
      </c>
      <c r="S19">
        <v>3</v>
      </c>
      <c r="T19">
        <v>0.87920168067226889</v>
      </c>
      <c r="U19">
        <v>0.24999999999999994</v>
      </c>
      <c r="V19" s="6">
        <v>1</v>
      </c>
    </row>
    <row r="20" spans="1:24" ht="17">
      <c r="A20" s="1" t="s">
        <v>88</v>
      </c>
      <c r="B20">
        <v>6</v>
      </c>
      <c r="C20">
        <v>3</v>
      </c>
      <c r="D20">
        <v>3</v>
      </c>
      <c r="E20">
        <v>2</v>
      </c>
      <c r="F20" s="7">
        <v>1</v>
      </c>
      <c r="G20" s="7">
        <v>7571</v>
      </c>
      <c r="H20">
        <v>3</v>
      </c>
      <c r="I20" s="7">
        <v>1529</v>
      </c>
      <c r="J20" s="6">
        <v>4</v>
      </c>
      <c r="K20">
        <v>1</v>
      </c>
      <c r="L20" s="7">
        <v>79166.666666666672</v>
      </c>
      <c r="M20">
        <v>2</v>
      </c>
      <c r="N20">
        <v>5</v>
      </c>
      <c r="O20">
        <v>1</v>
      </c>
      <c r="P20" s="7">
        <v>1580</v>
      </c>
      <c r="Q20">
        <v>1</v>
      </c>
      <c r="R20" s="9">
        <v>0.94736842105263153</v>
      </c>
      <c r="S20">
        <v>4</v>
      </c>
      <c r="T20">
        <v>0.94898626553302812</v>
      </c>
      <c r="U20">
        <v>0.375</v>
      </c>
      <c r="V20" s="6">
        <v>1</v>
      </c>
    </row>
    <row r="21" spans="1:24" ht="17">
      <c r="A21" s="1" t="s">
        <v>145</v>
      </c>
      <c r="B21">
        <v>2</v>
      </c>
      <c r="C21">
        <v>5</v>
      </c>
      <c r="D21">
        <v>3</v>
      </c>
      <c r="E21">
        <v>1</v>
      </c>
      <c r="F21" s="7">
        <v>3</v>
      </c>
      <c r="G21" s="7">
        <v>6588</v>
      </c>
      <c r="H21">
        <v>3</v>
      </c>
      <c r="I21" s="7">
        <v>1233</v>
      </c>
      <c r="J21" s="6">
        <v>1.6</v>
      </c>
      <c r="K21">
        <v>1</v>
      </c>
      <c r="L21" s="7">
        <v>200000</v>
      </c>
      <c r="M21">
        <v>5</v>
      </c>
      <c r="N21">
        <v>2</v>
      </c>
      <c r="O21">
        <v>7</v>
      </c>
      <c r="P21" s="7">
        <v>1220</v>
      </c>
      <c r="Q21">
        <v>2</v>
      </c>
      <c r="R21" s="9">
        <v>0.75</v>
      </c>
      <c r="S21">
        <v>3</v>
      </c>
      <c r="T21">
        <v>0.99918896999188966</v>
      </c>
      <c r="U21">
        <v>0.24999999999999994</v>
      </c>
      <c r="V21" s="6">
        <v>1</v>
      </c>
      <c r="W21" s="27">
        <v>0</v>
      </c>
      <c r="X21" s="28">
        <f>T21/U21</f>
        <v>3.9967558799675595</v>
      </c>
    </row>
    <row r="22" spans="1:24" ht="17">
      <c r="A22" s="1" t="s">
        <v>49</v>
      </c>
      <c r="B22">
        <v>5</v>
      </c>
      <c r="C22">
        <v>3</v>
      </c>
      <c r="D22">
        <v>3</v>
      </c>
      <c r="E22">
        <v>2</v>
      </c>
      <c r="F22" s="7">
        <v>1</v>
      </c>
      <c r="G22" s="7">
        <v>1826</v>
      </c>
      <c r="H22">
        <v>4</v>
      </c>
      <c r="I22" s="7">
        <v>592</v>
      </c>
      <c r="J22" s="6">
        <v>0.35</v>
      </c>
      <c r="K22">
        <v>1</v>
      </c>
      <c r="L22" s="7">
        <v>90500</v>
      </c>
      <c r="M22">
        <v>2</v>
      </c>
      <c r="N22">
        <v>5</v>
      </c>
      <c r="O22">
        <v>4</v>
      </c>
      <c r="P22" s="7">
        <v>125</v>
      </c>
      <c r="Q22">
        <v>1</v>
      </c>
      <c r="R22" s="9">
        <v>0.91712707182320441</v>
      </c>
      <c r="S22">
        <v>1</v>
      </c>
      <c r="T22">
        <v>1.9290540540540539</v>
      </c>
      <c r="U22">
        <v>0.62</v>
      </c>
      <c r="V22" s="6">
        <v>1</v>
      </c>
    </row>
    <row r="23" spans="1:24" ht="17">
      <c r="A23" s="1" t="s">
        <v>14</v>
      </c>
      <c r="B23">
        <v>4</v>
      </c>
      <c r="C23">
        <v>3</v>
      </c>
      <c r="D23">
        <v>3</v>
      </c>
      <c r="E23">
        <v>1</v>
      </c>
      <c r="F23" s="7">
        <v>3</v>
      </c>
      <c r="G23" s="7">
        <v>5922</v>
      </c>
      <c r="H23">
        <v>3</v>
      </c>
      <c r="I23" s="7">
        <v>702</v>
      </c>
      <c r="J23" s="6">
        <v>0.59842519685039375</v>
      </c>
      <c r="K23">
        <v>1</v>
      </c>
      <c r="L23" s="7">
        <v>87500</v>
      </c>
      <c r="M23">
        <v>2</v>
      </c>
      <c r="N23">
        <v>3</v>
      </c>
      <c r="O23">
        <v>4</v>
      </c>
      <c r="P23" s="7">
        <v>825</v>
      </c>
      <c r="Q23">
        <v>2</v>
      </c>
      <c r="R23" s="9">
        <v>0.91428571428571426</v>
      </c>
      <c r="S23">
        <v>4</v>
      </c>
      <c r="T23">
        <v>-0.14387464387464388</v>
      </c>
      <c r="U23">
        <v>0.26999999999999991</v>
      </c>
      <c r="V23" s="6">
        <v>0</v>
      </c>
    </row>
    <row r="24" spans="1:24" ht="17">
      <c r="A24" s="1" t="s">
        <v>130</v>
      </c>
      <c r="B24">
        <v>5</v>
      </c>
      <c r="C24">
        <v>3</v>
      </c>
      <c r="D24">
        <v>1</v>
      </c>
      <c r="E24">
        <v>2</v>
      </c>
      <c r="F24" s="7">
        <v>1</v>
      </c>
      <c r="G24" s="7">
        <v>1551</v>
      </c>
      <c r="H24">
        <v>3</v>
      </c>
      <c r="I24" s="7">
        <v>1334</v>
      </c>
      <c r="J24" s="6">
        <v>4.7</v>
      </c>
      <c r="K24">
        <v>1</v>
      </c>
      <c r="L24" s="7">
        <v>261666.66666666666</v>
      </c>
      <c r="M24">
        <v>6</v>
      </c>
      <c r="N24">
        <v>4</v>
      </c>
      <c r="O24">
        <v>4</v>
      </c>
      <c r="P24" s="7">
        <v>380</v>
      </c>
      <c r="Q24">
        <v>3</v>
      </c>
      <c r="R24" s="9">
        <v>0.84076433121019112</v>
      </c>
      <c r="S24">
        <v>2</v>
      </c>
      <c r="T24">
        <v>-0.12518740629685157</v>
      </c>
      <c r="U24">
        <v>0.60000000000000009</v>
      </c>
      <c r="V24" s="6">
        <v>0</v>
      </c>
    </row>
    <row r="25" spans="1:24" ht="17">
      <c r="A25" s="1" t="s">
        <v>15</v>
      </c>
      <c r="B25">
        <v>1</v>
      </c>
      <c r="C25">
        <v>2</v>
      </c>
      <c r="D25">
        <v>3</v>
      </c>
      <c r="E25">
        <v>2</v>
      </c>
      <c r="F25" s="7">
        <v>1</v>
      </c>
      <c r="G25" s="7">
        <v>5720</v>
      </c>
      <c r="H25">
        <v>3</v>
      </c>
      <c r="I25" s="7">
        <v>994</v>
      </c>
      <c r="J25" s="6">
        <v>1.133</v>
      </c>
      <c r="K25">
        <v>1</v>
      </c>
      <c r="L25" s="7">
        <v>100000</v>
      </c>
      <c r="M25">
        <v>3</v>
      </c>
      <c r="N25">
        <v>1</v>
      </c>
      <c r="O25">
        <v>2</v>
      </c>
      <c r="P25" s="7">
        <v>600</v>
      </c>
      <c r="Q25">
        <v>3</v>
      </c>
      <c r="R25" s="9">
        <v>0.9</v>
      </c>
      <c r="S25">
        <v>4</v>
      </c>
      <c r="T25">
        <v>-2.2132796780684104E-2</v>
      </c>
      <c r="U25">
        <v>0.35000000000000014</v>
      </c>
      <c r="V25" s="6">
        <v>0</v>
      </c>
    </row>
    <row r="26" spans="1:24" ht="17">
      <c r="A26" s="1" t="s">
        <v>147</v>
      </c>
      <c r="B26">
        <v>2</v>
      </c>
      <c r="C26">
        <v>5</v>
      </c>
      <c r="D26">
        <v>1</v>
      </c>
      <c r="E26">
        <v>2</v>
      </c>
      <c r="F26" s="7">
        <v>1</v>
      </c>
      <c r="G26" s="7">
        <v>5513</v>
      </c>
      <c r="H26">
        <v>3</v>
      </c>
      <c r="I26" s="7">
        <v>939</v>
      </c>
      <c r="J26" s="6">
        <v>0.5</v>
      </c>
      <c r="K26">
        <v>1</v>
      </c>
      <c r="L26" s="7">
        <v>142500</v>
      </c>
      <c r="M26">
        <v>3</v>
      </c>
      <c r="N26">
        <v>4</v>
      </c>
      <c r="O26">
        <v>3</v>
      </c>
      <c r="P26" s="7">
        <v>1330</v>
      </c>
      <c r="Q26">
        <v>1</v>
      </c>
      <c r="R26" s="9">
        <v>0.84210526315789469</v>
      </c>
      <c r="S26">
        <v>4</v>
      </c>
      <c r="T26">
        <v>-1.5974440894568689E-2</v>
      </c>
      <c r="U26">
        <v>0.28571428571428581</v>
      </c>
      <c r="V26" s="6">
        <v>0</v>
      </c>
      <c r="W26">
        <v>0</v>
      </c>
      <c r="X26" s="28">
        <f>T26/U26</f>
        <v>-5.5910543130990392E-2</v>
      </c>
    </row>
    <row r="27" spans="1:24" ht="17">
      <c r="A27" s="1" t="s">
        <v>69</v>
      </c>
      <c r="B27">
        <v>5</v>
      </c>
      <c r="C27">
        <v>4</v>
      </c>
      <c r="D27">
        <v>1</v>
      </c>
      <c r="E27">
        <v>2</v>
      </c>
      <c r="F27" s="7">
        <v>1</v>
      </c>
      <c r="G27" s="7">
        <v>4368</v>
      </c>
      <c r="H27">
        <v>3</v>
      </c>
      <c r="I27" s="7">
        <v>1384</v>
      </c>
      <c r="J27" s="6">
        <v>1.9</v>
      </c>
      <c r="K27">
        <v>1</v>
      </c>
      <c r="L27" s="7">
        <v>128000</v>
      </c>
      <c r="M27">
        <v>3</v>
      </c>
      <c r="N27">
        <v>5</v>
      </c>
      <c r="O27">
        <v>7</v>
      </c>
      <c r="P27" s="7">
        <v>370</v>
      </c>
      <c r="Q27">
        <v>1</v>
      </c>
      <c r="R27" s="9">
        <v>0.9765625</v>
      </c>
      <c r="S27">
        <v>2</v>
      </c>
      <c r="T27">
        <v>2.3843930635838149E-2</v>
      </c>
      <c r="U27">
        <v>0.73684210526315785</v>
      </c>
      <c r="V27" s="6">
        <v>0</v>
      </c>
    </row>
    <row r="28" spans="1:24" ht="17">
      <c r="A28" s="1" t="s">
        <v>27</v>
      </c>
      <c r="B28">
        <v>1</v>
      </c>
      <c r="C28">
        <v>4</v>
      </c>
      <c r="D28">
        <v>3</v>
      </c>
      <c r="E28">
        <v>2</v>
      </c>
      <c r="F28" s="7">
        <v>1</v>
      </c>
      <c r="G28" s="7">
        <v>5606</v>
      </c>
      <c r="H28">
        <v>4</v>
      </c>
      <c r="I28" s="7">
        <v>1303</v>
      </c>
      <c r="J28" s="6">
        <v>2.3450000000000002</v>
      </c>
      <c r="K28">
        <v>1</v>
      </c>
      <c r="L28" s="7">
        <v>273333.33333333331</v>
      </c>
      <c r="M28">
        <v>6</v>
      </c>
      <c r="N28">
        <v>4</v>
      </c>
      <c r="O28">
        <v>4</v>
      </c>
      <c r="P28" s="7">
        <v>1325</v>
      </c>
      <c r="Q28">
        <v>1</v>
      </c>
      <c r="R28" s="9">
        <v>0.67682926829268297</v>
      </c>
      <c r="S28">
        <v>2</v>
      </c>
      <c r="T28">
        <v>7.2141212586339223E-2</v>
      </c>
      <c r="U28">
        <v>1.5499999999999998</v>
      </c>
      <c r="V28" s="6">
        <v>0</v>
      </c>
      <c r="W28">
        <v>0</v>
      </c>
      <c r="X28" s="28">
        <f>T28/U28</f>
        <v>4.6542717797638217E-2</v>
      </c>
    </row>
    <row r="29" spans="1:24" ht="17">
      <c r="A29" s="1" t="s">
        <v>149</v>
      </c>
      <c r="B29">
        <v>6</v>
      </c>
      <c r="C29">
        <v>2</v>
      </c>
      <c r="D29">
        <v>3</v>
      </c>
      <c r="E29">
        <v>2</v>
      </c>
      <c r="F29" s="7">
        <v>1</v>
      </c>
      <c r="G29" s="7">
        <v>287</v>
      </c>
      <c r="H29">
        <v>3</v>
      </c>
      <c r="I29" s="7">
        <v>1233</v>
      </c>
      <c r="J29" s="6">
        <v>0.86363636363636354</v>
      </c>
      <c r="K29">
        <v>1</v>
      </c>
      <c r="L29" s="7">
        <v>65000</v>
      </c>
      <c r="M29">
        <v>2</v>
      </c>
      <c r="N29">
        <v>4</v>
      </c>
      <c r="O29">
        <v>1</v>
      </c>
      <c r="P29" s="7">
        <v>870</v>
      </c>
      <c r="Q29">
        <v>2</v>
      </c>
      <c r="R29" s="9">
        <v>0.61538461538461542</v>
      </c>
      <c r="S29">
        <v>4</v>
      </c>
      <c r="T29">
        <v>4.4606650446066508E-2</v>
      </c>
      <c r="U29">
        <v>0.38947368421052642</v>
      </c>
      <c r="V29" s="6">
        <v>0</v>
      </c>
      <c r="W29">
        <v>0</v>
      </c>
      <c r="X29" s="28">
        <f>T29/U29</f>
        <v>0.11453058898314371</v>
      </c>
    </row>
    <row r="30" spans="1:24" ht="17">
      <c r="A30" s="1" t="s">
        <v>73</v>
      </c>
      <c r="B30">
        <v>6</v>
      </c>
      <c r="C30">
        <v>2</v>
      </c>
      <c r="D30">
        <v>3</v>
      </c>
      <c r="E30">
        <v>2</v>
      </c>
      <c r="F30" s="7">
        <v>1</v>
      </c>
      <c r="G30" s="7">
        <v>5597</v>
      </c>
      <c r="H30">
        <v>3</v>
      </c>
      <c r="I30" s="7">
        <v>1159</v>
      </c>
      <c r="J30" s="6">
        <v>3.5</v>
      </c>
      <c r="K30">
        <v>1</v>
      </c>
      <c r="L30" s="7">
        <v>136666.66666666666</v>
      </c>
      <c r="M30">
        <v>3</v>
      </c>
      <c r="N30">
        <v>3</v>
      </c>
      <c r="O30">
        <v>3</v>
      </c>
      <c r="P30" s="7">
        <v>1280</v>
      </c>
      <c r="Q30">
        <v>2</v>
      </c>
      <c r="R30" s="9">
        <v>0.91463414634146345</v>
      </c>
      <c r="S30">
        <v>2</v>
      </c>
      <c r="T30">
        <v>0.26747195858498707</v>
      </c>
      <c r="U30">
        <v>1.7999999999999996</v>
      </c>
      <c r="V30" s="6">
        <v>0</v>
      </c>
    </row>
    <row r="31" spans="1:24" ht="17">
      <c r="A31" s="1" t="s">
        <v>38</v>
      </c>
      <c r="B31">
        <v>7</v>
      </c>
      <c r="C31">
        <v>3</v>
      </c>
      <c r="D31">
        <v>3</v>
      </c>
      <c r="E31">
        <v>2</v>
      </c>
      <c r="F31" s="7">
        <v>1</v>
      </c>
      <c r="G31" s="7">
        <v>6014</v>
      </c>
      <c r="H31">
        <v>3</v>
      </c>
      <c r="I31" s="7">
        <v>909</v>
      </c>
      <c r="J31" s="6">
        <v>2</v>
      </c>
      <c r="K31">
        <v>2</v>
      </c>
      <c r="L31" s="7">
        <v>117666.66666666667</v>
      </c>
      <c r="M31">
        <v>3</v>
      </c>
      <c r="N31">
        <v>2</v>
      </c>
      <c r="O31">
        <v>4</v>
      </c>
      <c r="P31" s="7">
        <v>1080</v>
      </c>
      <c r="Q31">
        <v>1</v>
      </c>
      <c r="R31" s="9">
        <v>0.84985835694050993</v>
      </c>
      <c r="S31">
        <v>4</v>
      </c>
      <c r="T31">
        <v>0.20902090209020902</v>
      </c>
      <c r="U31">
        <v>1.35</v>
      </c>
      <c r="V31" s="6">
        <v>0</v>
      </c>
    </row>
    <row r="32" spans="1:24" ht="17">
      <c r="A32" s="1" t="s">
        <v>42</v>
      </c>
      <c r="B32">
        <v>7</v>
      </c>
      <c r="C32">
        <v>5</v>
      </c>
      <c r="D32">
        <v>3</v>
      </c>
      <c r="E32">
        <v>1</v>
      </c>
      <c r="F32" s="7">
        <v>3</v>
      </c>
      <c r="G32" s="7">
        <v>6153</v>
      </c>
      <c r="H32">
        <v>3</v>
      </c>
      <c r="I32" s="7">
        <v>787</v>
      </c>
      <c r="J32" s="6">
        <v>1.5086206896551726</v>
      </c>
      <c r="K32">
        <v>2</v>
      </c>
      <c r="L32" s="7">
        <v>105000</v>
      </c>
      <c r="M32">
        <v>3</v>
      </c>
      <c r="N32">
        <v>5</v>
      </c>
      <c r="O32">
        <v>4</v>
      </c>
      <c r="P32" s="7">
        <v>1780</v>
      </c>
      <c r="Q32">
        <v>1</v>
      </c>
      <c r="R32" s="9">
        <v>0.95238095238095233</v>
      </c>
      <c r="S32">
        <v>2</v>
      </c>
      <c r="T32">
        <v>0.24777636594663277</v>
      </c>
      <c r="U32">
        <v>1.3199999999999996</v>
      </c>
      <c r="V32" s="6">
        <v>0</v>
      </c>
    </row>
    <row r="33" spans="1:24" ht="17">
      <c r="A33" s="1" t="s">
        <v>23</v>
      </c>
      <c r="B33">
        <v>1</v>
      </c>
      <c r="C33">
        <v>3</v>
      </c>
      <c r="D33">
        <v>3</v>
      </c>
      <c r="E33">
        <v>2</v>
      </c>
      <c r="F33" s="7">
        <v>1</v>
      </c>
      <c r="G33" s="7">
        <v>5144</v>
      </c>
      <c r="H33">
        <v>3</v>
      </c>
      <c r="I33" s="7">
        <v>1124</v>
      </c>
      <c r="J33" s="6">
        <v>1.73</v>
      </c>
      <c r="K33">
        <v>1</v>
      </c>
      <c r="L33" s="7">
        <v>305000</v>
      </c>
      <c r="M33">
        <v>6</v>
      </c>
      <c r="N33">
        <v>3</v>
      </c>
      <c r="O33">
        <v>4</v>
      </c>
      <c r="P33" s="7">
        <v>1350</v>
      </c>
      <c r="Q33">
        <v>2</v>
      </c>
      <c r="R33" s="9">
        <v>0.81967213114754101</v>
      </c>
      <c r="S33">
        <v>4</v>
      </c>
      <c r="T33">
        <v>0.19039145907473309</v>
      </c>
      <c r="U33">
        <v>0.85</v>
      </c>
      <c r="V33" s="6">
        <v>0</v>
      </c>
    </row>
    <row r="34" spans="1:24" ht="17">
      <c r="A34" s="1" t="s">
        <v>43</v>
      </c>
      <c r="B34">
        <v>7</v>
      </c>
      <c r="C34">
        <v>5</v>
      </c>
      <c r="D34">
        <v>2</v>
      </c>
      <c r="E34">
        <v>2</v>
      </c>
      <c r="F34" s="7">
        <v>1</v>
      </c>
      <c r="G34" s="7">
        <v>5272</v>
      </c>
      <c r="H34">
        <v>3</v>
      </c>
      <c r="I34" s="7">
        <v>1034</v>
      </c>
      <c r="J34" s="6">
        <v>0.629</v>
      </c>
      <c r="K34">
        <v>2</v>
      </c>
      <c r="L34" s="7">
        <v>215000</v>
      </c>
      <c r="M34">
        <v>5</v>
      </c>
      <c r="N34">
        <v>3</v>
      </c>
      <c r="O34">
        <v>4</v>
      </c>
      <c r="P34" s="7">
        <v>1315</v>
      </c>
      <c r="Q34">
        <v>3</v>
      </c>
      <c r="R34" s="9">
        <v>0.83720930232558144</v>
      </c>
      <c r="S34">
        <v>1</v>
      </c>
      <c r="T34">
        <v>0.24468085106382978</v>
      </c>
      <c r="U34">
        <v>0.97138314785373603</v>
      </c>
      <c r="V34" s="6">
        <v>0</v>
      </c>
    </row>
    <row r="35" spans="1:24" ht="17">
      <c r="A35" s="1" t="s">
        <v>78</v>
      </c>
      <c r="B35">
        <v>6</v>
      </c>
      <c r="C35">
        <v>1</v>
      </c>
      <c r="D35">
        <v>3</v>
      </c>
      <c r="E35">
        <v>1</v>
      </c>
      <c r="F35" s="7">
        <v>3</v>
      </c>
      <c r="G35" s="7">
        <v>7813</v>
      </c>
      <c r="H35">
        <v>3</v>
      </c>
      <c r="I35" s="7">
        <v>1132</v>
      </c>
      <c r="J35" s="6">
        <v>2.2999999999999998</v>
      </c>
      <c r="K35">
        <v>1</v>
      </c>
      <c r="L35" s="7">
        <v>109166.66666666667</v>
      </c>
      <c r="M35">
        <v>3</v>
      </c>
      <c r="N35">
        <v>2</v>
      </c>
      <c r="O35">
        <v>3</v>
      </c>
      <c r="P35" s="7">
        <v>1310</v>
      </c>
      <c r="Q35">
        <v>2</v>
      </c>
      <c r="R35" s="9">
        <v>0.73282442748091603</v>
      </c>
      <c r="S35">
        <v>3</v>
      </c>
      <c r="T35">
        <v>0.12190812720848057</v>
      </c>
      <c r="U35">
        <v>0.47826086956521746</v>
      </c>
      <c r="V35" s="6">
        <v>0</v>
      </c>
    </row>
    <row r="36" spans="1:24" ht="17">
      <c r="A36" s="1" t="s">
        <v>143</v>
      </c>
      <c r="B36">
        <v>5</v>
      </c>
      <c r="C36">
        <v>2</v>
      </c>
      <c r="D36">
        <v>1</v>
      </c>
      <c r="E36">
        <v>2</v>
      </c>
      <c r="F36" s="7">
        <v>1</v>
      </c>
      <c r="G36" s="7">
        <v>6025</v>
      </c>
      <c r="H36">
        <v>2</v>
      </c>
      <c r="I36" s="7">
        <v>1461</v>
      </c>
      <c r="J36" s="6">
        <v>4.4360902255639099</v>
      </c>
      <c r="K36">
        <v>1</v>
      </c>
      <c r="L36" s="7">
        <v>108333.33333333334</v>
      </c>
      <c r="M36">
        <v>3</v>
      </c>
      <c r="N36">
        <v>4</v>
      </c>
      <c r="O36">
        <v>7</v>
      </c>
      <c r="P36" s="7">
        <v>380</v>
      </c>
      <c r="Q36">
        <v>1</v>
      </c>
      <c r="R36" s="9">
        <v>0.46153846153846151</v>
      </c>
      <c r="S36">
        <v>3</v>
      </c>
      <c r="T36">
        <v>8.8980150581793288E-2</v>
      </c>
      <c r="U36">
        <v>0.33000000000000007</v>
      </c>
      <c r="V36" s="6">
        <v>0</v>
      </c>
    </row>
    <row r="37" spans="1:24" ht="17">
      <c r="A37" s="1" t="s">
        <v>64</v>
      </c>
      <c r="B37">
        <v>6</v>
      </c>
      <c r="C37">
        <v>2</v>
      </c>
      <c r="D37">
        <v>3</v>
      </c>
      <c r="E37">
        <v>2</v>
      </c>
      <c r="F37" s="7">
        <v>1</v>
      </c>
      <c r="G37" s="7">
        <v>5802</v>
      </c>
      <c r="H37">
        <v>3</v>
      </c>
      <c r="I37" s="7">
        <v>846</v>
      </c>
      <c r="J37" s="6">
        <v>1.1509999999999998</v>
      </c>
      <c r="K37">
        <v>1</v>
      </c>
      <c r="L37" s="7">
        <v>52500</v>
      </c>
      <c r="M37">
        <v>2</v>
      </c>
      <c r="N37">
        <v>4</v>
      </c>
      <c r="O37">
        <v>7</v>
      </c>
      <c r="P37" s="7">
        <v>2130</v>
      </c>
      <c r="Q37">
        <v>1</v>
      </c>
      <c r="R37" s="9">
        <v>0.8571428571428571</v>
      </c>
      <c r="S37">
        <v>5</v>
      </c>
      <c r="T37">
        <v>0.2860520094562648</v>
      </c>
      <c r="U37">
        <v>0.95</v>
      </c>
      <c r="V37" s="6">
        <v>0</v>
      </c>
    </row>
    <row r="38" spans="1:24" ht="17">
      <c r="A38" s="1" t="s">
        <v>137</v>
      </c>
      <c r="B38">
        <v>8</v>
      </c>
      <c r="C38">
        <v>4</v>
      </c>
      <c r="D38">
        <v>2</v>
      </c>
      <c r="E38">
        <v>2</v>
      </c>
      <c r="F38" s="7">
        <v>1</v>
      </c>
      <c r="G38" s="7">
        <v>5804</v>
      </c>
      <c r="H38">
        <v>3</v>
      </c>
      <c r="I38" s="7">
        <v>723</v>
      </c>
      <c r="J38" s="6">
        <v>1.2</v>
      </c>
      <c r="K38">
        <v>1</v>
      </c>
      <c r="L38" s="7">
        <v>106000</v>
      </c>
      <c r="M38">
        <v>3</v>
      </c>
      <c r="N38">
        <v>2</v>
      </c>
      <c r="O38">
        <v>4</v>
      </c>
      <c r="P38" s="7">
        <v>125</v>
      </c>
      <c r="Q38">
        <v>1</v>
      </c>
      <c r="R38" s="9">
        <v>1</v>
      </c>
      <c r="S38">
        <v>1</v>
      </c>
      <c r="T38">
        <v>0.31950207468879666</v>
      </c>
      <c r="U38">
        <v>0.98</v>
      </c>
      <c r="V38" s="6">
        <v>0</v>
      </c>
      <c r="W38" s="27">
        <v>1</v>
      </c>
      <c r="X38" s="28">
        <f>T38/U38</f>
        <v>0.32602252519264968</v>
      </c>
    </row>
    <row r="39" spans="1:24" ht="17">
      <c r="A39" s="1" t="s">
        <v>30</v>
      </c>
      <c r="B39">
        <v>1</v>
      </c>
      <c r="C39">
        <v>4</v>
      </c>
      <c r="D39">
        <v>3</v>
      </c>
      <c r="E39">
        <v>2</v>
      </c>
      <c r="F39" s="7">
        <v>1</v>
      </c>
      <c r="G39" s="7">
        <v>4671</v>
      </c>
      <c r="H39">
        <v>3</v>
      </c>
      <c r="I39" s="7">
        <v>1081</v>
      </c>
      <c r="J39" s="6">
        <v>2.6</v>
      </c>
      <c r="K39">
        <v>1</v>
      </c>
      <c r="L39" s="7">
        <v>266666.66666666669</v>
      </c>
      <c r="M39">
        <v>6</v>
      </c>
      <c r="N39">
        <v>2</v>
      </c>
      <c r="O39">
        <v>4</v>
      </c>
      <c r="P39" s="7">
        <v>1180</v>
      </c>
      <c r="Q39">
        <v>2</v>
      </c>
      <c r="R39" s="9">
        <v>0.78749999999999998</v>
      </c>
      <c r="S39">
        <v>2</v>
      </c>
      <c r="T39">
        <v>0.1933395004625347</v>
      </c>
      <c r="U39">
        <v>0.57000000000000028</v>
      </c>
      <c r="V39" s="6">
        <v>0</v>
      </c>
    </row>
    <row r="40" spans="1:24" ht="17">
      <c r="A40" s="1" t="s">
        <v>41</v>
      </c>
      <c r="B40">
        <v>7</v>
      </c>
      <c r="C40">
        <v>5</v>
      </c>
      <c r="D40">
        <v>2</v>
      </c>
      <c r="E40">
        <v>2</v>
      </c>
      <c r="F40" s="7">
        <v>1</v>
      </c>
      <c r="G40" s="7">
        <v>7213</v>
      </c>
      <c r="H40">
        <v>3</v>
      </c>
      <c r="I40" s="7">
        <v>1383</v>
      </c>
      <c r="J40" s="6">
        <v>1.3</v>
      </c>
      <c r="K40">
        <v>2</v>
      </c>
      <c r="L40" s="7">
        <v>145833.33333333334</v>
      </c>
      <c r="M40">
        <v>3</v>
      </c>
      <c r="N40">
        <v>1</v>
      </c>
      <c r="O40">
        <v>4</v>
      </c>
      <c r="P40" s="7">
        <v>1170</v>
      </c>
      <c r="Q40">
        <v>2</v>
      </c>
      <c r="R40" s="9">
        <v>0.96</v>
      </c>
      <c r="S40">
        <v>2</v>
      </c>
      <c r="T40">
        <v>8.6767895878524945E-2</v>
      </c>
      <c r="U40">
        <v>0.25384615384615372</v>
      </c>
      <c r="V40" s="6">
        <v>0</v>
      </c>
    </row>
    <row r="41" spans="1:24" ht="17">
      <c r="A41" s="1" t="s">
        <v>66</v>
      </c>
      <c r="B41">
        <v>6</v>
      </c>
      <c r="C41">
        <v>3</v>
      </c>
      <c r="D41">
        <v>3</v>
      </c>
      <c r="E41">
        <v>2</v>
      </c>
      <c r="F41" s="7">
        <v>1</v>
      </c>
      <c r="G41" s="7">
        <v>4624</v>
      </c>
      <c r="H41">
        <v>3</v>
      </c>
      <c r="I41" s="7">
        <v>1098</v>
      </c>
      <c r="J41" s="6">
        <v>5</v>
      </c>
      <c r="K41">
        <v>1</v>
      </c>
      <c r="L41" s="7">
        <v>283333.33333333331</v>
      </c>
      <c r="M41">
        <v>6</v>
      </c>
      <c r="N41">
        <v>5</v>
      </c>
      <c r="O41">
        <v>7</v>
      </c>
      <c r="P41" s="7">
        <v>1830</v>
      </c>
      <c r="Q41">
        <v>1</v>
      </c>
      <c r="R41" s="9">
        <v>0.88235294117647067</v>
      </c>
      <c r="S41">
        <v>4</v>
      </c>
      <c r="T41">
        <v>0.92622950819672134</v>
      </c>
      <c r="U41">
        <v>2.6800000000000006</v>
      </c>
      <c r="V41" s="6">
        <v>0</v>
      </c>
      <c r="W41">
        <v>0</v>
      </c>
      <c r="X41" s="28">
        <f>T41/U41</f>
        <v>0.34560802544653774</v>
      </c>
    </row>
    <row r="42" spans="1:24" ht="17">
      <c r="A42" s="1" t="s">
        <v>47</v>
      </c>
      <c r="B42">
        <v>6</v>
      </c>
      <c r="C42">
        <v>1</v>
      </c>
      <c r="D42">
        <v>1</v>
      </c>
      <c r="E42">
        <v>2</v>
      </c>
      <c r="F42" s="7">
        <v>1</v>
      </c>
      <c r="G42" s="7">
        <v>8528</v>
      </c>
      <c r="H42">
        <v>3</v>
      </c>
      <c r="I42" s="7">
        <v>1149</v>
      </c>
      <c r="J42" s="6">
        <v>1</v>
      </c>
      <c r="K42">
        <v>2</v>
      </c>
      <c r="L42" s="7">
        <v>62500</v>
      </c>
      <c r="M42">
        <v>2</v>
      </c>
      <c r="N42">
        <v>4</v>
      </c>
      <c r="O42">
        <v>4</v>
      </c>
      <c r="P42" s="7">
        <v>2900</v>
      </c>
      <c r="Q42">
        <v>2</v>
      </c>
      <c r="R42" s="9">
        <v>0.96</v>
      </c>
      <c r="S42">
        <v>5</v>
      </c>
      <c r="T42">
        <v>0.1122715404699739</v>
      </c>
      <c r="U42">
        <v>0.31099999999999994</v>
      </c>
      <c r="V42" s="6">
        <v>0</v>
      </c>
    </row>
    <row r="43" spans="1:24" ht="17">
      <c r="A43" s="1" t="s">
        <v>139</v>
      </c>
      <c r="B43">
        <v>2</v>
      </c>
      <c r="C43">
        <v>5</v>
      </c>
      <c r="D43">
        <v>3</v>
      </c>
      <c r="E43">
        <v>2</v>
      </c>
      <c r="F43" s="7">
        <v>1</v>
      </c>
      <c r="G43" s="7">
        <v>7891</v>
      </c>
      <c r="H43">
        <v>3</v>
      </c>
      <c r="I43" s="7">
        <v>1110</v>
      </c>
      <c r="J43" s="6">
        <v>1.2</v>
      </c>
      <c r="K43">
        <v>2</v>
      </c>
      <c r="L43" s="7">
        <v>165000</v>
      </c>
      <c r="M43">
        <v>4</v>
      </c>
      <c r="N43">
        <v>2</v>
      </c>
      <c r="O43">
        <v>6</v>
      </c>
      <c r="P43" s="7">
        <v>33</v>
      </c>
      <c r="Q43">
        <v>1</v>
      </c>
      <c r="R43" s="9">
        <v>1</v>
      </c>
      <c r="S43">
        <v>2</v>
      </c>
      <c r="T43">
        <v>0.42972972972972973</v>
      </c>
      <c r="U43">
        <v>1.1666666666666667</v>
      </c>
      <c r="V43" s="6">
        <v>0</v>
      </c>
    </row>
    <row r="44" spans="1:24" ht="17">
      <c r="A44" s="1" t="s">
        <v>26</v>
      </c>
      <c r="B44">
        <v>1</v>
      </c>
      <c r="C44">
        <v>2</v>
      </c>
      <c r="D44">
        <v>3</v>
      </c>
      <c r="E44">
        <v>2</v>
      </c>
      <c r="F44" s="7">
        <v>2</v>
      </c>
      <c r="G44" s="7">
        <v>5539</v>
      </c>
      <c r="H44">
        <v>3</v>
      </c>
      <c r="I44" s="7">
        <v>1126</v>
      </c>
      <c r="J44" s="6">
        <v>4.1538461538461542</v>
      </c>
      <c r="K44">
        <v>1</v>
      </c>
      <c r="L44" s="7">
        <v>325000</v>
      </c>
      <c r="M44">
        <v>6</v>
      </c>
      <c r="N44">
        <v>2</v>
      </c>
      <c r="O44">
        <v>4</v>
      </c>
      <c r="P44" s="7">
        <v>1433</v>
      </c>
      <c r="Q44">
        <v>2</v>
      </c>
      <c r="R44" s="9">
        <v>0.76923076923076927</v>
      </c>
      <c r="S44">
        <v>2</v>
      </c>
      <c r="T44">
        <v>0.11367673179396093</v>
      </c>
      <c r="U44">
        <v>0.3</v>
      </c>
      <c r="V44" s="6">
        <v>0</v>
      </c>
    </row>
    <row r="45" spans="1:24" ht="17">
      <c r="A45" s="1" t="s">
        <v>34</v>
      </c>
      <c r="B45">
        <v>4</v>
      </c>
      <c r="C45">
        <v>3</v>
      </c>
      <c r="D45">
        <v>3</v>
      </c>
      <c r="E45">
        <v>2</v>
      </c>
      <c r="F45" s="7">
        <v>1</v>
      </c>
      <c r="G45" s="7">
        <v>5993</v>
      </c>
      <c r="H45">
        <v>3</v>
      </c>
      <c r="I45" s="7">
        <v>716</v>
      </c>
      <c r="J45" s="6">
        <v>0.72</v>
      </c>
      <c r="K45">
        <v>2</v>
      </c>
      <c r="L45" s="7">
        <v>136666.66666666666</v>
      </c>
      <c r="M45">
        <v>3</v>
      </c>
      <c r="N45">
        <v>2</v>
      </c>
      <c r="O45">
        <v>4</v>
      </c>
      <c r="P45" s="7">
        <v>340</v>
      </c>
      <c r="Q45">
        <v>2</v>
      </c>
      <c r="R45" s="9">
        <v>0.87804878048780499</v>
      </c>
      <c r="S45">
        <v>3</v>
      </c>
      <c r="T45">
        <v>0.14664804469273743</v>
      </c>
      <c r="U45">
        <v>0.33333333333333331</v>
      </c>
      <c r="V45" s="6">
        <v>0</v>
      </c>
      <c r="W45" s="27">
        <v>1</v>
      </c>
      <c r="X45" s="28">
        <f>T45/U45</f>
        <v>0.43994413407821231</v>
      </c>
    </row>
    <row r="46" spans="1:24" ht="17">
      <c r="A46" s="1" t="s">
        <v>62</v>
      </c>
      <c r="B46">
        <v>6</v>
      </c>
      <c r="C46">
        <v>3</v>
      </c>
      <c r="D46">
        <v>3</v>
      </c>
      <c r="E46">
        <v>2</v>
      </c>
      <c r="F46" s="7">
        <v>1</v>
      </c>
      <c r="G46" s="7">
        <v>4533</v>
      </c>
      <c r="H46">
        <v>3</v>
      </c>
      <c r="I46" s="7">
        <v>1492</v>
      </c>
      <c r="J46" s="6">
        <v>2.5</v>
      </c>
      <c r="K46">
        <v>1</v>
      </c>
      <c r="L46" s="7">
        <v>230000</v>
      </c>
      <c r="M46">
        <v>5</v>
      </c>
      <c r="N46">
        <v>3</v>
      </c>
      <c r="O46">
        <v>7</v>
      </c>
      <c r="P46" s="7">
        <v>2145</v>
      </c>
      <c r="Q46">
        <v>3</v>
      </c>
      <c r="R46" s="9">
        <v>0.86956521739130432</v>
      </c>
      <c r="S46">
        <v>1</v>
      </c>
      <c r="T46">
        <v>0.60388739946380698</v>
      </c>
      <c r="U46">
        <v>1.35</v>
      </c>
      <c r="V46" s="6">
        <v>0</v>
      </c>
    </row>
    <row r="47" spans="1:24" ht="17">
      <c r="A47" s="1" t="s">
        <v>61</v>
      </c>
      <c r="B47">
        <v>7</v>
      </c>
      <c r="C47">
        <v>5</v>
      </c>
      <c r="D47">
        <v>2</v>
      </c>
      <c r="E47">
        <v>1</v>
      </c>
      <c r="F47" s="7">
        <v>3</v>
      </c>
      <c r="G47" s="7">
        <v>5060</v>
      </c>
      <c r="H47">
        <v>3</v>
      </c>
      <c r="I47" s="7">
        <v>1237</v>
      </c>
      <c r="J47" s="6">
        <v>0.90600000000000003</v>
      </c>
      <c r="K47">
        <v>1</v>
      </c>
      <c r="L47" s="7">
        <v>235000</v>
      </c>
      <c r="M47">
        <v>5</v>
      </c>
      <c r="N47">
        <v>2</v>
      </c>
      <c r="O47">
        <v>7</v>
      </c>
      <c r="P47" s="7">
        <v>1850</v>
      </c>
      <c r="Q47">
        <v>3</v>
      </c>
      <c r="R47" s="9">
        <v>0.76595744680851063</v>
      </c>
      <c r="S47">
        <v>1</v>
      </c>
      <c r="T47">
        <v>0.19644300727566694</v>
      </c>
      <c r="U47">
        <v>0.43487858719646799</v>
      </c>
      <c r="V47" s="6">
        <v>0</v>
      </c>
    </row>
    <row r="48" spans="1:24" ht="17">
      <c r="A48" s="1" t="s">
        <v>86</v>
      </c>
      <c r="B48">
        <v>6</v>
      </c>
      <c r="C48">
        <v>2</v>
      </c>
      <c r="D48">
        <v>1</v>
      </c>
      <c r="E48">
        <v>2</v>
      </c>
      <c r="F48" s="7">
        <v>1</v>
      </c>
      <c r="G48" s="7">
        <v>5670</v>
      </c>
      <c r="H48">
        <v>3</v>
      </c>
      <c r="I48" s="7">
        <v>887</v>
      </c>
      <c r="J48" s="6">
        <v>0.85</v>
      </c>
      <c r="K48">
        <v>1</v>
      </c>
      <c r="L48" s="7">
        <v>58333.333333333336</v>
      </c>
      <c r="M48">
        <v>2</v>
      </c>
      <c r="N48">
        <v>2</v>
      </c>
      <c r="O48">
        <v>1</v>
      </c>
      <c r="P48" s="7">
        <v>1300</v>
      </c>
      <c r="Q48">
        <v>2</v>
      </c>
      <c r="R48" s="9">
        <v>0.8571428571428571</v>
      </c>
      <c r="S48">
        <v>3</v>
      </c>
      <c r="T48">
        <v>0.23449830890642615</v>
      </c>
      <c r="U48">
        <v>0.47882352941176465</v>
      </c>
      <c r="V48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7"/>
  <sheetViews>
    <sheetView workbookViewId="0">
      <selection activeCell="F3" sqref="F3"/>
    </sheetView>
  </sheetViews>
  <sheetFormatPr baseColWidth="10" defaultRowHeight="16"/>
  <cols>
    <col min="1" max="21" width="10.83203125" style="2"/>
    <col min="22" max="24" width="10.83203125" style="13"/>
    <col min="25" max="25" width="8.83203125" style="14" bestFit="1" customWidth="1"/>
    <col min="26" max="26" width="10.83203125" style="14"/>
    <col min="27" max="27" width="8.83203125" style="14" bestFit="1" customWidth="1"/>
    <col min="28" max="16384" width="10.83203125" style="2"/>
  </cols>
  <sheetData>
    <row r="1" spans="1:27" s="24" customFormat="1" ht="51">
      <c r="A1" s="20" t="s">
        <v>0</v>
      </c>
      <c r="B1" s="21" t="s">
        <v>2</v>
      </c>
      <c r="C1" s="21" t="s">
        <v>6</v>
      </c>
      <c r="D1" s="21" t="s">
        <v>9</v>
      </c>
      <c r="E1" s="20" t="s">
        <v>3</v>
      </c>
      <c r="F1" s="21" t="s">
        <v>89</v>
      </c>
      <c r="G1" s="21" t="s">
        <v>4</v>
      </c>
      <c r="H1" s="21" t="s">
        <v>5</v>
      </c>
      <c r="I1" s="21" t="s">
        <v>10</v>
      </c>
      <c r="J1" s="21" t="s">
        <v>11</v>
      </c>
      <c r="K1" s="21" t="s">
        <v>90</v>
      </c>
      <c r="L1" s="21" t="s">
        <v>91</v>
      </c>
      <c r="M1" s="21" t="s">
        <v>92</v>
      </c>
      <c r="N1" s="21" t="s">
        <v>7</v>
      </c>
      <c r="O1" s="21" t="s">
        <v>1</v>
      </c>
      <c r="P1" s="20" t="s">
        <v>158</v>
      </c>
      <c r="Q1" s="21" t="s">
        <v>8</v>
      </c>
      <c r="R1" s="21" t="s">
        <v>93</v>
      </c>
      <c r="S1" s="21" t="s">
        <v>159</v>
      </c>
      <c r="T1" s="21" t="s">
        <v>12</v>
      </c>
      <c r="U1" s="21" t="s">
        <v>13</v>
      </c>
      <c r="V1" s="22">
        <v>18</v>
      </c>
      <c r="W1" s="22">
        <v>11</v>
      </c>
      <c r="X1" s="22">
        <v>7</v>
      </c>
      <c r="Y1" s="23" t="s">
        <v>210</v>
      </c>
      <c r="Z1" s="23" t="s">
        <v>211</v>
      </c>
      <c r="AA1" s="23" t="s">
        <v>212</v>
      </c>
    </row>
    <row r="2" spans="1:27" ht="34">
      <c r="A2" s="11" t="s">
        <v>94</v>
      </c>
      <c r="B2" s="12">
        <v>8</v>
      </c>
      <c r="C2" s="12">
        <v>5</v>
      </c>
      <c r="D2" s="12">
        <v>2</v>
      </c>
      <c r="E2" s="12">
        <v>2</v>
      </c>
      <c r="F2" s="15">
        <v>1</v>
      </c>
      <c r="G2" s="15">
        <v>4350</v>
      </c>
      <c r="H2" s="12">
        <v>3</v>
      </c>
      <c r="I2" s="15">
        <v>259</v>
      </c>
      <c r="J2" s="16">
        <v>0.4</v>
      </c>
      <c r="K2" s="12">
        <v>1</v>
      </c>
      <c r="L2" s="15">
        <v>40000</v>
      </c>
      <c r="M2" s="12">
        <v>1</v>
      </c>
      <c r="N2" s="12">
        <v>2</v>
      </c>
      <c r="O2" s="12">
        <v>4</v>
      </c>
      <c r="P2" s="15">
        <v>30</v>
      </c>
      <c r="Q2" s="12">
        <v>1</v>
      </c>
      <c r="R2" s="17">
        <v>1</v>
      </c>
      <c r="S2" s="12">
        <v>1</v>
      </c>
      <c r="T2" s="12">
        <v>0.47104247104247104</v>
      </c>
      <c r="U2" s="18">
        <v>0.24999999999999994</v>
      </c>
      <c r="V2" s="19">
        <v>0.28106874227523798</v>
      </c>
      <c r="W2" s="19">
        <v>0.29156702756881708</v>
      </c>
      <c r="X2" s="19">
        <v>0.42989698052406311</v>
      </c>
      <c r="Y2" s="25">
        <f>IF(U2&gt;0,(U2-V2)/U2,-V2)</f>
        <v>-0.12427496910095218</v>
      </c>
      <c r="Z2" s="26">
        <f>IF(U2&gt;0,(U2-W2)/U2,-W2)</f>
        <v>-0.16626811027526858</v>
      </c>
      <c r="AA2" s="25">
        <f>IF(U2&gt;0,(U2-X2)/U2,-X2)</f>
        <v>-0.71958792209625277</v>
      </c>
    </row>
    <row r="3" spans="1:27" ht="34">
      <c r="A3" s="11" t="s">
        <v>105</v>
      </c>
      <c r="B3" s="12">
        <v>5</v>
      </c>
      <c r="C3" s="12">
        <v>1</v>
      </c>
      <c r="D3" s="12">
        <v>1</v>
      </c>
      <c r="E3" s="12">
        <v>1</v>
      </c>
      <c r="F3" s="15">
        <v>1</v>
      </c>
      <c r="G3" s="15">
        <v>2240</v>
      </c>
      <c r="H3" s="12">
        <v>3</v>
      </c>
      <c r="I3" s="15">
        <v>816</v>
      </c>
      <c r="J3" s="16">
        <v>0.46</v>
      </c>
      <c r="K3" s="12">
        <v>1</v>
      </c>
      <c r="L3" s="15">
        <v>65833.333333333328</v>
      </c>
      <c r="M3" s="12">
        <v>2</v>
      </c>
      <c r="N3" s="12">
        <v>2</v>
      </c>
      <c r="O3" s="12">
        <v>4</v>
      </c>
      <c r="P3" s="15">
        <v>84</v>
      </c>
      <c r="Q3" s="12">
        <v>1</v>
      </c>
      <c r="R3" s="17">
        <v>0.86582278481012664</v>
      </c>
      <c r="S3" s="12">
        <v>2</v>
      </c>
      <c r="T3" s="12">
        <v>0.28676470588235292</v>
      </c>
      <c r="U3" s="18">
        <v>0.24</v>
      </c>
      <c r="V3" s="19">
        <v>0.27911800146102911</v>
      </c>
      <c r="W3" s="19">
        <v>0.26031097769737238</v>
      </c>
      <c r="X3" s="19">
        <v>0.2145042419433594</v>
      </c>
      <c r="Y3" s="25">
        <f t="shared" ref="Y3:Y66" si="0">IF(U3&gt;0,(U3-V3)/U3,-V3)</f>
        <v>-0.162991672754288</v>
      </c>
      <c r="Z3" s="26">
        <f t="shared" ref="Z3:Z66" si="1">IF(U3&gt;0,(U3-W3)/U3,-W3)</f>
        <v>-8.4629073739051625E-2</v>
      </c>
      <c r="AA3" s="25">
        <f t="shared" ref="AA3:AA66" si="2">IF(U3&gt;0,(U3-X3)/U3,-X3)</f>
        <v>0.10623232523600246</v>
      </c>
    </row>
    <row r="4" spans="1:27" ht="51">
      <c r="A4" s="11" t="s">
        <v>14</v>
      </c>
      <c r="B4" s="12">
        <v>4</v>
      </c>
      <c r="C4" s="12">
        <v>3</v>
      </c>
      <c r="D4" s="12">
        <v>3</v>
      </c>
      <c r="E4" s="12">
        <v>1</v>
      </c>
      <c r="F4" s="15">
        <v>3</v>
      </c>
      <c r="G4" s="15">
        <v>5922</v>
      </c>
      <c r="H4" s="12">
        <v>3</v>
      </c>
      <c r="I4" s="15">
        <v>702</v>
      </c>
      <c r="J4" s="16">
        <v>0.59842519685039375</v>
      </c>
      <c r="K4" s="12">
        <v>1</v>
      </c>
      <c r="L4" s="15">
        <v>87500</v>
      </c>
      <c r="M4" s="12">
        <v>2</v>
      </c>
      <c r="N4" s="12">
        <v>3</v>
      </c>
      <c r="O4" s="12">
        <v>4</v>
      </c>
      <c r="P4" s="15">
        <v>825</v>
      </c>
      <c r="Q4" s="12">
        <v>2</v>
      </c>
      <c r="R4" s="17">
        <v>0.91428571428571426</v>
      </c>
      <c r="S4" s="12">
        <v>4</v>
      </c>
      <c r="T4" s="12">
        <v>-0.14387464387464388</v>
      </c>
      <c r="U4" s="18">
        <v>0.26999999999999991</v>
      </c>
      <c r="V4" s="19">
        <v>0.27807104587554932</v>
      </c>
      <c r="W4" s="19">
        <v>0.25519159436225891</v>
      </c>
      <c r="X4" s="19">
        <v>0.10208162665367131</v>
      </c>
      <c r="Y4" s="25">
        <f t="shared" si="0"/>
        <v>-2.9892762502034861E-2</v>
      </c>
      <c r="Z4" s="26">
        <f t="shared" si="1"/>
        <v>5.4845946806448151E-2</v>
      </c>
      <c r="AA4" s="25">
        <f t="shared" si="2"/>
        <v>0.62191990128269869</v>
      </c>
    </row>
    <row r="5" spans="1:27" ht="17">
      <c r="A5" s="11" t="s">
        <v>15</v>
      </c>
      <c r="B5" s="12">
        <v>1</v>
      </c>
      <c r="C5" s="12">
        <v>2</v>
      </c>
      <c r="D5" s="12">
        <v>3</v>
      </c>
      <c r="E5" s="12">
        <v>2</v>
      </c>
      <c r="F5" s="15">
        <v>1</v>
      </c>
      <c r="G5" s="15">
        <v>5720</v>
      </c>
      <c r="H5" s="12">
        <v>3</v>
      </c>
      <c r="I5" s="15">
        <v>994</v>
      </c>
      <c r="J5" s="16">
        <v>1.133</v>
      </c>
      <c r="K5" s="12">
        <v>1</v>
      </c>
      <c r="L5" s="15">
        <v>100000</v>
      </c>
      <c r="M5" s="12">
        <v>3</v>
      </c>
      <c r="N5" s="12">
        <v>1</v>
      </c>
      <c r="O5" s="12">
        <v>2</v>
      </c>
      <c r="P5" s="15">
        <v>600</v>
      </c>
      <c r="Q5" s="12">
        <v>3</v>
      </c>
      <c r="R5" s="17">
        <v>0.9</v>
      </c>
      <c r="S5" s="12">
        <v>4</v>
      </c>
      <c r="T5" s="12">
        <v>-2.2132796780684104E-2</v>
      </c>
      <c r="U5" s="18">
        <v>0.35000000000000014</v>
      </c>
      <c r="V5" s="19">
        <v>0.28034991025924683</v>
      </c>
      <c r="W5" s="19">
        <v>0.23722165822982791</v>
      </c>
      <c r="X5" s="19">
        <v>6.5832227468490601E-2</v>
      </c>
      <c r="Y5" s="25">
        <f t="shared" si="0"/>
        <v>0.19900025640215224</v>
      </c>
      <c r="Z5" s="26">
        <f t="shared" si="1"/>
        <v>0.32222383362906337</v>
      </c>
      <c r="AA5" s="25">
        <f t="shared" si="2"/>
        <v>0.81190792151859836</v>
      </c>
    </row>
    <row r="6" spans="1:27" ht="17">
      <c r="A6" s="11" t="s">
        <v>116</v>
      </c>
      <c r="B6" s="12">
        <v>2</v>
      </c>
      <c r="C6" s="12">
        <v>4</v>
      </c>
      <c r="D6" s="12">
        <v>1</v>
      </c>
      <c r="E6" s="12">
        <v>2</v>
      </c>
      <c r="F6" s="15">
        <v>1</v>
      </c>
      <c r="G6" s="15">
        <v>8824</v>
      </c>
      <c r="H6" s="12">
        <v>3</v>
      </c>
      <c r="I6" s="15">
        <v>1052</v>
      </c>
      <c r="J6" s="16">
        <v>2.6764999999999999</v>
      </c>
      <c r="K6" s="12">
        <v>1</v>
      </c>
      <c r="L6" s="15">
        <v>79400</v>
      </c>
      <c r="M6" s="12">
        <v>2</v>
      </c>
      <c r="N6" s="12">
        <v>2</v>
      </c>
      <c r="O6" s="12">
        <v>2</v>
      </c>
      <c r="P6" s="15">
        <v>120</v>
      </c>
      <c r="Q6" s="12">
        <v>2</v>
      </c>
      <c r="R6" s="17">
        <v>5.5415617128463476E-2</v>
      </c>
      <c r="S6" s="12">
        <v>3</v>
      </c>
      <c r="T6" s="12">
        <v>0.11406844106463879</v>
      </c>
      <c r="U6" s="18">
        <v>0.16999999999999996</v>
      </c>
      <c r="V6" s="19">
        <v>0.28806346654891968</v>
      </c>
      <c r="W6" s="19">
        <v>0.25067269802093511</v>
      </c>
      <c r="X6" s="19">
        <v>0.29699671268463129</v>
      </c>
      <c r="Y6" s="25">
        <f t="shared" si="0"/>
        <v>-0.694490979699528</v>
      </c>
      <c r="Z6" s="26">
        <f t="shared" si="1"/>
        <v>-0.47454528247608929</v>
      </c>
      <c r="AA6" s="25">
        <f t="shared" si="2"/>
        <v>-0.74703948638018447</v>
      </c>
    </row>
    <row r="7" spans="1:27" ht="17">
      <c r="A7" s="11" t="s">
        <v>16</v>
      </c>
      <c r="B7" s="12">
        <v>4</v>
      </c>
      <c r="C7" s="12">
        <v>3</v>
      </c>
      <c r="D7" s="12">
        <v>3</v>
      </c>
      <c r="E7" s="12">
        <v>2</v>
      </c>
      <c r="F7" s="15">
        <v>1</v>
      </c>
      <c r="G7" s="15">
        <v>7814</v>
      </c>
      <c r="H7" s="12">
        <v>3</v>
      </c>
      <c r="I7" s="15">
        <v>2229</v>
      </c>
      <c r="J7" s="16">
        <v>11.16</v>
      </c>
      <c r="K7" s="12">
        <v>1</v>
      </c>
      <c r="L7" s="15">
        <v>148333.33333333331</v>
      </c>
      <c r="M7" s="12">
        <v>6</v>
      </c>
      <c r="N7" s="12">
        <v>5</v>
      </c>
      <c r="O7" s="12">
        <v>5</v>
      </c>
      <c r="P7" s="15">
        <v>250</v>
      </c>
      <c r="Q7" s="12">
        <v>1</v>
      </c>
      <c r="R7" s="17">
        <v>0.2359550561797753</v>
      </c>
      <c r="S7" s="12">
        <v>5</v>
      </c>
      <c r="T7" s="12">
        <v>0.24315836698070883</v>
      </c>
      <c r="U7" s="18">
        <v>0.34408602150537632</v>
      </c>
      <c r="V7" s="19">
        <v>0.28709423542022711</v>
      </c>
      <c r="W7" s="19">
        <v>0.29977816343307501</v>
      </c>
      <c r="X7" s="19">
        <v>0.53726798295974731</v>
      </c>
      <c r="Y7" s="25">
        <f t="shared" si="0"/>
        <v>0.16563237830996491</v>
      </c>
      <c r="Z7" s="26">
        <f t="shared" si="1"/>
        <v>0.1287697125226257</v>
      </c>
      <c r="AA7" s="25">
        <f t="shared" si="2"/>
        <v>-0.56143507547676574</v>
      </c>
    </row>
    <row r="8" spans="1:27" ht="17">
      <c r="A8" s="11" t="s">
        <v>17</v>
      </c>
      <c r="B8" s="12">
        <v>1</v>
      </c>
      <c r="C8" s="12">
        <v>3</v>
      </c>
      <c r="D8" s="12">
        <v>3</v>
      </c>
      <c r="E8" s="12">
        <v>2</v>
      </c>
      <c r="F8" s="15">
        <v>1</v>
      </c>
      <c r="G8" s="15">
        <v>7534</v>
      </c>
      <c r="H8" s="12">
        <v>3</v>
      </c>
      <c r="I8" s="15">
        <v>1383</v>
      </c>
      <c r="J8" s="16">
        <v>7</v>
      </c>
      <c r="K8" s="12">
        <v>1</v>
      </c>
      <c r="L8" s="15">
        <v>198333.33333333334</v>
      </c>
      <c r="M8" s="12">
        <v>4</v>
      </c>
      <c r="N8" s="12">
        <v>2</v>
      </c>
      <c r="O8" s="12">
        <v>4</v>
      </c>
      <c r="P8" s="15">
        <v>1290</v>
      </c>
      <c r="Q8" s="12">
        <v>4</v>
      </c>
      <c r="R8" s="17">
        <v>0.80672268907563016</v>
      </c>
      <c r="S8" s="12">
        <v>5</v>
      </c>
      <c r="T8" s="12">
        <v>7.9537237888647871E-3</v>
      </c>
      <c r="U8" s="18">
        <v>0.14285714285714285</v>
      </c>
      <c r="V8" s="19">
        <v>0.28140515089035029</v>
      </c>
      <c r="W8" s="19">
        <v>0.23375669121742251</v>
      </c>
      <c r="X8" s="19">
        <v>4.3824076652526862E-2</v>
      </c>
      <c r="Y8" s="25">
        <f t="shared" si="0"/>
        <v>-0.96983605623245206</v>
      </c>
      <c r="Z8" s="26">
        <f t="shared" si="1"/>
        <v>-0.63629683852195773</v>
      </c>
      <c r="AA8" s="25">
        <f t="shared" si="2"/>
        <v>0.69323146343231201</v>
      </c>
    </row>
    <row r="9" spans="1:27" ht="17">
      <c r="A9" s="11" t="s">
        <v>18</v>
      </c>
      <c r="B9" s="12">
        <v>1</v>
      </c>
      <c r="C9" s="12">
        <v>4</v>
      </c>
      <c r="D9" s="12">
        <v>3</v>
      </c>
      <c r="E9" s="12">
        <v>2</v>
      </c>
      <c r="F9" s="15">
        <v>1</v>
      </c>
      <c r="G9" s="15">
        <v>4872</v>
      </c>
      <c r="H9" s="12">
        <v>3</v>
      </c>
      <c r="I9" s="15">
        <v>1306</v>
      </c>
      <c r="J9" s="16">
        <v>3.4</v>
      </c>
      <c r="K9" s="12">
        <v>1</v>
      </c>
      <c r="L9" s="15">
        <v>287000</v>
      </c>
      <c r="M9" s="12">
        <v>6</v>
      </c>
      <c r="N9" s="12">
        <v>3</v>
      </c>
      <c r="O9" s="12">
        <v>4</v>
      </c>
      <c r="P9" s="15">
        <v>1360</v>
      </c>
      <c r="Q9" s="12">
        <v>5</v>
      </c>
      <c r="R9" s="17">
        <v>0.83623693379790942</v>
      </c>
      <c r="S9" s="12">
        <v>2</v>
      </c>
      <c r="T9" s="12">
        <v>1.0719754977029096E-2</v>
      </c>
      <c r="U9" s="18">
        <v>0.17647058823529416</v>
      </c>
      <c r="V9" s="19">
        <v>0.28188765048980707</v>
      </c>
      <c r="W9" s="19">
        <v>0.24565297365188599</v>
      </c>
      <c r="X9" s="19">
        <v>9.6458196640014648E-2</v>
      </c>
      <c r="Y9" s="25">
        <f t="shared" si="0"/>
        <v>-0.59736335277557306</v>
      </c>
      <c r="Z9" s="26">
        <f t="shared" si="1"/>
        <v>-0.39203351736068692</v>
      </c>
      <c r="AA9" s="25">
        <f t="shared" si="2"/>
        <v>0.45340355237325047</v>
      </c>
    </row>
    <row r="10" spans="1:27" ht="17">
      <c r="A10" s="11" t="s">
        <v>19</v>
      </c>
      <c r="B10" s="12">
        <v>1</v>
      </c>
      <c r="C10" s="12">
        <v>4</v>
      </c>
      <c r="D10" s="12">
        <v>3</v>
      </c>
      <c r="E10" s="12">
        <v>2</v>
      </c>
      <c r="F10" s="15">
        <v>1</v>
      </c>
      <c r="G10" s="15">
        <v>3103</v>
      </c>
      <c r="H10" s="12">
        <v>3</v>
      </c>
      <c r="I10" s="15">
        <v>823</v>
      </c>
      <c r="J10" s="16">
        <v>2.5</v>
      </c>
      <c r="K10" s="12">
        <v>1</v>
      </c>
      <c r="L10" s="15">
        <v>246666.66666666666</v>
      </c>
      <c r="M10" s="12">
        <v>5</v>
      </c>
      <c r="N10" s="12">
        <v>3</v>
      </c>
      <c r="O10" s="12">
        <v>4</v>
      </c>
      <c r="P10" s="15">
        <v>1350</v>
      </c>
      <c r="Q10" s="12">
        <v>1</v>
      </c>
      <c r="R10" s="17">
        <v>0.81081081081081086</v>
      </c>
      <c r="S10" s="12">
        <v>1</v>
      </c>
      <c r="T10" s="12">
        <v>0.52126366950182257</v>
      </c>
      <c r="U10" s="18">
        <v>0.11999999999999993</v>
      </c>
      <c r="V10" s="19">
        <v>0.28215688467025762</v>
      </c>
      <c r="W10" s="19">
        <v>0.28500890731811518</v>
      </c>
      <c r="X10" s="19">
        <v>0.42897650599479681</v>
      </c>
      <c r="Y10" s="25">
        <f t="shared" si="0"/>
        <v>-1.3513073722521483</v>
      </c>
      <c r="Z10" s="26">
        <f t="shared" si="1"/>
        <v>-1.3750742276509611</v>
      </c>
      <c r="AA10" s="25">
        <f t="shared" si="2"/>
        <v>-2.5748042166233089</v>
      </c>
    </row>
    <row r="11" spans="1:27" ht="17">
      <c r="A11" s="11" t="s">
        <v>20</v>
      </c>
      <c r="B11" s="12">
        <v>1</v>
      </c>
      <c r="C11" s="12">
        <v>3</v>
      </c>
      <c r="D11" s="12">
        <v>3</v>
      </c>
      <c r="E11" s="12">
        <v>2</v>
      </c>
      <c r="F11" s="15">
        <v>1</v>
      </c>
      <c r="G11" s="15">
        <v>4756</v>
      </c>
      <c r="H11" s="12">
        <v>3</v>
      </c>
      <c r="I11" s="15">
        <v>1071</v>
      </c>
      <c r="J11" s="16">
        <v>0.76</v>
      </c>
      <c r="K11" s="12">
        <v>1</v>
      </c>
      <c r="L11" s="15">
        <v>316666.66666666669</v>
      </c>
      <c r="M11" s="12">
        <v>6</v>
      </c>
      <c r="N11" s="12">
        <v>1</v>
      </c>
      <c r="O11" s="12">
        <v>4</v>
      </c>
      <c r="P11" s="15">
        <v>1250</v>
      </c>
      <c r="Q11" s="12">
        <v>5</v>
      </c>
      <c r="R11" s="17">
        <v>0.78947368421052622</v>
      </c>
      <c r="S11" s="12">
        <v>2</v>
      </c>
      <c r="T11" s="12">
        <v>-0.14005602240896359</v>
      </c>
      <c r="U11" s="18">
        <v>0.13333333333333341</v>
      </c>
      <c r="V11" s="19">
        <v>0.27955120801925659</v>
      </c>
      <c r="W11" s="19">
        <v>0.23459216952323911</v>
      </c>
      <c r="X11" s="19">
        <v>4.0967762470245361E-2</v>
      </c>
      <c r="Y11" s="25">
        <f t="shared" si="0"/>
        <v>-1.0966340601444231</v>
      </c>
      <c r="Z11" s="26">
        <f t="shared" si="1"/>
        <v>-0.75944127142429219</v>
      </c>
      <c r="AA11" s="25">
        <f t="shared" si="2"/>
        <v>0.69274178147316001</v>
      </c>
    </row>
    <row r="12" spans="1:27" ht="17">
      <c r="A12" s="11" t="s">
        <v>21</v>
      </c>
      <c r="B12" s="12">
        <v>1</v>
      </c>
      <c r="C12" s="12">
        <v>4</v>
      </c>
      <c r="D12" s="12">
        <v>3</v>
      </c>
      <c r="E12" s="12">
        <v>1</v>
      </c>
      <c r="F12" s="15">
        <v>1</v>
      </c>
      <c r="G12" s="15">
        <v>5866</v>
      </c>
      <c r="H12" s="12">
        <v>3</v>
      </c>
      <c r="I12" s="15">
        <v>797</v>
      </c>
      <c r="J12" s="16">
        <v>0.75</v>
      </c>
      <c r="K12" s="12">
        <v>2</v>
      </c>
      <c r="L12" s="15">
        <v>115833.33333333333</v>
      </c>
      <c r="M12" s="12">
        <v>3</v>
      </c>
      <c r="N12" s="12">
        <v>1</v>
      </c>
      <c r="O12" s="12">
        <v>4</v>
      </c>
      <c r="P12" s="15">
        <v>728</v>
      </c>
      <c r="Q12" s="12">
        <v>3</v>
      </c>
      <c r="R12" s="17">
        <v>0.86330935251798568</v>
      </c>
      <c r="S12" s="12">
        <v>3</v>
      </c>
      <c r="T12" s="12">
        <v>-0.10163111668757842</v>
      </c>
      <c r="U12" s="18">
        <v>0</v>
      </c>
      <c r="V12" s="19">
        <v>0.28242939710617071</v>
      </c>
      <c r="W12" s="19">
        <v>0.24613147974014279</v>
      </c>
      <c r="X12" s="19">
        <v>6.9663852453231812E-2</v>
      </c>
      <c r="Y12" s="25">
        <f t="shared" si="0"/>
        <v>-0.28242939710617071</v>
      </c>
      <c r="Z12" s="26">
        <f t="shared" si="1"/>
        <v>-0.24613147974014279</v>
      </c>
      <c r="AA12" s="25">
        <f t="shared" si="2"/>
        <v>-6.9663852453231812E-2</v>
      </c>
    </row>
    <row r="13" spans="1:27" ht="34">
      <c r="A13" s="11" t="s">
        <v>22</v>
      </c>
      <c r="B13" s="12">
        <v>1</v>
      </c>
      <c r="C13" s="12">
        <v>4</v>
      </c>
      <c r="D13" s="12">
        <v>3</v>
      </c>
      <c r="E13" s="12">
        <v>1</v>
      </c>
      <c r="F13" s="15">
        <v>3</v>
      </c>
      <c r="G13" s="15">
        <v>5866</v>
      </c>
      <c r="H13" s="12">
        <v>3</v>
      </c>
      <c r="I13" s="15">
        <v>797</v>
      </c>
      <c r="J13" s="16">
        <v>0.75</v>
      </c>
      <c r="K13" s="12">
        <v>2</v>
      </c>
      <c r="L13" s="15">
        <v>130000</v>
      </c>
      <c r="M13" s="12">
        <v>3</v>
      </c>
      <c r="N13" s="12">
        <v>1</v>
      </c>
      <c r="O13" s="12">
        <v>4</v>
      </c>
      <c r="P13" s="15">
        <v>720</v>
      </c>
      <c r="Q13" s="12">
        <v>3</v>
      </c>
      <c r="R13" s="17">
        <v>0.80769230769230771</v>
      </c>
      <c r="S13" s="12">
        <v>3</v>
      </c>
      <c r="T13" s="12">
        <v>-8.4065244667503133E-2</v>
      </c>
      <c r="U13" s="18">
        <v>0</v>
      </c>
      <c r="V13" s="19">
        <v>0.28168725967407232</v>
      </c>
      <c r="W13" s="19">
        <v>0.24570456147193909</v>
      </c>
      <c r="X13" s="19">
        <v>6.9663852453231812E-2</v>
      </c>
      <c r="Y13" s="25">
        <f t="shared" si="0"/>
        <v>-0.28168725967407232</v>
      </c>
      <c r="Z13" s="26">
        <f t="shared" si="1"/>
        <v>-0.24570456147193909</v>
      </c>
      <c r="AA13" s="25">
        <f t="shared" si="2"/>
        <v>-6.9663852453231812E-2</v>
      </c>
    </row>
    <row r="14" spans="1:27" ht="34">
      <c r="A14" s="11" t="s">
        <v>23</v>
      </c>
      <c r="B14" s="12">
        <v>1</v>
      </c>
      <c r="C14" s="12">
        <v>3</v>
      </c>
      <c r="D14" s="12">
        <v>3</v>
      </c>
      <c r="E14" s="12">
        <v>2</v>
      </c>
      <c r="F14" s="15">
        <v>1</v>
      </c>
      <c r="G14" s="15">
        <v>5144</v>
      </c>
      <c r="H14" s="12">
        <v>3</v>
      </c>
      <c r="I14" s="15">
        <v>1124</v>
      </c>
      <c r="J14" s="16">
        <v>1.73</v>
      </c>
      <c r="K14" s="12">
        <v>1</v>
      </c>
      <c r="L14" s="15">
        <v>305000</v>
      </c>
      <c r="M14" s="12">
        <v>6</v>
      </c>
      <c r="N14" s="12">
        <v>3</v>
      </c>
      <c r="O14" s="12">
        <v>4</v>
      </c>
      <c r="P14" s="15">
        <v>1350</v>
      </c>
      <c r="Q14" s="12">
        <v>2</v>
      </c>
      <c r="R14" s="17">
        <v>0.81967213114754101</v>
      </c>
      <c r="S14" s="12">
        <v>4</v>
      </c>
      <c r="T14" s="12">
        <v>0.19039145907473309</v>
      </c>
      <c r="U14" s="18">
        <v>0.85</v>
      </c>
      <c r="V14" s="19">
        <v>0.28109979629516602</v>
      </c>
      <c r="W14" s="19">
        <v>0.26018995046615601</v>
      </c>
      <c r="X14" s="19">
        <v>0.19414794445037839</v>
      </c>
      <c r="Y14" s="25">
        <f t="shared" si="0"/>
        <v>0.66929435729980469</v>
      </c>
      <c r="Z14" s="26">
        <f t="shared" si="1"/>
        <v>0.6938941759221694</v>
      </c>
      <c r="AA14" s="25">
        <f t="shared" si="2"/>
        <v>0.77159065358779011</v>
      </c>
    </row>
    <row r="15" spans="1:27" ht="17">
      <c r="A15" s="11" t="s">
        <v>24</v>
      </c>
      <c r="B15" s="12">
        <v>1</v>
      </c>
      <c r="C15" s="12">
        <v>5</v>
      </c>
      <c r="D15" s="12">
        <v>3</v>
      </c>
      <c r="E15" s="12">
        <v>2</v>
      </c>
      <c r="F15" s="15">
        <v>1</v>
      </c>
      <c r="G15" s="15">
        <v>6755</v>
      </c>
      <c r="H15" s="12">
        <v>3</v>
      </c>
      <c r="I15" s="15">
        <v>1249</v>
      </c>
      <c r="J15" s="16">
        <v>10</v>
      </c>
      <c r="K15" s="12">
        <v>2</v>
      </c>
      <c r="L15" s="15">
        <v>197833.33333333334</v>
      </c>
      <c r="M15" s="12">
        <v>4</v>
      </c>
      <c r="N15" s="12">
        <v>5</v>
      </c>
      <c r="O15" s="12">
        <v>4</v>
      </c>
      <c r="P15" s="15">
        <v>2000</v>
      </c>
      <c r="Q15" s="12">
        <v>2</v>
      </c>
      <c r="R15" s="17">
        <v>0.79359730412805385</v>
      </c>
      <c r="S15" s="12">
        <v>1</v>
      </c>
      <c r="T15" s="12">
        <v>0.29703763010408324</v>
      </c>
      <c r="U15" s="18">
        <v>0.4</v>
      </c>
      <c r="V15" s="19">
        <v>0.28892603516578669</v>
      </c>
      <c r="W15" s="19">
        <v>0.29222697019577032</v>
      </c>
      <c r="X15" s="19">
        <v>0.3704373836517334</v>
      </c>
      <c r="Y15" s="25">
        <f t="shared" si="0"/>
        <v>0.27768491208553331</v>
      </c>
      <c r="Z15" s="26">
        <f t="shared" si="1"/>
        <v>0.26943257451057423</v>
      </c>
      <c r="AA15" s="25">
        <f t="shared" si="2"/>
        <v>7.3906540870666559E-2</v>
      </c>
    </row>
    <row r="16" spans="1:27" ht="51">
      <c r="A16" s="11" t="s">
        <v>122</v>
      </c>
      <c r="B16" s="12">
        <v>1</v>
      </c>
      <c r="C16" s="12">
        <v>1</v>
      </c>
      <c r="D16" s="12">
        <v>1</v>
      </c>
      <c r="E16" s="12">
        <v>1</v>
      </c>
      <c r="F16" s="15">
        <v>3</v>
      </c>
      <c r="G16" s="15">
        <v>4949</v>
      </c>
      <c r="H16" s="12">
        <v>3</v>
      </c>
      <c r="I16" s="15">
        <v>711</v>
      </c>
      <c r="J16" s="16">
        <v>1.5</v>
      </c>
      <c r="K16" s="12">
        <v>2</v>
      </c>
      <c r="L16" s="15">
        <v>82500</v>
      </c>
      <c r="M16" s="12">
        <v>2</v>
      </c>
      <c r="N16" s="12">
        <v>1</v>
      </c>
      <c r="O16" s="12">
        <v>4</v>
      </c>
      <c r="P16" s="15">
        <v>970</v>
      </c>
      <c r="Q16" s="12">
        <v>3</v>
      </c>
      <c r="R16" s="17">
        <v>0.84848484848484851</v>
      </c>
      <c r="S16" s="12">
        <v>2</v>
      </c>
      <c r="T16" s="12">
        <v>6.7510548523206745E-2</v>
      </c>
      <c r="U16" s="18">
        <v>0</v>
      </c>
      <c r="V16" s="19">
        <v>0.28286105394363398</v>
      </c>
      <c r="W16" s="19">
        <v>0.23657652735710141</v>
      </c>
      <c r="X16" s="19">
        <v>4.9851149320602417E-2</v>
      </c>
      <c r="Y16" s="25">
        <f t="shared" si="0"/>
        <v>-0.28286105394363398</v>
      </c>
      <c r="Z16" s="26">
        <f t="shared" si="1"/>
        <v>-0.23657652735710141</v>
      </c>
      <c r="AA16" s="25">
        <f t="shared" si="2"/>
        <v>-4.9851149320602417E-2</v>
      </c>
    </row>
    <row r="17" spans="1:27" ht="51">
      <c r="A17" s="11" t="s">
        <v>25</v>
      </c>
      <c r="B17" s="12">
        <v>1</v>
      </c>
      <c r="C17" s="12">
        <v>4</v>
      </c>
      <c r="D17" s="12">
        <v>3</v>
      </c>
      <c r="E17" s="12">
        <v>1</v>
      </c>
      <c r="F17" s="15">
        <v>3</v>
      </c>
      <c r="G17" s="15">
        <v>8617</v>
      </c>
      <c r="H17" s="12">
        <v>3</v>
      </c>
      <c r="I17" s="15">
        <v>1092</v>
      </c>
      <c r="J17" s="16">
        <v>4.5</v>
      </c>
      <c r="K17" s="12">
        <v>2</v>
      </c>
      <c r="L17" s="15">
        <v>108333.33333333333</v>
      </c>
      <c r="M17" s="12">
        <v>3</v>
      </c>
      <c r="N17" s="12">
        <v>1</v>
      </c>
      <c r="O17" s="12">
        <v>4</v>
      </c>
      <c r="P17" s="15">
        <v>1425</v>
      </c>
      <c r="Q17" s="12">
        <v>2</v>
      </c>
      <c r="R17" s="17">
        <v>0.7384615384615385</v>
      </c>
      <c r="S17" s="12">
        <v>5</v>
      </c>
      <c r="T17" s="12">
        <v>1.5567765567765568E-2</v>
      </c>
      <c r="U17" s="18">
        <v>8.8888888888888962E-2</v>
      </c>
      <c r="V17" s="19">
        <v>0.28176337480545038</v>
      </c>
      <c r="W17" s="19">
        <v>0.24229136109352109</v>
      </c>
      <c r="X17" s="19">
        <v>6.6435486078262329E-2</v>
      </c>
      <c r="Y17" s="25">
        <f t="shared" si="0"/>
        <v>-2.1698379665613143</v>
      </c>
      <c r="Z17" s="26">
        <f t="shared" si="1"/>
        <v>-1.7257778123021101</v>
      </c>
      <c r="AA17" s="25">
        <f t="shared" si="2"/>
        <v>0.25260078161954941</v>
      </c>
    </row>
    <row r="18" spans="1:27" ht="17">
      <c r="A18" s="11" t="s">
        <v>26</v>
      </c>
      <c r="B18" s="12">
        <v>1</v>
      </c>
      <c r="C18" s="12">
        <v>2</v>
      </c>
      <c r="D18" s="12">
        <v>3</v>
      </c>
      <c r="E18" s="12">
        <v>2</v>
      </c>
      <c r="F18" s="15">
        <v>2</v>
      </c>
      <c r="G18" s="15">
        <v>5539</v>
      </c>
      <c r="H18" s="12">
        <v>3</v>
      </c>
      <c r="I18" s="15">
        <v>1126</v>
      </c>
      <c r="J18" s="16">
        <v>4.1538461538461542</v>
      </c>
      <c r="K18" s="12">
        <v>1</v>
      </c>
      <c r="L18" s="15">
        <v>325000</v>
      </c>
      <c r="M18" s="12">
        <v>6</v>
      </c>
      <c r="N18" s="12">
        <v>2</v>
      </c>
      <c r="O18" s="12">
        <v>4</v>
      </c>
      <c r="P18" s="15">
        <v>1433</v>
      </c>
      <c r="Q18" s="12">
        <v>2</v>
      </c>
      <c r="R18" s="17">
        <v>0.76923076923076927</v>
      </c>
      <c r="S18" s="12">
        <v>2</v>
      </c>
      <c r="T18" s="12">
        <v>0.11367673179396093</v>
      </c>
      <c r="U18" s="18">
        <v>0.3</v>
      </c>
      <c r="V18" s="19">
        <v>0.28085112571716309</v>
      </c>
      <c r="W18" s="19">
        <v>0.25604921579360962</v>
      </c>
      <c r="X18" s="19">
        <v>0.1745571494102478</v>
      </c>
      <c r="Y18" s="25">
        <f t="shared" si="0"/>
        <v>6.3829580942789677E-2</v>
      </c>
      <c r="Z18" s="26">
        <f t="shared" si="1"/>
        <v>0.14650261402130124</v>
      </c>
      <c r="AA18" s="25">
        <f t="shared" si="2"/>
        <v>0.41814283529917395</v>
      </c>
    </row>
    <row r="19" spans="1:27" ht="17">
      <c r="A19" s="11" t="s">
        <v>27</v>
      </c>
      <c r="B19" s="12">
        <v>1</v>
      </c>
      <c r="C19" s="12">
        <v>4</v>
      </c>
      <c r="D19" s="12">
        <v>3</v>
      </c>
      <c r="E19" s="12">
        <v>2</v>
      </c>
      <c r="F19" s="15">
        <v>1</v>
      </c>
      <c r="G19" s="15">
        <v>5606</v>
      </c>
      <c r="H19" s="12">
        <v>4</v>
      </c>
      <c r="I19" s="15">
        <v>1303</v>
      </c>
      <c r="J19" s="16">
        <v>2.3450000000000002</v>
      </c>
      <c r="K19" s="12">
        <v>1</v>
      </c>
      <c r="L19" s="15">
        <v>273333.33333333331</v>
      </c>
      <c r="M19" s="12">
        <v>6</v>
      </c>
      <c r="N19" s="12">
        <v>4</v>
      </c>
      <c r="O19" s="12">
        <v>4</v>
      </c>
      <c r="P19" s="15">
        <v>1325</v>
      </c>
      <c r="Q19" s="12">
        <v>1</v>
      </c>
      <c r="R19" s="17">
        <v>0.67682926829268297</v>
      </c>
      <c r="S19" s="12">
        <v>2</v>
      </c>
      <c r="T19" s="12">
        <v>7.2141212586339223E-2</v>
      </c>
      <c r="U19" s="18">
        <v>1.5499999999999998</v>
      </c>
      <c r="V19" s="19">
        <v>0.28283810615539551</v>
      </c>
      <c r="W19" s="19">
        <v>0.27122998237609858</v>
      </c>
      <c r="X19" s="19">
        <v>0.36017608642578119</v>
      </c>
      <c r="Y19" s="25">
        <f t="shared" si="0"/>
        <v>0.81752380248039003</v>
      </c>
      <c r="Z19" s="26">
        <f t="shared" si="1"/>
        <v>0.82501291459606541</v>
      </c>
      <c r="AA19" s="25">
        <f t="shared" si="2"/>
        <v>0.76762833133820563</v>
      </c>
    </row>
    <row r="20" spans="1:27" ht="17">
      <c r="A20" s="11" t="s">
        <v>28</v>
      </c>
      <c r="B20" s="12">
        <v>1</v>
      </c>
      <c r="C20" s="12">
        <v>4</v>
      </c>
      <c r="D20" s="12">
        <v>3</v>
      </c>
      <c r="E20" s="12">
        <v>2</v>
      </c>
      <c r="F20" s="15">
        <v>1</v>
      </c>
      <c r="G20" s="15">
        <v>4049</v>
      </c>
      <c r="H20" s="12">
        <v>3</v>
      </c>
      <c r="I20" s="15">
        <v>1033</v>
      </c>
      <c r="J20" s="16">
        <v>2.4</v>
      </c>
      <c r="K20" s="12">
        <v>1</v>
      </c>
      <c r="L20" s="15">
        <v>253333.33333333334</v>
      </c>
      <c r="M20" s="12">
        <v>6</v>
      </c>
      <c r="N20" s="12">
        <v>3</v>
      </c>
      <c r="O20" s="12">
        <v>4</v>
      </c>
      <c r="P20" s="15">
        <v>1250</v>
      </c>
      <c r="Q20" s="12">
        <v>1</v>
      </c>
      <c r="R20" s="17">
        <v>0.88815789473684204</v>
      </c>
      <c r="S20" s="12">
        <v>3</v>
      </c>
      <c r="T20" s="12">
        <v>0.70764762826718297</v>
      </c>
      <c r="U20" s="18">
        <v>0.50000000000000011</v>
      </c>
      <c r="V20" s="19">
        <v>0.28233033418655401</v>
      </c>
      <c r="W20" s="19">
        <v>0.28258848190307623</v>
      </c>
      <c r="X20" s="19">
        <v>0.39463967084884638</v>
      </c>
      <c r="Y20" s="25">
        <f t="shared" si="0"/>
        <v>0.43533933162689209</v>
      </c>
      <c r="Z20" s="26">
        <f t="shared" si="1"/>
        <v>0.43482303619384766</v>
      </c>
      <c r="AA20" s="25">
        <f t="shared" si="2"/>
        <v>0.21072065830230741</v>
      </c>
    </row>
    <row r="21" spans="1:27" ht="17">
      <c r="A21" s="11" t="s">
        <v>29</v>
      </c>
      <c r="B21" s="12">
        <v>1</v>
      </c>
      <c r="C21" s="12">
        <v>5</v>
      </c>
      <c r="D21" s="12">
        <v>3</v>
      </c>
      <c r="E21" s="12">
        <v>2</v>
      </c>
      <c r="F21" s="15">
        <v>1</v>
      </c>
      <c r="G21" s="15">
        <v>8540</v>
      </c>
      <c r="H21" s="12">
        <v>3</v>
      </c>
      <c r="I21" s="15">
        <v>1595</v>
      </c>
      <c r="J21" s="16">
        <v>15</v>
      </c>
      <c r="K21" s="12">
        <v>1</v>
      </c>
      <c r="L21" s="15">
        <v>260000</v>
      </c>
      <c r="M21" s="12">
        <v>6</v>
      </c>
      <c r="N21" s="12">
        <v>2</v>
      </c>
      <c r="O21" s="12">
        <v>4</v>
      </c>
      <c r="P21" s="15">
        <v>1600</v>
      </c>
      <c r="Q21" s="12">
        <v>3</v>
      </c>
      <c r="R21" s="17">
        <v>0.76923076923076927</v>
      </c>
      <c r="S21" s="12">
        <v>2</v>
      </c>
      <c r="T21" s="12">
        <v>0.28714733542319748</v>
      </c>
      <c r="U21" s="18">
        <v>-3.3333333333333333E-2</v>
      </c>
      <c r="V21" s="19">
        <v>0.28266832232475281</v>
      </c>
      <c r="W21" s="19">
        <v>0.24753838777542109</v>
      </c>
      <c r="X21" s="19">
        <v>0.2272835969924927</v>
      </c>
      <c r="Y21" s="25">
        <f t="shared" si="0"/>
        <v>-0.28266832232475281</v>
      </c>
      <c r="Z21" s="26">
        <f t="shared" si="1"/>
        <v>-0.24753838777542109</v>
      </c>
      <c r="AA21" s="25">
        <f t="shared" si="2"/>
        <v>-0.2272835969924927</v>
      </c>
    </row>
    <row r="22" spans="1:27" ht="17">
      <c r="A22" s="11" t="s">
        <v>30</v>
      </c>
      <c r="B22" s="12">
        <v>1</v>
      </c>
      <c r="C22" s="12">
        <v>4</v>
      </c>
      <c r="D22" s="12">
        <v>3</v>
      </c>
      <c r="E22" s="12">
        <v>2</v>
      </c>
      <c r="F22" s="15">
        <v>1</v>
      </c>
      <c r="G22" s="15">
        <v>4671</v>
      </c>
      <c r="H22" s="12">
        <v>3</v>
      </c>
      <c r="I22" s="15">
        <v>1081</v>
      </c>
      <c r="J22" s="16">
        <v>2.6</v>
      </c>
      <c r="K22" s="12">
        <v>1</v>
      </c>
      <c r="L22" s="15">
        <v>266666.66666666669</v>
      </c>
      <c r="M22" s="12">
        <v>6</v>
      </c>
      <c r="N22" s="12">
        <v>2</v>
      </c>
      <c r="O22" s="12">
        <v>4</v>
      </c>
      <c r="P22" s="15">
        <v>1180</v>
      </c>
      <c r="Q22" s="12">
        <v>2</v>
      </c>
      <c r="R22" s="17">
        <v>0.78749999999999998</v>
      </c>
      <c r="S22" s="12">
        <v>2</v>
      </c>
      <c r="T22" s="12">
        <v>0.1933395004625347</v>
      </c>
      <c r="U22" s="18">
        <v>0.57000000000000028</v>
      </c>
      <c r="V22" s="19">
        <v>0.28200036287307739</v>
      </c>
      <c r="W22" s="19">
        <v>0.2661781907081604</v>
      </c>
      <c r="X22" s="19">
        <v>0.27483189105987549</v>
      </c>
      <c r="Y22" s="25">
        <f t="shared" si="0"/>
        <v>0.50526252127530302</v>
      </c>
      <c r="Z22" s="26">
        <f t="shared" si="1"/>
        <v>0.53302071805585916</v>
      </c>
      <c r="AA22" s="25">
        <f t="shared" si="2"/>
        <v>0.51783878761425373</v>
      </c>
    </row>
    <row r="23" spans="1:27" ht="17">
      <c r="A23" s="11" t="s">
        <v>31</v>
      </c>
      <c r="B23" s="12">
        <v>1</v>
      </c>
      <c r="C23" s="12">
        <v>3</v>
      </c>
      <c r="D23" s="12">
        <v>3</v>
      </c>
      <c r="E23" s="12">
        <v>2</v>
      </c>
      <c r="F23" s="15">
        <v>1</v>
      </c>
      <c r="G23" s="15">
        <v>4253</v>
      </c>
      <c r="H23" s="12">
        <v>3</v>
      </c>
      <c r="I23" s="15">
        <v>1073</v>
      </c>
      <c r="J23" s="16">
        <v>0.77</v>
      </c>
      <c r="K23" s="12">
        <v>1</v>
      </c>
      <c r="L23" s="15">
        <v>316666.66666666669</v>
      </c>
      <c r="M23" s="12">
        <v>6</v>
      </c>
      <c r="N23" s="12">
        <v>2</v>
      </c>
      <c r="O23" s="12">
        <v>4</v>
      </c>
      <c r="P23" s="15">
        <v>1250</v>
      </c>
      <c r="Q23" s="12">
        <v>3</v>
      </c>
      <c r="R23" s="17">
        <v>0.78947368421052622</v>
      </c>
      <c r="S23" s="12">
        <v>2</v>
      </c>
      <c r="T23" s="12">
        <v>5.5917986952469714E-3</v>
      </c>
      <c r="U23" s="18">
        <v>0.13333333333333322</v>
      </c>
      <c r="V23" s="19">
        <v>0.28091508150100708</v>
      </c>
      <c r="W23" s="19">
        <v>0.2544320821762085</v>
      </c>
      <c r="X23" s="19">
        <v>0.14936625957489011</v>
      </c>
      <c r="Y23" s="25">
        <f t="shared" si="0"/>
        <v>-1.1068631112575549</v>
      </c>
      <c r="Z23" s="26">
        <f t="shared" si="1"/>
        <v>-0.90824061632156539</v>
      </c>
      <c r="AA23" s="25">
        <f t="shared" si="2"/>
        <v>-0.12024694681167676</v>
      </c>
    </row>
    <row r="24" spans="1:27" ht="34">
      <c r="A24" s="11" t="s">
        <v>32</v>
      </c>
      <c r="B24" s="12">
        <v>4</v>
      </c>
      <c r="C24" s="12">
        <v>4</v>
      </c>
      <c r="D24" s="12">
        <v>3</v>
      </c>
      <c r="E24" s="12">
        <v>2</v>
      </c>
      <c r="F24" s="15">
        <v>1</v>
      </c>
      <c r="G24" s="15">
        <v>8102</v>
      </c>
      <c r="H24" s="12">
        <v>3</v>
      </c>
      <c r="I24" s="15">
        <v>1743</v>
      </c>
      <c r="J24" s="16">
        <v>2</v>
      </c>
      <c r="K24" s="12">
        <v>1</v>
      </c>
      <c r="L24" s="15">
        <v>85000</v>
      </c>
      <c r="M24" s="12">
        <v>2</v>
      </c>
      <c r="N24" s="12">
        <v>5</v>
      </c>
      <c r="O24" s="12">
        <v>4</v>
      </c>
      <c r="P24" s="15">
        <v>250</v>
      </c>
      <c r="Q24" s="12">
        <v>2</v>
      </c>
      <c r="R24" s="17">
        <v>1</v>
      </c>
      <c r="S24" s="12">
        <v>5</v>
      </c>
      <c r="T24" s="12">
        <v>0.3763625932300631</v>
      </c>
      <c r="U24" s="18">
        <v>0.32352941176470584</v>
      </c>
      <c r="V24" s="19">
        <v>0.28582996129989618</v>
      </c>
      <c r="W24" s="19">
        <v>0.27795711159706121</v>
      </c>
      <c r="X24" s="19">
        <v>0.3307705819606781</v>
      </c>
      <c r="Y24" s="25">
        <f t="shared" si="0"/>
        <v>0.11652557416395715</v>
      </c>
      <c r="Z24" s="26">
        <f t="shared" si="1"/>
        <v>0.1408598368818107</v>
      </c>
      <c r="AA24" s="25">
        <f t="shared" si="2"/>
        <v>-2.2381798787550616E-2</v>
      </c>
    </row>
    <row r="25" spans="1:27" ht="34">
      <c r="A25" s="11" t="s">
        <v>33</v>
      </c>
      <c r="B25" s="12">
        <v>4</v>
      </c>
      <c r="C25" s="12">
        <v>3</v>
      </c>
      <c r="D25" s="12">
        <v>3</v>
      </c>
      <c r="E25" s="12">
        <v>2</v>
      </c>
      <c r="F25" s="15">
        <v>2</v>
      </c>
      <c r="G25" s="15">
        <v>6379</v>
      </c>
      <c r="H25" s="12">
        <v>3</v>
      </c>
      <c r="I25" s="15">
        <v>1014</v>
      </c>
      <c r="J25" s="16">
        <v>1.66</v>
      </c>
      <c r="K25" s="12">
        <v>2</v>
      </c>
      <c r="L25" s="15">
        <v>106000</v>
      </c>
      <c r="M25" s="12">
        <v>3</v>
      </c>
      <c r="N25" s="12">
        <v>4</v>
      </c>
      <c r="O25" s="12">
        <v>4</v>
      </c>
      <c r="P25" s="15">
        <v>200</v>
      </c>
      <c r="Q25" s="12">
        <v>4</v>
      </c>
      <c r="R25" s="17">
        <v>0.90566037735849059</v>
      </c>
      <c r="S25" s="12">
        <v>5</v>
      </c>
      <c r="T25" s="12">
        <v>1.9723865877712033E-3</v>
      </c>
      <c r="U25" s="18">
        <v>1.2027952212040005E-2</v>
      </c>
      <c r="V25" s="19">
        <v>0.28514444828033447</v>
      </c>
      <c r="W25" s="19">
        <v>0.25900563597679138</v>
      </c>
      <c r="X25" s="19">
        <v>0.1275617182254791</v>
      </c>
      <c r="Y25" s="25">
        <f t="shared" si="0"/>
        <v>-22.70681586138198</v>
      </c>
      <c r="Z25" s="26">
        <f t="shared" si="1"/>
        <v>-20.533643583778641</v>
      </c>
      <c r="AA25" s="25">
        <f t="shared" si="2"/>
        <v>-9.6054393945620724</v>
      </c>
    </row>
    <row r="26" spans="1:27" ht="34">
      <c r="A26" s="11" t="s">
        <v>34</v>
      </c>
      <c r="B26" s="12">
        <v>4</v>
      </c>
      <c r="C26" s="12">
        <v>3</v>
      </c>
      <c r="D26" s="12">
        <v>3</v>
      </c>
      <c r="E26" s="12">
        <v>2</v>
      </c>
      <c r="F26" s="15">
        <v>1</v>
      </c>
      <c r="G26" s="15">
        <v>5993</v>
      </c>
      <c r="H26" s="12">
        <v>3</v>
      </c>
      <c r="I26" s="15">
        <v>716</v>
      </c>
      <c r="J26" s="16">
        <v>0.72</v>
      </c>
      <c r="K26" s="12">
        <v>2</v>
      </c>
      <c r="L26" s="15">
        <v>136666.66666666666</v>
      </c>
      <c r="M26" s="12">
        <v>3</v>
      </c>
      <c r="N26" s="12">
        <v>2</v>
      </c>
      <c r="O26" s="12">
        <v>4</v>
      </c>
      <c r="P26" s="15">
        <v>340</v>
      </c>
      <c r="Q26" s="12">
        <v>2</v>
      </c>
      <c r="R26" s="17">
        <v>0.87804878048780499</v>
      </c>
      <c r="S26" s="12">
        <v>3</v>
      </c>
      <c r="T26" s="12">
        <v>0.14664804469273743</v>
      </c>
      <c r="U26" s="18">
        <v>0.33333333333333331</v>
      </c>
      <c r="V26" s="19">
        <v>0.28374481201171881</v>
      </c>
      <c r="W26" s="19">
        <v>0.26727551221847529</v>
      </c>
      <c r="X26" s="19">
        <v>0.2411792874336243</v>
      </c>
      <c r="Y26" s="25">
        <f t="shared" si="0"/>
        <v>0.14876556396484353</v>
      </c>
      <c r="Z26" s="26">
        <f t="shared" si="1"/>
        <v>0.19817346334457409</v>
      </c>
      <c r="AA26" s="25">
        <f t="shared" si="2"/>
        <v>0.27646213769912709</v>
      </c>
    </row>
    <row r="27" spans="1:27" ht="17">
      <c r="A27" s="11" t="s">
        <v>35</v>
      </c>
      <c r="B27" s="12">
        <v>7</v>
      </c>
      <c r="C27" s="12">
        <v>4</v>
      </c>
      <c r="D27" s="12">
        <v>2</v>
      </c>
      <c r="E27" s="12">
        <v>2</v>
      </c>
      <c r="F27" s="15">
        <v>1</v>
      </c>
      <c r="G27" s="15">
        <v>4557</v>
      </c>
      <c r="H27" s="12">
        <v>2</v>
      </c>
      <c r="I27" s="15">
        <v>844</v>
      </c>
      <c r="J27" s="16">
        <v>0.496</v>
      </c>
      <c r="K27" s="12">
        <v>2</v>
      </c>
      <c r="L27" s="15">
        <v>215000</v>
      </c>
      <c r="M27" s="12">
        <v>5</v>
      </c>
      <c r="N27" s="12">
        <v>4</v>
      </c>
      <c r="O27" s="12">
        <v>4</v>
      </c>
      <c r="P27" s="15">
        <v>1240</v>
      </c>
      <c r="Q27" s="12">
        <v>1</v>
      </c>
      <c r="R27" s="17">
        <v>0.83720930232558144</v>
      </c>
      <c r="S27" s="12">
        <v>1</v>
      </c>
      <c r="T27" s="12">
        <v>0.6635071090047393</v>
      </c>
      <c r="U27" s="18">
        <v>0.41129032258064507</v>
      </c>
      <c r="V27" s="19">
        <v>0.28199291229248052</v>
      </c>
      <c r="W27" s="19">
        <v>0.26460748910903931</v>
      </c>
      <c r="X27" s="19">
        <v>0.22474956512451169</v>
      </c>
      <c r="Y27" s="25">
        <f t="shared" si="0"/>
        <v>0.31437017403396877</v>
      </c>
      <c r="Z27" s="26">
        <f t="shared" si="1"/>
        <v>0.35664061471527686</v>
      </c>
      <c r="AA27" s="25">
        <f t="shared" si="2"/>
        <v>0.45355007695216754</v>
      </c>
    </row>
    <row r="28" spans="1:27" ht="17">
      <c r="A28" s="11" t="s">
        <v>36</v>
      </c>
      <c r="B28" s="12">
        <v>7</v>
      </c>
      <c r="C28" s="12">
        <v>5</v>
      </c>
      <c r="D28" s="12">
        <v>2</v>
      </c>
      <c r="E28" s="12">
        <v>2</v>
      </c>
      <c r="F28" s="15">
        <v>1</v>
      </c>
      <c r="G28" s="15">
        <v>4199</v>
      </c>
      <c r="H28" s="12">
        <v>4</v>
      </c>
      <c r="I28" s="15">
        <v>883</v>
      </c>
      <c r="J28" s="16">
        <v>1.3</v>
      </c>
      <c r="K28" s="12">
        <v>2</v>
      </c>
      <c r="L28" s="15">
        <v>185000</v>
      </c>
      <c r="M28" s="12">
        <v>4</v>
      </c>
      <c r="N28" s="12">
        <v>3</v>
      </c>
      <c r="O28" s="12">
        <v>4</v>
      </c>
      <c r="P28" s="15">
        <v>800</v>
      </c>
      <c r="Q28" s="12">
        <v>1</v>
      </c>
      <c r="R28" s="17">
        <v>0.81081081081081086</v>
      </c>
      <c r="S28" s="12">
        <v>1</v>
      </c>
      <c r="T28" s="12">
        <v>0.43827859569648925</v>
      </c>
      <c r="U28" s="18">
        <v>0.38461538461538458</v>
      </c>
      <c r="V28" s="19">
        <v>0.28260204195976257</v>
      </c>
      <c r="W28" s="19">
        <v>0.26577937602996832</v>
      </c>
      <c r="X28" s="19">
        <v>0.27283895015716553</v>
      </c>
      <c r="Y28" s="25">
        <f t="shared" si="0"/>
        <v>0.26523469090461727</v>
      </c>
      <c r="Z28" s="26">
        <f t="shared" si="1"/>
        <v>0.30897362232208231</v>
      </c>
      <c r="AA28" s="25">
        <f t="shared" si="2"/>
        <v>0.29061872959136958</v>
      </c>
    </row>
    <row r="29" spans="1:27" ht="17">
      <c r="A29" s="11" t="s">
        <v>37</v>
      </c>
      <c r="B29" s="12">
        <v>7</v>
      </c>
      <c r="C29" s="12">
        <v>5</v>
      </c>
      <c r="D29" s="12">
        <v>2</v>
      </c>
      <c r="E29" s="12">
        <v>2</v>
      </c>
      <c r="F29" s="15">
        <v>1</v>
      </c>
      <c r="G29" s="15">
        <v>4199</v>
      </c>
      <c r="H29" s="12">
        <v>4</v>
      </c>
      <c r="I29" s="15">
        <v>1066</v>
      </c>
      <c r="J29" s="16">
        <v>1.3</v>
      </c>
      <c r="K29" s="12">
        <v>2</v>
      </c>
      <c r="L29" s="15">
        <v>185000</v>
      </c>
      <c r="M29" s="12">
        <v>4</v>
      </c>
      <c r="N29" s="12">
        <v>1</v>
      </c>
      <c r="O29" s="12">
        <v>4</v>
      </c>
      <c r="P29" s="15">
        <v>1040</v>
      </c>
      <c r="Q29" s="12">
        <v>2</v>
      </c>
      <c r="R29" s="17">
        <v>0.81081081081081086</v>
      </c>
      <c r="S29" s="12">
        <v>1</v>
      </c>
      <c r="T29" s="12">
        <v>0.25515947467166977</v>
      </c>
      <c r="U29" s="18">
        <v>0.38461538461538458</v>
      </c>
      <c r="V29" s="19">
        <v>0.28324377536773682</v>
      </c>
      <c r="W29" s="19">
        <v>0.28571724891662598</v>
      </c>
      <c r="X29" s="19">
        <v>0.41258665919303888</v>
      </c>
      <c r="Y29" s="25">
        <f t="shared" si="0"/>
        <v>0.26356618404388421</v>
      </c>
      <c r="Z29" s="26">
        <f t="shared" si="1"/>
        <v>0.25713515281677241</v>
      </c>
      <c r="AA29" s="25">
        <f t="shared" si="2"/>
        <v>-7.2725313901901192E-2</v>
      </c>
    </row>
    <row r="30" spans="1:27" ht="17">
      <c r="A30" s="11" t="s">
        <v>38</v>
      </c>
      <c r="B30" s="12">
        <v>7</v>
      </c>
      <c r="C30" s="12">
        <v>3</v>
      </c>
      <c r="D30" s="12">
        <v>3</v>
      </c>
      <c r="E30" s="12">
        <v>2</v>
      </c>
      <c r="F30" s="15">
        <v>1</v>
      </c>
      <c r="G30" s="15">
        <v>6014</v>
      </c>
      <c r="H30" s="12">
        <v>3</v>
      </c>
      <c r="I30" s="15">
        <v>909</v>
      </c>
      <c r="J30" s="16">
        <v>2</v>
      </c>
      <c r="K30" s="12">
        <v>2</v>
      </c>
      <c r="L30" s="15">
        <v>117666.66666666667</v>
      </c>
      <c r="M30" s="12">
        <v>3</v>
      </c>
      <c r="N30" s="12">
        <v>2</v>
      </c>
      <c r="O30" s="12">
        <v>4</v>
      </c>
      <c r="P30" s="15">
        <v>1080</v>
      </c>
      <c r="Q30" s="12">
        <v>1</v>
      </c>
      <c r="R30" s="17">
        <v>0.84985835694050993</v>
      </c>
      <c r="S30" s="12">
        <v>4</v>
      </c>
      <c r="T30" s="12">
        <v>0.20902090209020902</v>
      </c>
      <c r="U30" s="18">
        <v>1.35</v>
      </c>
      <c r="V30" s="19">
        <v>0.2811281681060791</v>
      </c>
      <c r="W30" s="19">
        <v>0.27553141117095947</v>
      </c>
      <c r="X30" s="19">
        <v>0.44954699277877808</v>
      </c>
      <c r="Y30" s="25">
        <f t="shared" si="0"/>
        <v>0.79175691251401548</v>
      </c>
      <c r="Z30" s="26">
        <f t="shared" si="1"/>
        <v>0.7959026583918819</v>
      </c>
      <c r="AA30" s="25">
        <f t="shared" si="2"/>
        <v>0.66700222757127547</v>
      </c>
    </row>
    <row r="31" spans="1:27" ht="51">
      <c r="A31" s="11" t="s">
        <v>213</v>
      </c>
      <c r="B31" s="12">
        <v>7</v>
      </c>
      <c r="C31" s="12">
        <v>4</v>
      </c>
      <c r="D31" s="12">
        <v>2</v>
      </c>
      <c r="E31" s="12">
        <v>1</v>
      </c>
      <c r="F31" s="15">
        <v>3</v>
      </c>
      <c r="G31" s="15">
        <v>8352</v>
      </c>
      <c r="H31" s="12">
        <v>3</v>
      </c>
      <c r="I31" s="15">
        <v>838</v>
      </c>
      <c r="J31" s="16">
        <v>1.17</v>
      </c>
      <c r="K31" s="12">
        <v>2</v>
      </c>
      <c r="L31" s="15">
        <v>196666.66666666666</v>
      </c>
      <c r="M31" s="12">
        <v>4</v>
      </c>
      <c r="N31" s="12">
        <v>1</v>
      </c>
      <c r="O31" s="12">
        <v>4</v>
      </c>
      <c r="P31" s="15">
        <v>2240</v>
      </c>
      <c r="Q31" s="12">
        <v>3</v>
      </c>
      <c r="R31" s="17">
        <v>0.76271186440677974</v>
      </c>
      <c r="S31" s="12">
        <v>1</v>
      </c>
      <c r="T31" s="12">
        <v>0.18138424821002386</v>
      </c>
      <c r="U31" s="18">
        <v>0</v>
      </c>
      <c r="V31" s="19">
        <v>0.28156009316444403</v>
      </c>
      <c r="W31" s="19">
        <v>0.26044100522995001</v>
      </c>
      <c r="X31" s="19">
        <v>0.1059773862361908</v>
      </c>
      <c r="Y31" s="25">
        <f t="shared" si="0"/>
        <v>-0.28156009316444403</v>
      </c>
      <c r="Z31" s="26">
        <f t="shared" si="1"/>
        <v>-0.26044100522995001</v>
      </c>
      <c r="AA31" s="25">
        <f t="shared" si="2"/>
        <v>-0.1059773862361908</v>
      </c>
    </row>
    <row r="32" spans="1:27" ht="17">
      <c r="A32" s="11" t="s">
        <v>39</v>
      </c>
      <c r="B32" s="12">
        <v>7</v>
      </c>
      <c r="C32" s="12">
        <v>5</v>
      </c>
      <c r="D32" s="12">
        <v>2</v>
      </c>
      <c r="E32" s="12">
        <v>1</v>
      </c>
      <c r="F32" s="15">
        <v>2</v>
      </c>
      <c r="G32" s="15">
        <v>6622</v>
      </c>
      <c r="H32" s="12">
        <v>3</v>
      </c>
      <c r="I32" s="15">
        <v>1041</v>
      </c>
      <c r="J32" s="16">
        <v>1.1950000000000001</v>
      </c>
      <c r="K32" s="12">
        <v>2</v>
      </c>
      <c r="L32" s="15">
        <v>191833.33333333334</v>
      </c>
      <c r="M32" s="12">
        <v>4</v>
      </c>
      <c r="N32" s="12">
        <v>1</v>
      </c>
      <c r="O32" s="12">
        <v>4</v>
      </c>
      <c r="P32" s="15">
        <v>1300</v>
      </c>
      <c r="Q32" s="12">
        <v>4</v>
      </c>
      <c r="R32" s="17">
        <v>0.93831450912250214</v>
      </c>
      <c r="S32" s="12">
        <v>1</v>
      </c>
      <c r="T32" s="12">
        <v>-4.5148895292987511E-2</v>
      </c>
      <c r="U32" s="18">
        <v>4.1841004184099521E-3</v>
      </c>
      <c r="V32" s="19">
        <v>0.28128433227539062</v>
      </c>
      <c r="W32" s="19">
        <v>0.24137780070304871</v>
      </c>
      <c r="X32" s="19">
        <v>8.8749051094055176E-2</v>
      </c>
      <c r="Y32" s="25">
        <f t="shared" si="0"/>
        <v>-66.226955413819809</v>
      </c>
      <c r="Z32" s="26">
        <f t="shared" si="1"/>
        <v>-56.689294368029877</v>
      </c>
      <c r="AA32" s="25">
        <f t="shared" si="2"/>
        <v>-20.211023211479642</v>
      </c>
    </row>
    <row r="33" spans="1:27" ht="34">
      <c r="A33" s="11" t="s">
        <v>40</v>
      </c>
      <c r="B33" s="12">
        <v>7</v>
      </c>
      <c r="C33" s="12">
        <v>5</v>
      </c>
      <c r="D33" s="12">
        <v>2</v>
      </c>
      <c r="E33" s="12">
        <v>1</v>
      </c>
      <c r="F33" s="15">
        <v>3</v>
      </c>
      <c r="G33" s="15">
        <v>8984</v>
      </c>
      <c r="H33" s="12">
        <v>1</v>
      </c>
      <c r="I33" s="15">
        <v>831</v>
      </c>
      <c r="J33" s="16">
        <v>1</v>
      </c>
      <c r="K33" s="12">
        <v>2</v>
      </c>
      <c r="L33" s="15">
        <v>73333.333333333328</v>
      </c>
      <c r="M33" s="12">
        <v>2</v>
      </c>
      <c r="N33" s="12">
        <v>1</v>
      </c>
      <c r="O33" s="12">
        <v>4</v>
      </c>
      <c r="P33" s="15">
        <v>2200</v>
      </c>
      <c r="Q33" s="12">
        <v>1</v>
      </c>
      <c r="R33" s="17">
        <v>0.68181818181818188</v>
      </c>
      <c r="S33" s="12">
        <v>1</v>
      </c>
      <c r="T33" s="12">
        <v>0.457280385078219</v>
      </c>
      <c r="U33" s="18">
        <v>0.275528416</v>
      </c>
      <c r="V33" s="19">
        <v>0.28465700149536127</v>
      </c>
      <c r="W33" s="19">
        <v>0.27965348958969122</v>
      </c>
      <c r="X33" s="19">
        <v>0.36993801593780518</v>
      </c>
      <c r="Y33" s="25">
        <f t="shared" si="0"/>
        <v>-3.3131194335183467E-2</v>
      </c>
      <c r="Z33" s="26">
        <f t="shared" si="1"/>
        <v>-1.4971499671711607E-2</v>
      </c>
      <c r="AA33" s="25">
        <f t="shared" si="2"/>
        <v>-0.34264923127858138</v>
      </c>
    </row>
    <row r="34" spans="1:27" ht="17">
      <c r="A34" s="11" t="s">
        <v>41</v>
      </c>
      <c r="B34" s="12">
        <v>7</v>
      </c>
      <c r="C34" s="12">
        <v>5</v>
      </c>
      <c r="D34" s="12">
        <v>2</v>
      </c>
      <c r="E34" s="12">
        <v>2</v>
      </c>
      <c r="F34" s="15">
        <v>1</v>
      </c>
      <c r="G34" s="15">
        <v>7213</v>
      </c>
      <c r="H34" s="12">
        <v>3</v>
      </c>
      <c r="I34" s="15">
        <v>1383</v>
      </c>
      <c r="J34" s="16">
        <v>1.3</v>
      </c>
      <c r="K34" s="12">
        <v>2</v>
      </c>
      <c r="L34" s="15">
        <v>145833.33333333334</v>
      </c>
      <c r="M34" s="12">
        <v>3</v>
      </c>
      <c r="N34" s="12">
        <v>1</v>
      </c>
      <c r="O34" s="12">
        <v>4</v>
      </c>
      <c r="P34" s="15">
        <v>1170</v>
      </c>
      <c r="Q34" s="12">
        <v>2</v>
      </c>
      <c r="R34" s="17">
        <v>0.96</v>
      </c>
      <c r="S34" s="12">
        <v>2</v>
      </c>
      <c r="T34" s="12">
        <v>8.6767895878524945E-2</v>
      </c>
      <c r="U34" s="18">
        <v>0.25384615384615372</v>
      </c>
      <c r="V34" s="19">
        <v>0.2830081582069397</v>
      </c>
      <c r="W34" s="19">
        <v>0.30946433544158941</v>
      </c>
      <c r="X34" s="19">
        <v>0.11305975914001461</v>
      </c>
      <c r="Y34" s="25">
        <f t="shared" si="0"/>
        <v>-0.11488062323945997</v>
      </c>
      <c r="Z34" s="26">
        <f t="shared" si="1"/>
        <v>-0.219101927497171</v>
      </c>
      <c r="AA34" s="25">
        <f t="shared" si="2"/>
        <v>0.55461307005448779</v>
      </c>
    </row>
    <row r="35" spans="1:27" ht="34">
      <c r="A35" s="11" t="s">
        <v>42</v>
      </c>
      <c r="B35" s="12">
        <v>7</v>
      </c>
      <c r="C35" s="12">
        <v>5</v>
      </c>
      <c r="D35" s="12">
        <v>3</v>
      </c>
      <c r="E35" s="12">
        <v>1</v>
      </c>
      <c r="F35" s="15">
        <v>3</v>
      </c>
      <c r="G35" s="15">
        <v>6153</v>
      </c>
      <c r="H35" s="12">
        <v>3</v>
      </c>
      <c r="I35" s="15">
        <v>787</v>
      </c>
      <c r="J35" s="16">
        <v>1.5086206896551726</v>
      </c>
      <c r="K35" s="12">
        <v>2</v>
      </c>
      <c r="L35" s="15">
        <v>105000</v>
      </c>
      <c r="M35" s="12">
        <v>3</v>
      </c>
      <c r="N35" s="12">
        <v>5</v>
      </c>
      <c r="O35" s="12">
        <v>4</v>
      </c>
      <c r="P35" s="15">
        <v>1780</v>
      </c>
      <c r="Q35" s="12">
        <v>1</v>
      </c>
      <c r="R35" s="17">
        <v>0.95238095238095233</v>
      </c>
      <c r="S35" s="12">
        <v>2</v>
      </c>
      <c r="T35" s="12">
        <v>0.24777636594663277</v>
      </c>
      <c r="U35" s="18">
        <v>1.3199999999999996</v>
      </c>
      <c r="V35" s="19">
        <v>0.2837262749671936</v>
      </c>
      <c r="W35" s="19">
        <v>0.26611021161079412</v>
      </c>
      <c r="X35" s="19">
        <v>0.23874568939208979</v>
      </c>
      <c r="Y35" s="25">
        <f t="shared" si="0"/>
        <v>0.78505585229758057</v>
      </c>
      <c r="Z35" s="26">
        <f t="shared" si="1"/>
        <v>0.7984013548403075</v>
      </c>
      <c r="AA35" s="25">
        <f t="shared" si="2"/>
        <v>0.81913205349084095</v>
      </c>
    </row>
    <row r="36" spans="1:27" ht="17">
      <c r="A36" s="11" t="s">
        <v>43</v>
      </c>
      <c r="B36" s="12">
        <v>7</v>
      </c>
      <c r="C36" s="12">
        <v>5</v>
      </c>
      <c r="D36" s="12">
        <v>2</v>
      </c>
      <c r="E36" s="12">
        <v>2</v>
      </c>
      <c r="F36" s="15">
        <v>1</v>
      </c>
      <c r="G36" s="15">
        <v>5272</v>
      </c>
      <c r="H36" s="12">
        <v>3</v>
      </c>
      <c r="I36" s="15">
        <v>1034</v>
      </c>
      <c r="J36" s="16">
        <v>0.629</v>
      </c>
      <c r="K36" s="12">
        <v>2</v>
      </c>
      <c r="L36" s="15">
        <v>215000</v>
      </c>
      <c r="M36" s="12">
        <v>5</v>
      </c>
      <c r="N36" s="12">
        <v>3</v>
      </c>
      <c r="O36" s="12">
        <v>4</v>
      </c>
      <c r="P36" s="15">
        <v>1315</v>
      </c>
      <c r="Q36" s="12">
        <v>3</v>
      </c>
      <c r="R36" s="17">
        <v>0.83720930232558144</v>
      </c>
      <c r="S36" s="12">
        <v>1</v>
      </c>
      <c r="T36" s="12">
        <v>0.24468085106382978</v>
      </c>
      <c r="U36" s="18">
        <v>0.97138314785373603</v>
      </c>
      <c r="V36" s="19">
        <v>0.28441569209098821</v>
      </c>
      <c r="W36" s="19">
        <v>0.26450484991073608</v>
      </c>
      <c r="X36" s="19">
        <v>0.1114989221096039</v>
      </c>
      <c r="Y36" s="25">
        <f t="shared" si="0"/>
        <v>0.70720544954953912</v>
      </c>
      <c r="Z36" s="26">
        <f t="shared" si="1"/>
        <v>0.72770286318518329</v>
      </c>
      <c r="AA36" s="25">
        <f t="shared" si="2"/>
        <v>0.88521633059420479</v>
      </c>
    </row>
    <row r="37" spans="1:27" ht="85">
      <c r="A37" s="11" t="s">
        <v>44</v>
      </c>
      <c r="B37" s="12">
        <v>7</v>
      </c>
      <c r="C37" s="12">
        <v>4</v>
      </c>
      <c r="D37" s="12">
        <v>2</v>
      </c>
      <c r="E37" s="12">
        <v>1</v>
      </c>
      <c r="F37" s="15">
        <v>3</v>
      </c>
      <c r="G37" s="15">
        <v>9101</v>
      </c>
      <c r="H37" s="12">
        <v>3</v>
      </c>
      <c r="I37" s="15">
        <v>1018</v>
      </c>
      <c r="J37" s="16">
        <v>1.2629999999999999</v>
      </c>
      <c r="K37" s="12">
        <v>2</v>
      </c>
      <c r="L37" s="15">
        <v>179500</v>
      </c>
      <c r="M37" s="12">
        <v>4</v>
      </c>
      <c r="N37" s="12">
        <v>2</v>
      </c>
      <c r="O37" s="12">
        <v>4</v>
      </c>
      <c r="P37" s="15">
        <v>765</v>
      </c>
      <c r="Q37" s="12">
        <v>4</v>
      </c>
      <c r="R37" s="17">
        <v>0.83565459610027859</v>
      </c>
      <c r="S37" s="12">
        <v>1</v>
      </c>
      <c r="T37" s="12">
        <v>0.27897838899803534</v>
      </c>
      <c r="U37" s="18">
        <v>5.5423594615994602E-3</v>
      </c>
      <c r="V37" s="19">
        <v>0.28605824708938599</v>
      </c>
      <c r="W37" s="19">
        <v>0.29653066396713262</v>
      </c>
      <c r="X37" s="19">
        <v>0.4410347044467926</v>
      </c>
      <c r="Y37" s="25">
        <f t="shared" si="0"/>
        <v>-50.613080867698336</v>
      </c>
      <c r="Z37" s="26">
        <f t="shared" si="1"/>
        <v>-52.502604084354594</v>
      </c>
      <c r="AA37" s="25">
        <f t="shared" si="2"/>
        <v>-78.575261673755662</v>
      </c>
    </row>
    <row r="38" spans="1:27" ht="17">
      <c r="A38" s="11" t="s">
        <v>45</v>
      </c>
      <c r="B38" s="12">
        <v>3</v>
      </c>
      <c r="C38" s="12">
        <v>2</v>
      </c>
      <c r="D38" s="12">
        <v>1</v>
      </c>
      <c r="E38" s="12">
        <v>2</v>
      </c>
      <c r="F38" s="15">
        <v>1</v>
      </c>
      <c r="G38" s="15">
        <v>2800</v>
      </c>
      <c r="H38" s="12">
        <v>3</v>
      </c>
      <c r="I38" s="15">
        <v>1157</v>
      </c>
      <c r="J38" s="16">
        <v>1.3</v>
      </c>
      <c r="K38" s="12">
        <v>1</v>
      </c>
      <c r="L38" s="15">
        <v>175000</v>
      </c>
      <c r="M38" s="12">
        <v>4</v>
      </c>
      <c r="N38" s="12">
        <v>5</v>
      </c>
      <c r="O38" s="12">
        <v>4</v>
      </c>
      <c r="P38" s="15">
        <v>90</v>
      </c>
      <c r="Q38" s="12">
        <v>1</v>
      </c>
      <c r="R38" s="17">
        <v>0.8571428571428571</v>
      </c>
      <c r="S38" s="12">
        <v>2</v>
      </c>
      <c r="T38" s="12">
        <v>0.39412273120138291</v>
      </c>
      <c r="U38" s="18">
        <v>0.3076923076923076</v>
      </c>
      <c r="V38" s="19">
        <v>0.28660279512405401</v>
      </c>
      <c r="W38" s="19">
        <v>0.28927099704742432</v>
      </c>
      <c r="X38" s="19">
        <v>0.42758342623710632</v>
      </c>
      <c r="Y38" s="25">
        <f t="shared" si="0"/>
        <v>6.8540915846824188E-2</v>
      </c>
      <c r="Z38" s="26">
        <f t="shared" si="1"/>
        <v>5.9869259595870687E-2</v>
      </c>
      <c r="AA38" s="25">
        <f t="shared" si="2"/>
        <v>-0.38964613527059599</v>
      </c>
    </row>
    <row r="39" spans="1:27" ht="17">
      <c r="A39" s="11" t="s">
        <v>46</v>
      </c>
      <c r="B39" s="12">
        <v>3</v>
      </c>
      <c r="C39" s="12">
        <v>3</v>
      </c>
      <c r="D39" s="12">
        <v>1</v>
      </c>
      <c r="E39" s="12">
        <v>2</v>
      </c>
      <c r="F39" s="15">
        <v>1</v>
      </c>
      <c r="G39" s="15">
        <v>4476</v>
      </c>
      <c r="H39" s="12">
        <v>3</v>
      </c>
      <c r="I39" s="15">
        <v>1229</v>
      </c>
      <c r="J39" s="16">
        <v>0.49</v>
      </c>
      <c r="K39" s="12">
        <v>1</v>
      </c>
      <c r="L39" s="15">
        <v>125000</v>
      </c>
      <c r="M39" s="12">
        <v>3</v>
      </c>
      <c r="N39" s="12">
        <v>5</v>
      </c>
      <c r="O39" s="12">
        <v>4</v>
      </c>
      <c r="P39" s="15">
        <v>120</v>
      </c>
      <c r="Q39" s="12">
        <v>1</v>
      </c>
      <c r="R39" s="17">
        <v>0.8</v>
      </c>
      <c r="S39" s="12">
        <v>4</v>
      </c>
      <c r="T39" s="12">
        <v>7.2416598860862491E-2</v>
      </c>
      <c r="U39" s="18">
        <v>0.19999999999999996</v>
      </c>
      <c r="V39" s="19">
        <v>0.28616410493850708</v>
      </c>
      <c r="W39" s="19">
        <v>0.26258283853530878</v>
      </c>
      <c r="X39" s="19">
        <v>0.32515758275985718</v>
      </c>
      <c r="Y39" s="25">
        <f t="shared" si="0"/>
        <v>-0.43082052469253573</v>
      </c>
      <c r="Z39" s="26">
        <f t="shared" si="1"/>
        <v>-0.31291419267654419</v>
      </c>
      <c r="AA39" s="25">
        <f t="shared" si="2"/>
        <v>-0.62578791379928622</v>
      </c>
    </row>
    <row r="40" spans="1:27" ht="17">
      <c r="A40" s="11" t="s">
        <v>47</v>
      </c>
      <c r="B40" s="12">
        <v>6</v>
      </c>
      <c r="C40" s="12">
        <v>1</v>
      </c>
      <c r="D40" s="12">
        <v>1</v>
      </c>
      <c r="E40" s="12">
        <v>2</v>
      </c>
      <c r="F40" s="15">
        <v>1</v>
      </c>
      <c r="G40" s="15">
        <v>8528</v>
      </c>
      <c r="H40" s="12">
        <v>3</v>
      </c>
      <c r="I40" s="15">
        <v>1149</v>
      </c>
      <c r="J40" s="16">
        <v>1</v>
      </c>
      <c r="K40" s="12">
        <v>2</v>
      </c>
      <c r="L40" s="15">
        <v>62500</v>
      </c>
      <c r="M40" s="12">
        <v>2</v>
      </c>
      <c r="N40" s="12">
        <v>4</v>
      </c>
      <c r="O40" s="12">
        <v>4</v>
      </c>
      <c r="P40" s="15">
        <v>2900</v>
      </c>
      <c r="Q40" s="12">
        <v>2</v>
      </c>
      <c r="R40" s="17">
        <v>0.96</v>
      </c>
      <c r="S40" s="12">
        <v>5</v>
      </c>
      <c r="T40" s="12">
        <v>0.1122715404699739</v>
      </c>
      <c r="U40" s="18">
        <v>0.31099999999999994</v>
      </c>
      <c r="V40" s="19">
        <v>0.28231799602508539</v>
      </c>
      <c r="W40" s="19">
        <v>0.29394793510437012</v>
      </c>
      <c r="X40" s="19">
        <v>0.47160616517066961</v>
      </c>
      <c r="Y40" s="25">
        <f t="shared" si="0"/>
        <v>9.2225093166927827E-2</v>
      </c>
      <c r="Z40" s="26">
        <f t="shared" si="1"/>
        <v>5.4829790661189162E-2</v>
      </c>
      <c r="AA40" s="25">
        <f t="shared" si="2"/>
        <v>-0.51641853752626909</v>
      </c>
    </row>
    <row r="41" spans="1:27" ht="17">
      <c r="A41" s="11" t="s">
        <v>48</v>
      </c>
      <c r="B41" s="12">
        <v>5</v>
      </c>
      <c r="C41" s="12">
        <v>3</v>
      </c>
      <c r="D41" s="12">
        <v>1</v>
      </c>
      <c r="E41" s="12">
        <v>2</v>
      </c>
      <c r="F41" s="15">
        <v>1</v>
      </c>
      <c r="G41" s="15">
        <v>2356</v>
      </c>
      <c r="H41" s="12">
        <v>4</v>
      </c>
      <c r="I41" s="15">
        <v>870</v>
      </c>
      <c r="J41" s="16">
        <v>5.2941176470588234</v>
      </c>
      <c r="K41" s="12">
        <v>1</v>
      </c>
      <c r="L41" s="15">
        <v>300000</v>
      </c>
      <c r="M41" s="12">
        <v>6</v>
      </c>
      <c r="N41" s="12">
        <v>4</v>
      </c>
      <c r="O41" s="12">
        <v>4</v>
      </c>
      <c r="P41" s="15">
        <v>300</v>
      </c>
      <c r="Q41" s="12">
        <v>1</v>
      </c>
      <c r="R41" s="17">
        <v>0.66666666666666663</v>
      </c>
      <c r="S41" s="12">
        <v>3</v>
      </c>
      <c r="T41" s="12">
        <v>0.20804597701149424</v>
      </c>
      <c r="U41" s="18">
        <v>0.3600000000000001</v>
      </c>
      <c r="V41" s="19">
        <v>0.28254523873329163</v>
      </c>
      <c r="W41" s="19">
        <v>0.30331802368164062</v>
      </c>
      <c r="X41" s="19">
        <v>0.40532505512237549</v>
      </c>
      <c r="Y41" s="25">
        <f t="shared" si="0"/>
        <v>0.21515211462974571</v>
      </c>
      <c r="Z41" s="26">
        <f t="shared" si="1"/>
        <v>0.15744993421766515</v>
      </c>
      <c r="AA41" s="25">
        <f t="shared" si="2"/>
        <v>-0.12590293089548715</v>
      </c>
    </row>
    <row r="42" spans="1:27" ht="17">
      <c r="A42" s="11" t="s">
        <v>49</v>
      </c>
      <c r="B42" s="12">
        <v>5</v>
      </c>
      <c r="C42" s="12">
        <v>3</v>
      </c>
      <c r="D42" s="12">
        <v>3</v>
      </c>
      <c r="E42" s="12">
        <v>2</v>
      </c>
      <c r="F42" s="15">
        <v>1</v>
      </c>
      <c r="G42" s="15">
        <v>1826</v>
      </c>
      <c r="H42" s="12">
        <v>4</v>
      </c>
      <c r="I42" s="15">
        <v>592</v>
      </c>
      <c r="J42" s="16">
        <v>0.35</v>
      </c>
      <c r="K42" s="12">
        <v>1</v>
      </c>
      <c r="L42" s="15">
        <v>90500</v>
      </c>
      <c r="M42" s="12">
        <v>2</v>
      </c>
      <c r="N42" s="12">
        <v>5</v>
      </c>
      <c r="O42" s="12">
        <v>4</v>
      </c>
      <c r="P42" s="15">
        <v>125</v>
      </c>
      <c r="Q42" s="12">
        <v>1</v>
      </c>
      <c r="R42" s="17">
        <v>0.91712707182320441</v>
      </c>
      <c r="S42" s="12">
        <v>1</v>
      </c>
      <c r="T42" s="12">
        <v>1.9290540540540539</v>
      </c>
      <c r="U42" s="18">
        <v>0.62</v>
      </c>
      <c r="V42" s="19">
        <v>0.28677022457122803</v>
      </c>
      <c r="W42" s="19">
        <v>0.28504335880279541</v>
      </c>
      <c r="X42" s="19">
        <v>0.46686109900474548</v>
      </c>
      <c r="Y42" s="25">
        <f t="shared" si="0"/>
        <v>0.53746737972382574</v>
      </c>
      <c r="Z42" s="26">
        <f t="shared" si="1"/>
        <v>0.5402526470922655</v>
      </c>
      <c r="AA42" s="25">
        <f t="shared" si="2"/>
        <v>0.24699822741170083</v>
      </c>
    </row>
    <row r="43" spans="1:27" ht="34">
      <c r="A43" s="11" t="s">
        <v>50</v>
      </c>
      <c r="B43" s="12">
        <v>5</v>
      </c>
      <c r="C43" s="12">
        <v>2</v>
      </c>
      <c r="D43" s="12">
        <v>1</v>
      </c>
      <c r="E43" s="12">
        <v>2</v>
      </c>
      <c r="F43" s="15">
        <v>1</v>
      </c>
      <c r="G43" s="15">
        <v>7218</v>
      </c>
      <c r="H43" s="12">
        <v>3</v>
      </c>
      <c r="I43" s="15">
        <v>1364</v>
      </c>
      <c r="J43" s="16">
        <v>3.9</v>
      </c>
      <c r="K43" s="12">
        <v>1</v>
      </c>
      <c r="L43" s="15">
        <v>122500</v>
      </c>
      <c r="M43" s="12">
        <v>3</v>
      </c>
      <c r="N43" s="12">
        <v>5</v>
      </c>
      <c r="O43" s="12">
        <v>4</v>
      </c>
      <c r="P43" s="15">
        <v>400</v>
      </c>
      <c r="Q43" s="12">
        <v>1</v>
      </c>
      <c r="R43" s="17">
        <v>0.81632653061224492</v>
      </c>
      <c r="S43" s="12">
        <v>3</v>
      </c>
      <c r="T43" s="12">
        <v>0.72360703812316718</v>
      </c>
      <c r="U43" s="18">
        <v>0.94871794871794868</v>
      </c>
      <c r="V43" s="19">
        <v>0.28054448962211609</v>
      </c>
      <c r="W43" s="19">
        <v>0.24709856510162351</v>
      </c>
      <c r="X43" s="19">
        <v>0.1127572655677795</v>
      </c>
      <c r="Y43" s="25">
        <f t="shared" si="0"/>
        <v>0.70429094337128306</v>
      </c>
      <c r="Z43" s="26">
        <f t="shared" si="1"/>
        <v>0.73954475570369405</v>
      </c>
      <c r="AA43" s="25">
        <f t="shared" si="2"/>
        <v>0.88114774710423238</v>
      </c>
    </row>
    <row r="44" spans="1:27" ht="34">
      <c r="A44" s="11" t="s">
        <v>51</v>
      </c>
      <c r="B44" s="12">
        <v>5</v>
      </c>
      <c r="C44" s="12">
        <v>2</v>
      </c>
      <c r="D44" s="12">
        <v>1</v>
      </c>
      <c r="E44" s="12">
        <v>1</v>
      </c>
      <c r="F44" s="15">
        <v>3</v>
      </c>
      <c r="G44" s="15">
        <v>7850</v>
      </c>
      <c r="H44" s="12">
        <v>3</v>
      </c>
      <c r="I44" s="15">
        <v>732</v>
      </c>
      <c r="J44" s="16">
        <v>1.6119090909090907</v>
      </c>
      <c r="K44" s="12">
        <v>1</v>
      </c>
      <c r="L44" s="15">
        <v>70833.333333333328</v>
      </c>
      <c r="M44" s="12">
        <v>2</v>
      </c>
      <c r="N44" s="12">
        <v>2</v>
      </c>
      <c r="O44" s="12">
        <v>4</v>
      </c>
      <c r="P44" s="15">
        <v>410</v>
      </c>
      <c r="Q44" s="12">
        <v>2</v>
      </c>
      <c r="R44" s="17">
        <v>0.88941176470588246</v>
      </c>
      <c r="S44" s="12">
        <v>4</v>
      </c>
      <c r="T44" s="12">
        <v>0.85655737704918034</v>
      </c>
      <c r="U44" s="18">
        <v>0.36974789915966394</v>
      </c>
      <c r="V44" s="19">
        <v>0.28077173233032232</v>
      </c>
      <c r="W44" s="19">
        <v>0.26662629842758179</v>
      </c>
      <c r="X44" s="19">
        <v>0.2372202277183533</v>
      </c>
      <c r="Y44" s="25">
        <f t="shared" si="0"/>
        <v>0.24064008756117389</v>
      </c>
      <c r="Z44" s="26">
        <f t="shared" si="1"/>
        <v>0.27889705652540397</v>
      </c>
      <c r="AA44" s="25">
        <f t="shared" si="2"/>
        <v>0.35842711139809008</v>
      </c>
    </row>
    <row r="45" spans="1:27" ht="17">
      <c r="A45" s="11" t="s">
        <v>130</v>
      </c>
      <c r="B45" s="12">
        <v>5</v>
      </c>
      <c r="C45" s="12">
        <v>3</v>
      </c>
      <c r="D45" s="12">
        <v>1</v>
      </c>
      <c r="E45" s="12">
        <v>2</v>
      </c>
      <c r="F45" s="15">
        <v>1</v>
      </c>
      <c r="G45" s="15">
        <v>1551</v>
      </c>
      <c r="H45" s="12">
        <v>3</v>
      </c>
      <c r="I45" s="15">
        <v>1334</v>
      </c>
      <c r="J45" s="16">
        <v>4.7</v>
      </c>
      <c r="K45" s="12">
        <v>1</v>
      </c>
      <c r="L45" s="15">
        <v>261666.66666666666</v>
      </c>
      <c r="M45" s="12">
        <v>6</v>
      </c>
      <c r="N45" s="12">
        <v>4</v>
      </c>
      <c r="O45" s="12">
        <v>4</v>
      </c>
      <c r="P45" s="15">
        <v>380</v>
      </c>
      <c r="Q45" s="12">
        <v>3</v>
      </c>
      <c r="R45" s="17">
        <v>0.84076433121019112</v>
      </c>
      <c r="S45" s="12">
        <v>2</v>
      </c>
      <c r="T45" s="12">
        <v>-0.12518740629685157</v>
      </c>
      <c r="U45" s="18">
        <v>0.60000000000000009</v>
      </c>
      <c r="V45" s="19">
        <v>0.28245294094085688</v>
      </c>
      <c r="W45" s="19">
        <v>0.27513259649276728</v>
      </c>
      <c r="X45" s="19">
        <v>0.46379572153091431</v>
      </c>
      <c r="Y45" s="25">
        <f t="shared" si="0"/>
        <v>0.52924509843190526</v>
      </c>
      <c r="Z45" s="26">
        <f t="shared" si="1"/>
        <v>0.54144567251205455</v>
      </c>
      <c r="AA45" s="25">
        <f t="shared" si="2"/>
        <v>0.22700713078180959</v>
      </c>
    </row>
    <row r="46" spans="1:27" ht="17">
      <c r="A46" s="11" t="s">
        <v>52</v>
      </c>
      <c r="B46" s="12">
        <v>5</v>
      </c>
      <c r="C46" s="12">
        <v>2</v>
      </c>
      <c r="D46" s="12">
        <v>3</v>
      </c>
      <c r="E46" s="12">
        <v>2</v>
      </c>
      <c r="F46" s="15">
        <v>1</v>
      </c>
      <c r="G46" s="15">
        <v>6240</v>
      </c>
      <c r="H46" s="12">
        <v>3</v>
      </c>
      <c r="I46" s="15">
        <v>1245</v>
      </c>
      <c r="J46" s="16">
        <v>5</v>
      </c>
      <c r="K46" s="12">
        <v>1</v>
      </c>
      <c r="L46" s="15">
        <v>167500</v>
      </c>
      <c r="M46" s="12">
        <v>4</v>
      </c>
      <c r="N46" s="12">
        <v>4</v>
      </c>
      <c r="O46" s="12">
        <v>4</v>
      </c>
      <c r="P46" s="15">
        <v>370</v>
      </c>
      <c r="Q46" s="12">
        <v>1</v>
      </c>
      <c r="R46" s="17">
        <v>0.47761194029850745</v>
      </c>
      <c r="S46" s="12">
        <v>3</v>
      </c>
      <c r="T46" s="12">
        <v>0.73493975903614461</v>
      </c>
      <c r="U46" s="18">
        <v>0.7</v>
      </c>
      <c r="V46" s="19">
        <v>0.28228455781936651</v>
      </c>
      <c r="W46" s="19">
        <v>0.26719433069229132</v>
      </c>
      <c r="X46" s="19">
        <v>0.41989883780479431</v>
      </c>
      <c r="Y46" s="25">
        <f t="shared" si="0"/>
        <v>0.59673634597233349</v>
      </c>
      <c r="Z46" s="26">
        <f t="shared" si="1"/>
        <v>0.61829381329672661</v>
      </c>
      <c r="AA46" s="25">
        <f t="shared" si="2"/>
        <v>0.40014451742172236</v>
      </c>
    </row>
    <row r="47" spans="1:27" ht="34">
      <c r="A47" s="11" t="s">
        <v>214</v>
      </c>
      <c r="B47" s="12">
        <v>5</v>
      </c>
      <c r="C47" s="12">
        <v>1</v>
      </c>
      <c r="D47" s="12">
        <v>1</v>
      </c>
      <c r="E47" s="12">
        <v>1</v>
      </c>
      <c r="F47" s="15">
        <v>0</v>
      </c>
      <c r="G47" s="15">
        <v>8719</v>
      </c>
      <c r="H47" s="12">
        <v>3</v>
      </c>
      <c r="I47" s="15">
        <v>1136</v>
      </c>
      <c r="J47" s="16">
        <v>2.5</v>
      </c>
      <c r="K47" s="12">
        <v>2</v>
      </c>
      <c r="L47" s="15">
        <v>83333.333333333328</v>
      </c>
      <c r="M47" s="12">
        <v>2</v>
      </c>
      <c r="N47" s="12">
        <v>1</v>
      </c>
      <c r="O47" s="12">
        <v>4</v>
      </c>
      <c r="P47" s="15">
        <v>116</v>
      </c>
      <c r="Q47" s="12">
        <v>1</v>
      </c>
      <c r="R47" s="17">
        <v>0.96000000000000008</v>
      </c>
      <c r="S47" s="12">
        <v>4</v>
      </c>
      <c r="T47" s="12">
        <v>0.16285211267605634</v>
      </c>
      <c r="U47" s="18">
        <v>0</v>
      </c>
      <c r="V47" s="19">
        <v>0.28554451465606689</v>
      </c>
      <c r="W47" s="19">
        <v>0.25666993856430048</v>
      </c>
      <c r="X47" s="19">
        <v>0.28347331285476679</v>
      </c>
      <c r="Y47" s="25">
        <f t="shared" si="0"/>
        <v>-0.28554451465606689</v>
      </c>
      <c r="Z47" s="26">
        <f t="shared" si="1"/>
        <v>-0.25666993856430048</v>
      </c>
      <c r="AA47" s="25">
        <f t="shared" si="2"/>
        <v>-0.28347331285476679</v>
      </c>
    </row>
    <row r="48" spans="1:27" ht="17">
      <c r="A48" s="11" t="s">
        <v>53</v>
      </c>
      <c r="B48" s="12">
        <v>5</v>
      </c>
      <c r="C48" s="12">
        <v>3</v>
      </c>
      <c r="D48" s="12">
        <v>3</v>
      </c>
      <c r="E48" s="12">
        <v>2</v>
      </c>
      <c r="F48" s="15">
        <v>1</v>
      </c>
      <c r="G48" s="15">
        <v>7729</v>
      </c>
      <c r="H48" s="12">
        <v>3</v>
      </c>
      <c r="I48" s="15">
        <v>1949</v>
      </c>
      <c r="J48" s="16">
        <v>4.78</v>
      </c>
      <c r="K48" s="12">
        <v>1</v>
      </c>
      <c r="L48" s="15">
        <v>166666.66666666666</v>
      </c>
      <c r="M48" s="12">
        <v>4</v>
      </c>
      <c r="N48" s="12">
        <v>2</v>
      </c>
      <c r="O48" s="12">
        <v>4</v>
      </c>
      <c r="P48" s="15">
        <v>424</v>
      </c>
      <c r="Q48" s="12">
        <v>1</v>
      </c>
      <c r="R48" s="17">
        <v>0.78</v>
      </c>
      <c r="S48" s="12">
        <v>4</v>
      </c>
      <c r="T48" s="12">
        <v>0.1667521806054387</v>
      </c>
      <c r="U48" s="18">
        <v>0.1924686192468619</v>
      </c>
      <c r="V48" s="19">
        <v>0.28368675708770752</v>
      </c>
      <c r="W48" s="19">
        <v>0.27283376455307012</v>
      </c>
      <c r="X48" s="19">
        <v>0.32245278358459473</v>
      </c>
      <c r="Y48" s="25">
        <f t="shared" si="0"/>
        <v>-0.47393771617308927</v>
      </c>
      <c r="Z48" s="26">
        <f t="shared" si="1"/>
        <v>-0.41754934191703846</v>
      </c>
      <c r="AA48" s="25">
        <f t="shared" si="2"/>
        <v>-0.67535250601561192</v>
      </c>
    </row>
    <row r="49" spans="1:27" ht="34">
      <c r="A49" s="11" t="s">
        <v>131</v>
      </c>
      <c r="B49" s="12">
        <v>5</v>
      </c>
      <c r="C49" s="12">
        <v>1</v>
      </c>
      <c r="D49" s="12">
        <v>1</v>
      </c>
      <c r="E49" s="12">
        <v>2</v>
      </c>
      <c r="F49" s="15">
        <v>1</v>
      </c>
      <c r="G49" s="15">
        <v>8391</v>
      </c>
      <c r="H49" s="12">
        <v>3</v>
      </c>
      <c r="I49" s="15">
        <v>952</v>
      </c>
      <c r="J49" s="16">
        <v>1.6</v>
      </c>
      <c r="K49" s="12">
        <v>1</v>
      </c>
      <c r="L49" s="15">
        <v>40000</v>
      </c>
      <c r="M49" s="12">
        <v>1</v>
      </c>
      <c r="N49" s="12">
        <v>3</v>
      </c>
      <c r="O49" s="12">
        <v>4</v>
      </c>
      <c r="P49" s="15">
        <v>165</v>
      </c>
      <c r="Q49" s="12">
        <v>2</v>
      </c>
      <c r="R49" s="17">
        <v>1</v>
      </c>
      <c r="S49" s="12">
        <v>3</v>
      </c>
      <c r="T49" s="12">
        <v>0.87920168067226889</v>
      </c>
      <c r="U49" s="18">
        <v>0.24999999999999994</v>
      </c>
      <c r="V49" s="19">
        <v>0.28421276807785029</v>
      </c>
      <c r="W49" s="19">
        <v>0.27163991332054138</v>
      </c>
      <c r="X49" s="19">
        <v>0.118965744972229</v>
      </c>
      <c r="Y49" s="25">
        <f t="shared" si="0"/>
        <v>-0.13685107231140139</v>
      </c>
      <c r="Z49" s="26">
        <f t="shared" si="1"/>
        <v>-8.6559653282165763E-2</v>
      </c>
      <c r="AA49" s="25">
        <f t="shared" si="2"/>
        <v>0.52413702011108387</v>
      </c>
    </row>
    <row r="50" spans="1:27" ht="34">
      <c r="A50" s="11" t="s">
        <v>132</v>
      </c>
      <c r="B50" s="12">
        <v>2</v>
      </c>
      <c r="C50" s="12">
        <v>4</v>
      </c>
      <c r="D50" s="12">
        <v>3</v>
      </c>
      <c r="E50" s="12">
        <v>2</v>
      </c>
      <c r="F50" s="15">
        <v>1</v>
      </c>
      <c r="G50" s="15">
        <v>4250</v>
      </c>
      <c r="H50" s="12">
        <v>4</v>
      </c>
      <c r="I50" s="15">
        <v>1137</v>
      </c>
      <c r="J50" s="16">
        <v>1.6</v>
      </c>
      <c r="K50" s="12">
        <v>1</v>
      </c>
      <c r="L50" s="15">
        <v>158333.33333333334</v>
      </c>
      <c r="M50" s="12">
        <v>4</v>
      </c>
      <c r="N50" s="12">
        <v>4</v>
      </c>
      <c r="O50" s="12">
        <v>4</v>
      </c>
      <c r="P50" s="15">
        <v>100</v>
      </c>
      <c r="Q50" s="12">
        <v>2</v>
      </c>
      <c r="R50" s="17">
        <v>0.63157894736842102</v>
      </c>
      <c r="S50" s="12">
        <v>4</v>
      </c>
      <c r="T50" s="12">
        <v>5.8927000879507474E-2</v>
      </c>
      <c r="U50" s="18">
        <v>7.8167115902965101E-2</v>
      </c>
      <c r="V50" s="19">
        <v>0.28453737497329712</v>
      </c>
      <c r="W50" s="19">
        <v>0.24976944923400879</v>
      </c>
      <c r="X50" s="19">
        <v>0.1145440638065338</v>
      </c>
      <c r="Y50" s="25">
        <f t="shared" si="0"/>
        <v>-2.6401160729342426</v>
      </c>
      <c r="Z50" s="26">
        <f t="shared" si="1"/>
        <v>-2.1953264022695551</v>
      </c>
      <c r="AA50" s="25">
        <f t="shared" si="2"/>
        <v>-0.46537405766289525</v>
      </c>
    </row>
    <row r="51" spans="1:27" ht="17">
      <c r="A51" s="11" t="s">
        <v>133</v>
      </c>
      <c r="B51" s="12">
        <v>2</v>
      </c>
      <c r="C51" s="12">
        <v>5</v>
      </c>
      <c r="D51" s="12">
        <v>1</v>
      </c>
      <c r="E51" s="12">
        <v>1</v>
      </c>
      <c r="F51" s="15">
        <v>3</v>
      </c>
      <c r="G51" s="15">
        <v>5513</v>
      </c>
      <c r="H51" s="12">
        <v>3</v>
      </c>
      <c r="I51" s="15">
        <v>939</v>
      </c>
      <c r="J51" s="16">
        <v>0.8</v>
      </c>
      <c r="K51" s="12">
        <v>2</v>
      </c>
      <c r="L51" s="15">
        <v>143500</v>
      </c>
      <c r="M51" s="12">
        <v>3</v>
      </c>
      <c r="N51" s="12">
        <v>2</v>
      </c>
      <c r="O51" s="12">
        <v>4</v>
      </c>
      <c r="P51" s="15">
        <v>1350</v>
      </c>
      <c r="Q51" s="12">
        <v>1</v>
      </c>
      <c r="R51" s="17">
        <v>0.83623693379790942</v>
      </c>
      <c r="S51" s="12">
        <v>4</v>
      </c>
      <c r="T51" s="12">
        <v>-1.5974440894568689E-2</v>
      </c>
      <c r="U51" s="18">
        <v>0.20000000000000004</v>
      </c>
      <c r="V51" s="19">
        <v>0.2806696891784668</v>
      </c>
      <c r="W51" s="19">
        <v>0.24207222461700439</v>
      </c>
      <c r="X51" s="19">
        <v>0.11618936061859129</v>
      </c>
      <c r="Y51" s="25">
        <f t="shared" si="0"/>
        <v>-0.40334844589233371</v>
      </c>
      <c r="Z51" s="26">
        <f t="shared" si="1"/>
        <v>-0.21036112308502175</v>
      </c>
      <c r="AA51" s="25">
        <f t="shared" si="2"/>
        <v>0.41905319690704362</v>
      </c>
    </row>
    <row r="52" spans="1:27" ht="51">
      <c r="A52" s="11" t="s">
        <v>134</v>
      </c>
      <c r="B52" s="12">
        <v>2</v>
      </c>
      <c r="C52" s="12">
        <v>1</v>
      </c>
      <c r="D52" s="12">
        <v>2</v>
      </c>
      <c r="E52" s="12">
        <v>1</v>
      </c>
      <c r="F52" s="15">
        <v>1</v>
      </c>
      <c r="G52" s="15">
        <v>6339</v>
      </c>
      <c r="H52" s="12">
        <v>3</v>
      </c>
      <c r="I52" s="15">
        <v>417</v>
      </c>
      <c r="J52" s="16">
        <v>0.25</v>
      </c>
      <c r="K52" s="12">
        <v>2</v>
      </c>
      <c r="L52" s="15">
        <v>30000</v>
      </c>
      <c r="M52" s="12">
        <v>1</v>
      </c>
      <c r="N52" s="12">
        <v>1</v>
      </c>
      <c r="O52" s="12">
        <v>4</v>
      </c>
      <c r="P52" s="15">
        <v>55</v>
      </c>
      <c r="Q52" s="12">
        <v>2</v>
      </c>
      <c r="R52" s="17">
        <v>1</v>
      </c>
      <c r="S52" s="12">
        <v>1</v>
      </c>
      <c r="T52" s="12">
        <v>0.3501199040767386</v>
      </c>
      <c r="U52" s="18">
        <v>4.0869565217391379E-2</v>
      </c>
      <c r="V52" s="19">
        <v>0.27972185611724848</v>
      </c>
      <c r="W52" s="19">
        <v>0.28109526634216309</v>
      </c>
      <c r="X52" s="19">
        <v>0.53007245063781738</v>
      </c>
      <c r="Y52" s="25">
        <f t="shared" si="0"/>
        <v>-5.8442581815922372</v>
      </c>
      <c r="Z52" s="26">
        <f t="shared" si="1"/>
        <v>-5.8778628998614249</v>
      </c>
      <c r="AA52" s="25">
        <f t="shared" si="2"/>
        <v>-11.969857834755082</v>
      </c>
    </row>
    <row r="53" spans="1:27" ht="34">
      <c r="A53" s="11" t="s">
        <v>135</v>
      </c>
      <c r="B53" s="12">
        <v>2</v>
      </c>
      <c r="C53" s="12">
        <v>1</v>
      </c>
      <c r="D53" s="12">
        <v>2</v>
      </c>
      <c r="E53" s="12">
        <v>2</v>
      </c>
      <c r="F53" s="15">
        <v>1</v>
      </c>
      <c r="G53" s="15">
        <v>4446</v>
      </c>
      <c r="H53" s="12">
        <v>3</v>
      </c>
      <c r="I53" s="15">
        <v>611</v>
      </c>
      <c r="J53" s="16">
        <v>0.71399999999999997</v>
      </c>
      <c r="K53" s="12">
        <v>1</v>
      </c>
      <c r="L53" s="15">
        <v>68333.333333333328</v>
      </c>
      <c r="M53" s="12">
        <v>2</v>
      </c>
      <c r="N53" s="12">
        <v>1</v>
      </c>
      <c r="O53" s="12">
        <v>4</v>
      </c>
      <c r="P53" s="15">
        <v>48</v>
      </c>
      <c r="Q53" s="12">
        <v>2</v>
      </c>
      <c r="R53" s="17">
        <v>0.95121951219512202</v>
      </c>
      <c r="S53" s="12">
        <v>3</v>
      </c>
      <c r="T53" s="12">
        <v>3.7643207855973811E-2</v>
      </c>
      <c r="U53" s="18">
        <v>4.4000000000000004E-2</v>
      </c>
      <c r="V53" s="19">
        <v>0.28028306365013123</v>
      </c>
      <c r="W53" s="19">
        <v>0.27156731486320501</v>
      </c>
      <c r="X53" s="19">
        <v>0.52297723293304443</v>
      </c>
      <c r="Y53" s="25">
        <f t="shared" si="0"/>
        <v>-5.3700696284120726</v>
      </c>
      <c r="Z53" s="26">
        <f t="shared" si="1"/>
        <v>-5.1719844287092043</v>
      </c>
      <c r="AA53" s="25">
        <f t="shared" si="2"/>
        <v>-10.885846203023737</v>
      </c>
    </row>
    <row r="54" spans="1:27" ht="34">
      <c r="A54" s="11" t="s">
        <v>136</v>
      </c>
      <c r="B54" s="12">
        <v>8</v>
      </c>
      <c r="C54" s="12">
        <v>4</v>
      </c>
      <c r="D54" s="12">
        <v>2</v>
      </c>
      <c r="E54" s="12">
        <v>2</v>
      </c>
      <c r="F54" s="15">
        <v>1</v>
      </c>
      <c r="G54" s="15">
        <v>5524</v>
      </c>
      <c r="H54" s="12">
        <v>3</v>
      </c>
      <c r="I54" s="15">
        <v>897</v>
      </c>
      <c r="J54" s="16">
        <v>1.8</v>
      </c>
      <c r="K54" s="12">
        <v>1</v>
      </c>
      <c r="L54" s="15">
        <v>190000</v>
      </c>
      <c r="M54" s="12">
        <v>4</v>
      </c>
      <c r="N54" s="12">
        <v>1</v>
      </c>
      <c r="O54" s="12">
        <v>4</v>
      </c>
      <c r="P54" s="15">
        <v>27</v>
      </c>
      <c r="Q54" s="12">
        <v>1</v>
      </c>
      <c r="R54" s="17">
        <v>1</v>
      </c>
      <c r="S54" s="12">
        <v>3</v>
      </c>
      <c r="T54" s="12">
        <v>0.72798216276477146</v>
      </c>
      <c r="U54" s="18">
        <v>0.38888888888888884</v>
      </c>
      <c r="V54" s="19">
        <v>0.28274613618850708</v>
      </c>
      <c r="W54" s="19">
        <v>0.28080630302429199</v>
      </c>
      <c r="X54" s="19">
        <v>0.27674591541290278</v>
      </c>
      <c r="Y54" s="25">
        <f t="shared" si="0"/>
        <v>0.27293850694383887</v>
      </c>
      <c r="Z54" s="26">
        <f t="shared" si="1"/>
        <v>0.27792664936610623</v>
      </c>
      <c r="AA54" s="25">
        <f t="shared" si="2"/>
        <v>0.28836764608110704</v>
      </c>
    </row>
    <row r="55" spans="1:27" ht="34">
      <c r="A55" s="11" t="s">
        <v>137</v>
      </c>
      <c r="B55" s="12">
        <v>8</v>
      </c>
      <c r="C55" s="12">
        <v>4</v>
      </c>
      <c r="D55" s="12">
        <v>2</v>
      </c>
      <c r="E55" s="12">
        <v>2</v>
      </c>
      <c r="F55" s="15">
        <v>1</v>
      </c>
      <c r="G55" s="15">
        <v>5804</v>
      </c>
      <c r="H55" s="12">
        <v>3</v>
      </c>
      <c r="I55" s="15">
        <v>723</v>
      </c>
      <c r="J55" s="16">
        <v>1.2</v>
      </c>
      <c r="K55" s="12">
        <v>1</v>
      </c>
      <c r="L55" s="15">
        <v>106000</v>
      </c>
      <c r="M55" s="12">
        <v>3</v>
      </c>
      <c r="N55" s="12">
        <v>2</v>
      </c>
      <c r="O55" s="12">
        <v>4</v>
      </c>
      <c r="P55" s="15">
        <v>125</v>
      </c>
      <c r="Q55" s="12">
        <v>1</v>
      </c>
      <c r="R55" s="17">
        <v>1</v>
      </c>
      <c r="S55" s="12">
        <v>1</v>
      </c>
      <c r="T55" s="12">
        <v>0.31950207468879666</v>
      </c>
      <c r="U55" s="18">
        <v>0.98</v>
      </c>
      <c r="V55" s="19">
        <v>0.28750574588775629</v>
      </c>
      <c r="W55" s="19">
        <v>0.30489045381546021</v>
      </c>
      <c r="X55" s="19">
        <v>0.48905351758003229</v>
      </c>
      <c r="Y55" s="25">
        <f t="shared" si="0"/>
        <v>0.70662678991045269</v>
      </c>
      <c r="Z55" s="26">
        <f t="shared" si="1"/>
        <v>0.68888729202504062</v>
      </c>
      <c r="AA55" s="25">
        <f t="shared" si="2"/>
        <v>0.50096579838772215</v>
      </c>
    </row>
    <row r="56" spans="1:27" ht="17">
      <c r="A56" s="11" t="s">
        <v>54</v>
      </c>
      <c r="B56" s="12">
        <v>1</v>
      </c>
      <c r="C56" s="12">
        <v>4</v>
      </c>
      <c r="D56" s="12">
        <v>3</v>
      </c>
      <c r="E56" s="12">
        <v>2</v>
      </c>
      <c r="F56" s="15">
        <v>1</v>
      </c>
      <c r="G56" s="15">
        <v>4018</v>
      </c>
      <c r="H56" s="12">
        <v>3</v>
      </c>
      <c r="I56" s="15">
        <v>545</v>
      </c>
      <c r="J56" s="16">
        <v>1</v>
      </c>
      <c r="K56" s="12">
        <v>1</v>
      </c>
      <c r="L56" s="15">
        <v>125000</v>
      </c>
      <c r="M56" s="12">
        <v>3</v>
      </c>
      <c r="N56" s="12">
        <v>2</v>
      </c>
      <c r="O56" s="12">
        <v>6</v>
      </c>
      <c r="P56" s="15">
        <v>65</v>
      </c>
      <c r="Q56" s="12">
        <v>3</v>
      </c>
      <c r="R56" s="17">
        <v>1</v>
      </c>
      <c r="S56" s="12">
        <v>2</v>
      </c>
      <c r="T56" s="12">
        <v>0.70091743119266059</v>
      </c>
      <c r="U56" s="18">
        <v>0.39999999999999991</v>
      </c>
      <c r="V56" s="19">
        <v>0.28678590059280401</v>
      </c>
      <c r="W56" s="19">
        <v>0.28556674718856812</v>
      </c>
      <c r="X56" s="19">
        <v>0.23305439949035639</v>
      </c>
      <c r="Y56" s="25">
        <f t="shared" si="0"/>
        <v>0.28303524851798983</v>
      </c>
      <c r="Z56" s="26">
        <f t="shared" si="1"/>
        <v>0.28608313202857955</v>
      </c>
      <c r="AA56" s="25">
        <f t="shared" si="2"/>
        <v>0.41736400127410889</v>
      </c>
    </row>
    <row r="57" spans="1:27" ht="17">
      <c r="A57" s="11" t="s">
        <v>55</v>
      </c>
      <c r="B57" s="12">
        <v>1</v>
      </c>
      <c r="C57" s="12">
        <v>3</v>
      </c>
      <c r="D57" s="12">
        <v>3</v>
      </c>
      <c r="E57" s="12">
        <v>2</v>
      </c>
      <c r="F57" s="15">
        <v>1</v>
      </c>
      <c r="G57" s="15">
        <v>4196</v>
      </c>
      <c r="H57" s="12">
        <v>3</v>
      </c>
      <c r="I57" s="15">
        <v>505</v>
      </c>
      <c r="J57" s="16">
        <v>1.2</v>
      </c>
      <c r="K57" s="12">
        <v>2</v>
      </c>
      <c r="L57" s="15">
        <v>90000</v>
      </c>
      <c r="M57" s="12">
        <v>2</v>
      </c>
      <c r="N57" s="12">
        <v>2</v>
      </c>
      <c r="O57" s="12">
        <v>6</v>
      </c>
      <c r="P57" s="15">
        <v>56</v>
      </c>
      <c r="Q57" s="12">
        <v>1</v>
      </c>
      <c r="R57" s="17">
        <v>1</v>
      </c>
      <c r="S57" s="12">
        <v>1</v>
      </c>
      <c r="T57" s="12">
        <v>0.20792079207920791</v>
      </c>
      <c r="U57" s="18">
        <v>8.3333333333333412E-2</v>
      </c>
      <c r="V57" s="19">
        <v>0.28563719987869263</v>
      </c>
      <c r="W57" s="19">
        <v>0.30588063597679138</v>
      </c>
      <c r="X57" s="19">
        <v>0.41150268912315369</v>
      </c>
      <c r="Y57" s="25">
        <f t="shared" si="0"/>
        <v>-2.427646398544308</v>
      </c>
      <c r="Z57" s="26">
        <f t="shared" si="1"/>
        <v>-2.670567631721493</v>
      </c>
      <c r="AA57" s="25">
        <f t="shared" si="2"/>
        <v>-3.9380322694778394</v>
      </c>
    </row>
    <row r="58" spans="1:27" ht="17">
      <c r="A58" s="11" t="s">
        <v>55</v>
      </c>
      <c r="B58" s="12">
        <v>1</v>
      </c>
      <c r="C58" s="12">
        <v>3</v>
      </c>
      <c r="D58" s="12">
        <v>3</v>
      </c>
      <c r="E58" s="12">
        <v>2</v>
      </c>
      <c r="F58" s="15">
        <v>1</v>
      </c>
      <c r="G58" s="15">
        <v>4623</v>
      </c>
      <c r="H58" s="12">
        <v>3</v>
      </c>
      <c r="I58" s="15">
        <v>761</v>
      </c>
      <c r="J58" s="16">
        <v>1.2</v>
      </c>
      <c r="K58" s="12">
        <v>2</v>
      </c>
      <c r="L58" s="15">
        <v>116666.66666666667</v>
      </c>
      <c r="M58" s="12">
        <v>3</v>
      </c>
      <c r="N58" s="12">
        <v>2</v>
      </c>
      <c r="O58" s="12">
        <v>6</v>
      </c>
      <c r="P58" s="15">
        <v>56</v>
      </c>
      <c r="Q58" s="12">
        <v>3</v>
      </c>
      <c r="R58" s="17">
        <v>0.8571428571428571</v>
      </c>
      <c r="S58" s="12">
        <v>2</v>
      </c>
      <c r="T58" s="12">
        <v>0.66360052562417871</v>
      </c>
      <c r="U58" s="18">
        <v>8.3333333333333412E-2</v>
      </c>
      <c r="V58" s="19">
        <v>0.28238600492477423</v>
      </c>
      <c r="W58" s="19">
        <v>0.24115884304046631</v>
      </c>
      <c r="X58" s="19">
        <v>9.9472939968109131E-2</v>
      </c>
      <c r="Y58" s="25">
        <f t="shared" si="0"/>
        <v>-2.3886320590972874</v>
      </c>
      <c r="Z58" s="26">
        <f t="shared" si="1"/>
        <v>-1.8939061164855928</v>
      </c>
      <c r="AA58" s="25">
        <f t="shared" si="2"/>
        <v>-0.19367527961730843</v>
      </c>
    </row>
    <row r="59" spans="1:27" ht="17">
      <c r="A59" s="11" t="s">
        <v>215</v>
      </c>
      <c r="B59" s="12">
        <v>5</v>
      </c>
      <c r="C59" s="12">
        <v>2</v>
      </c>
      <c r="D59" s="12">
        <v>1</v>
      </c>
      <c r="E59" s="12">
        <v>1</v>
      </c>
      <c r="F59" s="15">
        <v>0</v>
      </c>
      <c r="G59" s="15">
        <v>8521</v>
      </c>
      <c r="H59" s="12">
        <v>3</v>
      </c>
      <c r="I59" s="15">
        <v>1386</v>
      </c>
      <c r="J59" s="16">
        <v>3.7</v>
      </c>
      <c r="K59" s="12">
        <v>2</v>
      </c>
      <c r="L59" s="15">
        <v>0</v>
      </c>
      <c r="M59" s="12">
        <v>1</v>
      </c>
      <c r="N59" s="12">
        <v>1</v>
      </c>
      <c r="O59" s="12">
        <v>6</v>
      </c>
      <c r="P59" s="15">
        <v>116</v>
      </c>
      <c r="Q59" s="12">
        <v>2</v>
      </c>
      <c r="R59" s="17">
        <v>1</v>
      </c>
      <c r="S59" s="12">
        <v>3</v>
      </c>
      <c r="T59" s="12">
        <v>9.7402597402597407E-2</v>
      </c>
      <c r="U59" s="18">
        <v>0</v>
      </c>
      <c r="V59" s="19">
        <v>0.2898595929145813</v>
      </c>
      <c r="W59" s="19">
        <v>0.30804723501205439</v>
      </c>
      <c r="X59" s="19">
        <v>0.50936287641525269</v>
      </c>
      <c r="Y59" s="25">
        <f t="shared" si="0"/>
        <v>-0.2898595929145813</v>
      </c>
      <c r="Z59" s="26">
        <f t="shared" si="1"/>
        <v>-0.30804723501205439</v>
      </c>
      <c r="AA59" s="25">
        <f t="shared" si="2"/>
        <v>-0.50936287641525269</v>
      </c>
    </row>
    <row r="60" spans="1:27" ht="34">
      <c r="A60" s="11" t="s">
        <v>56</v>
      </c>
      <c r="B60" s="12">
        <v>5</v>
      </c>
      <c r="C60" s="12">
        <v>2</v>
      </c>
      <c r="D60" s="12">
        <v>3</v>
      </c>
      <c r="E60" s="12">
        <v>1</v>
      </c>
      <c r="F60" s="15">
        <v>3</v>
      </c>
      <c r="G60" s="15">
        <v>8124</v>
      </c>
      <c r="H60" s="12">
        <v>3</v>
      </c>
      <c r="I60" s="15">
        <v>1691</v>
      </c>
      <c r="J60" s="16">
        <v>2.8648648648648645</v>
      </c>
      <c r="K60" s="12">
        <v>2</v>
      </c>
      <c r="L60" s="15">
        <v>100000</v>
      </c>
      <c r="M60" s="12">
        <v>3</v>
      </c>
      <c r="N60" s="12">
        <v>3</v>
      </c>
      <c r="O60" s="12">
        <v>6</v>
      </c>
      <c r="P60" s="15">
        <v>115</v>
      </c>
      <c r="Q60" s="12">
        <v>1</v>
      </c>
      <c r="R60" s="17">
        <v>1</v>
      </c>
      <c r="S60" s="12">
        <v>2</v>
      </c>
      <c r="T60" s="12">
        <v>0.8095801301005322</v>
      </c>
      <c r="U60" s="18">
        <v>0.8500000000000002</v>
      </c>
      <c r="V60" s="19">
        <v>0.28176647424697882</v>
      </c>
      <c r="W60" s="19">
        <v>0.26429533958435059</v>
      </c>
      <c r="X60" s="19">
        <v>0.18723538517951971</v>
      </c>
      <c r="Y60" s="25">
        <f t="shared" si="0"/>
        <v>0.66851003029767198</v>
      </c>
      <c r="Z60" s="26">
        <f t="shared" si="1"/>
        <v>0.6890643063713523</v>
      </c>
      <c r="AA60" s="25">
        <f t="shared" si="2"/>
        <v>0.77972307625938853</v>
      </c>
    </row>
    <row r="61" spans="1:27" ht="17">
      <c r="A61" s="11" t="s">
        <v>57</v>
      </c>
      <c r="B61" s="12">
        <v>5</v>
      </c>
      <c r="C61" s="12">
        <v>2</v>
      </c>
      <c r="D61" s="12">
        <v>3</v>
      </c>
      <c r="E61" s="12">
        <v>2</v>
      </c>
      <c r="F61" s="15">
        <v>1</v>
      </c>
      <c r="G61" s="15">
        <v>9389</v>
      </c>
      <c r="H61" s="12">
        <v>3</v>
      </c>
      <c r="I61" s="15">
        <v>1364</v>
      </c>
      <c r="J61" s="16">
        <v>4.7</v>
      </c>
      <c r="K61" s="12">
        <v>1</v>
      </c>
      <c r="L61" s="15">
        <v>108333.33333333333</v>
      </c>
      <c r="M61" s="12">
        <v>3</v>
      </c>
      <c r="N61" s="12">
        <v>2</v>
      </c>
      <c r="O61" s="12">
        <v>6</v>
      </c>
      <c r="P61" s="15">
        <v>90</v>
      </c>
      <c r="Q61" s="12">
        <v>5</v>
      </c>
      <c r="R61" s="17">
        <v>0.23076923076923078</v>
      </c>
      <c r="S61" s="12">
        <v>5</v>
      </c>
      <c r="T61" s="12">
        <v>0</v>
      </c>
      <c r="U61" s="18">
        <v>0</v>
      </c>
      <c r="V61" s="19">
        <v>0.28742599487304688</v>
      </c>
      <c r="W61" s="19">
        <v>0.29055958986282349</v>
      </c>
      <c r="X61" s="19">
        <v>0.43792769312858582</v>
      </c>
      <c r="Y61" s="25">
        <f t="shared" si="0"/>
        <v>-0.28742599487304688</v>
      </c>
      <c r="Z61" s="26">
        <f t="shared" si="1"/>
        <v>-0.29055958986282349</v>
      </c>
      <c r="AA61" s="25">
        <f t="shared" si="2"/>
        <v>-0.43792769312858582</v>
      </c>
    </row>
    <row r="62" spans="1:27" ht="34">
      <c r="A62" s="11" t="s">
        <v>139</v>
      </c>
      <c r="B62" s="12">
        <v>2</v>
      </c>
      <c r="C62" s="12">
        <v>5</v>
      </c>
      <c r="D62" s="12">
        <v>3</v>
      </c>
      <c r="E62" s="12">
        <v>2</v>
      </c>
      <c r="F62" s="15">
        <v>1</v>
      </c>
      <c r="G62" s="15">
        <v>7891</v>
      </c>
      <c r="H62" s="12">
        <v>3</v>
      </c>
      <c r="I62" s="15">
        <v>1110</v>
      </c>
      <c r="J62" s="16">
        <v>1.2</v>
      </c>
      <c r="K62" s="12">
        <v>2</v>
      </c>
      <c r="L62" s="15">
        <v>165000</v>
      </c>
      <c r="M62" s="12">
        <v>4</v>
      </c>
      <c r="N62" s="12">
        <v>2</v>
      </c>
      <c r="O62" s="12">
        <v>6</v>
      </c>
      <c r="P62" s="15">
        <v>33</v>
      </c>
      <c r="Q62" s="12">
        <v>1</v>
      </c>
      <c r="R62" s="17">
        <v>1</v>
      </c>
      <c r="S62" s="12">
        <v>2</v>
      </c>
      <c r="T62" s="12">
        <v>0.42972972972972973</v>
      </c>
      <c r="U62" s="18">
        <v>1.1666666666666667</v>
      </c>
      <c r="V62" s="19">
        <v>0.28121644258499151</v>
      </c>
      <c r="W62" s="19">
        <v>0.27067717909812927</v>
      </c>
      <c r="X62" s="19">
        <v>0.32789322733879089</v>
      </c>
      <c r="Y62" s="25">
        <f t="shared" si="0"/>
        <v>0.75895733492715023</v>
      </c>
      <c r="Z62" s="26">
        <f t="shared" si="1"/>
        <v>0.76799098934446064</v>
      </c>
      <c r="AA62" s="25">
        <f t="shared" si="2"/>
        <v>0.71894866228103638</v>
      </c>
    </row>
    <row r="63" spans="1:27" ht="34">
      <c r="A63" s="11" t="s">
        <v>140</v>
      </c>
      <c r="B63" s="12">
        <v>2</v>
      </c>
      <c r="C63" s="12">
        <v>1</v>
      </c>
      <c r="D63" s="12">
        <v>2</v>
      </c>
      <c r="E63" s="12">
        <v>1</v>
      </c>
      <c r="F63" s="15">
        <v>3</v>
      </c>
      <c r="G63" s="15">
        <v>6038</v>
      </c>
      <c r="H63" s="12">
        <v>3</v>
      </c>
      <c r="I63" s="15">
        <v>763</v>
      </c>
      <c r="J63" s="16">
        <v>0.5</v>
      </c>
      <c r="K63" s="12">
        <v>1</v>
      </c>
      <c r="L63" s="15">
        <v>60000</v>
      </c>
      <c r="M63" s="12">
        <v>2</v>
      </c>
      <c r="N63" s="12">
        <v>1</v>
      </c>
      <c r="O63" s="12">
        <v>6</v>
      </c>
      <c r="P63" s="15">
        <v>60</v>
      </c>
      <c r="Q63" s="12">
        <v>2</v>
      </c>
      <c r="R63" s="17">
        <v>1</v>
      </c>
      <c r="S63" s="12">
        <v>1</v>
      </c>
      <c r="T63" s="12">
        <v>0.10747051114023591</v>
      </c>
      <c r="U63" s="18">
        <v>4.0869565217391379E-2</v>
      </c>
      <c r="V63" s="19">
        <v>0.28018194437026978</v>
      </c>
      <c r="W63" s="19">
        <v>0.25354862213134771</v>
      </c>
      <c r="X63" s="19">
        <v>0.2730536162853241</v>
      </c>
      <c r="Y63" s="25">
        <f t="shared" si="0"/>
        <v>-5.8555156601236096</v>
      </c>
      <c r="Z63" s="26">
        <f t="shared" si="1"/>
        <v>-5.2038492649159434</v>
      </c>
      <c r="AA63" s="25">
        <f t="shared" si="2"/>
        <v>-5.6810991218749392</v>
      </c>
    </row>
    <row r="64" spans="1:27" ht="34">
      <c r="A64" s="11" t="s">
        <v>58</v>
      </c>
      <c r="B64" s="12">
        <v>4</v>
      </c>
      <c r="C64" s="12">
        <v>4</v>
      </c>
      <c r="D64" s="12">
        <v>1</v>
      </c>
      <c r="E64" s="12">
        <v>2</v>
      </c>
      <c r="F64" s="15">
        <v>1</v>
      </c>
      <c r="G64" s="15">
        <v>8046</v>
      </c>
      <c r="H64" s="12">
        <v>3</v>
      </c>
      <c r="I64" s="15">
        <v>1810</v>
      </c>
      <c r="J64" s="16">
        <v>3</v>
      </c>
      <c r="K64" s="12">
        <v>1</v>
      </c>
      <c r="L64" s="15">
        <v>361166.66666666669</v>
      </c>
      <c r="M64" s="12">
        <v>6</v>
      </c>
      <c r="N64" s="12">
        <v>4</v>
      </c>
      <c r="O64" s="12">
        <v>7</v>
      </c>
      <c r="P64" s="15">
        <v>250</v>
      </c>
      <c r="Q64" s="12">
        <v>2</v>
      </c>
      <c r="R64" s="17">
        <v>0.23534840793724041</v>
      </c>
      <c r="S64" s="12">
        <v>5</v>
      </c>
      <c r="T64" s="12">
        <v>0.35635359116022097</v>
      </c>
      <c r="U64" s="18">
        <v>0.3235294117647059</v>
      </c>
      <c r="V64" s="19">
        <v>0.27875399589538569</v>
      </c>
      <c r="W64" s="19">
        <v>0.28270897269248962</v>
      </c>
      <c r="X64" s="19">
        <v>0.1795809268951416</v>
      </c>
      <c r="Y64" s="25">
        <f t="shared" si="0"/>
        <v>0.13839673995971702</v>
      </c>
      <c r="Z64" s="26">
        <f t="shared" si="1"/>
        <v>0.12617226622321392</v>
      </c>
      <c r="AA64" s="25">
        <f t="shared" si="2"/>
        <v>0.44493168050592596</v>
      </c>
    </row>
    <row r="65" spans="1:27" ht="17">
      <c r="A65" s="11" t="s">
        <v>59</v>
      </c>
      <c r="B65" s="12">
        <v>7</v>
      </c>
      <c r="C65" s="12">
        <v>5</v>
      </c>
      <c r="D65" s="12">
        <v>2</v>
      </c>
      <c r="E65" s="12">
        <v>2</v>
      </c>
      <c r="F65" s="15">
        <v>1</v>
      </c>
      <c r="G65" s="15">
        <v>5201</v>
      </c>
      <c r="H65" s="12">
        <v>3</v>
      </c>
      <c r="I65" s="15">
        <v>1418</v>
      </c>
      <c r="J65" s="16">
        <v>0.83</v>
      </c>
      <c r="K65" s="12">
        <v>1</v>
      </c>
      <c r="L65" s="15">
        <v>215000</v>
      </c>
      <c r="M65" s="12">
        <v>5</v>
      </c>
      <c r="N65" s="12">
        <v>2</v>
      </c>
      <c r="O65" s="12">
        <v>7</v>
      </c>
      <c r="P65" s="15">
        <v>1250</v>
      </c>
      <c r="Q65" s="12">
        <v>5</v>
      </c>
      <c r="R65" s="17">
        <v>0.83720930232558144</v>
      </c>
      <c r="S65" s="12">
        <v>1</v>
      </c>
      <c r="T65" s="12">
        <v>0.24400564174894218</v>
      </c>
      <c r="U65" s="18">
        <v>0.24999999999999989</v>
      </c>
      <c r="V65" s="19">
        <v>0.27838730812072748</v>
      </c>
      <c r="W65" s="19">
        <v>0.26195460557937622</v>
      </c>
      <c r="X65" s="19">
        <v>0.25525990128517151</v>
      </c>
      <c r="Y65" s="25">
        <f t="shared" si="0"/>
        <v>-0.11354923248291043</v>
      </c>
      <c r="Z65" s="26">
        <f t="shared" si="1"/>
        <v>-4.7818422317505348E-2</v>
      </c>
      <c r="AA65" s="25">
        <f t="shared" si="2"/>
        <v>-2.103960514068649E-2</v>
      </c>
    </row>
    <row r="66" spans="1:27" ht="17">
      <c r="A66" s="11" t="s">
        <v>60</v>
      </c>
      <c r="B66" s="12">
        <v>7</v>
      </c>
      <c r="C66" s="12">
        <v>5</v>
      </c>
      <c r="D66" s="12">
        <v>2</v>
      </c>
      <c r="E66" s="12">
        <v>2</v>
      </c>
      <c r="F66" s="15">
        <v>1</v>
      </c>
      <c r="G66" s="15">
        <v>6478</v>
      </c>
      <c r="H66" s="12">
        <v>3</v>
      </c>
      <c r="I66" s="15">
        <v>1114</v>
      </c>
      <c r="J66" s="16">
        <v>1.4</v>
      </c>
      <c r="K66" s="12">
        <v>1</v>
      </c>
      <c r="L66" s="15">
        <v>135000</v>
      </c>
      <c r="M66" s="12">
        <v>3</v>
      </c>
      <c r="N66" s="12">
        <v>1</v>
      </c>
      <c r="O66" s="12">
        <v>7</v>
      </c>
      <c r="P66" s="15">
        <v>1670</v>
      </c>
      <c r="Q66" s="12">
        <v>5</v>
      </c>
      <c r="R66" s="17">
        <v>0.7407407407407407</v>
      </c>
      <c r="S66" s="12">
        <v>1</v>
      </c>
      <c r="T66" s="12">
        <v>0.27378815080789948</v>
      </c>
      <c r="U66" s="18">
        <v>7.1428571428571494E-2</v>
      </c>
      <c r="V66" s="19">
        <v>0.28270646929740911</v>
      </c>
      <c r="W66" s="19">
        <v>0.2423371076583862</v>
      </c>
      <c r="X66" s="19">
        <v>0.1091801226139069</v>
      </c>
      <c r="Y66" s="25">
        <f t="shared" si="0"/>
        <v>-2.9578905701637237</v>
      </c>
      <c r="Z66" s="26">
        <f t="shared" si="1"/>
        <v>-2.3927195072174041</v>
      </c>
      <c r="AA66" s="25">
        <f t="shared" si="2"/>
        <v>-0.52852171659469527</v>
      </c>
    </row>
    <row r="67" spans="1:27" ht="17">
      <c r="A67" s="11" t="s">
        <v>61</v>
      </c>
      <c r="B67" s="12">
        <v>7</v>
      </c>
      <c r="C67" s="12">
        <v>5</v>
      </c>
      <c r="D67" s="12">
        <v>2</v>
      </c>
      <c r="E67" s="12">
        <v>1</v>
      </c>
      <c r="F67" s="15">
        <v>3</v>
      </c>
      <c r="G67" s="15">
        <v>5060</v>
      </c>
      <c r="H67" s="12">
        <v>3</v>
      </c>
      <c r="I67" s="15">
        <v>1237</v>
      </c>
      <c r="J67" s="16">
        <v>0.90600000000000003</v>
      </c>
      <c r="K67" s="12">
        <v>1</v>
      </c>
      <c r="L67" s="15">
        <v>235000</v>
      </c>
      <c r="M67" s="12">
        <v>5</v>
      </c>
      <c r="N67" s="12">
        <v>2</v>
      </c>
      <c r="O67" s="12">
        <v>7</v>
      </c>
      <c r="P67" s="15">
        <v>1850</v>
      </c>
      <c r="Q67" s="12">
        <v>3</v>
      </c>
      <c r="R67" s="17">
        <v>0.76595744680851063</v>
      </c>
      <c r="S67" s="12">
        <v>1</v>
      </c>
      <c r="T67" s="12">
        <v>0.19644300727566694</v>
      </c>
      <c r="U67" s="18">
        <v>0.43487858719646799</v>
      </c>
      <c r="V67" s="19">
        <v>0.27730658650398249</v>
      </c>
      <c r="W67" s="19">
        <v>0.26355808973312378</v>
      </c>
      <c r="X67" s="19">
        <v>0.50682330131530762</v>
      </c>
      <c r="Y67" s="25">
        <f t="shared" ref="Y67:Y104" si="3">IF(U67&gt;0,(U67-V67)/U67,-V67)</f>
        <v>0.36233561580556312</v>
      </c>
      <c r="Z67" s="26">
        <f t="shared" ref="Z67:Z104" si="4">IF(U67&gt;0,(U67-W67)/U67,-W67)</f>
        <v>0.39395017944616717</v>
      </c>
      <c r="AA67" s="25">
        <f t="shared" ref="AA67:AA104" si="5">IF(U67&gt;0,(U67-X67)/U67,-X67)</f>
        <v>-0.16543632231387995</v>
      </c>
    </row>
    <row r="68" spans="1:27" ht="17">
      <c r="A68" s="11" t="s">
        <v>62</v>
      </c>
      <c r="B68" s="12">
        <v>6</v>
      </c>
      <c r="C68" s="12">
        <v>3</v>
      </c>
      <c r="D68" s="12">
        <v>3</v>
      </c>
      <c r="E68" s="12">
        <v>2</v>
      </c>
      <c r="F68" s="15">
        <v>1</v>
      </c>
      <c r="G68" s="15">
        <v>4533</v>
      </c>
      <c r="H68" s="12">
        <v>3</v>
      </c>
      <c r="I68" s="15">
        <v>1492</v>
      </c>
      <c r="J68" s="16">
        <v>2.5</v>
      </c>
      <c r="K68" s="12">
        <v>1</v>
      </c>
      <c r="L68" s="15">
        <v>230000</v>
      </c>
      <c r="M68" s="12">
        <v>5</v>
      </c>
      <c r="N68" s="12">
        <v>3</v>
      </c>
      <c r="O68" s="12">
        <v>7</v>
      </c>
      <c r="P68" s="15">
        <v>2145</v>
      </c>
      <c r="Q68" s="12">
        <v>3</v>
      </c>
      <c r="R68" s="17">
        <v>0.86956521739130432</v>
      </c>
      <c r="S68" s="12">
        <v>1</v>
      </c>
      <c r="T68" s="12">
        <v>0.60388739946380698</v>
      </c>
      <c r="U68" s="18">
        <v>1.35</v>
      </c>
      <c r="V68" s="19">
        <v>0.27617976069450378</v>
      </c>
      <c r="W68" s="19">
        <v>0.23188456892967221</v>
      </c>
      <c r="X68" s="19">
        <v>5.0071954727172852E-2</v>
      </c>
      <c r="Y68" s="25">
        <f t="shared" si="3"/>
        <v>0.79542239948555271</v>
      </c>
      <c r="Z68" s="26">
        <f t="shared" si="4"/>
        <v>0.82823365264468729</v>
      </c>
      <c r="AA68" s="25">
        <f t="shared" si="5"/>
        <v>0.96290966316505711</v>
      </c>
    </row>
    <row r="69" spans="1:27" ht="51">
      <c r="A69" s="11" t="s">
        <v>63</v>
      </c>
      <c r="B69" s="12">
        <v>6</v>
      </c>
      <c r="C69" s="12">
        <v>1</v>
      </c>
      <c r="D69" s="12">
        <v>1</v>
      </c>
      <c r="E69" s="12">
        <v>2</v>
      </c>
      <c r="F69" s="15">
        <v>1</v>
      </c>
      <c r="G69" s="15">
        <v>8158</v>
      </c>
      <c r="H69" s="12">
        <v>3</v>
      </c>
      <c r="I69" s="15">
        <v>1093</v>
      </c>
      <c r="J69" s="16">
        <v>2</v>
      </c>
      <c r="K69" s="12">
        <v>1</v>
      </c>
      <c r="L69" s="15">
        <v>140000</v>
      </c>
      <c r="M69" s="12">
        <v>3</v>
      </c>
      <c r="N69" s="12">
        <v>2</v>
      </c>
      <c r="O69" s="12">
        <v>7</v>
      </c>
      <c r="P69" s="15">
        <v>1372</v>
      </c>
      <c r="Q69" s="12">
        <v>5</v>
      </c>
      <c r="R69" s="17">
        <v>0.7142857142857143</v>
      </c>
      <c r="S69" s="12">
        <v>2</v>
      </c>
      <c r="T69" s="12">
        <v>-1.2808783165599268E-2</v>
      </c>
      <c r="U69" s="18">
        <v>0</v>
      </c>
      <c r="V69" s="19">
        <v>0.28007456660270691</v>
      </c>
      <c r="W69" s="19">
        <v>0.30578052997589111</v>
      </c>
      <c r="X69" s="19">
        <v>0.55598783493041992</v>
      </c>
      <c r="Y69" s="25">
        <f t="shared" si="3"/>
        <v>-0.28007456660270691</v>
      </c>
      <c r="Z69" s="26">
        <f t="shared" si="4"/>
        <v>-0.30578052997589111</v>
      </c>
      <c r="AA69" s="25">
        <f t="shared" si="5"/>
        <v>-0.55598783493041992</v>
      </c>
    </row>
    <row r="70" spans="1:27" ht="17">
      <c r="A70" s="11" t="s">
        <v>64</v>
      </c>
      <c r="B70" s="12">
        <v>6</v>
      </c>
      <c r="C70" s="12">
        <v>2</v>
      </c>
      <c r="D70" s="12">
        <v>3</v>
      </c>
      <c r="E70" s="12">
        <v>2</v>
      </c>
      <c r="F70" s="15">
        <v>1</v>
      </c>
      <c r="G70" s="15">
        <v>5802</v>
      </c>
      <c r="H70" s="12">
        <v>3</v>
      </c>
      <c r="I70" s="15">
        <v>846</v>
      </c>
      <c r="J70" s="16">
        <v>1.1509999999999998</v>
      </c>
      <c r="K70" s="12">
        <v>1</v>
      </c>
      <c r="L70" s="15">
        <v>52500</v>
      </c>
      <c r="M70" s="12">
        <v>2</v>
      </c>
      <c r="N70" s="12">
        <v>4</v>
      </c>
      <c r="O70" s="12">
        <v>7</v>
      </c>
      <c r="P70" s="15">
        <v>2130</v>
      </c>
      <c r="Q70" s="12">
        <v>1</v>
      </c>
      <c r="R70" s="17">
        <v>0.8571428571428571</v>
      </c>
      <c r="S70" s="12">
        <v>5</v>
      </c>
      <c r="T70" s="12">
        <v>0.2860520094562648</v>
      </c>
      <c r="U70" s="18">
        <v>0.95</v>
      </c>
      <c r="V70" s="19">
        <v>0.27629178762435908</v>
      </c>
      <c r="W70" s="19">
        <v>0.23582309484481809</v>
      </c>
      <c r="X70" s="19">
        <v>9.5281392335891724E-2</v>
      </c>
      <c r="Y70" s="25">
        <f t="shared" si="3"/>
        <v>0.70916653934277984</v>
      </c>
      <c r="Z70" s="26">
        <f t="shared" si="4"/>
        <v>0.7517651633212441</v>
      </c>
      <c r="AA70" s="25">
        <f t="shared" si="5"/>
        <v>0.89970379754116658</v>
      </c>
    </row>
    <row r="71" spans="1:27" ht="34">
      <c r="A71" s="11" t="s">
        <v>65</v>
      </c>
      <c r="B71" s="12">
        <v>6</v>
      </c>
      <c r="C71" s="12">
        <v>1</v>
      </c>
      <c r="D71" s="12">
        <v>1</v>
      </c>
      <c r="E71" s="12">
        <v>1</v>
      </c>
      <c r="F71" s="15">
        <v>3</v>
      </c>
      <c r="G71" s="15">
        <v>6086</v>
      </c>
      <c r="H71" s="12">
        <v>3</v>
      </c>
      <c r="I71" s="15">
        <v>958</v>
      </c>
      <c r="J71" s="16">
        <v>0.8</v>
      </c>
      <c r="K71" s="12">
        <v>1</v>
      </c>
      <c r="L71" s="15">
        <v>56666.666666666664</v>
      </c>
      <c r="M71" s="12">
        <v>2</v>
      </c>
      <c r="N71" s="12">
        <v>1</v>
      </c>
      <c r="O71" s="12">
        <v>7</v>
      </c>
      <c r="P71" s="15">
        <v>1847</v>
      </c>
      <c r="Q71" s="12">
        <v>4</v>
      </c>
      <c r="R71" s="17">
        <v>0.79411764705882359</v>
      </c>
      <c r="S71" s="12">
        <v>5</v>
      </c>
      <c r="T71" s="12">
        <v>8.7682672233820466E-2</v>
      </c>
      <c r="U71" s="18">
        <v>0</v>
      </c>
      <c r="V71" s="19">
        <v>0.27947819232940668</v>
      </c>
      <c r="W71" s="19">
        <v>0.24721917510032651</v>
      </c>
      <c r="X71" s="19">
        <v>8.4885120391845703E-2</v>
      </c>
      <c r="Y71" s="25">
        <f t="shared" si="3"/>
        <v>-0.27947819232940668</v>
      </c>
      <c r="Z71" s="26">
        <f t="shared" si="4"/>
        <v>-0.24721917510032651</v>
      </c>
      <c r="AA71" s="25">
        <f t="shared" si="5"/>
        <v>-8.4885120391845703E-2</v>
      </c>
    </row>
    <row r="72" spans="1:27" ht="34">
      <c r="A72" s="11" t="s">
        <v>66</v>
      </c>
      <c r="B72" s="12">
        <v>6</v>
      </c>
      <c r="C72" s="12">
        <v>3</v>
      </c>
      <c r="D72" s="12">
        <v>3</v>
      </c>
      <c r="E72" s="12">
        <v>2</v>
      </c>
      <c r="F72" s="15">
        <v>1</v>
      </c>
      <c r="G72" s="15">
        <v>4624</v>
      </c>
      <c r="H72" s="12">
        <v>3</v>
      </c>
      <c r="I72" s="15">
        <v>1098</v>
      </c>
      <c r="J72" s="16">
        <v>5</v>
      </c>
      <c r="K72" s="12">
        <v>1</v>
      </c>
      <c r="L72" s="15">
        <v>283333.33333333331</v>
      </c>
      <c r="M72" s="12">
        <v>6</v>
      </c>
      <c r="N72" s="12">
        <v>5</v>
      </c>
      <c r="O72" s="12">
        <v>7</v>
      </c>
      <c r="P72" s="15">
        <v>1830</v>
      </c>
      <c r="Q72" s="12">
        <v>1</v>
      </c>
      <c r="R72" s="17">
        <v>0.88235294117647067</v>
      </c>
      <c r="S72" s="12">
        <v>4</v>
      </c>
      <c r="T72" s="12">
        <v>0.92622950819672134</v>
      </c>
      <c r="U72" s="18">
        <v>2.6800000000000006</v>
      </c>
      <c r="V72" s="19">
        <v>0.28560733795166021</v>
      </c>
      <c r="W72" s="19">
        <v>0.2876896858215332</v>
      </c>
      <c r="X72" s="19">
        <v>0.54701483249664307</v>
      </c>
      <c r="Y72" s="25">
        <f t="shared" si="3"/>
        <v>0.89343009777923132</v>
      </c>
      <c r="Z72" s="26">
        <f t="shared" si="4"/>
        <v>0.89265310230539807</v>
      </c>
      <c r="AA72" s="25">
        <f t="shared" si="5"/>
        <v>0.79588998787438692</v>
      </c>
    </row>
    <row r="73" spans="1:27" ht="34">
      <c r="A73" s="11" t="s">
        <v>67</v>
      </c>
      <c r="B73" s="12">
        <v>6</v>
      </c>
      <c r="C73" s="12">
        <v>1</v>
      </c>
      <c r="D73" s="12">
        <v>3</v>
      </c>
      <c r="E73" s="12">
        <v>2</v>
      </c>
      <c r="F73" s="15">
        <v>1</v>
      </c>
      <c r="G73" s="15">
        <v>7270</v>
      </c>
      <c r="H73" s="12">
        <v>3</v>
      </c>
      <c r="I73" s="15">
        <v>1844</v>
      </c>
      <c r="J73" s="16">
        <v>7.5</v>
      </c>
      <c r="K73" s="12">
        <v>1</v>
      </c>
      <c r="L73" s="15">
        <v>177166.66666666666</v>
      </c>
      <c r="M73" s="12">
        <v>4</v>
      </c>
      <c r="N73" s="12">
        <v>1</v>
      </c>
      <c r="O73" s="12">
        <v>7</v>
      </c>
      <c r="P73" s="15">
        <v>2134</v>
      </c>
      <c r="Q73" s="12">
        <v>4</v>
      </c>
      <c r="R73" s="17">
        <v>0.95954844778927573</v>
      </c>
      <c r="S73" s="12">
        <v>5</v>
      </c>
      <c r="T73" s="12">
        <v>-5.4229934924078091E-3</v>
      </c>
      <c r="U73" s="18">
        <v>0</v>
      </c>
      <c r="V73" s="19">
        <v>0.287159264087677</v>
      </c>
      <c r="W73" s="19">
        <v>0.3211638331413269</v>
      </c>
      <c r="X73" s="19">
        <v>0.56554168462753296</v>
      </c>
      <c r="Y73" s="25">
        <f t="shared" si="3"/>
        <v>-0.287159264087677</v>
      </c>
      <c r="Z73" s="26">
        <f t="shared" si="4"/>
        <v>-0.3211638331413269</v>
      </c>
      <c r="AA73" s="25">
        <f t="shared" si="5"/>
        <v>-0.56554168462753296</v>
      </c>
    </row>
    <row r="74" spans="1:27" ht="17">
      <c r="A74" s="11" t="s">
        <v>68</v>
      </c>
      <c r="B74" s="12">
        <v>5</v>
      </c>
      <c r="C74" s="12">
        <v>4</v>
      </c>
      <c r="D74" s="12">
        <v>1</v>
      </c>
      <c r="E74" s="12">
        <v>2</v>
      </c>
      <c r="F74" s="15">
        <v>1</v>
      </c>
      <c r="G74" s="15">
        <v>2356</v>
      </c>
      <c r="H74" s="12">
        <v>4</v>
      </c>
      <c r="I74" s="15">
        <v>1570</v>
      </c>
      <c r="J74" s="16">
        <v>1.3</v>
      </c>
      <c r="K74" s="12">
        <v>1</v>
      </c>
      <c r="L74" s="15">
        <v>351666.66666666663</v>
      </c>
      <c r="M74" s="12">
        <v>6</v>
      </c>
      <c r="N74" s="12">
        <v>1</v>
      </c>
      <c r="O74" s="12">
        <v>7</v>
      </c>
      <c r="P74" s="15">
        <v>300</v>
      </c>
      <c r="Q74" s="12">
        <v>5</v>
      </c>
      <c r="R74" s="17">
        <v>0.38388625592417064</v>
      </c>
      <c r="S74" s="12">
        <v>4</v>
      </c>
      <c r="T74" s="12">
        <v>0</v>
      </c>
      <c r="U74" s="18">
        <v>0</v>
      </c>
      <c r="V74" s="19">
        <v>0.28094843029975891</v>
      </c>
      <c r="W74" s="19">
        <v>0.25886356830596918</v>
      </c>
      <c r="X74" s="19">
        <v>0.21243250370025629</v>
      </c>
      <c r="Y74" s="25">
        <f t="shared" si="3"/>
        <v>-0.28094843029975891</v>
      </c>
      <c r="Z74" s="26">
        <f t="shared" si="4"/>
        <v>-0.25886356830596918</v>
      </c>
      <c r="AA74" s="25">
        <f t="shared" si="5"/>
        <v>-0.21243250370025629</v>
      </c>
    </row>
    <row r="75" spans="1:27" ht="17">
      <c r="A75" s="11" t="s">
        <v>143</v>
      </c>
      <c r="B75" s="12">
        <v>5</v>
      </c>
      <c r="C75" s="12">
        <v>2</v>
      </c>
      <c r="D75" s="12">
        <v>1</v>
      </c>
      <c r="E75" s="12">
        <v>2</v>
      </c>
      <c r="F75" s="15">
        <v>1</v>
      </c>
      <c r="G75" s="15">
        <v>6025</v>
      </c>
      <c r="H75" s="12">
        <v>2</v>
      </c>
      <c r="I75" s="15">
        <v>1461</v>
      </c>
      <c r="J75" s="16">
        <v>4.4360902255639099</v>
      </c>
      <c r="K75" s="12">
        <v>1</v>
      </c>
      <c r="L75" s="15">
        <v>108333.33333333334</v>
      </c>
      <c r="M75" s="12">
        <v>3</v>
      </c>
      <c r="N75" s="12">
        <v>4</v>
      </c>
      <c r="O75" s="12">
        <v>7</v>
      </c>
      <c r="P75" s="15">
        <v>380</v>
      </c>
      <c r="Q75" s="12">
        <v>1</v>
      </c>
      <c r="R75" s="17">
        <v>0.46153846153846151</v>
      </c>
      <c r="S75" s="12">
        <v>3</v>
      </c>
      <c r="T75" s="12">
        <v>8.8980150581793288E-2</v>
      </c>
      <c r="U75" s="18">
        <v>0.33000000000000007</v>
      </c>
      <c r="V75" s="19">
        <v>0.28251558542251592</v>
      </c>
      <c r="W75" s="19">
        <v>0.31286787986755371</v>
      </c>
      <c r="X75" s="19">
        <v>0.48631083965301508</v>
      </c>
      <c r="Y75" s="25">
        <f t="shared" si="3"/>
        <v>0.14389216538631555</v>
      </c>
      <c r="Z75" s="26">
        <f t="shared" si="4"/>
        <v>5.1915515552867747E-2</v>
      </c>
      <c r="AA75" s="25">
        <f t="shared" si="5"/>
        <v>-0.47366921106974236</v>
      </c>
    </row>
    <row r="76" spans="1:27" ht="17">
      <c r="A76" s="11" t="s">
        <v>69</v>
      </c>
      <c r="B76" s="12">
        <v>5</v>
      </c>
      <c r="C76" s="12">
        <v>4</v>
      </c>
      <c r="D76" s="12">
        <v>1</v>
      </c>
      <c r="E76" s="12">
        <v>2</v>
      </c>
      <c r="F76" s="15">
        <v>1</v>
      </c>
      <c r="G76" s="15">
        <v>4368</v>
      </c>
      <c r="H76" s="12">
        <v>3</v>
      </c>
      <c r="I76" s="15">
        <v>1384</v>
      </c>
      <c r="J76" s="16">
        <v>1.9</v>
      </c>
      <c r="K76" s="12">
        <v>1</v>
      </c>
      <c r="L76" s="15">
        <v>128000</v>
      </c>
      <c r="M76" s="12">
        <v>3</v>
      </c>
      <c r="N76" s="12">
        <v>5</v>
      </c>
      <c r="O76" s="12">
        <v>7</v>
      </c>
      <c r="P76" s="15">
        <v>370</v>
      </c>
      <c r="Q76" s="12">
        <v>1</v>
      </c>
      <c r="R76" s="17">
        <v>0.9765625</v>
      </c>
      <c r="S76" s="12">
        <v>2</v>
      </c>
      <c r="T76" s="12">
        <v>2.3843930635838149E-2</v>
      </c>
      <c r="U76" s="18">
        <v>0.73684210526315785</v>
      </c>
      <c r="V76" s="19">
        <v>0.28584641218185419</v>
      </c>
      <c r="W76" s="19">
        <v>0.32516217231750488</v>
      </c>
      <c r="X76" s="19">
        <v>0.56350582838058472</v>
      </c>
      <c r="Y76" s="25">
        <f t="shared" si="3"/>
        <v>0.61206558346748352</v>
      </c>
      <c r="Z76" s="26">
        <f t="shared" si="4"/>
        <v>0.55870848042624333</v>
      </c>
      <c r="AA76" s="25">
        <f t="shared" si="5"/>
        <v>0.23524209005492069</v>
      </c>
    </row>
    <row r="77" spans="1:27" ht="17">
      <c r="A77" s="11" t="s">
        <v>70</v>
      </c>
      <c r="B77" s="12">
        <v>5</v>
      </c>
      <c r="C77" s="12">
        <v>4</v>
      </c>
      <c r="D77" s="12">
        <v>1</v>
      </c>
      <c r="E77" s="12">
        <v>2</v>
      </c>
      <c r="F77" s="15">
        <v>1</v>
      </c>
      <c r="G77" s="15">
        <v>3256</v>
      </c>
      <c r="H77" s="12">
        <v>3</v>
      </c>
      <c r="I77" s="15">
        <v>943</v>
      </c>
      <c r="J77" s="16">
        <v>1.2820512820512822</v>
      </c>
      <c r="K77" s="12">
        <v>1</v>
      </c>
      <c r="L77" s="15">
        <v>115000</v>
      </c>
      <c r="M77" s="12">
        <v>3</v>
      </c>
      <c r="N77" s="12">
        <v>1</v>
      </c>
      <c r="O77" s="12">
        <v>7</v>
      </c>
      <c r="P77" s="15">
        <v>310</v>
      </c>
      <c r="Q77" s="12">
        <v>4</v>
      </c>
      <c r="R77" s="17">
        <v>1</v>
      </c>
      <c r="S77" s="12">
        <v>2</v>
      </c>
      <c r="T77" s="12">
        <v>-6.4687168610816539E-2</v>
      </c>
      <c r="U77" s="18">
        <v>0.1699999999999999</v>
      </c>
      <c r="V77" s="19">
        <v>0.28077265620231628</v>
      </c>
      <c r="W77" s="19">
        <v>0.26538348197937012</v>
      </c>
      <c r="X77" s="19">
        <v>0.10265049338340761</v>
      </c>
      <c r="Y77" s="25">
        <f t="shared" si="3"/>
        <v>-0.65160386001362613</v>
      </c>
      <c r="Z77" s="26">
        <f t="shared" si="4"/>
        <v>-0.56107930576100162</v>
      </c>
      <c r="AA77" s="25">
        <f t="shared" si="5"/>
        <v>0.39617356833289608</v>
      </c>
    </row>
    <row r="78" spans="1:27" ht="17">
      <c r="A78" s="11" t="s">
        <v>144</v>
      </c>
      <c r="B78" s="12">
        <v>5</v>
      </c>
      <c r="C78" s="12">
        <v>3</v>
      </c>
      <c r="D78" s="12">
        <v>1</v>
      </c>
      <c r="E78" s="12">
        <v>2</v>
      </c>
      <c r="F78" s="15">
        <v>1</v>
      </c>
      <c r="G78" s="15">
        <v>379</v>
      </c>
      <c r="H78" s="12">
        <v>3</v>
      </c>
      <c r="I78" s="15">
        <v>1263</v>
      </c>
      <c r="J78" s="16">
        <v>2.9</v>
      </c>
      <c r="K78" s="12">
        <v>1</v>
      </c>
      <c r="L78" s="15">
        <v>317000</v>
      </c>
      <c r="M78" s="12">
        <v>6</v>
      </c>
      <c r="N78" s="12">
        <v>5</v>
      </c>
      <c r="O78" s="12">
        <v>7</v>
      </c>
      <c r="P78" s="15">
        <v>320</v>
      </c>
      <c r="Q78" s="12">
        <v>2</v>
      </c>
      <c r="R78" s="17">
        <v>0.8517350157728707</v>
      </c>
      <c r="S78" s="12">
        <v>3</v>
      </c>
      <c r="T78" s="12">
        <v>0.35233570863024544</v>
      </c>
      <c r="U78" s="18">
        <v>0.1399999999999999</v>
      </c>
      <c r="V78" s="19">
        <v>0.28383997082710272</v>
      </c>
      <c r="W78" s="19">
        <v>0.29147833585739141</v>
      </c>
      <c r="X78" s="19">
        <v>0.56863445043563843</v>
      </c>
      <c r="Y78" s="25">
        <f t="shared" si="3"/>
        <v>-1.027428363050735</v>
      </c>
      <c r="Z78" s="26">
        <f t="shared" si="4"/>
        <v>-1.081988113267083</v>
      </c>
      <c r="AA78" s="25">
        <f t="shared" si="5"/>
        <v>-3.0616746459688486</v>
      </c>
    </row>
    <row r="79" spans="1:27" ht="17">
      <c r="A79" s="11" t="s">
        <v>71</v>
      </c>
      <c r="B79" s="12">
        <v>5</v>
      </c>
      <c r="C79" s="12">
        <v>5</v>
      </c>
      <c r="D79" s="12">
        <v>1</v>
      </c>
      <c r="E79" s="12">
        <v>2</v>
      </c>
      <c r="F79" s="15">
        <v>1</v>
      </c>
      <c r="G79" s="15">
        <v>2251</v>
      </c>
      <c r="H79" s="12">
        <v>4</v>
      </c>
      <c r="I79" s="15">
        <v>851</v>
      </c>
      <c r="J79" s="16">
        <v>0.7</v>
      </c>
      <c r="K79" s="12">
        <v>1</v>
      </c>
      <c r="L79" s="15">
        <v>171333.33333333334</v>
      </c>
      <c r="M79" s="12">
        <v>4</v>
      </c>
      <c r="N79" s="12">
        <v>5</v>
      </c>
      <c r="O79" s="12">
        <v>7</v>
      </c>
      <c r="P79" s="15">
        <v>335</v>
      </c>
      <c r="Q79" s="12">
        <v>1</v>
      </c>
      <c r="R79" s="17">
        <v>0.65953307392996108</v>
      </c>
      <c r="S79" s="12">
        <v>2</v>
      </c>
      <c r="T79" s="12">
        <v>0.33960047003525262</v>
      </c>
      <c r="U79" s="18">
        <v>0.44999999999999996</v>
      </c>
      <c r="V79" s="19">
        <v>0.2805444598197937</v>
      </c>
      <c r="W79" s="19">
        <v>0.27857705950737</v>
      </c>
      <c r="X79" s="19">
        <v>0.4825502336025238</v>
      </c>
      <c r="Y79" s="25">
        <f t="shared" si="3"/>
        <v>0.37656786706712503</v>
      </c>
      <c r="Z79" s="26">
        <f t="shared" si="4"/>
        <v>0.38093986776139993</v>
      </c>
      <c r="AA79" s="25">
        <f t="shared" si="5"/>
        <v>-7.2333852450052999E-2</v>
      </c>
    </row>
    <row r="80" spans="1:27" ht="34">
      <c r="A80" s="11" t="s">
        <v>145</v>
      </c>
      <c r="B80" s="12">
        <v>2</v>
      </c>
      <c r="C80" s="12">
        <v>5</v>
      </c>
      <c r="D80" s="12">
        <v>3</v>
      </c>
      <c r="E80" s="12">
        <v>1</v>
      </c>
      <c r="F80" s="15">
        <v>3</v>
      </c>
      <c r="G80" s="15">
        <v>6588</v>
      </c>
      <c r="H80" s="12">
        <v>3</v>
      </c>
      <c r="I80" s="15">
        <v>1233</v>
      </c>
      <c r="J80" s="16">
        <v>1.6</v>
      </c>
      <c r="K80" s="12">
        <v>1</v>
      </c>
      <c r="L80" s="15">
        <v>200000</v>
      </c>
      <c r="M80" s="12">
        <v>5</v>
      </c>
      <c r="N80" s="12">
        <v>2</v>
      </c>
      <c r="O80" s="12">
        <v>7</v>
      </c>
      <c r="P80" s="15">
        <v>1220</v>
      </c>
      <c r="Q80" s="12">
        <v>2</v>
      </c>
      <c r="R80" s="17">
        <v>0.75</v>
      </c>
      <c r="S80" s="12">
        <v>3</v>
      </c>
      <c r="T80" s="12">
        <v>0.99918896999188966</v>
      </c>
      <c r="U80" s="18">
        <v>0.24999999999999994</v>
      </c>
      <c r="V80" s="19">
        <v>0.27755343914031982</v>
      </c>
      <c r="W80" s="19">
        <v>0.26605981588363647</v>
      </c>
      <c r="X80" s="19">
        <v>0.50346827507019043</v>
      </c>
      <c r="Y80" s="25">
        <f t="shared" si="3"/>
        <v>-0.11021375656127955</v>
      </c>
      <c r="Z80" s="26">
        <f t="shared" si="4"/>
        <v>-6.4239263534546134E-2</v>
      </c>
      <c r="AA80" s="25">
        <f t="shared" si="5"/>
        <v>-1.0138731002807622</v>
      </c>
    </row>
    <row r="81" spans="1:27" ht="51">
      <c r="A81" s="11" t="s">
        <v>72</v>
      </c>
      <c r="B81" s="12">
        <v>6</v>
      </c>
      <c r="C81" s="12">
        <v>2</v>
      </c>
      <c r="D81" s="12">
        <v>1</v>
      </c>
      <c r="E81" s="12">
        <v>2</v>
      </c>
      <c r="F81" s="15">
        <v>1</v>
      </c>
      <c r="G81" s="15">
        <v>4459</v>
      </c>
      <c r="H81" s="12">
        <v>4</v>
      </c>
      <c r="I81" s="15">
        <v>728</v>
      </c>
      <c r="J81" s="16">
        <v>0.2</v>
      </c>
      <c r="K81" s="12">
        <v>1</v>
      </c>
      <c r="L81" s="15">
        <v>78333.333333333328</v>
      </c>
      <c r="M81" s="12">
        <v>2</v>
      </c>
      <c r="N81" s="12">
        <v>3</v>
      </c>
      <c r="O81" s="12">
        <v>3</v>
      </c>
      <c r="P81" s="15">
        <v>1015</v>
      </c>
      <c r="Q81" s="12">
        <v>1</v>
      </c>
      <c r="R81" s="17">
        <v>0.76595744680851063</v>
      </c>
      <c r="S81" s="12">
        <v>1</v>
      </c>
      <c r="T81" s="12">
        <v>0.36675824175824173</v>
      </c>
      <c r="U81" s="18">
        <v>7.5000000000000067E-2</v>
      </c>
      <c r="V81" s="19">
        <v>0.28233990073204041</v>
      </c>
      <c r="W81" s="19">
        <v>0.23813539743423459</v>
      </c>
      <c r="X81" s="19">
        <v>0.11127570271492</v>
      </c>
      <c r="Y81" s="25">
        <f t="shared" si="3"/>
        <v>-2.7645320097605355</v>
      </c>
      <c r="Z81" s="26">
        <f t="shared" si="4"/>
        <v>-2.1751386324564583</v>
      </c>
      <c r="AA81" s="25">
        <f t="shared" si="5"/>
        <v>-0.48367603619893207</v>
      </c>
    </row>
    <row r="82" spans="1:27" ht="17">
      <c r="A82" s="11" t="s">
        <v>73</v>
      </c>
      <c r="B82" s="12">
        <v>6</v>
      </c>
      <c r="C82" s="12">
        <v>2</v>
      </c>
      <c r="D82" s="12">
        <v>3</v>
      </c>
      <c r="E82" s="12">
        <v>2</v>
      </c>
      <c r="F82" s="15">
        <v>1</v>
      </c>
      <c r="G82" s="15">
        <v>5597</v>
      </c>
      <c r="H82" s="12">
        <v>3</v>
      </c>
      <c r="I82" s="15">
        <v>1159</v>
      </c>
      <c r="J82" s="16">
        <v>3.5</v>
      </c>
      <c r="K82" s="12">
        <v>1</v>
      </c>
      <c r="L82" s="15">
        <v>136666.66666666666</v>
      </c>
      <c r="M82" s="12">
        <v>3</v>
      </c>
      <c r="N82" s="12">
        <v>3</v>
      </c>
      <c r="O82" s="12">
        <v>3</v>
      </c>
      <c r="P82" s="15">
        <v>1280</v>
      </c>
      <c r="Q82" s="12">
        <v>2</v>
      </c>
      <c r="R82" s="17">
        <v>0.91463414634146345</v>
      </c>
      <c r="S82" s="12">
        <v>2</v>
      </c>
      <c r="T82" s="12">
        <v>0.26747195858498707</v>
      </c>
      <c r="U82" s="18">
        <v>1.7999999999999996</v>
      </c>
      <c r="V82" s="19">
        <v>0.28187638521194458</v>
      </c>
      <c r="W82" s="19">
        <v>0.24488866329193121</v>
      </c>
      <c r="X82" s="19">
        <v>0.19577744603157041</v>
      </c>
      <c r="Y82" s="25">
        <f t="shared" si="3"/>
        <v>0.84340200821558631</v>
      </c>
      <c r="Z82" s="26">
        <f t="shared" si="4"/>
        <v>0.86395074261559379</v>
      </c>
      <c r="AA82" s="25">
        <f t="shared" si="5"/>
        <v>0.89123475220468307</v>
      </c>
    </row>
    <row r="83" spans="1:27" ht="17">
      <c r="A83" s="11" t="s">
        <v>74</v>
      </c>
      <c r="B83" s="12">
        <v>6</v>
      </c>
      <c r="C83" s="12">
        <v>1</v>
      </c>
      <c r="D83" s="12">
        <v>3</v>
      </c>
      <c r="E83" s="12">
        <v>2</v>
      </c>
      <c r="F83" s="15">
        <v>1</v>
      </c>
      <c r="G83" s="15">
        <v>4070</v>
      </c>
      <c r="H83" s="12">
        <v>3</v>
      </c>
      <c r="I83" s="15">
        <v>1397</v>
      </c>
      <c r="J83" s="16">
        <v>1.82</v>
      </c>
      <c r="K83" s="12">
        <v>1</v>
      </c>
      <c r="L83" s="15">
        <v>66666.666666666672</v>
      </c>
      <c r="M83" s="12">
        <v>2</v>
      </c>
      <c r="N83" s="12">
        <v>2</v>
      </c>
      <c r="O83" s="12">
        <v>3</v>
      </c>
      <c r="P83" s="15">
        <v>1370</v>
      </c>
      <c r="Q83" s="12">
        <v>1</v>
      </c>
      <c r="R83" s="17">
        <v>0.89999999999999991</v>
      </c>
      <c r="S83" s="12">
        <v>4</v>
      </c>
      <c r="T83" s="12">
        <v>2.2906227630637079E-2</v>
      </c>
      <c r="U83" s="18">
        <v>0.10000000000000009</v>
      </c>
      <c r="V83" s="19">
        <v>0.2839224636554718</v>
      </c>
      <c r="W83" s="19">
        <v>0.29153931140899658</v>
      </c>
      <c r="X83" s="19">
        <v>0.56863445043563843</v>
      </c>
      <c r="Y83" s="25">
        <f t="shared" si="3"/>
        <v>-1.8392246365547156</v>
      </c>
      <c r="Z83" s="26">
        <f t="shared" si="4"/>
        <v>-1.9153931140899632</v>
      </c>
      <c r="AA83" s="25">
        <f t="shared" si="5"/>
        <v>-4.6863445043563789</v>
      </c>
    </row>
    <row r="84" spans="1:27" ht="34">
      <c r="A84" s="11" t="s">
        <v>75</v>
      </c>
      <c r="B84" s="12">
        <v>6</v>
      </c>
      <c r="C84" s="12">
        <v>1</v>
      </c>
      <c r="D84" s="12">
        <v>1</v>
      </c>
      <c r="E84" s="12">
        <v>2</v>
      </c>
      <c r="F84" s="15">
        <v>1</v>
      </c>
      <c r="G84" s="15">
        <v>8018</v>
      </c>
      <c r="H84" s="12">
        <v>3</v>
      </c>
      <c r="I84" s="15">
        <v>1649</v>
      </c>
      <c r="J84" s="16">
        <v>6.7450000000000001</v>
      </c>
      <c r="K84" s="12">
        <v>1</v>
      </c>
      <c r="L84" s="15">
        <v>93333.333333333328</v>
      </c>
      <c r="M84" s="12">
        <v>2</v>
      </c>
      <c r="N84" s="12">
        <v>4</v>
      </c>
      <c r="O84" s="12">
        <v>3</v>
      </c>
      <c r="P84" s="15">
        <v>1620</v>
      </c>
      <c r="Q84" s="12">
        <v>5</v>
      </c>
      <c r="R84" s="17">
        <v>0.85714285714285721</v>
      </c>
      <c r="S84" s="12">
        <v>5</v>
      </c>
      <c r="T84" s="12">
        <v>-9.5815645845967259E-2</v>
      </c>
      <c r="U84" s="18">
        <v>8.1541882876204168E-3</v>
      </c>
      <c r="V84" s="19">
        <v>0.27797630429267878</v>
      </c>
      <c r="W84" s="19">
        <v>0.2563631534576416</v>
      </c>
      <c r="X84" s="19">
        <v>0.2250572741031647</v>
      </c>
      <c r="Y84" s="25">
        <f t="shared" si="3"/>
        <v>-33.090003135529599</v>
      </c>
      <c r="Z84" s="26">
        <f t="shared" si="4"/>
        <v>-30.439444910396396</v>
      </c>
      <c r="AA84" s="25">
        <f t="shared" si="5"/>
        <v>-26.600205705924616</v>
      </c>
    </row>
    <row r="85" spans="1:27" ht="17">
      <c r="A85" s="11" t="s">
        <v>76</v>
      </c>
      <c r="B85" s="12">
        <v>6</v>
      </c>
      <c r="C85" s="12">
        <v>1</v>
      </c>
      <c r="D85" s="12">
        <v>1</v>
      </c>
      <c r="E85" s="12">
        <v>2</v>
      </c>
      <c r="F85" s="15">
        <v>1</v>
      </c>
      <c r="G85" s="15">
        <v>8002</v>
      </c>
      <c r="H85" s="12">
        <v>3</v>
      </c>
      <c r="I85" s="15">
        <v>1007</v>
      </c>
      <c r="J85" s="16">
        <v>7.7359999999999998</v>
      </c>
      <c r="K85" s="12">
        <v>1</v>
      </c>
      <c r="L85" s="15">
        <v>155000</v>
      </c>
      <c r="M85" s="12">
        <v>4</v>
      </c>
      <c r="N85" s="12">
        <v>4</v>
      </c>
      <c r="O85" s="12">
        <v>3</v>
      </c>
      <c r="P85" s="15">
        <v>2165</v>
      </c>
      <c r="Q85" s="12">
        <v>4</v>
      </c>
      <c r="R85" s="17">
        <v>0.5161290322580645</v>
      </c>
      <c r="S85" s="12">
        <v>5</v>
      </c>
      <c r="T85" s="12">
        <v>0.14001986097318769</v>
      </c>
      <c r="U85" s="18">
        <v>8.2730093071354781E-3</v>
      </c>
      <c r="V85" s="19">
        <v>0.27937901020050049</v>
      </c>
      <c r="W85" s="19">
        <v>0.27063694596290588</v>
      </c>
      <c r="X85" s="19">
        <v>0.2164590656757355</v>
      </c>
      <c r="Y85" s="25">
        <f t="shared" si="3"/>
        <v>-32.769937857985468</v>
      </c>
      <c r="Z85" s="26">
        <f t="shared" si="4"/>
        <v>-31.713240843266217</v>
      </c>
      <c r="AA85" s="25">
        <f t="shared" si="5"/>
        <v>-25.164489563554504</v>
      </c>
    </row>
    <row r="86" spans="1:27" ht="34">
      <c r="A86" s="11" t="s">
        <v>77</v>
      </c>
      <c r="B86" s="12">
        <v>6</v>
      </c>
      <c r="C86" s="12">
        <v>2</v>
      </c>
      <c r="D86" s="12">
        <v>1</v>
      </c>
      <c r="E86" s="12">
        <v>2</v>
      </c>
      <c r="F86" s="15">
        <v>1</v>
      </c>
      <c r="G86" s="15">
        <v>4077</v>
      </c>
      <c r="H86" s="12">
        <v>4</v>
      </c>
      <c r="I86" s="15">
        <v>579</v>
      </c>
      <c r="J86" s="16">
        <v>0.2</v>
      </c>
      <c r="K86" s="12">
        <v>1</v>
      </c>
      <c r="L86" s="15">
        <v>58333.333333333328</v>
      </c>
      <c r="M86" s="12">
        <v>2</v>
      </c>
      <c r="N86" s="12">
        <v>3</v>
      </c>
      <c r="O86" s="12">
        <v>3</v>
      </c>
      <c r="P86" s="15">
        <v>675</v>
      </c>
      <c r="Q86" s="12">
        <v>1</v>
      </c>
      <c r="R86" s="17">
        <v>0.68571428571428572</v>
      </c>
      <c r="S86" s="12">
        <v>1</v>
      </c>
      <c r="T86" s="12">
        <v>0.7426597582037997</v>
      </c>
      <c r="U86" s="18">
        <v>0.36500000000000005</v>
      </c>
      <c r="V86" s="19">
        <v>0.28658461570739752</v>
      </c>
      <c r="W86" s="19">
        <v>0.28982621431350708</v>
      </c>
      <c r="X86" s="19">
        <v>0.46072873473167419</v>
      </c>
      <c r="Y86" s="25">
        <f t="shared" si="3"/>
        <v>0.21483666929480141</v>
      </c>
      <c r="Z86" s="26">
        <f t="shared" si="4"/>
        <v>0.20595557722326838</v>
      </c>
      <c r="AA86" s="25">
        <f t="shared" si="5"/>
        <v>-0.26227050611417574</v>
      </c>
    </row>
    <row r="87" spans="1:27" ht="17">
      <c r="A87" s="11" t="s">
        <v>78</v>
      </c>
      <c r="B87" s="12">
        <v>6</v>
      </c>
      <c r="C87" s="12">
        <v>1</v>
      </c>
      <c r="D87" s="12">
        <v>3</v>
      </c>
      <c r="E87" s="12">
        <v>1</v>
      </c>
      <c r="F87" s="15">
        <v>3</v>
      </c>
      <c r="G87" s="15">
        <v>7813</v>
      </c>
      <c r="H87" s="12">
        <v>3</v>
      </c>
      <c r="I87" s="15">
        <v>1132</v>
      </c>
      <c r="J87" s="16">
        <v>2.2999999999999998</v>
      </c>
      <c r="K87" s="12">
        <v>1</v>
      </c>
      <c r="L87" s="15">
        <v>109166.66666666667</v>
      </c>
      <c r="M87" s="12">
        <v>3</v>
      </c>
      <c r="N87" s="12">
        <v>2</v>
      </c>
      <c r="O87" s="12">
        <v>3</v>
      </c>
      <c r="P87" s="15">
        <v>1310</v>
      </c>
      <c r="Q87" s="12">
        <v>2</v>
      </c>
      <c r="R87" s="17">
        <v>0.73282442748091603</v>
      </c>
      <c r="S87" s="12">
        <v>3</v>
      </c>
      <c r="T87" s="12">
        <v>0.12190812720848057</v>
      </c>
      <c r="U87" s="18">
        <v>0.47826086956521746</v>
      </c>
      <c r="V87" s="19">
        <v>0.28090059757232672</v>
      </c>
      <c r="W87" s="19">
        <v>0.26040548086166382</v>
      </c>
      <c r="X87" s="19">
        <v>0.16434890031814581</v>
      </c>
      <c r="Y87" s="25">
        <f t="shared" si="3"/>
        <v>0.41266238689422602</v>
      </c>
      <c r="Z87" s="26">
        <f t="shared" si="4"/>
        <v>0.45551581274379394</v>
      </c>
      <c r="AA87" s="25">
        <f t="shared" si="5"/>
        <v>0.65636139024387696</v>
      </c>
    </row>
    <row r="88" spans="1:27" ht="34">
      <c r="A88" s="11" t="s">
        <v>79</v>
      </c>
      <c r="B88" s="12">
        <v>6</v>
      </c>
      <c r="C88" s="12">
        <v>3</v>
      </c>
      <c r="D88" s="12">
        <v>1</v>
      </c>
      <c r="E88" s="12">
        <v>1</v>
      </c>
      <c r="F88" s="15">
        <v>3</v>
      </c>
      <c r="G88" s="15">
        <v>4189</v>
      </c>
      <c r="H88" s="12">
        <v>4</v>
      </c>
      <c r="I88" s="15">
        <v>739</v>
      </c>
      <c r="J88" s="16">
        <v>0.2</v>
      </c>
      <c r="K88" s="12">
        <v>1</v>
      </c>
      <c r="L88" s="15">
        <v>66666.666666666672</v>
      </c>
      <c r="M88" s="12">
        <v>2</v>
      </c>
      <c r="N88" s="12">
        <v>2</v>
      </c>
      <c r="O88" s="12">
        <v>3</v>
      </c>
      <c r="P88" s="15">
        <v>1710</v>
      </c>
      <c r="Q88" s="12">
        <v>2</v>
      </c>
      <c r="R88" s="17">
        <v>0.89999999999999991</v>
      </c>
      <c r="S88" s="12">
        <v>1</v>
      </c>
      <c r="T88" s="12">
        <v>0.41948579161028415</v>
      </c>
      <c r="U88" s="18">
        <v>6.0000000000000053E-2</v>
      </c>
      <c r="V88" s="19">
        <v>0.28024458885192871</v>
      </c>
      <c r="W88" s="19">
        <v>0.2406551539897919</v>
      </c>
      <c r="X88" s="19">
        <v>4.5989781618118293E-2</v>
      </c>
      <c r="Y88" s="25">
        <f t="shared" si="3"/>
        <v>-3.670743147532141</v>
      </c>
      <c r="Z88" s="26">
        <f t="shared" si="4"/>
        <v>-3.0109192331631949</v>
      </c>
      <c r="AA88" s="25">
        <f t="shared" si="5"/>
        <v>0.23350363969802912</v>
      </c>
    </row>
    <row r="89" spans="1:27" ht="17">
      <c r="A89" s="11" t="s">
        <v>147</v>
      </c>
      <c r="B89" s="12">
        <v>2</v>
      </c>
      <c r="C89" s="12">
        <v>5</v>
      </c>
      <c r="D89" s="12">
        <v>1</v>
      </c>
      <c r="E89" s="12">
        <v>2</v>
      </c>
      <c r="F89" s="15">
        <v>1</v>
      </c>
      <c r="G89" s="15">
        <v>5513</v>
      </c>
      <c r="H89" s="12">
        <v>3</v>
      </c>
      <c r="I89" s="15">
        <v>939</v>
      </c>
      <c r="J89" s="16">
        <v>0.5</v>
      </c>
      <c r="K89" s="12">
        <v>1</v>
      </c>
      <c r="L89" s="15">
        <v>142500</v>
      </c>
      <c r="M89" s="12">
        <v>3</v>
      </c>
      <c r="N89" s="12">
        <v>4</v>
      </c>
      <c r="O89" s="12">
        <v>3</v>
      </c>
      <c r="P89" s="15">
        <v>1330</v>
      </c>
      <c r="Q89" s="12">
        <v>1</v>
      </c>
      <c r="R89" s="17">
        <v>0.84210526315789469</v>
      </c>
      <c r="S89" s="12">
        <v>4</v>
      </c>
      <c r="T89" s="12">
        <v>-1.5974440894568689E-2</v>
      </c>
      <c r="U89" s="18">
        <v>0.28571428571428581</v>
      </c>
      <c r="V89" s="19">
        <v>0.28213828802108759</v>
      </c>
      <c r="W89" s="19">
        <v>0.23039370775222781</v>
      </c>
      <c r="X89" s="19">
        <v>3.7778913974761963E-2</v>
      </c>
      <c r="Y89" s="25">
        <f t="shared" si="3"/>
        <v>1.2515991926193761E-2</v>
      </c>
      <c r="Z89" s="26">
        <f t="shared" si="4"/>
        <v>0.19362202286720293</v>
      </c>
      <c r="AA89" s="25">
        <f t="shared" si="5"/>
        <v>0.86777380108833313</v>
      </c>
    </row>
    <row r="90" spans="1:27" ht="51">
      <c r="A90" s="11" t="s">
        <v>80</v>
      </c>
      <c r="B90" s="12">
        <v>1</v>
      </c>
      <c r="C90" s="12">
        <v>4</v>
      </c>
      <c r="D90" s="12">
        <v>3</v>
      </c>
      <c r="E90" s="12">
        <v>2</v>
      </c>
      <c r="F90" s="15">
        <v>1</v>
      </c>
      <c r="G90" s="15">
        <v>4253</v>
      </c>
      <c r="H90" s="12">
        <v>3</v>
      </c>
      <c r="I90" s="15">
        <v>1073</v>
      </c>
      <c r="J90" s="16">
        <v>0.65</v>
      </c>
      <c r="K90" s="12">
        <v>1</v>
      </c>
      <c r="L90" s="15">
        <v>250000</v>
      </c>
      <c r="M90" s="12">
        <v>6</v>
      </c>
      <c r="N90" s="12">
        <v>1</v>
      </c>
      <c r="O90" s="12">
        <v>1</v>
      </c>
      <c r="P90" s="15">
        <v>1175</v>
      </c>
      <c r="Q90" s="12">
        <v>3</v>
      </c>
      <c r="R90" s="17">
        <v>1</v>
      </c>
      <c r="S90" s="12">
        <v>2</v>
      </c>
      <c r="T90" s="12">
        <v>5.5917986952469714E-3</v>
      </c>
      <c r="U90" s="18">
        <v>0.13333333333333333</v>
      </c>
      <c r="V90" s="19">
        <v>0.28235155344009399</v>
      </c>
      <c r="W90" s="19">
        <v>0.23077130317687991</v>
      </c>
      <c r="X90" s="19">
        <v>3.7778913974761963E-2</v>
      </c>
      <c r="Y90" s="25">
        <f t="shared" si="3"/>
        <v>-1.117636650800705</v>
      </c>
      <c r="Z90" s="26">
        <f t="shared" si="4"/>
        <v>-0.73078477382659934</v>
      </c>
      <c r="AA90" s="25">
        <f t="shared" si="5"/>
        <v>0.71665814518928528</v>
      </c>
    </row>
    <row r="91" spans="1:27" ht="51">
      <c r="A91" s="11" t="s">
        <v>81</v>
      </c>
      <c r="B91" s="12">
        <v>1</v>
      </c>
      <c r="C91" s="12">
        <v>3</v>
      </c>
      <c r="D91" s="12">
        <v>3</v>
      </c>
      <c r="E91" s="12">
        <v>2</v>
      </c>
      <c r="F91" s="15">
        <v>1</v>
      </c>
      <c r="G91" s="15">
        <v>4756</v>
      </c>
      <c r="H91" s="12">
        <v>3</v>
      </c>
      <c r="I91" s="15">
        <v>1071</v>
      </c>
      <c r="J91" s="16">
        <v>0.6</v>
      </c>
      <c r="K91" s="12">
        <v>1</v>
      </c>
      <c r="L91" s="15">
        <v>250000</v>
      </c>
      <c r="M91" s="12">
        <v>6</v>
      </c>
      <c r="N91" s="12">
        <v>1</v>
      </c>
      <c r="O91" s="12">
        <v>1</v>
      </c>
      <c r="P91" s="15">
        <v>1250</v>
      </c>
      <c r="Q91" s="12">
        <v>5</v>
      </c>
      <c r="R91" s="17">
        <v>1</v>
      </c>
      <c r="S91" s="12">
        <v>2</v>
      </c>
      <c r="T91" s="12">
        <v>-0.14005602240896359</v>
      </c>
      <c r="U91" s="18">
        <v>0.13333333333333347</v>
      </c>
      <c r="V91" s="19">
        <v>0.28438732028007507</v>
      </c>
      <c r="W91" s="19">
        <v>0.30403286218643188</v>
      </c>
      <c r="X91" s="19">
        <v>0.54086107015609741</v>
      </c>
      <c r="Y91" s="25">
        <f t="shared" si="3"/>
        <v>-1.1329049021005608</v>
      </c>
      <c r="Z91" s="26">
        <f t="shared" si="4"/>
        <v>-1.2802464663982367</v>
      </c>
      <c r="AA91" s="25">
        <f t="shared" si="5"/>
        <v>-3.0564580261707266</v>
      </c>
    </row>
    <row r="92" spans="1:27" ht="17">
      <c r="A92" s="11" t="s">
        <v>82</v>
      </c>
      <c r="B92" s="12">
        <v>1</v>
      </c>
      <c r="C92" s="12">
        <v>2</v>
      </c>
      <c r="D92" s="12">
        <v>1</v>
      </c>
      <c r="E92" s="12">
        <v>2</v>
      </c>
      <c r="F92" s="15">
        <v>1</v>
      </c>
      <c r="G92" s="15">
        <v>5414</v>
      </c>
      <c r="H92" s="12">
        <v>3</v>
      </c>
      <c r="I92" s="15">
        <v>550</v>
      </c>
      <c r="J92" s="16">
        <v>0.14249999999999999</v>
      </c>
      <c r="K92" s="12">
        <v>1</v>
      </c>
      <c r="L92" s="15">
        <v>30000</v>
      </c>
      <c r="M92" s="12">
        <v>1</v>
      </c>
      <c r="N92" s="12">
        <v>1</v>
      </c>
      <c r="O92" s="12">
        <v>1</v>
      </c>
      <c r="P92" s="15">
        <v>500</v>
      </c>
      <c r="Q92" s="12">
        <v>4</v>
      </c>
      <c r="R92" s="17">
        <v>0.83333333333333337</v>
      </c>
      <c r="S92" s="12">
        <v>4</v>
      </c>
      <c r="T92" s="12">
        <v>0.04</v>
      </c>
      <c r="U92" s="18">
        <v>0</v>
      </c>
      <c r="V92" s="19">
        <v>0.27731019258499151</v>
      </c>
      <c r="W92" s="19">
        <v>0.27139177918434138</v>
      </c>
      <c r="X92" s="19">
        <v>0.45168232917785639</v>
      </c>
      <c r="Y92" s="25">
        <f t="shared" si="3"/>
        <v>-0.27731019258499151</v>
      </c>
      <c r="Z92" s="26">
        <f t="shared" si="4"/>
        <v>-0.27139177918434138</v>
      </c>
      <c r="AA92" s="25">
        <f t="shared" si="5"/>
        <v>-0.45168232917785639</v>
      </c>
    </row>
    <row r="93" spans="1:27" ht="17">
      <c r="A93" s="11" t="s">
        <v>83</v>
      </c>
      <c r="B93" s="12">
        <v>1</v>
      </c>
      <c r="C93" s="12">
        <v>2</v>
      </c>
      <c r="D93" s="12">
        <v>1</v>
      </c>
      <c r="E93" s="12">
        <v>2</v>
      </c>
      <c r="F93" s="15">
        <v>1</v>
      </c>
      <c r="G93" s="15">
        <v>5414</v>
      </c>
      <c r="H93" s="12">
        <v>3</v>
      </c>
      <c r="I93" s="15">
        <v>550</v>
      </c>
      <c r="J93" s="16">
        <v>0.14249999999999999</v>
      </c>
      <c r="K93" s="12">
        <v>1</v>
      </c>
      <c r="L93" s="15">
        <v>30000</v>
      </c>
      <c r="M93" s="12">
        <v>1</v>
      </c>
      <c r="N93" s="12">
        <v>1</v>
      </c>
      <c r="O93" s="12">
        <v>1</v>
      </c>
      <c r="P93" s="15">
        <v>280</v>
      </c>
      <c r="Q93" s="12">
        <v>4</v>
      </c>
      <c r="R93" s="17">
        <v>0.83333333333333337</v>
      </c>
      <c r="S93" s="12">
        <v>4</v>
      </c>
      <c r="T93" s="12">
        <v>0.04</v>
      </c>
      <c r="U93" s="18">
        <v>0</v>
      </c>
      <c r="V93" s="19">
        <v>0.27864900231361389</v>
      </c>
      <c r="W93" s="19">
        <v>0.26245355606079102</v>
      </c>
      <c r="X93" s="19">
        <v>0.41465219855308533</v>
      </c>
      <c r="Y93" s="25">
        <f t="shared" si="3"/>
        <v>-0.27864900231361389</v>
      </c>
      <c r="Z93" s="26">
        <f t="shared" si="4"/>
        <v>-0.26245355606079102</v>
      </c>
      <c r="AA93" s="25">
        <f t="shared" si="5"/>
        <v>-0.41465219855308533</v>
      </c>
    </row>
    <row r="94" spans="1:27" ht="51">
      <c r="A94" s="11" t="s">
        <v>84</v>
      </c>
      <c r="B94" s="12">
        <v>7</v>
      </c>
      <c r="C94" s="12">
        <v>5</v>
      </c>
      <c r="D94" s="12">
        <v>2</v>
      </c>
      <c r="E94" s="12">
        <v>2</v>
      </c>
      <c r="F94" s="15">
        <v>1</v>
      </c>
      <c r="G94" s="15">
        <v>7213</v>
      </c>
      <c r="H94" s="12">
        <v>3</v>
      </c>
      <c r="I94" s="15">
        <v>1475</v>
      </c>
      <c r="J94" s="16">
        <v>1.07</v>
      </c>
      <c r="K94" s="12">
        <v>1</v>
      </c>
      <c r="L94" s="15">
        <v>145833.33333333334</v>
      </c>
      <c r="M94" s="12">
        <v>3</v>
      </c>
      <c r="N94" s="12">
        <v>3</v>
      </c>
      <c r="O94" s="12">
        <v>1</v>
      </c>
      <c r="P94" s="15">
        <v>1180</v>
      </c>
      <c r="Q94" s="12">
        <v>1</v>
      </c>
      <c r="R94" s="17">
        <v>0.96</v>
      </c>
      <c r="S94" s="12">
        <v>2</v>
      </c>
      <c r="T94" s="12">
        <v>0.35050847457627121</v>
      </c>
      <c r="U94" s="18">
        <v>0</v>
      </c>
      <c r="V94" s="19">
        <v>0.27628880739212042</v>
      </c>
      <c r="W94" s="19">
        <v>0.2442832887172699</v>
      </c>
      <c r="X94" s="19">
        <v>0.1013910472393036</v>
      </c>
      <c r="Y94" s="25">
        <f t="shared" si="3"/>
        <v>-0.27628880739212042</v>
      </c>
      <c r="Z94" s="26">
        <f t="shared" si="4"/>
        <v>-0.2442832887172699</v>
      </c>
      <c r="AA94" s="25">
        <f t="shared" si="5"/>
        <v>-0.1013910472393036</v>
      </c>
    </row>
    <row r="95" spans="1:27" ht="17">
      <c r="A95" s="11" t="s">
        <v>149</v>
      </c>
      <c r="B95" s="12">
        <v>6</v>
      </c>
      <c r="C95" s="12">
        <v>2</v>
      </c>
      <c r="D95" s="12">
        <v>3</v>
      </c>
      <c r="E95" s="12">
        <v>2</v>
      </c>
      <c r="F95" s="15">
        <v>1</v>
      </c>
      <c r="G95" s="15">
        <v>287</v>
      </c>
      <c r="H95" s="12">
        <v>3</v>
      </c>
      <c r="I95" s="15">
        <v>1233</v>
      </c>
      <c r="J95" s="16">
        <v>0.86363636363636354</v>
      </c>
      <c r="K95" s="12">
        <v>1</v>
      </c>
      <c r="L95" s="15">
        <v>65000</v>
      </c>
      <c r="M95" s="12">
        <v>2</v>
      </c>
      <c r="N95" s="12">
        <v>4</v>
      </c>
      <c r="O95" s="12">
        <v>1</v>
      </c>
      <c r="P95" s="15">
        <v>870</v>
      </c>
      <c r="Q95" s="12">
        <v>2</v>
      </c>
      <c r="R95" s="17">
        <v>0.61538461538461542</v>
      </c>
      <c r="S95" s="12">
        <v>4</v>
      </c>
      <c r="T95" s="12">
        <v>4.4606650446066508E-2</v>
      </c>
      <c r="U95" s="18">
        <v>0.38947368421052642</v>
      </c>
      <c r="V95" s="19">
        <v>0.28069829940795898</v>
      </c>
      <c r="W95" s="19">
        <v>0.2302013635635376</v>
      </c>
      <c r="X95" s="19">
        <v>6.6322982311248779E-2</v>
      </c>
      <c r="Y95" s="25">
        <f t="shared" si="3"/>
        <v>0.27928815016875413</v>
      </c>
      <c r="Z95" s="26">
        <f t="shared" si="4"/>
        <v>0.40894244490443066</v>
      </c>
      <c r="AA95" s="25">
        <f t="shared" si="5"/>
        <v>0.82971126163328024</v>
      </c>
    </row>
    <row r="96" spans="1:27" ht="34">
      <c r="A96" s="11" t="s">
        <v>150</v>
      </c>
      <c r="B96" s="12">
        <v>6</v>
      </c>
      <c r="C96" s="12">
        <v>1</v>
      </c>
      <c r="D96" s="12">
        <v>3</v>
      </c>
      <c r="E96" s="12">
        <v>2</v>
      </c>
      <c r="F96" s="15">
        <v>1</v>
      </c>
      <c r="G96" s="15">
        <v>4392</v>
      </c>
      <c r="H96" s="12">
        <v>3</v>
      </c>
      <c r="I96" s="15">
        <v>1040</v>
      </c>
      <c r="J96" s="16">
        <v>0.6</v>
      </c>
      <c r="K96" s="12">
        <v>1</v>
      </c>
      <c r="L96" s="15">
        <v>75000</v>
      </c>
      <c r="M96" s="12">
        <v>2</v>
      </c>
      <c r="N96" s="12">
        <v>4</v>
      </c>
      <c r="O96" s="12">
        <v>1</v>
      </c>
      <c r="P96" s="15">
        <v>1432</v>
      </c>
      <c r="Q96" s="12">
        <v>2</v>
      </c>
      <c r="R96" s="17">
        <v>0.66666666666666663</v>
      </c>
      <c r="S96" s="12">
        <v>5</v>
      </c>
      <c r="T96" s="12">
        <v>3.8461538461538464E-2</v>
      </c>
      <c r="U96" s="18">
        <v>0</v>
      </c>
      <c r="V96" s="19">
        <v>0.28108540177345281</v>
      </c>
      <c r="W96" s="19">
        <v>0.2575831413269043</v>
      </c>
      <c r="X96" s="19">
        <v>0.3485698401927948</v>
      </c>
      <c r="Y96" s="25">
        <f t="shared" si="3"/>
        <v>-0.28108540177345281</v>
      </c>
      <c r="Z96" s="26">
        <f t="shared" si="4"/>
        <v>-0.2575831413269043</v>
      </c>
      <c r="AA96" s="25">
        <f t="shared" si="5"/>
        <v>-0.3485698401927948</v>
      </c>
    </row>
    <row r="97" spans="1:27" ht="17">
      <c r="A97" s="11" t="s">
        <v>151</v>
      </c>
      <c r="B97" s="12">
        <v>6</v>
      </c>
      <c r="C97" s="12">
        <v>1</v>
      </c>
      <c r="D97" s="12">
        <v>3</v>
      </c>
      <c r="E97" s="12">
        <v>2</v>
      </c>
      <c r="F97" s="15">
        <v>1</v>
      </c>
      <c r="G97" s="15">
        <v>3570</v>
      </c>
      <c r="H97" s="12">
        <v>3</v>
      </c>
      <c r="I97" s="15">
        <v>674</v>
      </c>
      <c r="J97" s="16">
        <v>0.76</v>
      </c>
      <c r="K97" s="12">
        <v>1</v>
      </c>
      <c r="L97" s="15">
        <v>155000</v>
      </c>
      <c r="M97" s="12">
        <v>4</v>
      </c>
      <c r="N97" s="12">
        <v>2</v>
      </c>
      <c r="O97" s="12">
        <v>1</v>
      </c>
      <c r="P97" s="15">
        <v>910</v>
      </c>
      <c r="Q97" s="12">
        <v>4</v>
      </c>
      <c r="R97" s="17">
        <v>0.83870967741935487</v>
      </c>
      <c r="S97" s="12">
        <v>4</v>
      </c>
      <c r="T97" s="12">
        <v>3.857566765578635E-2</v>
      </c>
      <c r="U97" s="18">
        <v>7.8947368421052558E-2</v>
      </c>
      <c r="V97" s="19">
        <v>0.28031837940216059</v>
      </c>
      <c r="W97" s="19">
        <v>0.25437876582145691</v>
      </c>
      <c r="X97" s="19">
        <v>0.31350547075271612</v>
      </c>
      <c r="Y97" s="25">
        <f t="shared" si="3"/>
        <v>-2.5506994724273708</v>
      </c>
      <c r="Z97" s="26">
        <f t="shared" si="4"/>
        <v>-2.2221310337384574</v>
      </c>
      <c r="AA97" s="25">
        <f t="shared" si="5"/>
        <v>-2.9710692962010747</v>
      </c>
    </row>
    <row r="98" spans="1:27" ht="34">
      <c r="A98" s="11" t="s">
        <v>85</v>
      </c>
      <c r="B98" s="12">
        <v>6</v>
      </c>
      <c r="C98" s="12">
        <v>1</v>
      </c>
      <c r="D98" s="12">
        <v>1</v>
      </c>
      <c r="E98" s="12">
        <v>2</v>
      </c>
      <c r="F98" s="15">
        <v>1</v>
      </c>
      <c r="G98" s="15">
        <v>8523</v>
      </c>
      <c r="H98" s="12">
        <v>3</v>
      </c>
      <c r="I98" s="15">
        <v>1982</v>
      </c>
      <c r="J98" s="16">
        <v>6.2</v>
      </c>
      <c r="K98" s="12">
        <v>1</v>
      </c>
      <c r="L98" s="15">
        <v>86666.666666666672</v>
      </c>
      <c r="M98" s="12">
        <v>2</v>
      </c>
      <c r="N98" s="12">
        <v>1</v>
      </c>
      <c r="O98" s="12">
        <v>1</v>
      </c>
      <c r="P98" s="15">
        <v>1160</v>
      </c>
      <c r="Q98" s="12">
        <v>4</v>
      </c>
      <c r="R98" s="17">
        <v>0.92307692307692302</v>
      </c>
      <c r="S98" s="12">
        <v>5</v>
      </c>
      <c r="T98" s="12">
        <v>-0.12209889001009082</v>
      </c>
      <c r="U98" s="18">
        <v>-0.1290322580645161</v>
      </c>
      <c r="V98" s="19">
        <v>0.27498722076416021</v>
      </c>
      <c r="W98" s="19">
        <v>0.2470520734786987</v>
      </c>
      <c r="X98" s="19">
        <v>0.1013910472393036</v>
      </c>
      <c r="Y98" s="25">
        <f t="shared" si="3"/>
        <v>-0.27498722076416021</v>
      </c>
      <c r="Z98" s="26">
        <f t="shared" si="4"/>
        <v>-0.2470520734786987</v>
      </c>
      <c r="AA98" s="25">
        <f t="shared" si="5"/>
        <v>-0.1013910472393036</v>
      </c>
    </row>
    <row r="99" spans="1:27" ht="34">
      <c r="A99" s="11" t="s">
        <v>86</v>
      </c>
      <c r="B99" s="12">
        <v>6</v>
      </c>
      <c r="C99" s="12">
        <v>2</v>
      </c>
      <c r="D99" s="12">
        <v>1</v>
      </c>
      <c r="E99" s="12">
        <v>2</v>
      </c>
      <c r="F99" s="15">
        <v>1</v>
      </c>
      <c r="G99" s="15">
        <v>5670</v>
      </c>
      <c r="H99" s="12">
        <v>3</v>
      </c>
      <c r="I99" s="15">
        <v>887</v>
      </c>
      <c r="J99" s="16">
        <v>0.85</v>
      </c>
      <c r="K99" s="12">
        <v>1</v>
      </c>
      <c r="L99" s="15">
        <v>58333.333333333336</v>
      </c>
      <c r="M99" s="12">
        <v>2</v>
      </c>
      <c r="N99" s="12">
        <v>2</v>
      </c>
      <c r="O99" s="12">
        <v>1</v>
      </c>
      <c r="P99" s="15">
        <v>1300</v>
      </c>
      <c r="Q99" s="12">
        <v>2</v>
      </c>
      <c r="R99" s="17">
        <v>0.8571428571428571</v>
      </c>
      <c r="S99" s="12">
        <v>3</v>
      </c>
      <c r="T99" s="12">
        <v>0.23449830890642615</v>
      </c>
      <c r="U99" s="18">
        <v>0.47882352941176465</v>
      </c>
      <c r="V99" s="19">
        <v>0.27834850549697882</v>
      </c>
      <c r="W99" s="19">
        <v>0.23233234882354739</v>
      </c>
      <c r="X99" s="19">
        <v>4.7191917896270752E-2</v>
      </c>
      <c r="Y99" s="25">
        <f t="shared" si="3"/>
        <v>0.41868248237731692</v>
      </c>
      <c r="Z99" s="26">
        <f t="shared" si="4"/>
        <v>0.5147850208844833</v>
      </c>
      <c r="AA99" s="25">
        <f t="shared" si="5"/>
        <v>0.90144194051147386</v>
      </c>
    </row>
    <row r="100" spans="1:27" ht="17">
      <c r="A100" s="11" t="s">
        <v>87</v>
      </c>
      <c r="B100" s="12">
        <v>6</v>
      </c>
      <c r="C100" s="12">
        <v>2</v>
      </c>
      <c r="D100" s="12">
        <v>1</v>
      </c>
      <c r="E100" s="12">
        <v>2</v>
      </c>
      <c r="F100" s="15">
        <v>1</v>
      </c>
      <c r="G100" s="15">
        <v>6001</v>
      </c>
      <c r="H100" s="12">
        <v>3</v>
      </c>
      <c r="I100" s="15">
        <v>1119</v>
      </c>
      <c r="J100" s="16">
        <v>4.41</v>
      </c>
      <c r="K100" s="12">
        <v>1</v>
      </c>
      <c r="L100" s="15">
        <v>116666.66666666667</v>
      </c>
      <c r="M100" s="12">
        <v>3</v>
      </c>
      <c r="N100" s="12">
        <v>2</v>
      </c>
      <c r="O100" s="12">
        <v>1</v>
      </c>
      <c r="P100" s="15">
        <v>1333</v>
      </c>
      <c r="Q100" s="12">
        <v>2</v>
      </c>
      <c r="R100" s="17">
        <v>0.8571428571428571</v>
      </c>
      <c r="S100" s="12">
        <v>5</v>
      </c>
      <c r="T100" s="12">
        <v>-8.8471849865951746E-2</v>
      </c>
      <c r="U100" s="18">
        <v>0</v>
      </c>
      <c r="V100" s="19">
        <v>0.27625814080238342</v>
      </c>
      <c r="W100" s="19">
        <v>0.24289616942405701</v>
      </c>
      <c r="X100" s="19">
        <v>7.6500594615936279E-2</v>
      </c>
      <c r="Y100" s="25">
        <f t="shared" si="3"/>
        <v>-0.27625814080238342</v>
      </c>
      <c r="Z100" s="26">
        <f t="shared" si="4"/>
        <v>-0.24289616942405701</v>
      </c>
      <c r="AA100" s="25">
        <f t="shared" si="5"/>
        <v>-7.6500594615936279E-2</v>
      </c>
    </row>
    <row r="101" spans="1:27" ht="17">
      <c r="A101" s="11" t="s">
        <v>152</v>
      </c>
      <c r="B101" s="12">
        <v>6</v>
      </c>
      <c r="C101" s="12">
        <v>1</v>
      </c>
      <c r="D101" s="12">
        <v>3</v>
      </c>
      <c r="E101" s="12">
        <v>2</v>
      </c>
      <c r="F101" s="15">
        <v>1</v>
      </c>
      <c r="G101" s="15">
        <v>1381</v>
      </c>
      <c r="H101" s="12">
        <v>3</v>
      </c>
      <c r="I101" s="15">
        <v>1098</v>
      </c>
      <c r="J101" s="16">
        <v>1.2</v>
      </c>
      <c r="K101" s="12">
        <v>1</v>
      </c>
      <c r="L101" s="15">
        <v>230833.33333333334</v>
      </c>
      <c r="M101" s="12">
        <v>5</v>
      </c>
      <c r="N101" s="12">
        <v>2</v>
      </c>
      <c r="O101" s="12">
        <v>1</v>
      </c>
      <c r="P101" s="15">
        <v>896</v>
      </c>
      <c r="Q101" s="12">
        <v>4</v>
      </c>
      <c r="R101" s="17">
        <v>0.86642599277978338</v>
      </c>
      <c r="S101" s="12">
        <v>4</v>
      </c>
      <c r="T101" s="12">
        <v>-9.0163934426229511E-2</v>
      </c>
      <c r="U101" s="18">
        <v>-5.4166666666666627E-2</v>
      </c>
      <c r="V101" s="19">
        <v>0.27548590302467352</v>
      </c>
      <c r="W101" s="19">
        <v>0.2363513112068176</v>
      </c>
      <c r="X101" s="19">
        <v>7.6500594615936279E-2</v>
      </c>
      <c r="Y101" s="25">
        <f t="shared" si="3"/>
        <v>-0.27548590302467352</v>
      </c>
      <c r="Z101" s="26">
        <f t="shared" si="4"/>
        <v>-0.2363513112068176</v>
      </c>
      <c r="AA101" s="25">
        <f t="shared" si="5"/>
        <v>-7.6500594615936279E-2</v>
      </c>
    </row>
    <row r="102" spans="1:27" ht="34">
      <c r="A102" s="11" t="s">
        <v>153</v>
      </c>
      <c r="B102" s="12">
        <v>6</v>
      </c>
      <c r="C102" s="12">
        <v>1</v>
      </c>
      <c r="D102" s="12">
        <v>3</v>
      </c>
      <c r="E102" s="12">
        <v>2</v>
      </c>
      <c r="F102" s="15">
        <v>1</v>
      </c>
      <c r="G102" s="15">
        <v>7729</v>
      </c>
      <c r="H102" s="12">
        <v>3</v>
      </c>
      <c r="I102" s="15">
        <v>1202</v>
      </c>
      <c r="J102" s="16">
        <v>3</v>
      </c>
      <c r="K102" s="12">
        <v>1</v>
      </c>
      <c r="L102" s="15">
        <v>116666.66666666667</v>
      </c>
      <c r="M102" s="12">
        <v>3</v>
      </c>
      <c r="N102" s="12">
        <v>2</v>
      </c>
      <c r="O102" s="12">
        <v>1</v>
      </c>
      <c r="P102" s="15">
        <v>945</v>
      </c>
      <c r="Q102" s="12">
        <v>5</v>
      </c>
      <c r="R102" s="17">
        <v>0.8571428571428571</v>
      </c>
      <c r="S102" s="12">
        <v>5</v>
      </c>
      <c r="T102" s="12">
        <v>-0.12562396006655574</v>
      </c>
      <c r="U102" s="18">
        <v>0</v>
      </c>
      <c r="V102" s="19">
        <v>0.28320008516311651</v>
      </c>
      <c r="W102" s="19">
        <v>0.29358977079391479</v>
      </c>
      <c r="X102" s="19">
        <v>0.50646120309829712</v>
      </c>
      <c r="Y102" s="25">
        <f t="shared" si="3"/>
        <v>-0.28320008516311651</v>
      </c>
      <c r="Z102" s="26">
        <f t="shared" si="4"/>
        <v>-0.29358977079391479</v>
      </c>
      <c r="AA102" s="25">
        <f t="shared" si="5"/>
        <v>-0.50646120309829712</v>
      </c>
    </row>
    <row r="103" spans="1:27" ht="17">
      <c r="A103" s="11" t="s">
        <v>154</v>
      </c>
      <c r="B103" s="12">
        <v>6</v>
      </c>
      <c r="C103" s="12">
        <v>1</v>
      </c>
      <c r="D103" s="12">
        <v>3</v>
      </c>
      <c r="E103" s="12">
        <v>2</v>
      </c>
      <c r="F103" s="15">
        <v>1</v>
      </c>
      <c r="G103" s="15">
        <v>2398</v>
      </c>
      <c r="H103" s="12">
        <v>3</v>
      </c>
      <c r="I103" s="15">
        <v>1040</v>
      </c>
      <c r="J103" s="16">
        <v>1.45</v>
      </c>
      <c r="K103" s="12">
        <v>1</v>
      </c>
      <c r="L103" s="15">
        <v>216666.66666666669</v>
      </c>
      <c r="M103" s="12">
        <v>5</v>
      </c>
      <c r="N103" s="12">
        <v>3</v>
      </c>
      <c r="O103" s="12">
        <v>1</v>
      </c>
      <c r="P103" s="15">
        <v>1160</v>
      </c>
      <c r="Q103" s="12">
        <v>5</v>
      </c>
      <c r="R103" s="17">
        <v>0.69230769230769229</v>
      </c>
      <c r="S103" s="12">
        <v>4</v>
      </c>
      <c r="T103" s="12">
        <v>-8.1730769230769232E-2</v>
      </c>
      <c r="U103" s="18">
        <v>4.3448275862068932E-2</v>
      </c>
      <c r="V103" s="19">
        <v>0.27812778949737549</v>
      </c>
      <c r="W103" s="19">
        <v>0.26227951049804688</v>
      </c>
      <c r="X103" s="19">
        <v>0.24241261184215551</v>
      </c>
      <c r="Y103" s="25">
        <f t="shared" si="3"/>
        <v>-5.40135388525706</v>
      </c>
      <c r="Z103" s="26">
        <f t="shared" si="4"/>
        <v>-5.0365919082883854</v>
      </c>
      <c r="AA103" s="25">
        <f t="shared" si="5"/>
        <v>-4.5793378916051708</v>
      </c>
    </row>
    <row r="104" spans="1:27" ht="34">
      <c r="A104" s="11" t="s">
        <v>155</v>
      </c>
      <c r="B104" s="12">
        <v>6</v>
      </c>
      <c r="C104" s="12">
        <v>1</v>
      </c>
      <c r="D104" s="12">
        <v>3</v>
      </c>
      <c r="E104" s="12">
        <v>2</v>
      </c>
      <c r="F104" s="15">
        <v>1</v>
      </c>
      <c r="G104" s="15">
        <v>1885</v>
      </c>
      <c r="H104" s="12">
        <v>3</v>
      </c>
      <c r="I104" s="15">
        <v>915</v>
      </c>
      <c r="J104" s="16">
        <v>1</v>
      </c>
      <c r="K104" s="12">
        <v>1</v>
      </c>
      <c r="L104" s="15">
        <v>93333.333333333343</v>
      </c>
      <c r="M104" s="12">
        <v>2</v>
      </c>
      <c r="N104" s="12">
        <v>3</v>
      </c>
      <c r="O104" s="12">
        <v>1</v>
      </c>
      <c r="P104" s="15">
        <v>990</v>
      </c>
      <c r="Q104" s="12">
        <v>5</v>
      </c>
      <c r="R104" s="17">
        <v>0.64285714285714279</v>
      </c>
      <c r="S104" s="12">
        <v>4</v>
      </c>
      <c r="T104" s="12">
        <v>1.5300546448087432E-2</v>
      </c>
      <c r="U104" s="18">
        <v>0</v>
      </c>
      <c r="V104" s="19">
        <v>0.28344765305519098</v>
      </c>
      <c r="W104" s="19">
        <v>0.25121971964836121</v>
      </c>
      <c r="X104" s="19">
        <v>0.193780317902565</v>
      </c>
      <c r="Y104" s="25">
        <f t="shared" si="3"/>
        <v>-0.28344765305519098</v>
      </c>
      <c r="Z104" s="26">
        <f t="shared" si="4"/>
        <v>-0.25121971964836121</v>
      </c>
      <c r="AA104" s="25">
        <f t="shared" si="5"/>
        <v>-0.193780317902565</v>
      </c>
    </row>
    <row r="105" spans="1:27">
      <c r="A105" s="2" t="s">
        <v>88</v>
      </c>
      <c r="B105" s="2">
        <v>6</v>
      </c>
      <c r="C105" s="2">
        <v>3</v>
      </c>
      <c r="D105" s="2">
        <v>3</v>
      </c>
      <c r="E105" s="2">
        <v>2</v>
      </c>
      <c r="F105" s="2">
        <v>1</v>
      </c>
      <c r="G105" s="2">
        <v>7571</v>
      </c>
      <c r="H105" s="2">
        <v>3</v>
      </c>
      <c r="I105" s="2">
        <v>1529</v>
      </c>
      <c r="J105" s="2">
        <v>4</v>
      </c>
      <c r="K105" s="2">
        <v>1</v>
      </c>
      <c r="L105" s="2">
        <v>79166.666666666672</v>
      </c>
      <c r="M105" s="2">
        <v>2</v>
      </c>
      <c r="N105" s="2">
        <v>5</v>
      </c>
      <c r="O105" s="2">
        <v>1</v>
      </c>
      <c r="P105" s="2">
        <v>1580</v>
      </c>
      <c r="Q105" s="2">
        <v>1</v>
      </c>
      <c r="R105" s="2">
        <v>0.94736842105263153</v>
      </c>
      <c r="S105" s="2">
        <v>4</v>
      </c>
      <c r="T105" s="2">
        <v>0.94898626553302812</v>
      </c>
      <c r="U105" s="2">
        <v>0.375</v>
      </c>
    </row>
    <row r="106" spans="1:27">
      <c r="A106" s="2" t="s">
        <v>156</v>
      </c>
      <c r="B106" s="2">
        <v>5</v>
      </c>
      <c r="C106" s="2">
        <v>1</v>
      </c>
      <c r="D106" s="2">
        <v>1</v>
      </c>
      <c r="E106" s="2">
        <v>2</v>
      </c>
      <c r="F106" s="2">
        <v>1</v>
      </c>
      <c r="G106" s="2">
        <v>504</v>
      </c>
      <c r="H106" s="2">
        <v>3</v>
      </c>
      <c r="I106" s="2">
        <v>1548</v>
      </c>
      <c r="J106" s="2">
        <v>3.9</v>
      </c>
      <c r="K106" s="2">
        <v>1</v>
      </c>
      <c r="L106" s="2">
        <v>283333.33333333331</v>
      </c>
      <c r="M106" s="2">
        <v>6</v>
      </c>
      <c r="N106" s="2">
        <v>2</v>
      </c>
      <c r="O106" s="2">
        <v>1</v>
      </c>
      <c r="P106" s="2">
        <v>350</v>
      </c>
      <c r="Q106" s="2">
        <v>2</v>
      </c>
      <c r="R106" s="2">
        <v>0.88235294117647067</v>
      </c>
      <c r="S106" s="2">
        <v>5</v>
      </c>
      <c r="T106" s="2">
        <v>3.9405684754521962E-2</v>
      </c>
      <c r="U106" s="2">
        <v>7.6923076923076997E-2</v>
      </c>
    </row>
    <row r="107" spans="1:27">
      <c r="A107" s="2" t="s">
        <v>157</v>
      </c>
      <c r="B107" s="2">
        <v>2</v>
      </c>
      <c r="C107" s="2">
        <v>5</v>
      </c>
      <c r="D107" s="2">
        <v>3</v>
      </c>
      <c r="E107" s="2">
        <v>2</v>
      </c>
      <c r="F107" s="2">
        <v>1</v>
      </c>
      <c r="G107" s="2">
        <v>8439</v>
      </c>
      <c r="H107" s="2">
        <v>3</v>
      </c>
      <c r="I107" s="2">
        <v>1030</v>
      </c>
      <c r="J107" s="2">
        <v>1.2825</v>
      </c>
      <c r="K107" s="2">
        <v>1</v>
      </c>
      <c r="L107" s="2">
        <v>68333.333333333328</v>
      </c>
      <c r="M107" s="2">
        <v>2</v>
      </c>
      <c r="N107" s="2">
        <v>2</v>
      </c>
      <c r="O107" s="2">
        <v>1</v>
      </c>
      <c r="P107" s="2">
        <v>470</v>
      </c>
      <c r="Q107" s="2">
        <v>3</v>
      </c>
      <c r="R107" s="2">
        <v>0.87804878048780499</v>
      </c>
      <c r="S107" s="2">
        <v>5</v>
      </c>
      <c r="T107" s="2">
        <v>0.3679611650485437</v>
      </c>
      <c r="U107" s="2">
        <v>7.7972709551656985E-2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Cost_Sch1</vt:lpstr>
      <vt:lpstr>Schedule</vt:lpstr>
      <vt:lpstr>Sch_2</vt:lpstr>
      <vt:lpstr>Sch_T2</vt:lpstr>
      <vt:lpstr>Cost_Sch2</vt:lpstr>
      <vt:lpstr>Cost2</vt:lpstr>
      <vt:lpstr>Cost</vt:lpstr>
      <vt:lpstr>Cost_Sch_Class</vt:lpstr>
      <vt:lpstr>Cost_T1</vt:lpstr>
      <vt:lpstr>Cost_T2</vt:lpstr>
      <vt:lpstr>Coding</vt:lpstr>
      <vt:lpstr>Hydro</vt:lpstr>
      <vt:lpstr>Nuclear</vt:lpstr>
      <vt:lpstr>Solar</vt:lpstr>
      <vt:lpstr>Thermal</vt:lpstr>
      <vt:lpstr>Wind</vt:lpstr>
      <vt:lpstr>Transmission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2020-08-13T23:03:50Z</dcterms:created>
  <dcterms:modified xsi:type="dcterms:W3CDTF">2020-08-23T02:59:21Z</dcterms:modified>
</cp:coreProperties>
</file>