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thnatarajan/Documents/Oxford MMPM/Dissertation/"/>
    </mc:Choice>
  </mc:AlternateContent>
  <xr:revisionPtr revIDLastSave="0" documentId="8_{290E0E1A-9C4F-E64F-83D7-0CF829001142}" xr6:coauthVersionLast="45" xr6:coauthVersionMax="45" xr10:uidLastSave="{00000000-0000-0000-0000-000000000000}"/>
  <bookViews>
    <workbookView xWindow="380" yWindow="460" windowWidth="28040" windowHeight="16620" activeTab="1" xr2:uid="{247EAEA7-4D40-FF41-B2B2-9AB95B960030}"/>
  </bookViews>
  <sheets>
    <sheet name="Energy" sheetId="3" r:id="rId1"/>
    <sheet name="Rail" sheetId="4" r:id="rId2"/>
    <sheet name="Roads" sheetId="5" r:id="rId3"/>
    <sheet name="Fixed Links" sheetId="6" r:id="rId4"/>
    <sheet name="IT" sheetId="7" r:id="rId5"/>
    <sheet name="Aerospace" sheetId="9" r:id="rId6"/>
    <sheet name="Military Defense" sheetId="10" r:id="rId7"/>
    <sheet name="Olympic Games" sheetId="1" r:id="rId8"/>
  </sheets>
  <definedNames>
    <definedName name="_xlnm._FilterDatabase" localSheetId="1" hidden="1">Rail!$B$1:$H$1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4" l="1"/>
  <c r="G31" i="4"/>
  <c r="G32" i="4"/>
  <c r="G33" i="4"/>
  <c r="G34" i="4"/>
  <c r="G35" i="4"/>
  <c r="G36" i="4"/>
  <c r="G29" i="4"/>
  <c r="O3" i="4"/>
  <c r="O4" i="4"/>
  <c r="O5" i="4"/>
  <c r="O6" i="4"/>
  <c r="O7" i="4"/>
  <c r="O8" i="4"/>
  <c r="O9" i="4"/>
  <c r="O2" i="4"/>
  <c r="K10" i="4" l="1"/>
  <c r="M2" i="4" s="1"/>
  <c r="C37" i="4"/>
  <c r="B33" i="4" s="1"/>
  <c r="B32" i="4" l="1"/>
  <c r="B31" i="4"/>
  <c r="B29" i="4"/>
  <c r="B36" i="4"/>
  <c r="B35" i="4"/>
  <c r="B34" i="4"/>
  <c r="B30" i="4"/>
  <c r="M7" i="4"/>
  <c r="M3" i="4"/>
  <c r="M4" i="4"/>
  <c r="M5" i="4"/>
  <c r="M6" i="4"/>
  <c r="M8" i="4"/>
  <c r="N2" i="4"/>
  <c r="M9" i="4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N3" i="4" l="1"/>
  <c r="P3" i="4" s="1"/>
  <c r="P2" i="4"/>
  <c r="B37" i="4"/>
  <c r="F29" i="4"/>
  <c r="N4" i="4"/>
  <c r="M10" i="4"/>
  <c r="N5" i="4" l="1"/>
  <c r="P4" i="4"/>
  <c r="H29" i="4"/>
  <c r="I29" i="4" s="1"/>
  <c r="F30" i="4"/>
  <c r="H30" i="4" l="1"/>
  <c r="I30" i="4" s="1"/>
  <c r="F31" i="4"/>
  <c r="N6" i="4"/>
  <c r="P5" i="4"/>
  <c r="N7" i="4" l="1"/>
  <c r="P6" i="4"/>
  <c r="H31" i="4"/>
  <c r="I31" i="4" s="1"/>
  <c r="F32" i="4"/>
  <c r="H32" i="4" l="1"/>
  <c r="I32" i="4" s="1"/>
  <c r="F33" i="4"/>
  <c r="N8" i="4"/>
  <c r="P7" i="4"/>
  <c r="F34" i="4" l="1"/>
  <c r="H33" i="4"/>
  <c r="I33" i="4" s="1"/>
  <c r="P8" i="4"/>
  <c r="N9" i="4"/>
  <c r="P9" i="4" s="1"/>
  <c r="F35" i="4" l="1"/>
  <c r="H34" i="4"/>
  <c r="I34" i="4" s="1"/>
  <c r="F36" i="4" l="1"/>
  <c r="H36" i="4" s="1"/>
  <c r="I36" i="4" s="1"/>
  <c r="H35" i="4"/>
  <c r="I3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Bent Flyvbjerg User</author>
  </authors>
  <commentList>
    <comment ref="E1" authorId="0" shapeId="0" xr:uid="{2285DB53-0585-C44C-8760-904AE1C4027F}">
      <text>
        <r>
          <rPr>
            <b/>
            <sz val="9"/>
            <color rgb="FF000000"/>
            <rFont val="Verdana"/>
            <family val="2"/>
          </rPr>
          <t>Bent Flyvbjerg User: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Actual opening year minus estimated opening year</t>
        </r>
      </text>
    </comment>
    <comment ref="F1" authorId="0" shapeId="0" xr:uid="{F8AF033A-3E29-2E4E-9768-D6CF5A6FAA91}">
      <text>
        <r>
          <rPr>
            <b/>
            <sz val="9"/>
            <color rgb="FF000000"/>
            <rFont val="Verdana"/>
            <family val="2"/>
          </rPr>
          <t>Bent Flyvbjerg User: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Actual opening year minus year of decision to build</t>
        </r>
      </text>
    </comment>
  </commentList>
</comments>
</file>

<file path=xl/sharedStrings.xml><?xml version="1.0" encoding="utf-8"?>
<sst xmlns="http://schemas.openxmlformats.org/spreadsheetml/2006/main" count="1051" uniqueCount="447">
  <si>
    <t>Games</t>
  </si>
  <si>
    <t>Country</t>
  </si>
  <si>
    <t>Events</t>
  </si>
  <si>
    <t>Athletes</t>
  </si>
  <si>
    <t>Cost, billion USD</t>
  </si>
  <si>
    <r>
      <t>Summer</t>
    </r>
    <r>
      <rPr>
        <i/>
        <sz val="12"/>
        <color theme="1"/>
        <rFont val="Times New Roman"/>
        <family val="1"/>
      </rPr>
      <t>:</t>
    </r>
  </si>
  <si>
    <t>Rome 1960</t>
  </si>
  <si>
    <t>Italy</t>
  </si>
  <si>
    <t>n/a</t>
  </si>
  <si>
    <t>Tokyo 1964</t>
  </si>
  <si>
    <t>Japan</t>
  </si>
  <si>
    <t>Mexico City 1968</t>
  </si>
  <si>
    <t>Mexico</t>
  </si>
  <si>
    <t>n/a*</t>
  </si>
  <si>
    <t>Munich 1972</t>
  </si>
  <si>
    <t>Germany</t>
  </si>
  <si>
    <t>Montreal 1976</t>
  </si>
  <si>
    <t>Canada</t>
  </si>
  <si>
    <t>Moscow 1980</t>
  </si>
  <si>
    <t>Soviet Union</t>
  </si>
  <si>
    <t>Los Angeles 1984</t>
  </si>
  <si>
    <t>United States</t>
  </si>
  <si>
    <t>Seoul 1988</t>
  </si>
  <si>
    <t>South Korea</t>
  </si>
  <si>
    <t>Barcelona 1992</t>
  </si>
  <si>
    <t>Spain</t>
  </si>
  <si>
    <t>Atlanta 1996</t>
  </si>
  <si>
    <t>Sydney 2000</t>
  </si>
  <si>
    <t>Australia</t>
  </si>
  <si>
    <t>Athens 2004</t>
  </si>
  <si>
    <t>Greece</t>
  </si>
  <si>
    <t>Beijing 2008</t>
  </si>
  <si>
    <t>China</t>
  </si>
  <si>
    <t>London 2012</t>
  </si>
  <si>
    <t>United Kingdom</t>
  </si>
  <si>
    <t>Rio 2016</t>
  </si>
  <si>
    <t>Brazil</t>
  </si>
  <si>
    <t>Average, Summer</t>
  </si>
  <si>
    <t>-</t>
  </si>
  <si>
    <t>Median, Summer</t>
  </si>
  <si>
    <r>
      <t>Winter</t>
    </r>
    <r>
      <rPr>
        <i/>
        <sz val="12"/>
        <color theme="1"/>
        <rFont val="Times New Roman"/>
        <family val="1"/>
      </rPr>
      <t>:</t>
    </r>
  </si>
  <si>
    <t>Squaw Valley 1960</t>
  </si>
  <si>
    <t>Innsbruck 1964</t>
  </si>
  <si>
    <t>Austria</t>
  </si>
  <si>
    <t>Grenoble 1968</t>
  </si>
  <si>
    <t>France</t>
  </si>
  <si>
    <t>Sapporo 1972</t>
  </si>
  <si>
    <t>Innsbruck 1976</t>
  </si>
  <si>
    <t>Lake Placid 1980</t>
  </si>
  <si>
    <t>Sarajevo 1984</t>
  </si>
  <si>
    <t>Yugoslavia</t>
  </si>
  <si>
    <t>Calgary 1988</t>
  </si>
  <si>
    <t>Albertville 1992</t>
  </si>
  <si>
    <t>Lillehammer 1994</t>
  </si>
  <si>
    <t>Norway</t>
  </si>
  <si>
    <t>Nagano 1998</t>
  </si>
  <si>
    <t>Salt Lake City 2002</t>
  </si>
  <si>
    <t>Torino 2006</t>
  </si>
  <si>
    <t>Vancouver 2010</t>
  </si>
  <si>
    <t>Sochi 2014</t>
  </si>
  <si>
    <t>Russia</t>
  </si>
  <si>
    <t>Average, Winter</t>
  </si>
  <si>
    <t>Median, Winter</t>
  </si>
  <si>
    <t>Cost per event, mio. USD</t>
  </si>
  <si>
    <t>Cost per athlete, mio. USD</t>
  </si>
  <si>
    <t>Moscow 1980*</t>
  </si>
  <si>
    <t>Rio 2016†</t>
  </si>
  <si>
    <t>Cost overrun %</t>
  </si>
  <si>
    <t>Summer:</t>
  </si>
  <si>
    <t>Winter:</t>
  </si>
  <si>
    <t>Date</t>
  </si>
  <si>
    <t>Energy Source</t>
  </si>
  <si>
    <t>Name</t>
  </si>
  <si>
    <t>Location</t>
  </si>
  <si>
    <t>Capacity.MW</t>
  </si>
  <si>
    <t>Initial.Budget.millions.of.USD.2012</t>
  </si>
  <si>
    <t>Actual.Cost.millions.of.USD.2012.</t>
  </si>
  <si>
    <t>Cost.overrun.millions.USD</t>
  </si>
  <si>
    <t>Cost.overrun.Percent</t>
  </si>
  <si>
    <t>Proposed.time.months</t>
  </si>
  <si>
    <t>Actual.time.months</t>
  </si>
  <si>
    <t>Time.overrun.months</t>
  </si>
  <si>
    <t>Time.overrun.Percentage</t>
  </si>
  <si>
    <t>Cost.per.kW</t>
  </si>
  <si>
    <t>Hydro</t>
  </si>
  <si>
    <t>NA</t>
  </si>
  <si>
    <t>Turkey</t>
  </si>
  <si>
    <t>Egypt</t>
  </si>
  <si>
    <t>Bakun Hydroelectric Project</t>
  </si>
  <si>
    <t>Malaysia</t>
  </si>
  <si>
    <t>Brabovica and Salakovac (Middle Neretva Phase I)</t>
  </si>
  <si>
    <t>Churchill Falls</t>
  </si>
  <si>
    <t>Folsom Dam</t>
  </si>
  <si>
    <t>Panama</t>
  </si>
  <si>
    <t>Fourth Guadalupe</t>
  </si>
  <si>
    <t>Colombia</t>
  </si>
  <si>
    <t>Fourth Power Mtera</t>
  </si>
  <si>
    <t>Tanzania</t>
  </si>
  <si>
    <t>Grand Coulee Dam I</t>
  </si>
  <si>
    <t>Grand Coulee Dam II</t>
  </si>
  <si>
    <t>Guri (Raul Leoni)</t>
  </si>
  <si>
    <t>Venezuela</t>
  </si>
  <si>
    <t>Hoover Dam</t>
  </si>
  <si>
    <t>Itaipu Dam</t>
  </si>
  <si>
    <t>Brazil/Paraguay</t>
  </si>
  <si>
    <t>Karakaya</t>
  </si>
  <si>
    <t>Kariba Stage 1</t>
  </si>
  <si>
    <t>Zambia/Zimbabwe</t>
  </si>
  <si>
    <t>King River Hydro</t>
  </si>
  <si>
    <t>Mostar (Middle Neretva Phase II)</t>
  </si>
  <si>
    <t>Ninth Power</t>
  </si>
  <si>
    <t>Nispero Power</t>
  </si>
  <si>
    <t>Honduras</t>
  </si>
  <si>
    <t>Nurek</t>
  </si>
  <si>
    <t>Tajikistan</t>
  </si>
  <si>
    <t>Pehuenche</t>
  </si>
  <si>
    <t>Chile</t>
  </si>
  <si>
    <t>Pergau Dam</t>
  </si>
  <si>
    <t>Playas</t>
  </si>
  <si>
    <t>Robert-Bourassa</t>
  </si>
  <si>
    <t>Ruzizi II</t>
  </si>
  <si>
    <t>Burundi. Rwanda. Zaire</t>
  </si>
  <si>
    <t>Sardar Sarovar Dam</t>
  </si>
  <si>
    <t>India</t>
  </si>
  <si>
    <t xml:space="preserve">SayanoÐShushenskaya </t>
  </si>
  <si>
    <t>Second Power (Bayano)</t>
  </si>
  <si>
    <t>Sixth Power Project</t>
  </si>
  <si>
    <t xml:space="preserve">Three Gorges Dam </t>
  </si>
  <si>
    <t>Nuclear</t>
  </si>
  <si>
    <t>Surry 1</t>
  </si>
  <si>
    <t>Surry 2</t>
  </si>
  <si>
    <t>Susquehanna 1</t>
  </si>
  <si>
    <t>Susquehanna 2</t>
  </si>
  <si>
    <t>Tarapur I and II</t>
  </si>
  <si>
    <t>Tarapur III and IV</t>
  </si>
  <si>
    <t>Three Mile Island 1</t>
  </si>
  <si>
    <t>Three Mile Island 2</t>
  </si>
  <si>
    <t>Tokai-Daini</t>
  </si>
  <si>
    <t xml:space="preserve">Tricastin 1 </t>
  </si>
  <si>
    <t xml:space="preserve">Tricastin 2 </t>
  </si>
  <si>
    <t xml:space="preserve">Tricastin 3 </t>
  </si>
  <si>
    <t xml:space="preserve">Tricastin 4 </t>
  </si>
  <si>
    <t>Trojan</t>
  </si>
  <si>
    <t>Tsuruga-1</t>
  </si>
  <si>
    <t>Tsuruga-2</t>
  </si>
  <si>
    <t>Virgil Summer 1</t>
  </si>
  <si>
    <t>Waterford 3</t>
  </si>
  <si>
    <t>Wolf Creek 1</t>
  </si>
  <si>
    <t>WPPSS 2</t>
  </si>
  <si>
    <t>Zion 1</t>
  </si>
  <si>
    <t>Zion 2</t>
  </si>
  <si>
    <t>Solar</t>
  </si>
  <si>
    <t>ISCC Ain Beni Mathar</t>
  </si>
  <si>
    <t>Morocco</t>
  </si>
  <si>
    <t>ISCC Hassi R'mel</t>
  </si>
  <si>
    <t>Algeria</t>
  </si>
  <si>
    <t>ISCC Kuraymat</t>
  </si>
  <si>
    <t>La Risca (Alvarado 1)</t>
  </si>
  <si>
    <t>Manchasol-1 (MS-1)</t>
  </si>
  <si>
    <t>Martin Next Generation Solar Energy Center (MNGSEC)</t>
  </si>
  <si>
    <t>Palma del Rio I</t>
  </si>
  <si>
    <t>Palma del Rio II</t>
  </si>
  <si>
    <t>Rovigo Photovoltaic Power Plant</t>
  </si>
  <si>
    <t>Shams 1</t>
  </si>
  <si>
    <t>United Arab Emirates</t>
  </si>
  <si>
    <t>Solnova 3</t>
  </si>
  <si>
    <t>Soluz Guzman</t>
  </si>
  <si>
    <t>Termesol 50 (Valle 1 and 2)</t>
  </si>
  <si>
    <t>Thermal</t>
  </si>
  <si>
    <t>Belungang Phase II</t>
  </si>
  <si>
    <t>Cape Canaveral Next Generation Clean Energy Center</t>
  </si>
  <si>
    <t>Cliffside</t>
  </si>
  <si>
    <t>Comanche 3</t>
  </si>
  <si>
    <t xml:space="preserve">Dry Fork </t>
  </si>
  <si>
    <t>Edwardsport</t>
  </si>
  <si>
    <t xml:space="preserve">Argenne </t>
  </si>
  <si>
    <t>El Tebbin</t>
  </si>
  <si>
    <t>Hempstead</t>
  </si>
  <si>
    <t xml:space="preserve">Iatan 2 Power Plant </t>
  </si>
  <si>
    <t>Jamaia Energy Sector</t>
  </si>
  <si>
    <t>Jamaica</t>
  </si>
  <si>
    <t>Longview</t>
  </si>
  <si>
    <t>Oak Creek</t>
  </si>
  <si>
    <t>Prairie State</t>
  </si>
  <si>
    <t>Quick Start GT Hungary</t>
  </si>
  <si>
    <t>Hungary</t>
  </si>
  <si>
    <t>Ry-sana'a Emergency Power</t>
  </si>
  <si>
    <t>Yemen</t>
  </si>
  <si>
    <t>Second Korba</t>
  </si>
  <si>
    <t>Second Ramagundam</t>
  </si>
  <si>
    <t>Snowflake - Renergy</t>
  </si>
  <si>
    <t>Vindhyacahl Expansion</t>
  </si>
  <si>
    <t>Vindhyacahl- II Power Station</t>
  </si>
  <si>
    <t>Virginia City Hybrid Energy Center</t>
  </si>
  <si>
    <t>Yanshi Thermal Power Project</t>
  </si>
  <si>
    <t>Zouxian Thermal Power</t>
  </si>
  <si>
    <t>Wind</t>
  </si>
  <si>
    <t xml:space="preserve">BRW </t>
  </si>
  <si>
    <t>Cedar Creek II</t>
  </si>
  <si>
    <t>Denmark</t>
  </si>
  <si>
    <t>Ferndale I</t>
  </si>
  <si>
    <t>Ferndale II</t>
  </si>
  <si>
    <t>Fowler Ridge II</t>
  </si>
  <si>
    <t>Hallett 5 (The Bluff)</t>
  </si>
  <si>
    <t xml:space="preserve">Horns Rev I </t>
  </si>
  <si>
    <t xml:space="preserve">Horns Rev II </t>
  </si>
  <si>
    <t>Sweden</t>
  </si>
  <si>
    <t>Lillgrund</t>
  </si>
  <si>
    <t>London Array</t>
  </si>
  <si>
    <t xml:space="preserve">Middelgrunden </t>
  </si>
  <si>
    <t xml:space="preserve">Nysted </t>
  </si>
  <si>
    <t>Oaklands Hill Wind Farm</t>
  </si>
  <si>
    <t>Oxley</t>
  </si>
  <si>
    <t>Proof Line</t>
  </si>
  <si>
    <t>Ravenswood</t>
  </si>
  <si>
    <t xml:space="preserve">R¿dsand II </t>
  </si>
  <si>
    <t xml:space="preserve">Denmark </t>
  </si>
  <si>
    <t xml:space="preserve">Sams¿ </t>
  </si>
  <si>
    <t>Transmission</t>
  </si>
  <si>
    <t>Riley to Edith Clarke</t>
  </si>
  <si>
    <t>Tesla to Riley</t>
  </si>
  <si>
    <t>Tesla to Edith Clarke</t>
  </si>
  <si>
    <t>Edith Clarke to Clear Crossing</t>
  </si>
  <si>
    <t>Clear Crossing to Dermott</t>
  </si>
  <si>
    <t>Clear Crossing to West Shackelford</t>
  </si>
  <si>
    <t>Edith Clarke to Cottonwood</t>
  </si>
  <si>
    <t>Gray to Tesla</t>
  </si>
  <si>
    <t>Twin Buttes to Big Hill</t>
  </si>
  <si>
    <t>Willow Creek to Hicks</t>
  </si>
  <si>
    <t>Brown-Newton</t>
  </si>
  <si>
    <t>Alamathy-Sriperumbudur</t>
  </si>
  <si>
    <t>Riley to West Krum</t>
  </si>
  <si>
    <t>Nazareth to Silverton</t>
  </si>
  <si>
    <t>Scurry County South to West Shackelford</t>
  </si>
  <si>
    <t>Organisation</t>
  </si>
  <si>
    <t>ProjectType</t>
  </si>
  <si>
    <t>Region</t>
  </si>
  <si>
    <t>Standard SW</t>
  </si>
  <si>
    <t>Other</t>
  </si>
  <si>
    <t>Infrastructure</t>
  </si>
  <si>
    <t>Bespoke SW</t>
  </si>
  <si>
    <t>IT Architecture</t>
  </si>
  <si>
    <t>Standard Softwa</t>
  </si>
  <si>
    <t>Integration</t>
  </si>
  <si>
    <t>System deployment - Standard SW</t>
  </si>
  <si>
    <t>System deployment - Integration</t>
  </si>
  <si>
    <t>Outsourcing and offshoring</t>
  </si>
  <si>
    <t>System deployment - Cust. Dev.</t>
  </si>
  <si>
    <t>IT Infrastructu</t>
  </si>
  <si>
    <t>O&amp;O</t>
  </si>
  <si>
    <t>Project ID</t>
  </si>
  <si>
    <t>Year of Decision to Build</t>
  </si>
  <si>
    <t>Year of Go-Live</t>
  </si>
  <si>
    <t>Actual/estimated cost</t>
  </si>
  <si>
    <t>Actual/estimated schedule</t>
  </si>
  <si>
    <t>Actual/estimated benefits</t>
  </si>
  <si>
    <t>Actual cost (2015 USD, millions)</t>
  </si>
  <si>
    <t>Project name, dod-opening year</t>
  </si>
  <si>
    <t>Project type</t>
  </si>
  <si>
    <t>Impl phase, years</t>
  </si>
  <si>
    <t>Act/est duration</t>
  </si>
  <si>
    <t>Actual contr costs, mio</t>
  </si>
  <si>
    <t>Act/ est cost</t>
  </si>
  <si>
    <t>N Am</t>
  </si>
  <si>
    <t>1999</t>
  </si>
  <si>
    <t>N Eu</t>
  </si>
  <si>
    <t>NASA - Calipso, 2006</t>
  </si>
  <si>
    <t>NASA - EO-1, 2000</t>
  </si>
  <si>
    <t>NASA - Cloudsat, 2006</t>
  </si>
  <si>
    <t>NASA - HETE-II, 2000</t>
  </si>
  <si>
    <t>NASA - SWAS, 1998</t>
  </si>
  <si>
    <t>NASA - Swift Gamma-Ray Burst Mission, 2004</t>
  </si>
  <si>
    <t>NASA - GALEX, 2003</t>
  </si>
  <si>
    <t>NASA - Messenger, 2004</t>
  </si>
  <si>
    <t>NASA - ICESAT, 2003</t>
  </si>
  <si>
    <t>NASA - RHESSI, 2002</t>
  </si>
  <si>
    <t>NASA - Gravity Probe B, 2004</t>
  </si>
  <si>
    <t>NASA - Spitzer Space Telescope (formerly SIRFT), 2003</t>
  </si>
  <si>
    <t>NASA - STEREO, 2006</t>
  </si>
  <si>
    <t>NASA - Deep Impact, 2005</t>
  </si>
  <si>
    <t>NASA - WIRE, 1999</t>
  </si>
  <si>
    <t>NASA - TIMED, 2001</t>
  </si>
  <si>
    <t>NASA - CONTOUR, 2002</t>
  </si>
  <si>
    <t>NASA - FAST, 1996</t>
  </si>
  <si>
    <t>NASA - Genesis, 2001</t>
  </si>
  <si>
    <t>NASA - MER, 2003</t>
  </si>
  <si>
    <t>NASA - Landsat-7, 1999</t>
  </si>
  <si>
    <t>NASA - MRO, 2005</t>
  </si>
  <si>
    <t>NASA - TRACE, 1998</t>
  </si>
  <si>
    <t>NASA - DS-1, 1998</t>
  </si>
  <si>
    <t>NASA - GRACE, 2002</t>
  </si>
  <si>
    <t>NASA - SOURCE, 2003</t>
  </si>
  <si>
    <t>NASA - FUSE, 1999</t>
  </si>
  <si>
    <t>NASA - EOS-Aura, 2004</t>
  </si>
  <si>
    <t>NASA - IMAGE, 2000</t>
  </si>
  <si>
    <t>NASA - MAP, 2001</t>
  </si>
  <si>
    <t>NASA - THEMIS, 2007</t>
  </si>
  <si>
    <t>NASA - MCO/MPL, 1998</t>
  </si>
  <si>
    <t>NASA - Lunar Prospector, 1998</t>
  </si>
  <si>
    <t>Launch date</t>
  </si>
  <si>
    <t>Actual/estimated duration</t>
  </si>
  <si>
    <t>Actual/ estimated cost</t>
  </si>
  <si>
    <t>Project name, dod-opening year</t>
    <phoneticPr fontId="0" type="noConversion"/>
  </si>
  <si>
    <t>Sector</t>
  </si>
  <si>
    <t>Decisi-on to build, yr:mo</t>
  </si>
  <si>
    <t>Delay, months</t>
  </si>
  <si>
    <t>Est constr costs, mio, y est done</t>
  </si>
  <si>
    <t>Curren-cy, year</t>
  </si>
  <si>
    <t>Typhoon</t>
  </si>
  <si>
    <t>W EU</t>
  </si>
  <si>
    <t>Air</t>
  </si>
  <si>
    <t>GBP, 2015</t>
  </si>
  <si>
    <t>Sonar2087</t>
  </si>
  <si>
    <t>Maritime</t>
  </si>
  <si>
    <t>Lynx Wildcat</t>
  </si>
  <si>
    <t>Panther Command
and Liaison
Vehicle</t>
  </si>
  <si>
    <t>Land</t>
  </si>
  <si>
    <t>Support Vehicle</t>
  </si>
  <si>
    <t>Naval EHF/SHF
Satellite
Communication
Terminals</t>
  </si>
  <si>
    <t>Puma Life-
Extension
Programme</t>
  </si>
  <si>
    <t>A400M</t>
  </si>
  <si>
    <t>Tornado GR1 Mid
Life Upgrade</t>
  </si>
  <si>
    <t>Bowman</t>
  </si>
  <si>
    <t>Terrier</t>
  </si>
  <si>
    <t>Successor
Identification
Friend or Foe
(SIFF)</t>
  </si>
  <si>
    <t>Next Generation
Light Anti-Armour
Weaoon</t>
  </si>
  <si>
    <t>Precision Guided
Bomb</t>
  </si>
  <si>
    <t>Modernised Target
acquisition
sight/pi lots night
vision sensor</t>
  </si>
  <si>
    <t>Naval Afloat Reach and Sustainability</t>
  </si>
  <si>
    <t>Merlin HC Mk3</t>
  </si>
  <si>
    <t>Advanced Jet
Trainer</t>
  </si>
  <si>
    <t>Typhoon Meteor integration</t>
  </si>
  <si>
    <t>Trojan and Titan</t>
  </si>
  <si>
    <t>Future Strategic Tanker Aircraft</t>
  </si>
  <si>
    <t>United Kingdom
Military Flying
Trainina Svstem</t>
  </si>
  <si>
    <t>Merlin Capabi lity
Sustainment
Proqramme</t>
  </si>
  <si>
    <t>Seawolf Mid-Life
Update</t>
  </si>
  <si>
    <t>Watchkeeper</t>
  </si>
  <si>
    <t>Warrior Armoured Fighting Vehicle</t>
  </si>
  <si>
    <t>Chinook</t>
  </si>
  <si>
    <t>Typhoon Storm Shadow Integration</t>
  </si>
  <si>
    <t>Typhoon Attack Upgrade</t>
  </si>
  <si>
    <t>Actual Completion:mo</t>
  </si>
  <si>
    <t>Length km, size,  at opening</t>
  </si>
  <si>
    <t>DoD, date of decision to build, yr:mo</t>
  </si>
  <si>
    <t>Est durat yrs</t>
  </si>
  <si>
    <t>Actual durat, yrs</t>
  </si>
  <si>
    <t>Act/ est cost, local cur, constant prices</t>
  </si>
  <si>
    <t>Sacramento South LRT Phase 1, 1996-2003</t>
  </si>
  <si>
    <t>1996</t>
  </si>
  <si>
    <t>Washington Largo Metrorail Extension, 1996-2004</t>
  </si>
  <si>
    <t>Dallas North Central LRT Extension, 1996-2002</t>
  </si>
  <si>
    <t>Channel Tunnel Rail Link, High Speed 1</t>
  </si>
  <si>
    <t>1996:2</t>
  </si>
  <si>
    <t>Daxian-Wanxian Railway, 1996-2002</t>
  </si>
  <si>
    <t>E Asia</t>
  </si>
  <si>
    <t>1996:6</t>
  </si>
  <si>
    <t>Newark Elizabeth Rail Link MOS-1, 1997-2006</t>
  </si>
  <si>
    <t>1997</t>
  </si>
  <si>
    <t>8</t>
  </si>
  <si>
    <t>Memphis Medical Center LRT Extension, 1997-2004</t>
  </si>
  <si>
    <t>Denver Southeast LRT Corridor, 1997-2006</t>
  </si>
  <si>
    <t>11</t>
  </si>
  <si>
    <t>Salt Lake City Medical Center LRT extension, tilføj Utah Transit Authority 2006, ridership, 1997-2003, OVERLAP</t>
  </si>
  <si>
    <t>Salt Lake City University &amp; Medical Center LRT Extensions, OVERLAP, 1997-2003</t>
  </si>
  <si>
    <t>Shenmu-Yanan Railway, 1997-2003</t>
  </si>
  <si>
    <t>1997:9</t>
  </si>
  <si>
    <t>Miami South Florida Tri-Rail Double Tracking Segment 5, 1998-2007</t>
  </si>
  <si>
    <t>1998</t>
  </si>
  <si>
    <t>Portland Interstate MAX LRT Extension, 1998-2004</t>
  </si>
  <si>
    <t>Liupanshui-Shuicheng Guizhou Shuibai Line, 1998-2004</t>
  </si>
  <si>
    <t>1998:8</t>
  </si>
  <si>
    <t>Chicago Metra UP West, 1998-2006</t>
  </si>
  <si>
    <t>Chicago Metra North Central, 1998-2006</t>
  </si>
  <si>
    <t>Chicago Metra Southwest Corridor, 1998-2006</t>
  </si>
  <si>
    <t>Santa Clara Vasona Line, 1999-2005; 110804 krause em bf</t>
  </si>
  <si>
    <t>6</t>
  </si>
  <si>
    <t>Santa Clara Capitol Line, 1999-2004; 110804 krause em bf</t>
  </si>
  <si>
    <t>5</t>
  </si>
  <si>
    <t>Chicago Douglas Branch Reconstruction, 2000-2005</t>
  </si>
  <si>
    <t>2000</t>
  </si>
  <si>
    <t>Baltimore Central LRT Double Tracking, 2000-2006</t>
  </si>
  <si>
    <t>Xian-Hefei Railways, 2000-2004</t>
  </si>
  <si>
    <t>2000:8</t>
  </si>
  <si>
    <t>Ganzhou Longyan Line, 2001-2007</t>
  </si>
  <si>
    <t>2001:9</t>
  </si>
  <si>
    <t>Bao-Lan Line, 2002-2003</t>
  </si>
  <si>
    <t>2002:1</t>
  </si>
  <si>
    <t>Zhe-Gan Line Imporvements, 2004-2007</t>
  </si>
  <si>
    <t>2004:6</t>
  </si>
  <si>
    <t>Asia</t>
  </si>
  <si>
    <t>E Eu</t>
  </si>
  <si>
    <t>1998:7</t>
  </si>
  <si>
    <t>1998:11</t>
  </si>
  <si>
    <t>Africa</t>
  </si>
  <si>
    <t>74</t>
  </si>
  <si>
    <t>1996:05</t>
  </si>
  <si>
    <t>150</t>
  </si>
  <si>
    <t>80</t>
  </si>
  <si>
    <t>3.7</t>
  </si>
  <si>
    <t>2000:1</t>
  </si>
  <si>
    <t>2000:4</t>
  </si>
  <si>
    <t>2000:5</t>
  </si>
  <si>
    <t>1996:4</t>
  </si>
  <si>
    <t>1998:10</t>
  </si>
  <si>
    <t>Southeast Asia</t>
  </si>
  <si>
    <t>52.6</t>
  </si>
  <si>
    <t>2000:02</t>
  </si>
  <si>
    <t>46.1</t>
  </si>
  <si>
    <t>20.3</t>
  </si>
  <si>
    <t>1996:9</t>
  </si>
  <si>
    <t>48.3</t>
  </si>
  <si>
    <t>59.1</t>
  </si>
  <si>
    <t>84.8</t>
  </si>
  <si>
    <t>46.2</t>
  </si>
  <si>
    <t>2000:10</t>
  </si>
  <si>
    <t>S Eu</t>
  </si>
  <si>
    <t>88</t>
  </si>
  <si>
    <t>28.9</t>
  </si>
  <si>
    <t>Actual duration, yrs</t>
  </si>
  <si>
    <t>Tunnel</t>
  </si>
  <si>
    <t>1989</t>
  </si>
  <si>
    <t>Bridge</t>
  </si>
  <si>
    <t>1987</t>
    <phoneticPr fontId="0" type="noConversion"/>
  </si>
  <si>
    <t>1988</t>
  </si>
  <si>
    <t>1989:3</t>
  </si>
  <si>
    <t>1987:5</t>
  </si>
  <si>
    <t>1997:2</t>
  </si>
  <si>
    <t>2001</t>
    <phoneticPr fontId="0" type="noConversion"/>
  </si>
  <si>
    <t>1992:5</t>
  </si>
  <si>
    <t>1967:4</t>
  </si>
  <si>
    <t>Asia</t>
    <phoneticPr fontId="0" type="noConversion"/>
  </si>
  <si>
    <t>1989:5</t>
    <phoneticPr fontId="0" type="noConversion"/>
  </si>
  <si>
    <t>1992:9</t>
  </si>
  <si>
    <t>1999:5</t>
  </si>
  <si>
    <t>1984</t>
  </si>
  <si>
    <t xml:space="preserve">1972
</t>
  </si>
  <si>
    <t>2009:04</t>
  </si>
  <si>
    <t>Actual/ estimated cost, local cur, constant prices</t>
  </si>
  <si>
    <t>0.7-0.8</t>
  </si>
  <si>
    <t>0.8-0.9</t>
  </si>
  <si>
    <t>0.9-1</t>
  </si>
  <si>
    <t>1.0-1.1</t>
  </si>
  <si>
    <t>1.1-1.2</t>
  </si>
  <si>
    <t>1.2-1.3</t>
  </si>
  <si>
    <t>1.3-1.4</t>
  </si>
  <si>
    <t>1.4-1.5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</si>
</sst>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yyyy"/>
    <numFmt numFmtId="166" formatCode="yyyy:mm"/>
    <numFmt numFmtId="167" formatCode="yyyy\-mm\-dd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name val="Verdana"/>
      <family val="2"/>
    </font>
    <font>
      <b/>
      <sz val="10"/>
      <name val="Verdan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fgColor indexed="22"/>
        <bgColor theme="8" tint="0.79998168889431442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7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5" fillId="0" borderId="0" xfId="0" applyFont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64" fontId="5" fillId="0" borderId="0" xfId="0" applyNumberFormat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0" xfId="0" applyNumberFormat="1"/>
    <xf numFmtId="49" fontId="6" fillId="7" borderId="5" xfId="0" applyNumberFormat="1" applyFont="1" applyFill="1" applyBorder="1" applyAlignment="1">
      <alignment horizontal="left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7" fillId="8" borderId="5" xfId="0" applyNumberFormat="1" applyFont="1" applyFill="1" applyBorder="1" applyAlignment="1">
      <alignment horizontal="center" vertical="center" wrapText="1"/>
    </xf>
    <xf numFmtId="49" fontId="0" fillId="7" borderId="5" xfId="0" applyNumberFormat="1" applyFill="1" applyBorder="1" applyAlignment="1">
      <alignment horizontal="left" vertical="center" wrapText="1"/>
    </xf>
    <xf numFmtId="0" fontId="0" fillId="0" borderId="5" xfId="0" applyNumberFormat="1" applyFill="1" applyBorder="1" applyAlignment="1">
      <alignment horizontal="center" vertical="center" wrapText="1"/>
    </xf>
    <xf numFmtId="165" fontId="0" fillId="0" borderId="5" xfId="0" applyNumberFormat="1" applyFill="1" applyBorder="1" applyAlignment="1">
      <alignment horizontal="center" vertical="center" wrapText="1"/>
    </xf>
    <xf numFmtId="166" fontId="0" fillId="0" borderId="5" xfId="0" applyNumberFormat="1" applyFill="1" applyBorder="1" applyAlignment="1">
      <alignment horizontal="center" vertical="center" wrapText="1"/>
    </xf>
    <xf numFmtId="1" fontId="0" fillId="0" borderId="5" xfId="0" applyNumberFormat="1" applyFill="1" applyBorder="1" applyAlignment="1">
      <alignment horizontal="center" vertical="center" wrapText="1"/>
    </xf>
    <xf numFmtId="0" fontId="0" fillId="4" borderId="5" xfId="0" applyNumberFormat="1" applyFill="1" applyBorder="1" applyAlignment="1">
      <alignment horizontal="center" vertical="center" wrapText="1"/>
    </xf>
    <xf numFmtId="0" fontId="0" fillId="5" borderId="5" xfId="0" applyNumberFormat="1" applyFill="1" applyBorder="1" applyAlignment="1">
      <alignment horizontal="center" vertical="center" wrapText="1"/>
    </xf>
    <xf numFmtId="49" fontId="0" fillId="7" borderId="0" xfId="0" applyNumberFormat="1" applyFill="1" applyAlignment="1">
      <alignment horizontal="left" vertical="center" wrapText="1"/>
    </xf>
    <xf numFmtId="0" fontId="0" fillId="0" borderId="0" xfId="0" applyNumberFormat="1" applyFill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 wrapText="1"/>
    </xf>
    <xf numFmtId="166" fontId="0" fillId="0" borderId="0" xfId="0" applyNumberForma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0" fontId="0" fillId="4" borderId="0" xfId="0" applyNumberFormat="1" applyFill="1" applyAlignment="1">
      <alignment horizontal="center" vertical="center" wrapText="1"/>
    </xf>
    <xf numFmtId="0" fontId="0" fillId="5" borderId="0" xfId="0" applyNumberFormat="1" applyFill="1" applyAlignment="1">
      <alignment horizontal="center" vertical="center" wrapText="1"/>
    </xf>
    <xf numFmtId="49" fontId="0" fillId="7" borderId="0" xfId="0" applyNumberFormat="1" applyFill="1" applyBorder="1" applyAlignment="1">
      <alignment horizontal="left" vertical="center" wrapText="1"/>
    </xf>
    <xf numFmtId="0" fontId="0" fillId="0" borderId="0" xfId="0" applyNumberForma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166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0" fontId="0" fillId="4" borderId="0" xfId="0" applyNumberFormat="1" applyFill="1" applyBorder="1" applyAlignment="1">
      <alignment horizontal="center" vertical="center" wrapText="1"/>
    </xf>
    <xf numFmtId="0" fontId="0" fillId="5" borderId="0" xfId="0" applyNumberFormat="1" applyFill="1" applyBorder="1" applyAlignment="1">
      <alignment horizontal="center" vertical="center" wrapText="1"/>
    </xf>
    <xf numFmtId="0" fontId="5" fillId="0" borderId="0" xfId="0" applyFont="1" applyAlignment="1"/>
    <xf numFmtId="0" fontId="5" fillId="4" borderId="0" xfId="0" applyFont="1" applyFill="1" applyAlignment="1"/>
    <xf numFmtId="0" fontId="5" fillId="6" borderId="0" xfId="0" applyFont="1" applyFill="1" applyAlignment="1"/>
    <xf numFmtId="0" fontId="0" fillId="0" borderId="0" xfId="0" applyAlignment="1"/>
    <xf numFmtId="0" fontId="0" fillId="4" borderId="0" xfId="0" applyFill="1" applyAlignment="1"/>
    <xf numFmtId="0" fontId="0" fillId="6" borderId="0" xfId="0" applyFill="1" applyAlignment="1"/>
    <xf numFmtId="0" fontId="0" fillId="4" borderId="0" xfId="0" applyNumberFormat="1" applyFill="1" applyAlignment="1"/>
    <xf numFmtId="49" fontId="5" fillId="0" borderId="0" xfId="0" applyNumberFormat="1" applyFont="1"/>
    <xf numFmtId="2" fontId="5" fillId="4" borderId="0" xfId="0" applyNumberFormat="1" applyFont="1" applyFill="1"/>
    <xf numFmtId="49" fontId="5" fillId="4" borderId="0" xfId="0" applyNumberFormat="1" applyFont="1" applyFill="1"/>
    <xf numFmtId="49" fontId="0" fillId="0" borderId="0" xfId="0" applyNumberFormat="1"/>
    <xf numFmtId="167" fontId="0" fillId="0" borderId="0" xfId="0" applyNumberFormat="1"/>
    <xf numFmtId="2" fontId="0" fillId="4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0" fontId="0" fillId="4" borderId="0" xfId="0" applyNumberFormat="1" applyFill="1"/>
    <xf numFmtId="9" fontId="0" fillId="0" borderId="0" xfId="1" applyFont="1" applyAlignment="1"/>
    <xf numFmtId="9" fontId="0" fillId="0" borderId="0" xfId="1" applyFont="1"/>
    <xf numFmtId="9" fontId="0" fillId="0" borderId="0" xfId="0" applyNumberFormat="1" applyAlignme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Rail!$B$26</c:f>
              <c:strCache>
                <c:ptCount val="1"/>
                <c:pt idx="0">
                  <c:v>Daxian-Wanxian Railway, 1996-2002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Rail!$F$2:$F$26</c:f>
              <c:numCache>
                <c:formatCode>General</c:formatCode>
                <c:ptCount val="25"/>
                <c:pt idx="0">
                  <c:v>0.74</c:v>
                </c:pt>
                <c:pt idx="1">
                  <c:v>0.84</c:v>
                </c:pt>
                <c:pt idx="2">
                  <c:v>0.84</c:v>
                </c:pt>
                <c:pt idx="3">
                  <c:v>0.85</c:v>
                </c:pt>
                <c:pt idx="4">
                  <c:v>0.87</c:v>
                </c:pt>
                <c:pt idx="5">
                  <c:v>0.87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0.9</c:v>
                </c:pt>
                <c:pt idx="10">
                  <c:v>0.94</c:v>
                </c:pt>
                <c:pt idx="11">
                  <c:v>0.98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1.03</c:v>
                </c:pt>
                <c:pt idx="18">
                  <c:v>1.08</c:v>
                </c:pt>
                <c:pt idx="19">
                  <c:v>1.0900000000000001</c:v>
                </c:pt>
                <c:pt idx="20">
                  <c:v>1.1399999999999999</c:v>
                </c:pt>
                <c:pt idx="21">
                  <c:v>1.19</c:v>
                </c:pt>
                <c:pt idx="22">
                  <c:v>1.31</c:v>
                </c:pt>
                <c:pt idx="23">
                  <c:v>1.32</c:v>
                </c:pt>
                <c:pt idx="24">
                  <c:v>1.48</c:v>
                </c:pt>
              </c:numCache>
            </c:numRef>
          </c:xVal>
          <c:yVal>
            <c:numRef>
              <c:f>Rail!$A$2:$A$26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8-CD45-9A1B-E5BD2A977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032832"/>
        <c:axId val="1691034512"/>
      </c:scatterChart>
      <c:valAx>
        <c:axId val="1691032832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34512"/>
        <c:crosses val="autoZero"/>
        <c:crossBetween val="midCat"/>
      </c:valAx>
      <c:valAx>
        <c:axId val="16910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Time</a:t>
            </a:r>
            <a:r>
              <a:rPr lang="en-US" baseline="0"/>
              <a:t> Overrun - PDF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Rail!$B$26</c:f>
              <c:strCache>
                <c:ptCount val="1"/>
                <c:pt idx="0">
                  <c:v>Daxian-Wanxian Railway, 1996-2002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Rail!$D$29:$D$36</c:f>
              <c:numCache>
                <c:formatCode>General</c:formatCode>
                <c:ptCount val="8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</c:numCache>
            </c:numRef>
          </c:xVal>
          <c:yVal>
            <c:numRef>
              <c:f>Rail!$B$29:$B$36</c:f>
              <c:numCache>
                <c:formatCode>General</c:formatCode>
                <c:ptCount val="8"/>
                <c:pt idx="0">
                  <c:v>0.04</c:v>
                </c:pt>
                <c:pt idx="1">
                  <c:v>0.32</c:v>
                </c:pt>
                <c:pt idx="2">
                  <c:v>0.32</c:v>
                </c:pt>
                <c:pt idx="3">
                  <c:v>0.12</c:v>
                </c:pt>
                <c:pt idx="4">
                  <c:v>0.08</c:v>
                </c:pt>
                <c:pt idx="5">
                  <c:v>0</c:v>
                </c:pt>
                <c:pt idx="6">
                  <c:v>0.08</c:v>
                </c:pt>
                <c:pt idx="7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C9-CB4E-9198-857DF8F4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032832"/>
        <c:axId val="1691034512"/>
      </c:scatterChart>
      <c:valAx>
        <c:axId val="1691032832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34512"/>
        <c:crosses val="autoZero"/>
        <c:crossBetween val="midCat"/>
      </c:valAx>
      <c:valAx>
        <c:axId val="16910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Rail!$C$36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Rail!$D$29:$D$35</c:f>
              <c:numCache>
                <c:formatCode>General</c:formatCode>
                <c:ptCount val="7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</c:numCache>
            </c:numRef>
          </c:cat>
          <c:val>
            <c:numRef>
              <c:f>Rail!$D$36</c:f>
              <c:numCache>
                <c:formatCode>General</c:formatCode>
                <c:ptCount val="1"/>
                <c:pt idx="0">
                  <c:v>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A-6A43-8D8F-277A02224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0248288"/>
        <c:axId val="1720249968"/>
      </c:barChart>
      <c:catAx>
        <c:axId val="172024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49968"/>
        <c:crosses val="autoZero"/>
        <c:auto val="1"/>
        <c:lblAlgn val="ctr"/>
        <c:lblOffset val="100"/>
        <c:noMultiLvlLbl val="0"/>
      </c:catAx>
      <c:valAx>
        <c:axId val="172024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4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Cost Overruns - PDF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Cost Overruns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Rail!$J$2:$J$9</c:f>
              <c:numCache>
                <c:formatCode>General</c:formatCode>
                <c:ptCount val="8"/>
                <c:pt idx="0">
                  <c:v>0.95</c:v>
                </c:pt>
                <c:pt idx="1">
                  <c:v>1.05</c:v>
                </c:pt>
                <c:pt idx="2">
                  <c:v>1.1499999999999999</c:v>
                </c:pt>
                <c:pt idx="3">
                  <c:v>1.25</c:v>
                </c:pt>
                <c:pt idx="4">
                  <c:v>1.35</c:v>
                </c:pt>
                <c:pt idx="5">
                  <c:v>1.45</c:v>
                </c:pt>
                <c:pt idx="6">
                  <c:v>1.55</c:v>
                </c:pt>
                <c:pt idx="7">
                  <c:v>1.65</c:v>
                </c:pt>
              </c:numCache>
            </c:numRef>
          </c:xVal>
          <c:yVal>
            <c:numRef>
              <c:f>Rail!$M$2:$M$9</c:f>
              <c:numCache>
                <c:formatCode>General</c:formatCode>
                <c:ptCount val="8"/>
                <c:pt idx="0">
                  <c:v>0.12</c:v>
                </c:pt>
                <c:pt idx="1">
                  <c:v>0.36</c:v>
                </c:pt>
                <c:pt idx="2">
                  <c:v>0.28000000000000003</c:v>
                </c:pt>
                <c:pt idx="3">
                  <c:v>0.08</c:v>
                </c:pt>
                <c:pt idx="4">
                  <c:v>0.04</c:v>
                </c:pt>
                <c:pt idx="5">
                  <c:v>0.08</c:v>
                </c:pt>
                <c:pt idx="6">
                  <c:v>0</c:v>
                </c:pt>
                <c:pt idx="7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D9-5949-840D-8FFFA2D9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032832"/>
        <c:axId val="1691034512"/>
      </c:scatterChart>
      <c:valAx>
        <c:axId val="1691032832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34512"/>
        <c:crosses val="autoZero"/>
        <c:crossBetween val="midCat"/>
      </c:valAx>
      <c:valAx>
        <c:axId val="16910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Cost Overruns - RCF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Cost Overruns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Rail!$P$2:$P$9</c:f>
              <c:numCache>
                <c:formatCode>0%</c:formatCode>
                <c:ptCount val="8"/>
                <c:pt idx="0">
                  <c:v>0.88</c:v>
                </c:pt>
                <c:pt idx="1">
                  <c:v>0.52</c:v>
                </c:pt>
                <c:pt idx="2">
                  <c:v>0.24</c:v>
                </c:pt>
                <c:pt idx="3">
                  <c:v>0.16000000000000003</c:v>
                </c:pt>
                <c:pt idx="4">
                  <c:v>0.12</c:v>
                </c:pt>
                <c:pt idx="5">
                  <c:v>4.0000000000000036E-2</c:v>
                </c:pt>
                <c:pt idx="6">
                  <c:v>4.0000000000000036E-2</c:v>
                </c:pt>
                <c:pt idx="7">
                  <c:v>0</c:v>
                </c:pt>
              </c:numCache>
            </c:numRef>
          </c:xVal>
          <c:yVal>
            <c:numRef>
              <c:f>Rail!$O$2:$O$9</c:f>
              <c:numCache>
                <c:formatCode>0%</c:formatCode>
                <c:ptCount val="8"/>
                <c:pt idx="0">
                  <c:v>0.95</c:v>
                </c:pt>
                <c:pt idx="1">
                  <c:v>1.05</c:v>
                </c:pt>
                <c:pt idx="2">
                  <c:v>1.1499999999999999</c:v>
                </c:pt>
                <c:pt idx="3">
                  <c:v>1.25</c:v>
                </c:pt>
                <c:pt idx="4">
                  <c:v>1.35</c:v>
                </c:pt>
                <c:pt idx="5">
                  <c:v>1.45</c:v>
                </c:pt>
                <c:pt idx="6">
                  <c:v>1.55</c:v>
                </c:pt>
                <c:pt idx="7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2D-8B4B-A455-BA81B921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032832"/>
        <c:axId val="1691034512"/>
      </c:scatterChart>
      <c:valAx>
        <c:axId val="16910328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Acceptable chance of cost overrun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34512"/>
        <c:crosses val="autoZero"/>
        <c:crossBetween val="midCat"/>
      </c:valAx>
      <c:valAx>
        <c:axId val="169103451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Required Cost Uplift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Time Overruns - RCF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 Overruns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Rail!$I$29:$I$36</c:f>
              <c:numCache>
                <c:formatCode>0%</c:formatCode>
                <c:ptCount val="8"/>
                <c:pt idx="0">
                  <c:v>0.96</c:v>
                </c:pt>
                <c:pt idx="1">
                  <c:v>0.64</c:v>
                </c:pt>
                <c:pt idx="2">
                  <c:v>0.32000000000000006</c:v>
                </c:pt>
                <c:pt idx="3">
                  <c:v>0.20000000000000007</c:v>
                </c:pt>
                <c:pt idx="4">
                  <c:v>0.12000000000000011</c:v>
                </c:pt>
                <c:pt idx="5">
                  <c:v>0.12000000000000011</c:v>
                </c:pt>
                <c:pt idx="6">
                  <c:v>4.0000000000000147E-2</c:v>
                </c:pt>
                <c:pt idx="7">
                  <c:v>0</c:v>
                </c:pt>
              </c:numCache>
            </c:numRef>
          </c:xVal>
          <c:yVal>
            <c:numRef>
              <c:f>Rail!$G$29:$G$36</c:f>
              <c:numCache>
                <c:formatCode>0%</c:formatCode>
                <c:ptCount val="8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B-534B-8BD2-0A9FB42F7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032832"/>
        <c:axId val="1691034512"/>
      </c:scatterChart>
      <c:valAx>
        <c:axId val="16910328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cap="all" baseline="0">
                    <a:effectLst/>
                  </a:rPr>
                  <a:t>Acceptable chance of time overrun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34512"/>
        <c:crosses val="autoZero"/>
        <c:crossBetween val="midCat"/>
      </c:valAx>
      <c:valAx>
        <c:axId val="169103451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Required</a:t>
                </a:r>
                <a:r>
                  <a:rPr lang="en-US" baseline="0"/>
                  <a:t> Schedule Uplift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184150</xdr:colOff>
      <xdr:row>29</xdr:row>
      <xdr:rowOff>82550</xdr:rowOff>
    </xdr:from>
    <xdr:to>
      <xdr:col>14</xdr:col>
      <xdr:colOff>628650</xdr:colOff>
      <xdr:row>42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6B0328-5D1A-6840-A1AD-53A96C2BB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635000</xdr:colOff>
      <xdr:row>48</xdr:row>
      <xdr:rowOff>0</xdr:rowOff>
    </xdr:from>
    <xdr:to>
      <xdr:col>10</xdr:col>
      <xdr:colOff>444500</xdr:colOff>
      <xdr:row>66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81096-F765-F943-A912-3A6E7E686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1816100</xdr:colOff>
      <xdr:row>44</xdr:row>
      <xdr:rowOff>95250</xdr:rowOff>
    </xdr:from>
    <xdr:to>
      <xdr:col>1</xdr:col>
      <xdr:colOff>6388100</xdr:colOff>
      <xdr:row>57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EED03A-6EF7-2C4C-98AD-23E8319B8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23</xdr:row>
      <xdr:rowOff>12700</xdr:rowOff>
    </xdr:from>
    <xdr:to>
      <xdr:col>21</xdr:col>
      <xdr:colOff>114300</xdr:colOff>
      <xdr:row>41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AD0F66-928D-8147-BB96-4E99E16C6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139700</xdr:colOff>
      <xdr:row>2</xdr:row>
      <xdr:rowOff>76200</xdr:rowOff>
    </xdr:from>
    <xdr:to>
      <xdr:col>23</xdr:col>
      <xdr:colOff>774700</xdr:colOff>
      <xdr:row>21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50EC0B-96BC-8943-8218-E4535F782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49</xdr:row>
      <xdr:rowOff>0</xdr:rowOff>
    </xdr:from>
    <xdr:to>
      <xdr:col>17</xdr:col>
      <xdr:colOff>635000</xdr:colOff>
      <xdr:row>67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A130A5-CCFF-F74F-AF28-49A567AAA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A1A2-95C8-0A43-A56A-DC8AE8BCC65A}">
  <dimension ref="A1:N121"/>
  <sheetViews>
    <sheetView workbookViewId="0">
      <selection activeCell="G25" sqref="G25"/>
    </sheetView>
  </sheetViews>
  <sheetFormatPr baseColWidth="10" defaultRowHeight="16" x14ac:dyDescent="0.2"/>
  <sheetData>
    <row r="1" spans="1:14" x14ac:dyDescent="0.2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</row>
    <row r="2" spans="1:14" x14ac:dyDescent="0.2">
      <c r="A2">
        <v>2011</v>
      </c>
      <c r="B2" t="s">
        <v>84</v>
      </c>
      <c r="C2" t="s">
        <v>88</v>
      </c>
      <c r="D2" t="s">
        <v>89</v>
      </c>
      <c r="E2">
        <v>2400</v>
      </c>
      <c r="F2">
        <v>940.26</v>
      </c>
      <c r="G2">
        <v>4856</v>
      </c>
      <c r="H2">
        <v>3915.7</v>
      </c>
      <c r="I2">
        <v>416.5</v>
      </c>
      <c r="J2">
        <v>60</v>
      </c>
      <c r="K2">
        <v>301</v>
      </c>
      <c r="L2">
        <v>241</v>
      </c>
      <c r="M2">
        <v>401.7</v>
      </c>
      <c r="N2">
        <v>2023.3</v>
      </c>
    </row>
    <row r="3" spans="1:14" x14ac:dyDescent="0.2">
      <c r="A3">
        <v>1978</v>
      </c>
      <c r="B3" t="s">
        <v>84</v>
      </c>
      <c r="C3" t="s">
        <v>90</v>
      </c>
      <c r="D3" t="s">
        <v>50</v>
      </c>
      <c r="E3">
        <v>321</v>
      </c>
      <c r="F3">
        <v>658.99</v>
      </c>
      <c r="G3">
        <v>731.38</v>
      </c>
      <c r="H3">
        <v>72.400000000000006</v>
      </c>
      <c r="I3">
        <v>11</v>
      </c>
      <c r="J3">
        <v>56</v>
      </c>
      <c r="K3">
        <v>74</v>
      </c>
      <c r="L3">
        <v>18</v>
      </c>
      <c r="M3">
        <v>32.1</v>
      </c>
      <c r="N3">
        <v>2278.4</v>
      </c>
    </row>
    <row r="4" spans="1:14" x14ac:dyDescent="0.2">
      <c r="A4">
        <v>1971</v>
      </c>
      <c r="B4" t="s">
        <v>84</v>
      </c>
      <c r="C4" t="s">
        <v>91</v>
      </c>
      <c r="D4" t="s">
        <v>17</v>
      </c>
      <c r="E4">
        <v>5428</v>
      </c>
      <c r="F4">
        <v>2400</v>
      </c>
      <c r="G4">
        <v>3911</v>
      </c>
      <c r="H4">
        <v>1511</v>
      </c>
      <c r="I4">
        <v>63</v>
      </c>
      <c r="J4">
        <v>60</v>
      </c>
      <c r="K4">
        <v>80</v>
      </c>
      <c r="L4">
        <v>20</v>
      </c>
      <c r="M4">
        <v>33.299999999999997</v>
      </c>
      <c r="N4">
        <v>720.5</v>
      </c>
    </row>
    <row r="5" spans="1:14" x14ac:dyDescent="0.2">
      <c r="A5">
        <v>1956</v>
      </c>
      <c r="B5" t="s">
        <v>84</v>
      </c>
      <c r="C5" t="s">
        <v>92</v>
      </c>
      <c r="D5" t="s">
        <v>21</v>
      </c>
      <c r="E5">
        <v>162</v>
      </c>
      <c r="F5">
        <v>666.55</v>
      </c>
      <c r="G5">
        <v>679.05</v>
      </c>
      <c r="H5">
        <v>12.5</v>
      </c>
      <c r="I5">
        <v>1.9</v>
      </c>
      <c r="J5">
        <v>90</v>
      </c>
      <c r="K5">
        <v>95</v>
      </c>
      <c r="L5">
        <v>5</v>
      </c>
      <c r="M5">
        <v>5.6</v>
      </c>
      <c r="N5">
        <v>4191.7</v>
      </c>
    </row>
    <row r="6" spans="1:14" x14ac:dyDescent="0.2">
      <c r="A6">
        <v>1980</v>
      </c>
      <c r="B6" t="s">
        <v>84</v>
      </c>
      <c r="C6" t="s">
        <v>94</v>
      </c>
      <c r="D6" t="s">
        <v>95</v>
      </c>
      <c r="E6">
        <v>213</v>
      </c>
      <c r="F6">
        <v>436.28</v>
      </c>
      <c r="G6">
        <v>404.55</v>
      </c>
      <c r="H6">
        <v>-31.7</v>
      </c>
      <c r="I6">
        <v>-7.3</v>
      </c>
      <c r="J6">
        <v>57</v>
      </c>
      <c r="K6">
        <v>69</v>
      </c>
      <c r="L6">
        <v>12</v>
      </c>
      <c r="M6">
        <v>21.1</v>
      </c>
      <c r="N6">
        <v>1899.3</v>
      </c>
    </row>
    <row r="7" spans="1:14" x14ac:dyDescent="0.2">
      <c r="A7">
        <v>1983</v>
      </c>
      <c r="B7" t="s">
        <v>84</v>
      </c>
      <c r="C7" t="s">
        <v>96</v>
      </c>
      <c r="D7" t="s">
        <v>97</v>
      </c>
      <c r="E7">
        <v>80</v>
      </c>
      <c r="F7">
        <v>327.24</v>
      </c>
      <c r="G7">
        <v>266.81</v>
      </c>
      <c r="H7">
        <v>-60.4</v>
      </c>
      <c r="I7">
        <v>-18.5</v>
      </c>
      <c r="J7">
        <v>72</v>
      </c>
      <c r="K7">
        <v>91</v>
      </c>
      <c r="L7">
        <v>19</v>
      </c>
      <c r="M7">
        <v>26.4</v>
      </c>
      <c r="N7">
        <v>3335.1</v>
      </c>
    </row>
    <row r="8" spans="1:14" x14ac:dyDescent="0.2">
      <c r="A8">
        <v>1942</v>
      </c>
      <c r="B8" t="s">
        <v>84</v>
      </c>
      <c r="C8" t="s">
        <v>98</v>
      </c>
      <c r="D8" t="s">
        <v>21</v>
      </c>
      <c r="E8">
        <v>2280</v>
      </c>
      <c r="F8">
        <v>2989.36</v>
      </c>
      <c r="G8">
        <v>4484.04</v>
      </c>
      <c r="H8">
        <v>1494.7</v>
      </c>
      <c r="I8">
        <v>50</v>
      </c>
      <c r="J8">
        <v>78</v>
      </c>
      <c r="K8">
        <v>78</v>
      </c>
      <c r="L8">
        <v>0</v>
      </c>
      <c r="M8">
        <v>0</v>
      </c>
      <c r="N8">
        <v>1966.7</v>
      </c>
    </row>
    <row r="9" spans="1:14" x14ac:dyDescent="0.2">
      <c r="A9">
        <v>1973</v>
      </c>
      <c r="B9" t="s">
        <v>84</v>
      </c>
      <c r="C9" t="s">
        <v>99</v>
      </c>
      <c r="D9" t="s">
        <v>21</v>
      </c>
      <c r="E9">
        <v>4215</v>
      </c>
      <c r="F9">
        <v>2645.5</v>
      </c>
      <c r="G9">
        <v>4951.83</v>
      </c>
      <c r="H9">
        <v>2306.3000000000002</v>
      </c>
      <c r="I9">
        <v>87.2</v>
      </c>
      <c r="J9">
        <v>50</v>
      </c>
      <c r="K9">
        <v>84</v>
      </c>
      <c r="L9">
        <v>34</v>
      </c>
      <c r="M9">
        <v>68</v>
      </c>
      <c r="N9">
        <v>1174.8</v>
      </c>
    </row>
    <row r="10" spans="1:14" x14ac:dyDescent="0.2">
      <c r="A10">
        <v>1986</v>
      </c>
      <c r="B10" t="s">
        <v>84</v>
      </c>
      <c r="C10" t="s">
        <v>100</v>
      </c>
      <c r="D10" t="s">
        <v>101</v>
      </c>
      <c r="E10">
        <v>10300</v>
      </c>
      <c r="F10">
        <v>5100</v>
      </c>
      <c r="G10">
        <v>10230</v>
      </c>
      <c r="H10">
        <v>5130</v>
      </c>
      <c r="I10">
        <v>100.6</v>
      </c>
      <c r="J10">
        <v>120</v>
      </c>
      <c r="K10">
        <v>190</v>
      </c>
      <c r="L10">
        <v>70</v>
      </c>
      <c r="M10">
        <v>58.3</v>
      </c>
      <c r="N10">
        <v>993.2</v>
      </c>
    </row>
    <row r="11" spans="1:14" x14ac:dyDescent="0.2">
      <c r="A11">
        <v>1936</v>
      </c>
      <c r="B11" t="s">
        <v>84</v>
      </c>
      <c r="C11" t="s">
        <v>102</v>
      </c>
      <c r="D11" t="s">
        <v>21</v>
      </c>
      <c r="E11">
        <v>2080</v>
      </c>
      <c r="F11">
        <v>2877.18</v>
      </c>
      <c r="G11">
        <v>2792.56</v>
      </c>
      <c r="H11">
        <v>-84.6</v>
      </c>
      <c r="I11">
        <v>-2.9</v>
      </c>
      <c r="J11">
        <v>84</v>
      </c>
      <c r="K11">
        <v>60</v>
      </c>
      <c r="L11">
        <v>-24</v>
      </c>
      <c r="M11">
        <v>-28.6</v>
      </c>
      <c r="N11">
        <v>1342.6</v>
      </c>
    </row>
    <row r="12" spans="1:14" x14ac:dyDescent="0.2">
      <c r="A12">
        <v>1991</v>
      </c>
      <c r="B12" t="s">
        <v>84</v>
      </c>
      <c r="C12" t="s">
        <v>103</v>
      </c>
      <c r="D12" t="s">
        <v>104</v>
      </c>
      <c r="E12">
        <v>12600</v>
      </c>
      <c r="F12">
        <v>24738.42</v>
      </c>
      <c r="G12">
        <v>29885.34</v>
      </c>
      <c r="H12">
        <v>5146.8999999999996</v>
      </c>
      <c r="I12">
        <v>20.8</v>
      </c>
      <c r="J12">
        <v>100</v>
      </c>
      <c r="K12">
        <v>216</v>
      </c>
      <c r="L12">
        <v>116</v>
      </c>
      <c r="M12">
        <v>116</v>
      </c>
      <c r="N12">
        <v>2371.9</v>
      </c>
    </row>
    <row r="13" spans="1:14" x14ac:dyDescent="0.2">
      <c r="A13">
        <v>1980</v>
      </c>
      <c r="B13" t="s">
        <v>84</v>
      </c>
      <c r="C13" t="s">
        <v>105</v>
      </c>
      <c r="D13" t="s">
        <v>86</v>
      </c>
      <c r="E13">
        <v>1800</v>
      </c>
      <c r="F13">
        <v>2115.9</v>
      </c>
      <c r="G13">
        <v>2070.7800000000002</v>
      </c>
      <c r="H13">
        <v>-45.1</v>
      </c>
      <c r="I13">
        <v>-2.1</v>
      </c>
      <c r="J13">
        <v>122</v>
      </c>
      <c r="K13">
        <v>148</v>
      </c>
      <c r="L13">
        <v>26</v>
      </c>
      <c r="M13">
        <v>21.3</v>
      </c>
      <c r="N13">
        <v>1150.4000000000001</v>
      </c>
    </row>
    <row r="14" spans="1:14" x14ac:dyDescent="0.2">
      <c r="A14">
        <v>1959</v>
      </c>
      <c r="B14" t="s">
        <v>84</v>
      </c>
      <c r="C14" t="s">
        <v>106</v>
      </c>
      <c r="D14" t="s">
        <v>107</v>
      </c>
      <c r="E14">
        <v>319</v>
      </c>
      <c r="F14">
        <v>1003.41</v>
      </c>
      <c r="G14">
        <v>978.32</v>
      </c>
      <c r="H14">
        <v>-25.1</v>
      </c>
      <c r="I14">
        <v>-2.5</v>
      </c>
      <c r="J14">
        <v>55</v>
      </c>
      <c r="K14">
        <v>72</v>
      </c>
      <c r="L14">
        <v>17</v>
      </c>
      <c r="M14">
        <v>30.9</v>
      </c>
      <c r="N14">
        <v>3066.8</v>
      </c>
    </row>
    <row r="15" spans="1:14" x14ac:dyDescent="0.2">
      <c r="A15">
        <v>1993</v>
      </c>
      <c r="B15" t="s">
        <v>84</v>
      </c>
      <c r="C15" t="s">
        <v>108</v>
      </c>
      <c r="D15" t="s">
        <v>28</v>
      </c>
      <c r="E15">
        <v>143</v>
      </c>
      <c r="F15">
        <v>583.42999999999995</v>
      </c>
      <c r="G15">
        <v>653.73</v>
      </c>
      <c r="H15">
        <v>70.3</v>
      </c>
      <c r="I15">
        <v>12</v>
      </c>
      <c r="J15">
        <v>120</v>
      </c>
      <c r="K15">
        <v>132</v>
      </c>
      <c r="L15">
        <v>12</v>
      </c>
      <c r="M15">
        <v>10</v>
      </c>
      <c r="N15">
        <v>4571.5</v>
      </c>
    </row>
    <row r="16" spans="1:14" x14ac:dyDescent="0.2">
      <c r="A16">
        <v>1978</v>
      </c>
      <c r="B16" t="s">
        <v>84</v>
      </c>
      <c r="C16" t="s">
        <v>109</v>
      </c>
      <c r="D16" t="s">
        <v>50</v>
      </c>
      <c r="E16">
        <v>75</v>
      </c>
      <c r="F16">
        <v>295.25</v>
      </c>
      <c r="G16">
        <v>339.96</v>
      </c>
      <c r="H16">
        <v>44.7</v>
      </c>
      <c r="I16">
        <v>15.1</v>
      </c>
      <c r="J16">
        <v>44</v>
      </c>
      <c r="K16">
        <v>56</v>
      </c>
      <c r="L16">
        <v>12</v>
      </c>
      <c r="M16">
        <v>27.3</v>
      </c>
      <c r="N16">
        <v>4532.8</v>
      </c>
    </row>
    <row r="17" spans="1:14" x14ac:dyDescent="0.2">
      <c r="A17">
        <v>1980</v>
      </c>
      <c r="B17" t="s">
        <v>84</v>
      </c>
      <c r="C17" t="s">
        <v>110</v>
      </c>
      <c r="D17" t="s">
        <v>89</v>
      </c>
      <c r="E17">
        <v>192</v>
      </c>
      <c r="F17">
        <v>463.31</v>
      </c>
      <c r="G17">
        <v>369.42</v>
      </c>
      <c r="H17">
        <v>-93.9</v>
      </c>
      <c r="I17">
        <v>-20.3</v>
      </c>
      <c r="J17">
        <v>60</v>
      </c>
      <c r="K17">
        <v>96</v>
      </c>
      <c r="L17">
        <v>36</v>
      </c>
      <c r="M17">
        <v>60</v>
      </c>
      <c r="N17">
        <v>1924.1</v>
      </c>
    </row>
    <row r="18" spans="1:14" x14ac:dyDescent="0.2">
      <c r="A18">
        <v>1977</v>
      </c>
      <c r="B18" t="s">
        <v>84</v>
      </c>
      <c r="C18" t="s">
        <v>111</v>
      </c>
      <c r="D18" t="s">
        <v>112</v>
      </c>
      <c r="E18">
        <v>22</v>
      </c>
      <c r="F18">
        <v>124.12</v>
      </c>
      <c r="G18">
        <v>152.46</v>
      </c>
      <c r="H18">
        <v>28.3</v>
      </c>
      <c r="I18">
        <v>22.8</v>
      </c>
      <c r="J18">
        <v>18</v>
      </c>
      <c r="K18">
        <v>36</v>
      </c>
      <c r="L18">
        <v>18</v>
      </c>
      <c r="M18">
        <v>100</v>
      </c>
      <c r="N18">
        <v>6930</v>
      </c>
    </row>
    <row r="19" spans="1:14" x14ac:dyDescent="0.2">
      <c r="A19">
        <v>1976</v>
      </c>
      <c r="B19" t="s">
        <v>84</v>
      </c>
      <c r="C19" t="s">
        <v>113</v>
      </c>
      <c r="D19" t="s">
        <v>114</v>
      </c>
      <c r="E19">
        <v>2700</v>
      </c>
      <c r="F19">
        <v>7960</v>
      </c>
      <c r="G19">
        <v>23870</v>
      </c>
      <c r="H19">
        <v>15910</v>
      </c>
      <c r="I19">
        <v>199.9</v>
      </c>
      <c r="J19">
        <v>150</v>
      </c>
      <c r="K19">
        <v>223</v>
      </c>
      <c r="L19">
        <v>73</v>
      </c>
      <c r="M19">
        <v>48.7</v>
      </c>
      <c r="N19">
        <v>8840.7000000000007</v>
      </c>
    </row>
    <row r="20" spans="1:14" x14ac:dyDescent="0.2">
      <c r="A20">
        <v>1991</v>
      </c>
      <c r="B20" t="s">
        <v>84</v>
      </c>
      <c r="C20" t="s">
        <v>115</v>
      </c>
      <c r="D20" t="s">
        <v>116</v>
      </c>
      <c r="E20">
        <v>500</v>
      </c>
      <c r="F20">
        <v>1327.08</v>
      </c>
      <c r="G20">
        <v>655.73</v>
      </c>
      <c r="H20">
        <v>-671.4</v>
      </c>
      <c r="I20">
        <v>-50.6</v>
      </c>
      <c r="J20">
        <v>78</v>
      </c>
      <c r="K20">
        <v>61</v>
      </c>
      <c r="L20">
        <v>-17</v>
      </c>
      <c r="M20">
        <v>-21.8</v>
      </c>
      <c r="N20">
        <v>1311.5</v>
      </c>
    </row>
    <row r="21" spans="1:14" x14ac:dyDescent="0.2">
      <c r="A21">
        <v>2003</v>
      </c>
      <c r="B21" t="s">
        <v>84</v>
      </c>
      <c r="C21" t="s">
        <v>117</v>
      </c>
      <c r="D21" t="s">
        <v>89</v>
      </c>
      <c r="E21">
        <v>600</v>
      </c>
      <c r="F21">
        <v>682.11</v>
      </c>
      <c r="G21">
        <v>856.94</v>
      </c>
      <c r="H21">
        <v>174.8</v>
      </c>
      <c r="I21">
        <v>25.6</v>
      </c>
      <c r="J21">
        <v>60</v>
      </c>
      <c r="K21">
        <v>138</v>
      </c>
      <c r="L21">
        <v>78</v>
      </c>
      <c r="M21">
        <v>130</v>
      </c>
      <c r="N21">
        <v>1428.2</v>
      </c>
    </row>
    <row r="22" spans="1:14" x14ac:dyDescent="0.2">
      <c r="A22">
        <v>1981</v>
      </c>
      <c r="B22" t="s">
        <v>84</v>
      </c>
      <c r="C22" t="s">
        <v>118</v>
      </c>
      <c r="D22" t="s">
        <v>95</v>
      </c>
      <c r="E22">
        <v>200</v>
      </c>
      <c r="F22">
        <v>692.35</v>
      </c>
      <c r="G22">
        <v>577.5</v>
      </c>
      <c r="H22">
        <v>-114.9</v>
      </c>
      <c r="I22">
        <v>-16.600000000000001</v>
      </c>
      <c r="J22">
        <v>54</v>
      </c>
      <c r="K22">
        <v>84</v>
      </c>
      <c r="L22">
        <v>30</v>
      </c>
      <c r="M22">
        <v>55.6</v>
      </c>
      <c r="N22">
        <v>2887.5</v>
      </c>
    </row>
    <row r="23" spans="1:14" x14ac:dyDescent="0.2">
      <c r="A23">
        <v>1981</v>
      </c>
      <c r="B23" t="s">
        <v>84</v>
      </c>
      <c r="C23" t="s">
        <v>119</v>
      </c>
      <c r="D23" t="s">
        <v>17</v>
      </c>
      <c r="E23">
        <v>5616</v>
      </c>
      <c r="F23">
        <v>3500</v>
      </c>
      <c r="G23">
        <v>8510</v>
      </c>
      <c r="H23">
        <v>5010</v>
      </c>
      <c r="I23">
        <v>143.1</v>
      </c>
      <c r="J23">
        <v>70</v>
      </c>
      <c r="K23">
        <v>72</v>
      </c>
      <c r="L23">
        <v>2</v>
      </c>
      <c r="M23">
        <v>2.9</v>
      </c>
      <c r="N23">
        <v>1515.3</v>
      </c>
    </row>
    <row r="24" spans="1:14" x14ac:dyDescent="0.2">
      <c r="A24">
        <v>1984</v>
      </c>
      <c r="B24" t="s">
        <v>84</v>
      </c>
      <c r="C24" t="s">
        <v>120</v>
      </c>
      <c r="D24" t="s">
        <v>121</v>
      </c>
      <c r="E24">
        <v>26.6</v>
      </c>
      <c r="F24">
        <v>154.81</v>
      </c>
      <c r="G24">
        <v>145.69</v>
      </c>
      <c r="H24">
        <v>-9.1</v>
      </c>
      <c r="I24">
        <v>-5.9</v>
      </c>
      <c r="J24">
        <v>56</v>
      </c>
      <c r="K24">
        <v>55</v>
      </c>
      <c r="L24">
        <v>-1</v>
      </c>
      <c r="M24">
        <v>-1.8</v>
      </c>
      <c r="N24">
        <v>5477.1</v>
      </c>
    </row>
    <row r="25" spans="1:14" x14ac:dyDescent="0.2">
      <c r="A25">
        <v>2006</v>
      </c>
      <c r="B25" t="s">
        <v>84</v>
      </c>
      <c r="C25" t="s">
        <v>122</v>
      </c>
      <c r="D25" t="s">
        <v>123</v>
      </c>
      <c r="E25">
        <v>1450</v>
      </c>
      <c r="F25">
        <v>1321</v>
      </c>
      <c r="G25">
        <v>8094</v>
      </c>
      <c r="H25">
        <v>6773</v>
      </c>
      <c r="I25">
        <v>512.70000000000005</v>
      </c>
      <c r="J25">
        <v>65</v>
      </c>
      <c r="K25">
        <v>276</v>
      </c>
      <c r="L25">
        <v>211</v>
      </c>
      <c r="M25">
        <v>324.60000000000002</v>
      </c>
      <c r="N25">
        <v>5582.1</v>
      </c>
    </row>
    <row r="26" spans="1:14" x14ac:dyDescent="0.2">
      <c r="A26">
        <v>1978</v>
      </c>
      <c r="B26" t="s">
        <v>84</v>
      </c>
      <c r="C26" t="s">
        <v>124</v>
      </c>
      <c r="D26" t="s">
        <v>60</v>
      </c>
      <c r="E26">
        <v>6400</v>
      </c>
      <c r="F26">
        <v>4900</v>
      </c>
      <c r="G26">
        <v>22199</v>
      </c>
      <c r="H26">
        <v>17299</v>
      </c>
      <c r="I26">
        <v>353</v>
      </c>
      <c r="J26">
        <v>150</v>
      </c>
      <c r="K26">
        <v>207</v>
      </c>
      <c r="L26">
        <v>57</v>
      </c>
      <c r="M26">
        <v>38</v>
      </c>
      <c r="N26">
        <v>3468.6</v>
      </c>
    </row>
    <row r="27" spans="1:14" x14ac:dyDescent="0.2">
      <c r="A27">
        <v>1970</v>
      </c>
      <c r="B27" t="s">
        <v>84</v>
      </c>
      <c r="C27" t="s">
        <v>125</v>
      </c>
      <c r="D27" t="s">
        <v>93</v>
      </c>
      <c r="E27">
        <v>190</v>
      </c>
      <c r="F27">
        <v>217.78</v>
      </c>
      <c r="G27">
        <v>409.78</v>
      </c>
      <c r="H27">
        <v>192</v>
      </c>
      <c r="I27">
        <v>88.2</v>
      </c>
      <c r="J27">
        <v>56.25</v>
      </c>
      <c r="K27">
        <v>74.25</v>
      </c>
      <c r="L27">
        <v>18</v>
      </c>
      <c r="M27">
        <v>32</v>
      </c>
      <c r="N27">
        <v>2156.6999999999998</v>
      </c>
    </row>
    <row r="28" spans="1:14" x14ac:dyDescent="0.2">
      <c r="A28">
        <v>1973</v>
      </c>
      <c r="B28" t="s">
        <v>84</v>
      </c>
      <c r="C28" t="s">
        <v>126</v>
      </c>
      <c r="D28" t="s">
        <v>112</v>
      </c>
      <c r="E28">
        <v>40</v>
      </c>
      <c r="F28">
        <v>130.44</v>
      </c>
      <c r="G28">
        <v>109.83</v>
      </c>
      <c r="H28">
        <v>-20.6</v>
      </c>
      <c r="I28">
        <v>-15.8</v>
      </c>
      <c r="J28">
        <v>43</v>
      </c>
      <c r="K28">
        <v>85</v>
      </c>
      <c r="L28">
        <v>42</v>
      </c>
      <c r="M28">
        <v>97.7</v>
      </c>
      <c r="N28">
        <v>2745.8</v>
      </c>
    </row>
    <row r="29" spans="1:14" x14ac:dyDescent="0.2">
      <c r="A29">
        <v>2012</v>
      </c>
      <c r="B29" t="s">
        <v>84</v>
      </c>
      <c r="C29" t="s">
        <v>127</v>
      </c>
      <c r="D29" t="s">
        <v>32</v>
      </c>
      <c r="E29">
        <v>22500</v>
      </c>
      <c r="F29">
        <v>11850</v>
      </c>
      <c r="G29">
        <v>59480</v>
      </c>
      <c r="H29">
        <v>47630</v>
      </c>
      <c r="I29">
        <v>401.9</v>
      </c>
      <c r="J29">
        <v>72</v>
      </c>
      <c r="K29">
        <v>178</v>
      </c>
      <c r="L29">
        <v>106</v>
      </c>
      <c r="M29">
        <v>147.19999999999999</v>
      </c>
      <c r="N29">
        <v>2643.6</v>
      </c>
    </row>
    <row r="30" spans="1:14" x14ac:dyDescent="0.2">
      <c r="A30">
        <v>1972</v>
      </c>
      <c r="B30" t="s">
        <v>128</v>
      </c>
      <c r="C30" t="s">
        <v>129</v>
      </c>
      <c r="D30" t="s">
        <v>21</v>
      </c>
      <c r="E30">
        <v>810</v>
      </c>
      <c r="F30">
        <v>724.87</v>
      </c>
      <c r="G30">
        <v>1316.53</v>
      </c>
      <c r="H30">
        <v>591.70000000000005</v>
      </c>
      <c r="I30">
        <v>81.599999999999994</v>
      </c>
      <c r="J30">
        <v>60</v>
      </c>
      <c r="K30">
        <v>51</v>
      </c>
      <c r="L30">
        <v>-9</v>
      </c>
      <c r="M30">
        <v>-15</v>
      </c>
      <c r="N30">
        <v>1625.3</v>
      </c>
    </row>
    <row r="31" spans="1:14" x14ac:dyDescent="0.2">
      <c r="A31">
        <v>1973</v>
      </c>
      <c r="B31" t="s">
        <v>128</v>
      </c>
      <c r="C31" t="s">
        <v>130</v>
      </c>
      <c r="D31" t="s">
        <v>21</v>
      </c>
      <c r="E31">
        <v>815</v>
      </c>
      <c r="F31">
        <v>569.16999999999996</v>
      </c>
      <c r="G31">
        <v>756.01</v>
      </c>
      <c r="H31">
        <v>186.8</v>
      </c>
      <c r="I31">
        <v>32.799999999999997</v>
      </c>
      <c r="J31">
        <v>60</v>
      </c>
      <c r="K31">
        <v>55</v>
      </c>
      <c r="L31">
        <v>-5</v>
      </c>
      <c r="M31">
        <v>-8.3000000000000007</v>
      </c>
      <c r="N31">
        <v>927.6</v>
      </c>
    </row>
    <row r="32" spans="1:14" x14ac:dyDescent="0.2">
      <c r="A32">
        <v>1983</v>
      </c>
      <c r="B32" t="s">
        <v>128</v>
      </c>
      <c r="C32" t="s">
        <v>131</v>
      </c>
      <c r="D32" t="s">
        <v>21</v>
      </c>
      <c r="E32">
        <v>1105</v>
      </c>
      <c r="F32">
        <v>2284.64</v>
      </c>
      <c r="G32">
        <v>4591.42</v>
      </c>
      <c r="H32">
        <v>2306.8000000000002</v>
      </c>
      <c r="I32">
        <v>101</v>
      </c>
      <c r="J32">
        <v>60</v>
      </c>
      <c r="K32">
        <v>107</v>
      </c>
      <c r="L32">
        <v>47</v>
      </c>
      <c r="M32">
        <v>78.3</v>
      </c>
      <c r="N32">
        <v>4155.1000000000004</v>
      </c>
    </row>
    <row r="33" spans="1:14" x14ac:dyDescent="0.2">
      <c r="A33">
        <v>1985</v>
      </c>
      <c r="B33" t="s">
        <v>128</v>
      </c>
      <c r="C33" t="s">
        <v>132</v>
      </c>
      <c r="D33" t="s">
        <v>21</v>
      </c>
      <c r="E33">
        <v>1140</v>
      </c>
      <c r="F33">
        <v>1302.69</v>
      </c>
      <c r="G33">
        <v>3934.02</v>
      </c>
      <c r="H33">
        <v>2631.3</v>
      </c>
      <c r="I33">
        <v>202</v>
      </c>
      <c r="J33">
        <v>60</v>
      </c>
      <c r="K33">
        <v>135</v>
      </c>
      <c r="L33">
        <v>75</v>
      </c>
      <c r="M33">
        <v>125</v>
      </c>
      <c r="N33">
        <v>3450.9</v>
      </c>
    </row>
    <row r="34" spans="1:14" x14ac:dyDescent="0.2">
      <c r="A34">
        <v>1969</v>
      </c>
      <c r="B34" t="s">
        <v>128</v>
      </c>
      <c r="C34" t="s">
        <v>133</v>
      </c>
      <c r="D34" t="s">
        <v>123</v>
      </c>
      <c r="E34">
        <v>320</v>
      </c>
      <c r="F34">
        <v>89.05</v>
      </c>
      <c r="G34">
        <v>93.05</v>
      </c>
      <c r="H34">
        <v>4</v>
      </c>
      <c r="I34">
        <v>4.5</v>
      </c>
      <c r="J34">
        <v>60</v>
      </c>
      <c r="K34">
        <v>70</v>
      </c>
      <c r="L34">
        <v>10</v>
      </c>
      <c r="M34">
        <v>16.7</v>
      </c>
      <c r="N34">
        <v>290.8</v>
      </c>
    </row>
    <row r="35" spans="1:14" x14ac:dyDescent="0.2">
      <c r="A35">
        <v>2005</v>
      </c>
      <c r="B35" t="s">
        <v>128</v>
      </c>
      <c r="C35" t="s">
        <v>134</v>
      </c>
      <c r="D35" t="s">
        <v>123</v>
      </c>
      <c r="E35">
        <v>1080</v>
      </c>
      <c r="F35">
        <v>517.91999999999996</v>
      </c>
      <c r="G35">
        <v>1301.19</v>
      </c>
      <c r="H35">
        <v>783.3</v>
      </c>
      <c r="I35">
        <v>151.19999999999999</v>
      </c>
      <c r="J35">
        <v>60</v>
      </c>
      <c r="K35">
        <v>115</v>
      </c>
      <c r="L35">
        <v>55</v>
      </c>
      <c r="M35">
        <v>91.7</v>
      </c>
      <c r="N35">
        <v>1204.8</v>
      </c>
    </row>
    <row r="36" spans="1:14" x14ac:dyDescent="0.2">
      <c r="A36">
        <v>1974</v>
      </c>
      <c r="B36" t="s">
        <v>128</v>
      </c>
      <c r="C36" t="s">
        <v>135</v>
      </c>
      <c r="D36" t="s">
        <v>21</v>
      </c>
      <c r="E36">
        <v>786</v>
      </c>
      <c r="F36">
        <v>558.79</v>
      </c>
      <c r="G36">
        <v>1743.84</v>
      </c>
      <c r="H36">
        <v>1185.0999999999999</v>
      </c>
      <c r="I36">
        <v>212.1</v>
      </c>
      <c r="J36">
        <v>60</v>
      </c>
      <c r="K36">
        <v>71</v>
      </c>
      <c r="L36">
        <v>11</v>
      </c>
      <c r="M36">
        <v>18.3</v>
      </c>
      <c r="N36">
        <v>2218.6</v>
      </c>
    </row>
    <row r="37" spans="1:14" x14ac:dyDescent="0.2">
      <c r="A37">
        <v>1984</v>
      </c>
      <c r="B37" t="s">
        <v>128</v>
      </c>
      <c r="C37" t="s">
        <v>136</v>
      </c>
      <c r="D37" t="s">
        <v>21</v>
      </c>
      <c r="E37">
        <v>790</v>
      </c>
      <c r="F37">
        <v>1155.6400000000001</v>
      </c>
      <c r="G37">
        <v>2226.5100000000002</v>
      </c>
      <c r="H37">
        <v>1070.9000000000001</v>
      </c>
      <c r="I37">
        <v>92.7</v>
      </c>
      <c r="J37">
        <v>60</v>
      </c>
      <c r="K37">
        <v>71</v>
      </c>
      <c r="L37">
        <v>11</v>
      </c>
      <c r="M37">
        <v>18.3</v>
      </c>
      <c r="N37">
        <v>2818.4</v>
      </c>
    </row>
    <row r="38" spans="1:14" x14ac:dyDescent="0.2">
      <c r="A38">
        <v>1978</v>
      </c>
      <c r="B38" t="s">
        <v>128</v>
      </c>
      <c r="C38" t="s">
        <v>137</v>
      </c>
      <c r="D38" t="s">
        <v>10</v>
      </c>
      <c r="E38">
        <v>1100</v>
      </c>
      <c r="F38">
        <v>2521.65</v>
      </c>
      <c r="G38">
        <v>2608.65</v>
      </c>
      <c r="H38">
        <v>87</v>
      </c>
      <c r="I38">
        <v>3.5</v>
      </c>
      <c r="J38">
        <v>60</v>
      </c>
      <c r="K38">
        <v>60</v>
      </c>
      <c r="L38">
        <v>0</v>
      </c>
      <c r="M38">
        <v>0</v>
      </c>
      <c r="N38">
        <v>2371.5</v>
      </c>
    </row>
    <row r="39" spans="1:14" x14ac:dyDescent="0.2">
      <c r="A39">
        <v>1980</v>
      </c>
      <c r="B39" t="s">
        <v>128</v>
      </c>
      <c r="C39" t="s">
        <v>138</v>
      </c>
      <c r="D39" t="s">
        <v>45</v>
      </c>
      <c r="E39">
        <v>955</v>
      </c>
      <c r="F39">
        <v>943.4</v>
      </c>
      <c r="G39">
        <v>964.36</v>
      </c>
      <c r="H39">
        <v>21</v>
      </c>
      <c r="I39">
        <v>2.2000000000000002</v>
      </c>
      <c r="J39">
        <v>48</v>
      </c>
      <c r="K39">
        <v>65</v>
      </c>
      <c r="L39">
        <v>17</v>
      </c>
      <c r="M39">
        <v>35.4</v>
      </c>
      <c r="N39">
        <v>1009.8</v>
      </c>
    </row>
    <row r="40" spans="1:14" x14ac:dyDescent="0.2">
      <c r="A40">
        <v>1980</v>
      </c>
      <c r="B40" t="s">
        <v>128</v>
      </c>
      <c r="C40" t="s">
        <v>139</v>
      </c>
      <c r="D40" t="s">
        <v>45</v>
      </c>
      <c r="E40">
        <v>955</v>
      </c>
      <c r="F40">
        <v>943.4</v>
      </c>
      <c r="G40">
        <v>964.36</v>
      </c>
      <c r="H40">
        <v>21</v>
      </c>
      <c r="I40">
        <v>2.2000000000000002</v>
      </c>
      <c r="J40">
        <v>48</v>
      </c>
      <c r="K40">
        <v>65</v>
      </c>
      <c r="L40">
        <v>17</v>
      </c>
      <c r="M40">
        <v>35.4</v>
      </c>
      <c r="N40">
        <v>1009.8</v>
      </c>
    </row>
    <row r="41" spans="1:14" x14ac:dyDescent="0.2">
      <c r="A41">
        <v>1980</v>
      </c>
      <c r="B41" t="s">
        <v>128</v>
      </c>
      <c r="C41" t="s">
        <v>140</v>
      </c>
      <c r="D41" t="s">
        <v>45</v>
      </c>
      <c r="E41">
        <v>955</v>
      </c>
      <c r="F41">
        <v>943.4</v>
      </c>
      <c r="G41">
        <v>1006.29</v>
      </c>
      <c r="H41">
        <v>62.9</v>
      </c>
      <c r="I41">
        <v>6.7</v>
      </c>
      <c r="J41">
        <v>48</v>
      </c>
      <c r="K41">
        <v>65</v>
      </c>
      <c r="L41">
        <v>17</v>
      </c>
      <c r="M41">
        <v>35.4</v>
      </c>
      <c r="N41">
        <v>1053.7</v>
      </c>
    </row>
    <row r="42" spans="1:14" x14ac:dyDescent="0.2">
      <c r="A42">
        <v>1981</v>
      </c>
      <c r="B42" t="s">
        <v>128</v>
      </c>
      <c r="C42" t="s">
        <v>141</v>
      </c>
      <c r="D42" t="s">
        <v>45</v>
      </c>
      <c r="E42">
        <v>955</v>
      </c>
      <c r="F42">
        <v>943.4</v>
      </c>
      <c r="G42">
        <v>1027.25</v>
      </c>
      <c r="H42">
        <v>83.9</v>
      </c>
      <c r="I42">
        <v>8.9</v>
      </c>
      <c r="J42">
        <v>48</v>
      </c>
      <c r="K42">
        <v>65</v>
      </c>
      <c r="L42">
        <v>17</v>
      </c>
      <c r="M42">
        <v>35.4</v>
      </c>
      <c r="N42">
        <v>1075.7</v>
      </c>
    </row>
    <row r="43" spans="1:14" x14ac:dyDescent="0.2">
      <c r="A43">
        <v>1975</v>
      </c>
      <c r="B43" t="s">
        <v>128</v>
      </c>
      <c r="C43" t="s">
        <v>142</v>
      </c>
      <c r="D43" t="s">
        <v>21</v>
      </c>
      <c r="E43">
        <v>1130</v>
      </c>
      <c r="F43">
        <v>1006.86</v>
      </c>
      <c r="G43">
        <v>1980.85</v>
      </c>
      <c r="H43">
        <v>974</v>
      </c>
      <c r="I43">
        <v>96.7</v>
      </c>
      <c r="J43">
        <v>50</v>
      </c>
      <c r="K43">
        <v>59</v>
      </c>
      <c r="L43">
        <v>9</v>
      </c>
      <c r="M43">
        <v>18</v>
      </c>
      <c r="N43">
        <v>1753</v>
      </c>
    </row>
    <row r="44" spans="1:14" x14ac:dyDescent="0.2">
      <c r="A44">
        <v>1970</v>
      </c>
      <c r="B44" t="s">
        <v>128</v>
      </c>
      <c r="C44" t="s">
        <v>143</v>
      </c>
      <c r="D44" t="s">
        <v>10</v>
      </c>
      <c r="E44">
        <v>357</v>
      </c>
      <c r="F44">
        <v>126.08</v>
      </c>
      <c r="G44">
        <v>412.29</v>
      </c>
      <c r="H44">
        <v>286.2</v>
      </c>
      <c r="I44">
        <v>227</v>
      </c>
      <c r="J44">
        <v>48</v>
      </c>
      <c r="K44">
        <v>48</v>
      </c>
      <c r="L44">
        <v>0</v>
      </c>
      <c r="M44">
        <v>0</v>
      </c>
      <c r="N44">
        <v>1154.9000000000001</v>
      </c>
    </row>
    <row r="45" spans="1:14" x14ac:dyDescent="0.2">
      <c r="A45">
        <v>1987</v>
      </c>
      <c r="B45" t="s">
        <v>128</v>
      </c>
      <c r="C45" t="s">
        <v>144</v>
      </c>
      <c r="D45" t="s">
        <v>10</v>
      </c>
      <c r="E45">
        <v>1160</v>
      </c>
      <c r="F45">
        <v>4791.13</v>
      </c>
      <c r="G45">
        <v>5300.51</v>
      </c>
      <c r="H45">
        <v>509.4</v>
      </c>
      <c r="I45">
        <v>10.6</v>
      </c>
      <c r="J45">
        <v>60</v>
      </c>
      <c r="K45">
        <v>60</v>
      </c>
      <c r="L45">
        <v>0</v>
      </c>
      <c r="M45">
        <v>0</v>
      </c>
      <c r="N45">
        <v>4569.3999999999996</v>
      </c>
    </row>
    <row r="46" spans="1:14" x14ac:dyDescent="0.2">
      <c r="A46">
        <v>1984</v>
      </c>
      <c r="B46" t="s">
        <v>128</v>
      </c>
      <c r="C46" t="s">
        <v>145</v>
      </c>
      <c r="D46" t="s">
        <v>21</v>
      </c>
      <c r="E46">
        <v>966</v>
      </c>
      <c r="F46">
        <v>1089.9000000000001</v>
      </c>
      <c r="G46">
        <v>2953.11</v>
      </c>
      <c r="H46">
        <v>1863.2</v>
      </c>
      <c r="I46">
        <v>171</v>
      </c>
      <c r="J46">
        <v>60</v>
      </c>
      <c r="K46">
        <v>121</v>
      </c>
      <c r="L46">
        <v>61</v>
      </c>
      <c r="M46">
        <v>101.7</v>
      </c>
      <c r="N46">
        <v>3057</v>
      </c>
    </row>
    <row r="47" spans="1:14" x14ac:dyDescent="0.2">
      <c r="A47">
        <v>1985</v>
      </c>
      <c r="B47" t="s">
        <v>128</v>
      </c>
      <c r="C47" t="s">
        <v>146</v>
      </c>
      <c r="D47" t="s">
        <v>21</v>
      </c>
      <c r="E47">
        <v>1089</v>
      </c>
      <c r="F47">
        <v>1067.4100000000001</v>
      </c>
      <c r="G47">
        <v>5714.19</v>
      </c>
      <c r="H47">
        <v>4646.8</v>
      </c>
      <c r="I47">
        <v>435.3</v>
      </c>
      <c r="J47">
        <v>60</v>
      </c>
      <c r="K47">
        <v>122</v>
      </c>
      <c r="L47">
        <v>62</v>
      </c>
      <c r="M47">
        <v>103.3</v>
      </c>
      <c r="N47">
        <v>5247.2</v>
      </c>
    </row>
    <row r="48" spans="1:14" x14ac:dyDescent="0.2">
      <c r="A48">
        <v>1985</v>
      </c>
      <c r="B48" t="s">
        <v>128</v>
      </c>
      <c r="C48" t="s">
        <v>147</v>
      </c>
      <c r="D48" t="s">
        <v>21</v>
      </c>
      <c r="E48">
        <v>1165</v>
      </c>
      <c r="F48">
        <v>1977.39</v>
      </c>
      <c r="G48">
        <v>4904.55</v>
      </c>
      <c r="H48">
        <v>2927.2</v>
      </c>
      <c r="I48">
        <v>148</v>
      </c>
      <c r="J48">
        <v>60</v>
      </c>
      <c r="K48">
        <v>97</v>
      </c>
      <c r="L48">
        <v>37</v>
      </c>
      <c r="M48">
        <v>61.7</v>
      </c>
      <c r="N48">
        <v>4209.8999999999996</v>
      </c>
    </row>
    <row r="49" spans="1:14" x14ac:dyDescent="0.2">
      <c r="A49">
        <v>1984</v>
      </c>
      <c r="B49" t="s">
        <v>128</v>
      </c>
      <c r="C49" t="s">
        <v>148</v>
      </c>
      <c r="D49" t="s">
        <v>21</v>
      </c>
      <c r="E49">
        <v>1150</v>
      </c>
      <c r="F49">
        <v>1359.78</v>
      </c>
      <c r="G49">
        <v>6933.84</v>
      </c>
      <c r="H49">
        <v>5574.1</v>
      </c>
      <c r="I49">
        <v>409.9</v>
      </c>
      <c r="J49">
        <v>60</v>
      </c>
      <c r="K49">
        <v>144</v>
      </c>
      <c r="L49">
        <v>84</v>
      </c>
      <c r="M49">
        <v>140</v>
      </c>
      <c r="N49">
        <v>6029.4</v>
      </c>
    </row>
    <row r="50" spans="1:14" x14ac:dyDescent="0.2">
      <c r="A50">
        <v>1973</v>
      </c>
      <c r="B50" t="s">
        <v>128</v>
      </c>
      <c r="C50" t="s">
        <v>149</v>
      </c>
      <c r="D50" t="s">
        <v>21</v>
      </c>
      <c r="E50">
        <v>1040</v>
      </c>
      <c r="F50">
        <v>1025.8900000000001</v>
      </c>
      <c r="G50">
        <v>1328.64</v>
      </c>
      <c r="H50">
        <v>302.8</v>
      </c>
      <c r="I50">
        <v>29.5</v>
      </c>
      <c r="J50">
        <v>60</v>
      </c>
      <c r="K50">
        <v>60</v>
      </c>
      <c r="L50">
        <v>0</v>
      </c>
      <c r="M50">
        <v>0</v>
      </c>
      <c r="N50">
        <v>1277.5</v>
      </c>
    </row>
    <row r="51" spans="1:14" x14ac:dyDescent="0.2">
      <c r="A51">
        <v>1974</v>
      </c>
      <c r="B51" t="s">
        <v>128</v>
      </c>
      <c r="C51" t="s">
        <v>150</v>
      </c>
      <c r="D51" t="s">
        <v>21</v>
      </c>
      <c r="E51">
        <v>1040</v>
      </c>
      <c r="F51">
        <v>743.9</v>
      </c>
      <c r="G51">
        <v>1300.96</v>
      </c>
      <c r="H51">
        <v>557.1</v>
      </c>
      <c r="I51">
        <v>74.900000000000006</v>
      </c>
      <c r="J51">
        <v>60</v>
      </c>
      <c r="K51">
        <v>61</v>
      </c>
      <c r="L51">
        <v>1</v>
      </c>
      <c r="M51">
        <v>1.7</v>
      </c>
      <c r="N51">
        <v>1250.9000000000001</v>
      </c>
    </row>
    <row r="52" spans="1:14" x14ac:dyDescent="0.2">
      <c r="A52">
        <v>2010</v>
      </c>
      <c r="B52" t="s">
        <v>151</v>
      </c>
      <c r="C52" t="s">
        <v>152</v>
      </c>
      <c r="D52" t="s">
        <v>153</v>
      </c>
      <c r="E52">
        <v>20</v>
      </c>
      <c r="F52">
        <v>596.54</v>
      </c>
      <c r="G52">
        <v>543.6</v>
      </c>
      <c r="H52">
        <v>-52.9</v>
      </c>
      <c r="I52">
        <v>-8.9</v>
      </c>
      <c r="J52">
        <v>40</v>
      </c>
      <c r="K52">
        <v>41</v>
      </c>
      <c r="L52">
        <v>1</v>
      </c>
      <c r="M52">
        <v>2.5</v>
      </c>
      <c r="N52">
        <v>27180</v>
      </c>
    </row>
    <row r="53" spans="1:14" x14ac:dyDescent="0.2">
      <c r="A53">
        <v>2011</v>
      </c>
      <c r="B53" t="s">
        <v>151</v>
      </c>
      <c r="C53" t="s">
        <v>154</v>
      </c>
      <c r="D53" t="s">
        <v>155</v>
      </c>
      <c r="E53">
        <v>25</v>
      </c>
      <c r="F53">
        <v>447.82</v>
      </c>
      <c r="G53">
        <v>447.82</v>
      </c>
      <c r="H53">
        <v>0</v>
      </c>
      <c r="I53">
        <v>0</v>
      </c>
      <c r="J53">
        <v>60</v>
      </c>
      <c r="K53">
        <v>55</v>
      </c>
      <c r="L53">
        <v>-5</v>
      </c>
      <c r="M53">
        <v>-8.3000000000000007</v>
      </c>
      <c r="N53">
        <v>17912.8</v>
      </c>
    </row>
    <row r="54" spans="1:14" x14ac:dyDescent="0.2">
      <c r="A54">
        <v>2011</v>
      </c>
      <c r="B54" t="s">
        <v>151</v>
      </c>
      <c r="C54" t="s">
        <v>156</v>
      </c>
      <c r="D54" t="s">
        <v>87</v>
      </c>
      <c r="E54">
        <v>20</v>
      </c>
      <c r="F54">
        <v>334.45</v>
      </c>
      <c r="G54">
        <v>436.78</v>
      </c>
      <c r="H54">
        <v>102.3</v>
      </c>
      <c r="I54">
        <v>30.6</v>
      </c>
      <c r="J54">
        <v>30</v>
      </c>
      <c r="K54">
        <v>30</v>
      </c>
      <c r="L54">
        <v>0</v>
      </c>
      <c r="M54">
        <v>0</v>
      </c>
      <c r="N54">
        <v>21839</v>
      </c>
    </row>
    <row r="55" spans="1:14" x14ac:dyDescent="0.2">
      <c r="A55">
        <v>2008</v>
      </c>
      <c r="B55" t="s">
        <v>151</v>
      </c>
      <c r="C55" t="s">
        <v>157</v>
      </c>
      <c r="D55" t="s">
        <v>25</v>
      </c>
      <c r="E55">
        <v>50</v>
      </c>
      <c r="F55">
        <v>357.17</v>
      </c>
      <c r="G55">
        <v>351.21</v>
      </c>
      <c r="H55">
        <v>-6</v>
      </c>
      <c r="I55">
        <v>-1.7</v>
      </c>
      <c r="J55">
        <v>25</v>
      </c>
      <c r="K55">
        <v>24.25</v>
      </c>
      <c r="L55">
        <v>-0.75</v>
      </c>
      <c r="M55">
        <v>-3</v>
      </c>
      <c r="N55">
        <v>7024.2</v>
      </c>
    </row>
    <row r="56" spans="1:14" x14ac:dyDescent="0.2">
      <c r="A56">
        <v>2011</v>
      </c>
      <c r="B56" t="s">
        <v>151</v>
      </c>
      <c r="C56" t="s">
        <v>158</v>
      </c>
      <c r="D56" t="s">
        <v>25</v>
      </c>
      <c r="E56">
        <v>50</v>
      </c>
      <c r="F56">
        <v>544.17999999999995</v>
      </c>
      <c r="G56">
        <v>438.86</v>
      </c>
      <c r="H56">
        <v>-105.3</v>
      </c>
      <c r="I56">
        <v>-19.399999999999999</v>
      </c>
      <c r="J56">
        <v>30</v>
      </c>
      <c r="K56">
        <v>27</v>
      </c>
      <c r="L56">
        <v>-3</v>
      </c>
      <c r="M56">
        <v>-10</v>
      </c>
      <c r="N56">
        <v>8777.2000000000007</v>
      </c>
    </row>
    <row r="57" spans="1:14" x14ac:dyDescent="0.2">
      <c r="A57">
        <v>2010</v>
      </c>
      <c r="B57" t="s">
        <v>151</v>
      </c>
      <c r="C57" t="s">
        <v>159</v>
      </c>
      <c r="D57" t="s">
        <v>21</v>
      </c>
      <c r="E57">
        <v>75</v>
      </c>
      <c r="F57">
        <v>500.09</v>
      </c>
      <c r="G57">
        <v>420.24</v>
      </c>
      <c r="H57">
        <v>-79.900000000000006</v>
      </c>
      <c r="I57">
        <v>-16</v>
      </c>
      <c r="J57">
        <v>24</v>
      </c>
      <c r="K57">
        <v>24</v>
      </c>
      <c r="L57">
        <v>0</v>
      </c>
      <c r="M57">
        <v>0</v>
      </c>
      <c r="N57">
        <v>5603.2</v>
      </c>
    </row>
    <row r="58" spans="1:14" x14ac:dyDescent="0.2">
      <c r="A58">
        <v>2011</v>
      </c>
      <c r="B58" t="s">
        <v>151</v>
      </c>
      <c r="C58" t="s">
        <v>160</v>
      </c>
      <c r="D58" t="s">
        <v>25</v>
      </c>
      <c r="E58">
        <v>50</v>
      </c>
      <c r="F58">
        <v>334.18</v>
      </c>
      <c r="G58">
        <v>378.73</v>
      </c>
      <c r="H58">
        <v>44.6</v>
      </c>
      <c r="I58">
        <v>13.3</v>
      </c>
      <c r="J58">
        <v>26</v>
      </c>
      <c r="K58">
        <v>25.5</v>
      </c>
      <c r="L58">
        <v>-0.5</v>
      </c>
      <c r="M58">
        <v>-1.9</v>
      </c>
      <c r="N58">
        <v>7574.6</v>
      </c>
    </row>
    <row r="59" spans="1:14" x14ac:dyDescent="0.2">
      <c r="A59">
        <v>2010</v>
      </c>
      <c r="B59" t="s">
        <v>151</v>
      </c>
      <c r="C59" t="s">
        <v>161</v>
      </c>
      <c r="D59" t="s">
        <v>25</v>
      </c>
      <c r="E59">
        <v>50</v>
      </c>
      <c r="F59">
        <v>334.72</v>
      </c>
      <c r="G59">
        <v>350.06</v>
      </c>
      <c r="H59">
        <v>15.3</v>
      </c>
      <c r="I59">
        <v>4.5999999999999996</v>
      </c>
      <c r="J59">
        <v>26</v>
      </c>
      <c r="K59">
        <v>26</v>
      </c>
      <c r="L59">
        <v>0</v>
      </c>
      <c r="M59">
        <v>0</v>
      </c>
      <c r="N59">
        <v>7001.2</v>
      </c>
    </row>
    <row r="60" spans="1:14" x14ac:dyDescent="0.2">
      <c r="A60">
        <v>2010</v>
      </c>
      <c r="B60" t="s">
        <v>151</v>
      </c>
      <c r="C60" t="s">
        <v>162</v>
      </c>
      <c r="D60" t="s">
        <v>7</v>
      </c>
      <c r="E60">
        <v>72</v>
      </c>
      <c r="F60">
        <v>359.31</v>
      </c>
      <c r="G60">
        <v>401.33</v>
      </c>
      <c r="H60">
        <v>42</v>
      </c>
      <c r="I60">
        <v>11.7</v>
      </c>
      <c r="J60">
        <v>8</v>
      </c>
      <c r="K60">
        <v>8</v>
      </c>
      <c r="L60">
        <v>0</v>
      </c>
      <c r="M60">
        <v>0</v>
      </c>
      <c r="N60">
        <v>5574</v>
      </c>
    </row>
    <row r="61" spans="1:14" x14ac:dyDescent="0.2">
      <c r="A61">
        <v>2013</v>
      </c>
      <c r="B61" t="s">
        <v>151</v>
      </c>
      <c r="C61" t="s">
        <v>163</v>
      </c>
      <c r="D61" t="s">
        <v>164</v>
      </c>
      <c r="E61">
        <v>100</v>
      </c>
      <c r="F61">
        <v>796.8</v>
      </c>
      <c r="G61">
        <v>796.8</v>
      </c>
      <c r="H61">
        <v>0</v>
      </c>
      <c r="I61">
        <v>0</v>
      </c>
      <c r="J61">
        <v>34</v>
      </c>
      <c r="K61">
        <v>32.5</v>
      </c>
      <c r="L61">
        <v>-1.5</v>
      </c>
      <c r="M61">
        <v>-4.4000000000000004</v>
      </c>
      <c r="N61">
        <v>7968</v>
      </c>
    </row>
    <row r="62" spans="1:14" x14ac:dyDescent="0.2">
      <c r="A62">
        <v>2010</v>
      </c>
      <c r="B62" t="s">
        <v>151</v>
      </c>
      <c r="C62" t="s">
        <v>165</v>
      </c>
      <c r="D62" t="s">
        <v>25</v>
      </c>
      <c r="E62">
        <v>50</v>
      </c>
      <c r="F62">
        <v>265.33999999999997</v>
      </c>
      <c r="G62">
        <v>298.51</v>
      </c>
      <c r="H62">
        <v>33.200000000000003</v>
      </c>
      <c r="I62">
        <v>12.5</v>
      </c>
      <c r="J62">
        <v>36</v>
      </c>
      <c r="K62">
        <v>36</v>
      </c>
      <c r="L62">
        <v>0</v>
      </c>
      <c r="M62">
        <v>0</v>
      </c>
      <c r="N62">
        <v>5970.2</v>
      </c>
    </row>
    <row r="63" spans="1:14" x14ac:dyDescent="0.2">
      <c r="A63">
        <v>2012</v>
      </c>
      <c r="B63" t="s">
        <v>151</v>
      </c>
      <c r="C63" t="s">
        <v>166</v>
      </c>
      <c r="D63" t="s">
        <v>25</v>
      </c>
      <c r="E63">
        <v>50</v>
      </c>
      <c r="F63">
        <v>334.26</v>
      </c>
      <c r="G63">
        <v>359.97</v>
      </c>
      <c r="H63">
        <v>25.7</v>
      </c>
      <c r="I63">
        <v>7.7</v>
      </c>
      <c r="J63">
        <v>24</v>
      </c>
      <c r="K63">
        <v>23</v>
      </c>
      <c r="L63">
        <v>-1</v>
      </c>
      <c r="M63">
        <v>-4.2</v>
      </c>
      <c r="N63">
        <v>7199.4</v>
      </c>
    </row>
    <row r="64" spans="1:14" x14ac:dyDescent="0.2">
      <c r="A64">
        <v>2011</v>
      </c>
      <c r="B64" t="s">
        <v>151</v>
      </c>
      <c r="C64" t="s">
        <v>167</v>
      </c>
      <c r="D64" t="s">
        <v>25</v>
      </c>
      <c r="E64">
        <v>100</v>
      </c>
      <c r="F64">
        <v>848.5</v>
      </c>
      <c r="G64">
        <v>822.78</v>
      </c>
      <c r="H64">
        <v>-25.7</v>
      </c>
      <c r="I64">
        <v>-3</v>
      </c>
      <c r="J64">
        <v>20</v>
      </c>
      <c r="K64">
        <v>25</v>
      </c>
      <c r="L64">
        <v>5</v>
      </c>
      <c r="M64">
        <v>25</v>
      </c>
      <c r="N64">
        <v>8227.7999999999993</v>
      </c>
    </row>
    <row r="65" spans="1:14" x14ac:dyDescent="0.2">
      <c r="A65">
        <v>2003</v>
      </c>
      <c r="B65" t="s">
        <v>168</v>
      </c>
      <c r="C65" t="s">
        <v>169</v>
      </c>
      <c r="D65" t="s">
        <v>32</v>
      </c>
      <c r="E65">
        <v>1800</v>
      </c>
      <c r="F65">
        <v>1122</v>
      </c>
      <c r="G65">
        <v>1235</v>
      </c>
      <c r="H65">
        <v>113</v>
      </c>
      <c r="I65">
        <v>10.1</v>
      </c>
      <c r="J65">
        <v>82</v>
      </c>
      <c r="K65">
        <v>94</v>
      </c>
      <c r="L65">
        <v>12</v>
      </c>
      <c r="M65">
        <v>14.6</v>
      </c>
      <c r="N65">
        <v>686.1</v>
      </c>
    </row>
    <row r="66" spans="1:14" x14ac:dyDescent="0.2">
      <c r="A66">
        <v>2013</v>
      </c>
      <c r="B66" t="s">
        <v>168</v>
      </c>
      <c r="C66" t="s">
        <v>170</v>
      </c>
      <c r="D66" t="s">
        <v>21</v>
      </c>
      <c r="E66">
        <v>1200</v>
      </c>
      <c r="F66">
        <v>990</v>
      </c>
      <c r="G66">
        <v>851</v>
      </c>
      <c r="H66">
        <v>-139</v>
      </c>
      <c r="I66">
        <v>-14</v>
      </c>
      <c r="J66">
        <v>30</v>
      </c>
      <c r="K66">
        <v>29</v>
      </c>
      <c r="L66">
        <v>-1</v>
      </c>
      <c r="M66">
        <v>-3.3</v>
      </c>
      <c r="N66">
        <v>709.2</v>
      </c>
    </row>
    <row r="67" spans="1:14" x14ac:dyDescent="0.2">
      <c r="A67">
        <v>2013</v>
      </c>
      <c r="B67" t="s">
        <v>168</v>
      </c>
      <c r="C67" t="s">
        <v>171</v>
      </c>
      <c r="D67" t="s">
        <v>21</v>
      </c>
      <c r="E67">
        <v>800</v>
      </c>
      <c r="F67">
        <v>990</v>
      </c>
      <c r="G67">
        <v>2178</v>
      </c>
      <c r="H67">
        <v>1188</v>
      </c>
      <c r="I67">
        <v>120</v>
      </c>
      <c r="J67">
        <v>72</v>
      </c>
      <c r="K67">
        <v>72</v>
      </c>
      <c r="L67">
        <v>0</v>
      </c>
      <c r="M67">
        <v>0</v>
      </c>
      <c r="N67">
        <v>2722.5</v>
      </c>
    </row>
    <row r="68" spans="1:14" x14ac:dyDescent="0.2">
      <c r="A68">
        <v>2011</v>
      </c>
      <c r="B68" t="s">
        <v>168</v>
      </c>
      <c r="C68" t="s">
        <v>172</v>
      </c>
      <c r="D68" t="s">
        <v>21</v>
      </c>
      <c r="E68">
        <v>766</v>
      </c>
      <c r="F68">
        <v>1377</v>
      </c>
      <c r="G68">
        <v>1377</v>
      </c>
      <c r="H68">
        <v>0</v>
      </c>
      <c r="I68">
        <v>0</v>
      </c>
      <c r="J68">
        <v>48</v>
      </c>
      <c r="K68">
        <v>72</v>
      </c>
      <c r="L68">
        <v>24</v>
      </c>
      <c r="M68">
        <v>50</v>
      </c>
      <c r="N68">
        <v>1797.7</v>
      </c>
    </row>
    <row r="69" spans="1:14" x14ac:dyDescent="0.2">
      <c r="A69">
        <v>2011</v>
      </c>
      <c r="B69" t="s">
        <v>168</v>
      </c>
      <c r="C69" t="s">
        <v>173</v>
      </c>
      <c r="D69" t="s">
        <v>21</v>
      </c>
      <c r="E69">
        <v>385</v>
      </c>
      <c r="F69">
        <v>1326</v>
      </c>
      <c r="G69">
        <v>1377</v>
      </c>
      <c r="H69">
        <v>51</v>
      </c>
      <c r="I69">
        <v>3.8</v>
      </c>
      <c r="J69">
        <v>60</v>
      </c>
      <c r="K69">
        <v>60</v>
      </c>
      <c r="L69">
        <v>0</v>
      </c>
      <c r="M69">
        <v>0</v>
      </c>
      <c r="N69">
        <v>3576.6</v>
      </c>
    </row>
    <row r="70" spans="1:14" x14ac:dyDescent="0.2">
      <c r="A70">
        <v>2013</v>
      </c>
      <c r="B70" t="s">
        <v>168</v>
      </c>
      <c r="C70" t="s">
        <v>174</v>
      </c>
      <c r="D70" t="s">
        <v>21</v>
      </c>
      <c r="E70">
        <v>618</v>
      </c>
      <c r="F70">
        <v>1980</v>
      </c>
      <c r="G70">
        <v>3465</v>
      </c>
      <c r="H70">
        <v>1485</v>
      </c>
      <c r="I70">
        <v>75</v>
      </c>
      <c r="J70">
        <v>72</v>
      </c>
      <c r="K70">
        <v>84</v>
      </c>
      <c r="L70">
        <v>12</v>
      </c>
      <c r="M70">
        <v>16.7</v>
      </c>
      <c r="N70">
        <v>5606.8</v>
      </c>
    </row>
    <row r="71" spans="1:14" x14ac:dyDescent="0.2">
      <c r="A71">
        <v>2013</v>
      </c>
      <c r="B71" t="s">
        <v>168</v>
      </c>
      <c r="C71" t="s">
        <v>175</v>
      </c>
      <c r="D71" t="s">
        <v>21</v>
      </c>
      <c r="E71">
        <v>960</v>
      </c>
      <c r="F71">
        <v>2000</v>
      </c>
      <c r="G71">
        <v>3500</v>
      </c>
      <c r="H71">
        <v>1500</v>
      </c>
      <c r="I71">
        <v>75</v>
      </c>
      <c r="J71">
        <v>48</v>
      </c>
      <c r="K71">
        <v>70</v>
      </c>
      <c r="L71">
        <v>22</v>
      </c>
      <c r="M71">
        <v>45.8</v>
      </c>
      <c r="N71">
        <v>3645.8</v>
      </c>
    </row>
    <row r="72" spans="1:14" x14ac:dyDescent="0.2">
      <c r="A72">
        <v>2012</v>
      </c>
      <c r="B72" t="s">
        <v>168</v>
      </c>
      <c r="C72" t="s">
        <v>176</v>
      </c>
      <c r="D72" t="s">
        <v>87</v>
      </c>
      <c r="E72">
        <v>700</v>
      </c>
      <c r="F72">
        <v>450</v>
      </c>
      <c r="G72">
        <v>705</v>
      </c>
      <c r="H72">
        <v>255</v>
      </c>
      <c r="I72">
        <v>56.7</v>
      </c>
      <c r="J72">
        <v>52</v>
      </c>
      <c r="K72">
        <v>64</v>
      </c>
      <c r="L72">
        <v>12</v>
      </c>
      <c r="M72">
        <v>23.1</v>
      </c>
      <c r="N72">
        <v>1007.1</v>
      </c>
    </row>
    <row r="73" spans="1:14" x14ac:dyDescent="0.2">
      <c r="A73">
        <v>2012</v>
      </c>
      <c r="B73" t="s">
        <v>168</v>
      </c>
      <c r="C73" t="s">
        <v>177</v>
      </c>
      <c r="D73" t="s">
        <v>21</v>
      </c>
      <c r="E73">
        <v>600</v>
      </c>
      <c r="F73">
        <v>1300</v>
      </c>
      <c r="G73">
        <v>1700</v>
      </c>
      <c r="H73">
        <v>400</v>
      </c>
      <c r="I73">
        <v>30.8</v>
      </c>
      <c r="J73">
        <v>60</v>
      </c>
      <c r="K73">
        <v>70</v>
      </c>
      <c r="L73">
        <v>10</v>
      </c>
      <c r="M73">
        <v>16.7</v>
      </c>
      <c r="N73">
        <v>2833.3</v>
      </c>
    </row>
    <row r="74" spans="1:14" x14ac:dyDescent="0.2">
      <c r="A74">
        <v>2010</v>
      </c>
      <c r="B74" t="s">
        <v>168</v>
      </c>
      <c r="C74" t="s">
        <v>178</v>
      </c>
      <c r="D74" t="s">
        <v>21</v>
      </c>
      <c r="E74">
        <v>850</v>
      </c>
      <c r="F74">
        <v>1150</v>
      </c>
      <c r="G74">
        <v>1250</v>
      </c>
      <c r="H74">
        <v>100</v>
      </c>
      <c r="I74">
        <v>8.6999999999999993</v>
      </c>
      <c r="J74">
        <v>42</v>
      </c>
      <c r="K74">
        <v>46</v>
      </c>
      <c r="L74">
        <v>4</v>
      </c>
      <c r="M74">
        <v>9.5</v>
      </c>
      <c r="N74">
        <v>1470.6</v>
      </c>
    </row>
    <row r="75" spans="1:14" x14ac:dyDescent="0.2">
      <c r="A75">
        <v>1999</v>
      </c>
      <c r="B75" t="s">
        <v>168</v>
      </c>
      <c r="C75" t="s">
        <v>179</v>
      </c>
      <c r="D75" t="s">
        <v>180</v>
      </c>
      <c r="E75">
        <v>90</v>
      </c>
      <c r="F75">
        <v>224</v>
      </c>
      <c r="G75">
        <v>245</v>
      </c>
      <c r="H75">
        <v>21</v>
      </c>
      <c r="I75">
        <v>9.4</v>
      </c>
      <c r="J75">
        <v>22</v>
      </c>
      <c r="K75">
        <v>24</v>
      </c>
      <c r="L75">
        <v>2</v>
      </c>
      <c r="M75">
        <v>9.1</v>
      </c>
      <c r="N75">
        <v>2722.2</v>
      </c>
    </row>
    <row r="76" spans="1:14" x14ac:dyDescent="0.2">
      <c r="A76">
        <v>2011</v>
      </c>
      <c r="B76" t="s">
        <v>168</v>
      </c>
      <c r="C76" t="s">
        <v>181</v>
      </c>
      <c r="D76" t="s">
        <v>21</v>
      </c>
      <c r="E76">
        <v>695</v>
      </c>
      <c r="F76">
        <v>1836</v>
      </c>
      <c r="G76">
        <v>2040</v>
      </c>
      <c r="H76">
        <v>204</v>
      </c>
      <c r="I76">
        <v>11.1</v>
      </c>
      <c r="J76">
        <v>60</v>
      </c>
      <c r="K76">
        <v>60</v>
      </c>
      <c r="L76">
        <v>0</v>
      </c>
      <c r="M76">
        <v>0</v>
      </c>
      <c r="N76">
        <v>2935.3</v>
      </c>
    </row>
    <row r="77" spans="1:14" x14ac:dyDescent="0.2">
      <c r="A77">
        <v>2011</v>
      </c>
      <c r="B77" t="s">
        <v>168</v>
      </c>
      <c r="C77" t="s">
        <v>182</v>
      </c>
      <c r="D77" t="s">
        <v>21</v>
      </c>
      <c r="E77">
        <v>1230</v>
      </c>
      <c r="F77">
        <v>2234</v>
      </c>
      <c r="G77">
        <v>2428</v>
      </c>
      <c r="H77">
        <v>194</v>
      </c>
      <c r="I77">
        <v>8.6999999999999993</v>
      </c>
      <c r="J77">
        <v>60</v>
      </c>
      <c r="K77">
        <v>60</v>
      </c>
      <c r="L77">
        <v>0</v>
      </c>
      <c r="M77">
        <v>0</v>
      </c>
      <c r="N77">
        <v>1974</v>
      </c>
    </row>
    <row r="78" spans="1:14" x14ac:dyDescent="0.2">
      <c r="A78">
        <v>2012</v>
      </c>
      <c r="B78" t="s">
        <v>168</v>
      </c>
      <c r="C78" t="s">
        <v>183</v>
      </c>
      <c r="D78" t="s">
        <v>21</v>
      </c>
      <c r="E78">
        <v>1600</v>
      </c>
      <c r="F78">
        <v>2900</v>
      </c>
      <c r="G78">
        <v>4900</v>
      </c>
      <c r="H78">
        <v>2000</v>
      </c>
      <c r="I78">
        <v>69</v>
      </c>
      <c r="J78">
        <v>60</v>
      </c>
      <c r="K78">
        <v>68</v>
      </c>
      <c r="L78">
        <v>8</v>
      </c>
      <c r="M78">
        <v>13.3</v>
      </c>
      <c r="N78">
        <v>3062.5</v>
      </c>
    </row>
    <row r="79" spans="1:14" x14ac:dyDescent="0.2">
      <c r="A79">
        <v>1999</v>
      </c>
      <c r="B79" t="s">
        <v>168</v>
      </c>
      <c r="C79" t="s">
        <v>184</v>
      </c>
      <c r="D79" t="s">
        <v>185</v>
      </c>
      <c r="E79">
        <v>200</v>
      </c>
      <c r="F79">
        <v>131</v>
      </c>
      <c r="G79">
        <v>109</v>
      </c>
      <c r="H79">
        <v>-22</v>
      </c>
      <c r="I79">
        <v>-16.8</v>
      </c>
      <c r="J79">
        <v>16</v>
      </c>
      <c r="K79">
        <v>16</v>
      </c>
      <c r="L79">
        <v>0</v>
      </c>
      <c r="M79">
        <v>0</v>
      </c>
      <c r="N79">
        <v>545</v>
      </c>
    </row>
    <row r="80" spans="1:14" x14ac:dyDescent="0.2">
      <c r="A80">
        <v>2005</v>
      </c>
      <c r="B80" t="s">
        <v>168</v>
      </c>
      <c r="C80" t="s">
        <v>186</v>
      </c>
      <c r="D80" t="s">
        <v>187</v>
      </c>
      <c r="E80">
        <v>30</v>
      </c>
      <c r="F80">
        <v>70</v>
      </c>
      <c r="G80">
        <v>64</v>
      </c>
      <c r="H80">
        <v>-6</v>
      </c>
      <c r="I80">
        <v>-8.6</v>
      </c>
      <c r="J80">
        <v>36</v>
      </c>
      <c r="K80">
        <v>60</v>
      </c>
      <c r="L80">
        <v>24</v>
      </c>
      <c r="M80">
        <v>66.7</v>
      </c>
      <c r="N80">
        <v>2133.3000000000002</v>
      </c>
    </row>
    <row r="81" spans="1:14" x14ac:dyDescent="0.2">
      <c r="A81">
        <v>1982</v>
      </c>
      <c r="B81" t="s">
        <v>168</v>
      </c>
      <c r="C81" t="s">
        <v>188</v>
      </c>
      <c r="D81" t="s">
        <v>123</v>
      </c>
      <c r="E81">
        <v>1500</v>
      </c>
      <c r="F81">
        <v>2235.7600000000002</v>
      </c>
      <c r="G81">
        <v>1532.68</v>
      </c>
      <c r="H81">
        <v>-703.1</v>
      </c>
      <c r="I81">
        <v>-31.4</v>
      </c>
      <c r="J81">
        <v>84</v>
      </c>
      <c r="K81">
        <v>78</v>
      </c>
      <c r="L81">
        <v>-6</v>
      </c>
      <c r="M81">
        <v>-7.1</v>
      </c>
      <c r="N81">
        <v>1021.8</v>
      </c>
    </row>
    <row r="82" spans="1:14" x14ac:dyDescent="0.2">
      <c r="A82">
        <v>1982</v>
      </c>
      <c r="B82" t="s">
        <v>168</v>
      </c>
      <c r="C82" t="s">
        <v>189</v>
      </c>
      <c r="D82" t="s">
        <v>123</v>
      </c>
      <c r="E82">
        <v>1500</v>
      </c>
      <c r="F82">
        <v>3009.42</v>
      </c>
      <c r="G82">
        <v>1736.71</v>
      </c>
      <c r="H82">
        <v>-1272.7</v>
      </c>
      <c r="I82">
        <v>-42.3</v>
      </c>
      <c r="J82">
        <v>84</v>
      </c>
      <c r="K82">
        <v>75</v>
      </c>
      <c r="L82">
        <v>-9</v>
      </c>
      <c r="M82">
        <v>-10.7</v>
      </c>
      <c r="N82">
        <v>1157.8</v>
      </c>
    </row>
    <row r="83" spans="1:14" x14ac:dyDescent="0.2">
      <c r="A83">
        <v>2008</v>
      </c>
      <c r="B83" t="s">
        <v>168</v>
      </c>
      <c r="C83" t="s">
        <v>190</v>
      </c>
      <c r="D83" t="s">
        <v>21</v>
      </c>
      <c r="E83">
        <v>24</v>
      </c>
      <c r="F83">
        <v>55</v>
      </c>
      <c r="G83">
        <v>63</v>
      </c>
      <c r="H83">
        <v>8</v>
      </c>
      <c r="I83">
        <v>14.5</v>
      </c>
      <c r="J83">
        <v>12</v>
      </c>
      <c r="K83">
        <v>12</v>
      </c>
      <c r="L83">
        <v>0</v>
      </c>
      <c r="M83">
        <v>0</v>
      </c>
      <c r="N83">
        <v>2625</v>
      </c>
    </row>
    <row r="84" spans="1:14" x14ac:dyDescent="0.2">
      <c r="A84">
        <v>2012</v>
      </c>
      <c r="B84" t="s">
        <v>168</v>
      </c>
      <c r="C84" t="s">
        <v>191</v>
      </c>
      <c r="D84" t="s">
        <v>123</v>
      </c>
      <c r="E84">
        <v>1200</v>
      </c>
      <c r="F84">
        <v>726</v>
      </c>
      <c r="G84">
        <v>735</v>
      </c>
      <c r="H84">
        <v>9</v>
      </c>
      <c r="I84">
        <v>1.2</v>
      </c>
      <c r="J84">
        <v>46</v>
      </c>
      <c r="K84">
        <v>48</v>
      </c>
      <c r="L84">
        <v>2</v>
      </c>
      <c r="M84">
        <v>4.3</v>
      </c>
      <c r="N84">
        <v>612.5</v>
      </c>
    </row>
    <row r="85" spans="1:14" x14ac:dyDescent="0.2">
      <c r="A85">
        <v>1999</v>
      </c>
      <c r="B85" t="s">
        <v>168</v>
      </c>
      <c r="C85" t="s">
        <v>192</v>
      </c>
      <c r="D85" t="s">
        <v>123</v>
      </c>
      <c r="E85">
        <v>1000</v>
      </c>
      <c r="F85">
        <v>558</v>
      </c>
      <c r="G85">
        <v>279</v>
      </c>
      <c r="H85">
        <v>-279</v>
      </c>
      <c r="I85">
        <v>-50</v>
      </c>
      <c r="J85">
        <v>48</v>
      </c>
      <c r="K85">
        <v>48</v>
      </c>
      <c r="L85">
        <v>0</v>
      </c>
      <c r="M85">
        <v>0</v>
      </c>
      <c r="N85">
        <v>279</v>
      </c>
    </row>
    <row r="86" spans="1:14" x14ac:dyDescent="0.2">
      <c r="A86">
        <v>2012</v>
      </c>
      <c r="B86" t="s">
        <v>168</v>
      </c>
      <c r="C86" t="s">
        <v>193</v>
      </c>
      <c r="D86" t="s">
        <v>21</v>
      </c>
      <c r="E86">
        <v>585</v>
      </c>
      <c r="F86">
        <v>1600</v>
      </c>
      <c r="G86">
        <v>1800</v>
      </c>
      <c r="H86">
        <v>200</v>
      </c>
      <c r="I86">
        <v>12.5</v>
      </c>
      <c r="J86">
        <v>60</v>
      </c>
      <c r="K86">
        <v>60</v>
      </c>
      <c r="L86">
        <v>0</v>
      </c>
      <c r="M86">
        <v>0</v>
      </c>
      <c r="N86">
        <v>3076.9</v>
      </c>
    </row>
    <row r="87" spans="1:14" x14ac:dyDescent="0.2">
      <c r="A87">
        <v>1998</v>
      </c>
      <c r="B87" t="s">
        <v>168</v>
      </c>
      <c r="C87" t="s">
        <v>194</v>
      </c>
      <c r="D87" t="s">
        <v>32</v>
      </c>
      <c r="E87">
        <v>600</v>
      </c>
      <c r="F87">
        <v>497</v>
      </c>
      <c r="G87">
        <v>567</v>
      </c>
      <c r="H87">
        <v>70</v>
      </c>
      <c r="I87">
        <v>14.1</v>
      </c>
      <c r="J87">
        <v>60</v>
      </c>
      <c r="K87">
        <v>60</v>
      </c>
      <c r="L87">
        <v>0</v>
      </c>
      <c r="M87">
        <v>0</v>
      </c>
      <c r="N87">
        <v>945</v>
      </c>
    </row>
    <row r="88" spans="1:14" x14ac:dyDescent="0.2">
      <c r="A88">
        <v>2000</v>
      </c>
      <c r="B88" t="s">
        <v>168</v>
      </c>
      <c r="C88" t="s">
        <v>195</v>
      </c>
      <c r="D88" t="s">
        <v>32</v>
      </c>
      <c r="E88">
        <v>600</v>
      </c>
      <c r="F88">
        <v>1049</v>
      </c>
      <c r="G88">
        <v>1077</v>
      </c>
      <c r="H88">
        <v>28</v>
      </c>
      <c r="I88">
        <v>2.7</v>
      </c>
      <c r="J88">
        <v>48</v>
      </c>
      <c r="K88">
        <v>48</v>
      </c>
      <c r="L88">
        <v>0</v>
      </c>
      <c r="M88">
        <v>0</v>
      </c>
      <c r="N88">
        <v>1795</v>
      </c>
    </row>
    <row r="89" spans="1:14" x14ac:dyDescent="0.2">
      <c r="A89">
        <v>2013</v>
      </c>
      <c r="B89" t="s">
        <v>196</v>
      </c>
      <c r="C89" t="s">
        <v>197</v>
      </c>
      <c r="D89" t="s">
        <v>17</v>
      </c>
      <c r="E89">
        <v>6</v>
      </c>
      <c r="F89">
        <v>15.5</v>
      </c>
      <c r="G89">
        <v>15.37</v>
      </c>
      <c r="H89">
        <v>-0.1</v>
      </c>
      <c r="I89">
        <v>-0.8</v>
      </c>
      <c r="J89">
        <v>10</v>
      </c>
      <c r="K89">
        <v>11</v>
      </c>
      <c r="L89">
        <v>1</v>
      </c>
      <c r="M89">
        <v>10</v>
      </c>
      <c r="N89">
        <v>2561.6999999999998</v>
      </c>
    </row>
    <row r="90" spans="1:14" x14ac:dyDescent="0.2">
      <c r="A90">
        <v>2007</v>
      </c>
      <c r="B90" t="s">
        <v>196</v>
      </c>
      <c r="C90" t="s">
        <v>198</v>
      </c>
      <c r="D90" t="s">
        <v>21</v>
      </c>
      <c r="E90">
        <v>250</v>
      </c>
      <c r="F90">
        <v>357.35</v>
      </c>
      <c r="G90">
        <v>484.97</v>
      </c>
      <c r="H90">
        <v>127.6</v>
      </c>
      <c r="I90">
        <v>35.700000000000003</v>
      </c>
      <c r="J90">
        <v>9</v>
      </c>
      <c r="K90">
        <v>9</v>
      </c>
      <c r="L90">
        <v>0</v>
      </c>
      <c r="M90">
        <v>0</v>
      </c>
      <c r="N90">
        <v>1939.9</v>
      </c>
    </row>
    <row r="91" spans="1:14" x14ac:dyDescent="0.2">
      <c r="A91">
        <v>2002</v>
      </c>
      <c r="B91" t="s">
        <v>196</v>
      </c>
      <c r="C91" t="s">
        <v>200</v>
      </c>
      <c r="D91" t="s">
        <v>17</v>
      </c>
      <c r="E91">
        <v>2</v>
      </c>
      <c r="F91">
        <v>4.5599999999999996</v>
      </c>
      <c r="G91">
        <v>5.0199999999999996</v>
      </c>
      <c r="H91">
        <v>0.5</v>
      </c>
      <c r="I91">
        <v>10.1</v>
      </c>
      <c r="J91">
        <v>4</v>
      </c>
      <c r="K91">
        <v>5</v>
      </c>
      <c r="L91">
        <v>1</v>
      </c>
      <c r="M91">
        <v>25</v>
      </c>
      <c r="N91">
        <v>2510</v>
      </c>
    </row>
    <row r="92" spans="1:14" x14ac:dyDescent="0.2">
      <c r="A92">
        <v>2006</v>
      </c>
      <c r="B92" t="s">
        <v>196</v>
      </c>
      <c r="C92" t="s">
        <v>201</v>
      </c>
      <c r="D92" t="s">
        <v>17</v>
      </c>
      <c r="E92">
        <v>3</v>
      </c>
      <c r="F92">
        <v>7.03</v>
      </c>
      <c r="G92">
        <v>6.99</v>
      </c>
      <c r="H92">
        <v>0</v>
      </c>
      <c r="I92">
        <v>-0.6</v>
      </c>
      <c r="J92">
        <v>5</v>
      </c>
      <c r="K92">
        <v>5</v>
      </c>
      <c r="L92">
        <v>0</v>
      </c>
      <c r="M92">
        <v>0</v>
      </c>
      <c r="N92">
        <v>2330</v>
      </c>
    </row>
    <row r="93" spans="1:14" x14ac:dyDescent="0.2">
      <c r="A93">
        <v>2010</v>
      </c>
      <c r="B93" t="s">
        <v>196</v>
      </c>
      <c r="C93" t="s">
        <v>202</v>
      </c>
      <c r="D93" t="s">
        <v>21</v>
      </c>
      <c r="E93">
        <v>200</v>
      </c>
      <c r="F93">
        <v>81.11</v>
      </c>
      <c r="G93">
        <v>81.11</v>
      </c>
      <c r="H93">
        <v>0</v>
      </c>
      <c r="I93">
        <v>0</v>
      </c>
      <c r="J93">
        <v>12</v>
      </c>
      <c r="K93">
        <v>11</v>
      </c>
      <c r="L93">
        <v>-1</v>
      </c>
      <c r="M93">
        <v>-8.3000000000000007</v>
      </c>
      <c r="N93">
        <v>405.6</v>
      </c>
    </row>
    <row r="94" spans="1:14" x14ac:dyDescent="0.2">
      <c r="A94">
        <v>2011</v>
      </c>
      <c r="B94" t="s">
        <v>196</v>
      </c>
      <c r="C94" t="s">
        <v>203</v>
      </c>
      <c r="D94" t="s">
        <v>28</v>
      </c>
      <c r="E94">
        <v>53</v>
      </c>
      <c r="F94">
        <v>122.19</v>
      </c>
      <c r="G94">
        <v>122.19</v>
      </c>
      <c r="H94">
        <v>0</v>
      </c>
      <c r="I94">
        <v>0</v>
      </c>
      <c r="J94">
        <v>16</v>
      </c>
      <c r="K94">
        <v>16</v>
      </c>
      <c r="L94">
        <v>0</v>
      </c>
      <c r="M94">
        <v>0</v>
      </c>
      <c r="N94">
        <v>2305.5</v>
      </c>
    </row>
    <row r="95" spans="1:14" x14ac:dyDescent="0.2">
      <c r="A95">
        <v>2002</v>
      </c>
      <c r="B95" t="s">
        <v>196</v>
      </c>
      <c r="C95" t="s">
        <v>204</v>
      </c>
      <c r="D95" t="s">
        <v>199</v>
      </c>
      <c r="E95">
        <v>160</v>
      </c>
      <c r="F95">
        <v>309</v>
      </c>
      <c r="G95">
        <v>375</v>
      </c>
      <c r="H95">
        <v>66</v>
      </c>
      <c r="I95">
        <v>21.4</v>
      </c>
      <c r="J95">
        <v>10</v>
      </c>
      <c r="K95">
        <v>16</v>
      </c>
      <c r="L95">
        <v>6</v>
      </c>
      <c r="M95">
        <v>60</v>
      </c>
      <c r="N95">
        <v>2343.8000000000002</v>
      </c>
    </row>
    <row r="96" spans="1:14" x14ac:dyDescent="0.2">
      <c r="A96">
        <v>2009</v>
      </c>
      <c r="B96" t="s">
        <v>196</v>
      </c>
      <c r="C96" t="s">
        <v>205</v>
      </c>
      <c r="D96" t="s">
        <v>199</v>
      </c>
      <c r="E96">
        <v>209</v>
      </c>
      <c r="F96">
        <v>635</v>
      </c>
      <c r="G96">
        <v>635</v>
      </c>
      <c r="H96">
        <v>0</v>
      </c>
      <c r="I96">
        <v>0</v>
      </c>
      <c r="J96">
        <v>21</v>
      </c>
      <c r="K96">
        <v>17</v>
      </c>
      <c r="L96">
        <v>-4</v>
      </c>
      <c r="M96">
        <v>-19</v>
      </c>
      <c r="N96">
        <v>3038.3</v>
      </c>
    </row>
    <row r="97" spans="1:14" x14ac:dyDescent="0.2">
      <c r="A97">
        <v>2008</v>
      </c>
      <c r="B97" t="s">
        <v>196</v>
      </c>
      <c r="C97" t="s">
        <v>207</v>
      </c>
      <c r="D97" t="s">
        <v>206</v>
      </c>
      <c r="E97">
        <v>110</v>
      </c>
      <c r="F97">
        <v>226</v>
      </c>
      <c r="G97">
        <v>266</v>
      </c>
      <c r="H97">
        <v>40</v>
      </c>
      <c r="I97">
        <v>17.7</v>
      </c>
      <c r="J97">
        <v>20</v>
      </c>
      <c r="K97">
        <v>23</v>
      </c>
      <c r="L97">
        <v>3</v>
      </c>
      <c r="M97">
        <v>15</v>
      </c>
      <c r="N97">
        <v>2418.1999999999998</v>
      </c>
    </row>
    <row r="98" spans="1:14" x14ac:dyDescent="0.2">
      <c r="A98">
        <v>2012</v>
      </c>
      <c r="B98" t="s">
        <v>196</v>
      </c>
      <c r="C98" t="s">
        <v>208</v>
      </c>
      <c r="D98" t="s">
        <v>34</v>
      </c>
      <c r="E98">
        <v>630</v>
      </c>
      <c r="F98">
        <v>2921.6</v>
      </c>
      <c r="G98">
        <v>2972.2</v>
      </c>
      <c r="H98">
        <v>50.6</v>
      </c>
      <c r="I98">
        <v>1.7</v>
      </c>
      <c r="J98">
        <v>24</v>
      </c>
      <c r="K98">
        <v>21</v>
      </c>
      <c r="L98">
        <v>-3</v>
      </c>
      <c r="M98">
        <v>-12.5</v>
      </c>
      <c r="N98">
        <v>4717.8</v>
      </c>
    </row>
    <row r="99" spans="1:14" x14ac:dyDescent="0.2">
      <c r="A99">
        <v>2000</v>
      </c>
      <c r="B99" t="s">
        <v>196</v>
      </c>
      <c r="C99" t="s">
        <v>209</v>
      </c>
      <c r="D99" t="s">
        <v>199</v>
      </c>
      <c r="E99">
        <v>40</v>
      </c>
      <c r="F99">
        <v>62</v>
      </c>
      <c r="G99">
        <v>66</v>
      </c>
      <c r="H99">
        <v>4</v>
      </c>
      <c r="I99">
        <v>6.5</v>
      </c>
      <c r="J99">
        <v>4</v>
      </c>
      <c r="K99">
        <v>6</v>
      </c>
      <c r="L99">
        <v>2</v>
      </c>
      <c r="M99">
        <v>50</v>
      </c>
      <c r="N99">
        <v>1650</v>
      </c>
    </row>
    <row r="100" spans="1:14" x14ac:dyDescent="0.2">
      <c r="A100">
        <v>2003</v>
      </c>
      <c r="B100" t="s">
        <v>196</v>
      </c>
      <c r="C100" t="s">
        <v>210</v>
      </c>
      <c r="D100" t="s">
        <v>199</v>
      </c>
      <c r="E100">
        <v>166</v>
      </c>
      <c r="F100">
        <v>363</v>
      </c>
      <c r="G100">
        <v>363</v>
      </c>
      <c r="H100">
        <v>0</v>
      </c>
      <c r="I100">
        <v>0</v>
      </c>
      <c r="J100">
        <v>19</v>
      </c>
      <c r="K100">
        <v>18</v>
      </c>
      <c r="L100">
        <v>-1</v>
      </c>
      <c r="M100">
        <v>-5.3</v>
      </c>
      <c r="N100">
        <v>2186.6999999999998</v>
      </c>
    </row>
    <row r="101" spans="1:14" x14ac:dyDescent="0.2">
      <c r="A101">
        <v>2012</v>
      </c>
      <c r="B101" t="s">
        <v>196</v>
      </c>
      <c r="C101" t="s">
        <v>211</v>
      </c>
      <c r="D101" t="s">
        <v>28</v>
      </c>
      <c r="E101">
        <v>63</v>
      </c>
      <c r="F101">
        <v>207.1</v>
      </c>
      <c r="G101">
        <v>207.1</v>
      </c>
      <c r="H101">
        <v>0</v>
      </c>
      <c r="I101">
        <v>0</v>
      </c>
      <c r="J101">
        <v>20</v>
      </c>
      <c r="K101">
        <v>18</v>
      </c>
      <c r="L101">
        <v>-2</v>
      </c>
      <c r="M101">
        <v>-10</v>
      </c>
      <c r="N101">
        <v>3287.3</v>
      </c>
    </row>
    <row r="102" spans="1:14" x14ac:dyDescent="0.2">
      <c r="A102">
        <v>2014</v>
      </c>
      <c r="B102" t="s">
        <v>196</v>
      </c>
      <c r="C102" t="s">
        <v>212</v>
      </c>
      <c r="D102" t="s">
        <v>17</v>
      </c>
      <c r="E102">
        <v>6</v>
      </c>
      <c r="F102">
        <v>16.87</v>
      </c>
      <c r="G102">
        <v>16.940000000000001</v>
      </c>
      <c r="H102">
        <v>0.1</v>
      </c>
      <c r="I102">
        <v>0.4</v>
      </c>
      <c r="J102">
        <v>7</v>
      </c>
      <c r="K102">
        <v>7</v>
      </c>
      <c r="L102">
        <v>0</v>
      </c>
      <c r="M102">
        <v>0</v>
      </c>
      <c r="N102">
        <v>2823.3</v>
      </c>
    </row>
    <row r="103" spans="1:14" x14ac:dyDescent="0.2">
      <c r="A103">
        <v>2010</v>
      </c>
      <c r="B103" t="s">
        <v>196</v>
      </c>
      <c r="C103" t="s">
        <v>213</v>
      </c>
      <c r="D103" t="s">
        <v>17</v>
      </c>
      <c r="E103">
        <v>7</v>
      </c>
      <c r="F103">
        <v>15.69</v>
      </c>
      <c r="G103">
        <v>15.36</v>
      </c>
      <c r="H103">
        <v>-0.3</v>
      </c>
      <c r="I103">
        <v>-2.1</v>
      </c>
      <c r="J103">
        <v>5</v>
      </c>
      <c r="K103">
        <v>6</v>
      </c>
      <c r="L103">
        <v>1</v>
      </c>
      <c r="M103">
        <v>20</v>
      </c>
      <c r="N103">
        <v>2194.3000000000002</v>
      </c>
    </row>
    <row r="104" spans="1:14" x14ac:dyDescent="0.2">
      <c r="A104">
        <v>2008</v>
      </c>
      <c r="B104" t="s">
        <v>196</v>
      </c>
      <c r="C104" t="s">
        <v>214</v>
      </c>
      <c r="D104" t="s">
        <v>17</v>
      </c>
      <c r="E104">
        <v>10</v>
      </c>
      <c r="F104">
        <v>21.66</v>
      </c>
      <c r="G104">
        <v>23.07</v>
      </c>
      <c r="H104">
        <v>1.4</v>
      </c>
      <c r="I104">
        <v>6.5</v>
      </c>
      <c r="J104">
        <v>6</v>
      </c>
      <c r="K104">
        <v>8</v>
      </c>
      <c r="L104">
        <v>2</v>
      </c>
      <c r="M104">
        <v>33.299999999999997</v>
      </c>
      <c r="N104">
        <v>2307</v>
      </c>
    </row>
    <row r="105" spans="1:14" x14ac:dyDescent="0.2">
      <c r="A105">
        <v>2010</v>
      </c>
      <c r="B105" t="s">
        <v>196</v>
      </c>
      <c r="C105" t="s">
        <v>215</v>
      </c>
      <c r="D105" t="s">
        <v>216</v>
      </c>
      <c r="E105">
        <v>207</v>
      </c>
      <c r="F105">
        <v>607</v>
      </c>
      <c r="G105">
        <v>602</v>
      </c>
      <c r="H105">
        <v>-5</v>
      </c>
      <c r="I105">
        <v>-0.8</v>
      </c>
      <c r="J105">
        <v>20</v>
      </c>
      <c r="K105">
        <v>17</v>
      </c>
      <c r="L105">
        <v>-3</v>
      </c>
      <c r="M105">
        <v>-15</v>
      </c>
      <c r="N105">
        <v>2908.2</v>
      </c>
    </row>
    <row r="106" spans="1:14" x14ac:dyDescent="0.2">
      <c r="A106">
        <v>2003</v>
      </c>
      <c r="B106" t="s">
        <v>196</v>
      </c>
      <c r="C106" t="s">
        <v>217</v>
      </c>
      <c r="D106" t="s">
        <v>199</v>
      </c>
      <c r="E106">
        <v>23</v>
      </c>
      <c r="F106">
        <v>44.5</v>
      </c>
      <c r="G106">
        <v>43</v>
      </c>
      <c r="H106">
        <v>-1.5</v>
      </c>
      <c r="I106">
        <v>-3.4</v>
      </c>
      <c r="J106">
        <v>7</v>
      </c>
      <c r="K106">
        <v>9</v>
      </c>
      <c r="L106">
        <v>2</v>
      </c>
      <c r="M106">
        <v>28.6</v>
      </c>
      <c r="N106">
        <v>1869.6</v>
      </c>
    </row>
    <row r="107" spans="1:14" x14ac:dyDescent="0.2">
      <c r="A107">
        <v>2013</v>
      </c>
      <c r="B107" t="s">
        <v>218</v>
      </c>
      <c r="C107" t="s">
        <v>219</v>
      </c>
      <c r="D107" t="s">
        <v>21</v>
      </c>
      <c r="E107">
        <v>345</v>
      </c>
      <c r="F107">
        <v>79</v>
      </c>
      <c r="G107">
        <v>91</v>
      </c>
      <c r="H107">
        <v>12</v>
      </c>
      <c r="I107">
        <v>15.19</v>
      </c>
      <c r="J107">
        <v>30</v>
      </c>
      <c r="K107">
        <v>30</v>
      </c>
      <c r="L107">
        <v>0</v>
      </c>
      <c r="M107">
        <v>0</v>
      </c>
      <c r="N107" t="s">
        <v>85</v>
      </c>
    </row>
    <row r="108" spans="1:14" x14ac:dyDescent="0.2">
      <c r="A108">
        <v>2013</v>
      </c>
      <c r="B108" t="s">
        <v>218</v>
      </c>
      <c r="C108" t="s">
        <v>220</v>
      </c>
      <c r="D108" t="s">
        <v>21</v>
      </c>
      <c r="E108">
        <v>345</v>
      </c>
      <c r="F108">
        <v>111</v>
      </c>
      <c r="G108">
        <v>134</v>
      </c>
      <c r="H108">
        <v>23</v>
      </c>
      <c r="I108">
        <v>20.72</v>
      </c>
      <c r="J108">
        <v>30</v>
      </c>
      <c r="K108">
        <v>30</v>
      </c>
      <c r="L108">
        <v>0</v>
      </c>
      <c r="M108">
        <v>0</v>
      </c>
      <c r="N108" t="s">
        <v>85</v>
      </c>
    </row>
    <row r="109" spans="1:14" x14ac:dyDescent="0.2">
      <c r="A109">
        <v>2013</v>
      </c>
      <c r="B109" t="s">
        <v>218</v>
      </c>
      <c r="C109" t="s">
        <v>221</v>
      </c>
      <c r="D109" t="s">
        <v>21</v>
      </c>
      <c r="E109">
        <v>345</v>
      </c>
      <c r="F109">
        <v>85</v>
      </c>
      <c r="G109">
        <v>97</v>
      </c>
      <c r="H109">
        <v>12</v>
      </c>
      <c r="I109">
        <v>14.12</v>
      </c>
      <c r="J109">
        <v>30</v>
      </c>
      <c r="K109">
        <v>30</v>
      </c>
      <c r="L109">
        <v>0</v>
      </c>
      <c r="M109">
        <v>0</v>
      </c>
      <c r="N109" t="s">
        <v>85</v>
      </c>
    </row>
    <row r="110" spans="1:14" x14ac:dyDescent="0.2">
      <c r="A110">
        <v>2013</v>
      </c>
      <c r="B110" t="s">
        <v>218</v>
      </c>
      <c r="C110" t="s">
        <v>222</v>
      </c>
      <c r="D110" t="s">
        <v>21</v>
      </c>
      <c r="E110">
        <v>345</v>
      </c>
      <c r="F110">
        <v>132</v>
      </c>
      <c r="G110">
        <v>156</v>
      </c>
      <c r="H110">
        <v>24</v>
      </c>
      <c r="I110">
        <v>18.18</v>
      </c>
      <c r="J110">
        <v>30</v>
      </c>
      <c r="K110">
        <v>30</v>
      </c>
      <c r="L110">
        <v>0</v>
      </c>
      <c r="M110">
        <v>0</v>
      </c>
      <c r="N110" t="s">
        <v>85</v>
      </c>
    </row>
    <row r="111" spans="1:14" x14ac:dyDescent="0.2">
      <c r="A111">
        <v>2013</v>
      </c>
      <c r="B111" t="s">
        <v>218</v>
      </c>
      <c r="C111" t="s">
        <v>223</v>
      </c>
      <c r="D111" t="s">
        <v>21</v>
      </c>
      <c r="E111">
        <v>345</v>
      </c>
      <c r="F111">
        <v>141</v>
      </c>
      <c r="G111">
        <v>187</v>
      </c>
      <c r="H111">
        <v>46</v>
      </c>
      <c r="I111">
        <v>32.619999999999997</v>
      </c>
      <c r="J111">
        <v>30</v>
      </c>
      <c r="K111">
        <v>30</v>
      </c>
      <c r="L111">
        <v>0</v>
      </c>
      <c r="M111">
        <v>0</v>
      </c>
      <c r="N111" t="s">
        <v>85</v>
      </c>
    </row>
    <row r="112" spans="1:14" x14ac:dyDescent="0.2">
      <c r="A112">
        <v>2013</v>
      </c>
      <c r="B112" t="s">
        <v>218</v>
      </c>
      <c r="C112" t="s">
        <v>224</v>
      </c>
      <c r="D112" t="s">
        <v>21</v>
      </c>
      <c r="E112">
        <v>345</v>
      </c>
      <c r="F112">
        <v>57</v>
      </c>
      <c r="G112">
        <v>76</v>
      </c>
      <c r="H112">
        <v>19</v>
      </c>
      <c r="I112">
        <v>33.33</v>
      </c>
      <c r="J112">
        <v>30</v>
      </c>
      <c r="K112">
        <v>30</v>
      </c>
      <c r="L112">
        <v>0</v>
      </c>
      <c r="M112">
        <v>0</v>
      </c>
      <c r="N112" t="s">
        <v>85</v>
      </c>
    </row>
    <row r="113" spans="1:14" x14ac:dyDescent="0.2">
      <c r="A113">
        <v>2013</v>
      </c>
      <c r="B113" t="s">
        <v>218</v>
      </c>
      <c r="C113" t="s">
        <v>225</v>
      </c>
      <c r="D113" t="s">
        <v>21</v>
      </c>
      <c r="E113">
        <v>345</v>
      </c>
      <c r="F113">
        <v>156</v>
      </c>
      <c r="G113">
        <v>173</v>
      </c>
      <c r="H113">
        <v>17</v>
      </c>
      <c r="I113">
        <v>10.9</v>
      </c>
      <c r="J113">
        <v>30</v>
      </c>
      <c r="K113">
        <v>30</v>
      </c>
      <c r="L113">
        <v>0</v>
      </c>
      <c r="M113">
        <v>0</v>
      </c>
      <c r="N113" t="s">
        <v>85</v>
      </c>
    </row>
    <row r="114" spans="1:14" x14ac:dyDescent="0.2">
      <c r="A114">
        <v>2013</v>
      </c>
      <c r="B114" t="s">
        <v>218</v>
      </c>
      <c r="C114" t="s">
        <v>226</v>
      </c>
      <c r="D114" t="s">
        <v>21</v>
      </c>
      <c r="E114">
        <v>345</v>
      </c>
      <c r="F114">
        <v>168</v>
      </c>
      <c r="G114">
        <v>168</v>
      </c>
      <c r="H114">
        <v>0</v>
      </c>
      <c r="I114">
        <v>0</v>
      </c>
      <c r="J114">
        <v>30</v>
      </c>
      <c r="K114">
        <v>30</v>
      </c>
      <c r="L114">
        <v>0</v>
      </c>
      <c r="M114">
        <v>0</v>
      </c>
      <c r="N114" t="s">
        <v>85</v>
      </c>
    </row>
    <row r="115" spans="1:14" x14ac:dyDescent="0.2">
      <c r="A115">
        <v>2013</v>
      </c>
      <c r="B115" t="s">
        <v>218</v>
      </c>
      <c r="C115" t="s">
        <v>227</v>
      </c>
      <c r="D115" t="s">
        <v>21</v>
      </c>
      <c r="E115">
        <v>345</v>
      </c>
      <c r="F115">
        <v>75</v>
      </c>
      <c r="G115">
        <v>50</v>
      </c>
      <c r="H115">
        <v>-25</v>
      </c>
      <c r="I115">
        <v>-33.33</v>
      </c>
      <c r="J115">
        <v>30</v>
      </c>
      <c r="K115">
        <v>30</v>
      </c>
      <c r="L115">
        <v>0</v>
      </c>
      <c r="M115">
        <v>0</v>
      </c>
      <c r="N115" t="s">
        <v>85</v>
      </c>
    </row>
    <row r="116" spans="1:14" x14ac:dyDescent="0.2">
      <c r="A116">
        <v>2013</v>
      </c>
      <c r="B116" t="s">
        <v>218</v>
      </c>
      <c r="C116" t="s">
        <v>228</v>
      </c>
      <c r="D116" t="s">
        <v>21</v>
      </c>
      <c r="E116">
        <v>345</v>
      </c>
      <c r="F116">
        <v>87</v>
      </c>
      <c r="G116">
        <v>98</v>
      </c>
      <c r="H116">
        <v>11</v>
      </c>
      <c r="I116">
        <v>12.64</v>
      </c>
      <c r="J116">
        <v>30</v>
      </c>
      <c r="K116">
        <v>30</v>
      </c>
      <c r="L116">
        <v>0</v>
      </c>
      <c r="M116">
        <v>0</v>
      </c>
      <c r="N116" t="s">
        <v>85</v>
      </c>
    </row>
    <row r="117" spans="1:14" x14ac:dyDescent="0.2">
      <c r="A117">
        <v>2013</v>
      </c>
      <c r="B117" t="s">
        <v>218</v>
      </c>
      <c r="C117" t="s">
        <v>229</v>
      </c>
      <c r="D117" t="s">
        <v>21</v>
      </c>
      <c r="E117">
        <v>345</v>
      </c>
      <c r="F117">
        <v>162</v>
      </c>
      <c r="G117">
        <v>155</v>
      </c>
      <c r="H117">
        <v>-7</v>
      </c>
      <c r="I117">
        <v>-4.32</v>
      </c>
      <c r="J117">
        <v>30</v>
      </c>
      <c r="K117">
        <v>30</v>
      </c>
      <c r="L117">
        <v>0</v>
      </c>
      <c r="M117">
        <v>0</v>
      </c>
      <c r="N117" t="s">
        <v>85</v>
      </c>
    </row>
    <row r="118" spans="1:14" x14ac:dyDescent="0.2">
      <c r="A118">
        <v>2011</v>
      </c>
      <c r="B118" t="s">
        <v>218</v>
      </c>
      <c r="C118" t="s">
        <v>230</v>
      </c>
      <c r="D118" t="s">
        <v>123</v>
      </c>
      <c r="E118">
        <v>400</v>
      </c>
      <c r="F118">
        <v>14</v>
      </c>
      <c r="G118">
        <v>24</v>
      </c>
      <c r="H118">
        <v>10</v>
      </c>
      <c r="I118">
        <v>71.430000000000007</v>
      </c>
      <c r="J118">
        <v>30</v>
      </c>
      <c r="K118">
        <v>30</v>
      </c>
      <c r="L118">
        <v>0</v>
      </c>
      <c r="M118">
        <v>0</v>
      </c>
      <c r="N118" t="s">
        <v>85</v>
      </c>
    </row>
    <row r="119" spans="1:14" x14ac:dyDescent="0.2">
      <c r="A119">
        <v>2013</v>
      </c>
      <c r="B119" t="s">
        <v>218</v>
      </c>
      <c r="C119" t="s">
        <v>231</v>
      </c>
      <c r="D119" t="s">
        <v>21</v>
      </c>
      <c r="E119">
        <v>345</v>
      </c>
      <c r="F119">
        <v>251</v>
      </c>
      <c r="G119">
        <v>262</v>
      </c>
      <c r="H119">
        <v>11</v>
      </c>
      <c r="I119">
        <v>4.38</v>
      </c>
      <c r="J119">
        <v>28</v>
      </c>
      <c r="K119">
        <v>28</v>
      </c>
      <c r="L119">
        <v>0</v>
      </c>
      <c r="M119">
        <v>0</v>
      </c>
      <c r="N119" t="s">
        <v>85</v>
      </c>
    </row>
    <row r="120" spans="1:14" x14ac:dyDescent="0.2">
      <c r="A120">
        <v>2013</v>
      </c>
      <c r="B120" t="s">
        <v>218</v>
      </c>
      <c r="C120" t="s">
        <v>232</v>
      </c>
      <c r="D120" t="s">
        <v>21</v>
      </c>
      <c r="E120">
        <v>345</v>
      </c>
      <c r="F120">
        <v>74</v>
      </c>
      <c r="G120">
        <v>66</v>
      </c>
      <c r="H120">
        <v>-8</v>
      </c>
      <c r="I120">
        <v>-10.81</v>
      </c>
      <c r="J120">
        <v>28</v>
      </c>
      <c r="K120">
        <v>28</v>
      </c>
      <c r="L120">
        <v>0</v>
      </c>
      <c r="M120">
        <v>0</v>
      </c>
      <c r="N120" t="s">
        <v>85</v>
      </c>
    </row>
    <row r="121" spans="1:14" x14ac:dyDescent="0.2">
      <c r="A121">
        <v>2013</v>
      </c>
      <c r="B121" t="s">
        <v>218</v>
      </c>
      <c r="C121" t="s">
        <v>233</v>
      </c>
      <c r="D121" t="s">
        <v>21</v>
      </c>
      <c r="E121">
        <v>345</v>
      </c>
      <c r="F121">
        <v>192</v>
      </c>
      <c r="G121">
        <v>151</v>
      </c>
      <c r="H121">
        <v>-41</v>
      </c>
      <c r="I121">
        <v>-21.35</v>
      </c>
      <c r="J121">
        <v>27</v>
      </c>
      <c r="K121">
        <v>27</v>
      </c>
      <c r="L121">
        <v>0</v>
      </c>
      <c r="M121">
        <v>0</v>
      </c>
      <c r="N121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409FF-D9EA-9A4E-8E2C-7E4D0D69A6DB}">
  <dimension ref="A1:BO53"/>
  <sheetViews>
    <sheetView tabSelected="1" workbookViewId="0">
      <selection activeCell="B13" sqref="B13"/>
    </sheetView>
  </sheetViews>
  <sheetFormatPr baseColWidth="10" defaultRowHeight="16" x14ac:dyDescent="0.2"/>
  <cols>
    <col min="2" max="2" width="93.1640625" bestFit="1" customWidth="1"/>
  </cols>
  <sheetData>
    <row r="1" spans="1:67" s="22" customFormat="1" x14ac:dyDescent="0.2">
      <c r="B1" s="56" t="s">
        <v>250</v>
      </c>
      <c r="C1" s="56" t="s">
        <v>344</v>
      </c>
      <c r="D1" s="56" t="s">
        <v>345</v>
      </c>
      <c r="E1" s="57" t="s">
        <v>346</v>
      </c>
      <c r="F1" s="57" t="s">
        <v>300</v>
      </c>
      <c r="G1" s="58" t="s">
        <v>347</v>
      </c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</row>
    <row r="2" spans="1:67" x14ac:dyDescent="0.2">
      <c r="A2">
        <v>1</v>
      </c>
      <c r="B2" s="59" t="s">
        <v>386</v>
      </c>
      <c r="C2" s="59" t="s">
        <v>387</v>
      </c>
      <c r="D2" s="59">
        <v>1.9</v>
      </c>
      <c r="E2" s="60">
        <v>1.4</v>
      </c>
      <c r="F2" s="60">
        <v>0.74</v>
      </c>
      <c r="G2" s="61">
        <v>1.1499999999999999</v>
      </c>
      <c r="H2" s="59"/>
      <c r="I2" s="59"/>
      <c r="J2" s="59">
        <v>0.95</v>
      </c>
      <c r="K2" s="59">
        <v>3</v>
      </c>
      <c r="L2" s="59">
        <v>1</v>
      </c>
      <c r="M2" s="59">
        <f t="shared" ref="M2:M9" si="0">K2/$K$10</f>
        <v>0.12</v>
      </c>
      <c r="N2" s="72">
        <f>M2</f>
        <v>0.12</v>
      </c>
      <c r="O2" s="72">
        <f>J2</f>
        <v>0.95</v>
      </c>
      <c r="P2" s="74">
        <f>1-N2</f>
        <v>0.88</v>
      </c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</row>
    <row r="3" spans="1:67" x14ac:dyDescent="0.2">
      <c r="A3">
        <v>1</v>
      </c>
      <c r="B3" s="59" t="s">
        <v>363</v>
      </c>
      <c r="C3" s="59" t="s">
        <v>358</v>
      </c>
      <c r="D3" s="59">
        <v>7.5</v>
      </c>
      <c r="E3" s="60">
        <v>6.3</v>
      </c>
      <c r="F3" s="60">
        <v>0.84</v>
      </c>
      <c r="G3" s="61">
        <v>1.28</v>
      </c>
      <c r="H3" s="59"/>
      <c r="I3" s="59"/>
      <c r="J3" s="59">
        <v>1.05</v>
      </c>
      <c r="K3" s="59">
        <v>9</v>
      </c>
      <c r="L3" s="59">
        <v>2</v>
      </c>
      <c r="M3" s="59">
        <f t="shared" si="0"/>
        <v>0.36</v>
      </c>
      <c r="N3" s="72">
        <f>M3+N2</f>
        <v>0.48</v>
      </c>
      <c r="O3" s="72">
        <f t="shared" ref="O3:O9" si="1">J3</f>
        <v>1.05</v>
      </c>
      <c r="P3" s="74">
        <f t="shared" ref="P3:P9" si="2">1-N3</f>
        <v>0.52</v>
      </c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</row>
    <row r="4" spans="1:67" x14ac:dyDescent="0.2">
      <c r="A4">
        <v>1</v>
      </c>
      <c r="B4" s="59" t="s">
        <v>364</v>
      </c>
      <c r="C4" s="59" t="s">
        <v>358</v>
      </c>
      <c r="D4" s="59">
        <v>7.5</v>
      </c>
      <c r="E4" s="60">
        <v>6.3</v>
      </c>
      <c r="F4" s="60">
        <v>0.84</v>
      </c>
      <c r="G4" s="61">
        <v>1.02</v>
      </c>
      <c r="H4" s="59"/>
      <c r="I4" s="59"/>
      <c r="J4" s="59">
        <v>1.1499999999999999</v>
      </c>
      <c r="K4" s="59">
        <v>7</v>
      </c>
      <c r="L4" s="59">
        <v>3</v>
      </c>
      <c r="M4" s="59">
        <f t="shared" si="0"/>
        <v>0.28000000000000003</v>
      </c>
      <c r="N4" s="72">
        <f t="shared" ref="N4:N9" si="3">M4+N3</f>
        <v>0.76</v>
      </c>
      <c r="O4" s="72">
        <f t="shared" si="1"/>
        <v>1.1499999999999999</v>
      </c>
      <c r="P4" s="74">
        <f t="shared" si="2"/>
        <v>0.24</v>
      </c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</row>
    <row r="5" spans="1:67" x14ac:dyDescent="0.2">
      <c r="A5">
        <v>1</v>
      </c>
      <c r="B5" s="59" t="s">
        <v>361</v>
      </c>
      <c r="C5" s="59" t="s">
        <v>358</v>
      </c>
      <c r="D5" s="59" t="s">
        <v>362</v>
      </c>
      <c r="E5" s="60">
        <v>9.4</v>
      </c>
      <c r="F5" s="60">
        <v>0.85</v>
      </c>
      <c r="G5" s="61">
        <v>1.45</v>
      </c>
      <c r="H5" s="59"/>
      <c r="I5" s="59"/>
      <c r="J5" s="59">
        <v>1.25</v>
      </c>
      <c r="K5" s="59">
        <v>2</v>
      </c>
      <c r="L5" s="59">
        <v>4</v>
      </c>
      <c r="M5" s="59">
        <f t="shared" si="0"/>
        <v>0.08</v>
      </c>
      <c r="N5" s="72">
        <f t="shared" si="3"/>
        <v>0.84</v>
      </c>
      <c r="O5" s="72">
        <f t="shared" si="1"/>
        <v>1.25</v>
      </c>
      <c r="P5" s="74">
        <f t="shared" si="2"/>
        <v>0.16000000000000003</v>
      </c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</row>
    <row r="6" spans="1:67" x14ac:dyDescent="0.2">
      <c r="A6">
        <v>1</v>
      </c>
      <c r="B6" s="59" t="s">
        <v>351</v>
      </c>
      <c r="C6" s="59" t="s">
        <v>349</v>
      </c>
      <c r="D6" s="59">
        <v>7.5</v>
      </c>
      <c r="E6" s="60">
        <v>6.5</v>
      </c>
      <c r="F6" s="60">
        <v>0.87</v>
      </c>
      <c r="G6" s="61">
        <v>1.31</v>
      </c>
      <c r="H6" s="59"/>
      <c r="I6" s="59"/>
      <c r="J6" s="59">
        <v>1.35</v>
      </c>
      <c r="K6" s="59">
        <v>1</v>
      </c>
      <c r="L6" s="59">
        <v>5</v>
      </c>
      <c r="M6" s="59">
        <f t="shared" si="0"/>
        <v>0.04</v>
      </c>
      <c r="N6" s="72">
        <f t="shared" si="3"/>
        <v>0.88</v>
      </c>
      <c r="O6" s="72">
        <f t="shared" si="1"/>
        <v>1.35</v>
      </c>
      <c r="P6" s="74">
        <f t="shared" si="2"/>
        <v>0.12</v>
      </c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</row>
    <row r="7" spans="1:67" x14ac:dyDescent="0.2">
      <c r="A7">
        <v>1</v>
      </c>
      <c r="B7" s="59" t="s">
        <v>381</v>
      </c>
      <c r="C7" s="59" t="s">
        <v>380</v>
      </c>
      <c r="D7" s="59">
        <v>6.5</v>
      </c>
      <c r="E7" s="60">
        <v>5.67</v>
      </c>
      <c r="F7" s="60">
        <v>0.87</v>
      </c>
      <c r="G7" s="61">
        <v>1.4</v>
      </c>
      <c r="H7" s="59"/>
      <c r="I7" s="59"/>
      <c r="J7" s="59">
        <v>1.45</v>
      </c>
      <c r="K7" s="59">
        <v>2</v>
      </c>
      <c r="L7" s="59">
        <v>6</v>
      </c>
      <c r="M7" s="59">
        <f t="shared" si="0"/>
        <v>0.08</v>
      </c>
      <c r="N7" s="72">
        <f t="shared" si="3"/>
        <v>0.96</v>
      </c>
      <c r="O7" s="72">
        <f t="shared" si="1"/>
        <v>1.45</v>
      </c>
      <c r="P7" s="74">
        <f t="shared" si="2"/>
        <v>4.0000000000000036E-2</v>
      </c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</row>
    <row r="8" spans="1:67" x14ac:dyDescent="0.2">
      <c r="A8">
        <v>1</v>
      </c>
      <c r="B8" s="59" t="s">
        <v>372</v>
      </c>
      <c r="C8" s="59" t="s">
        <v>371</v>
      </c>
      <c r="D8" s="59">
        <v>8.3000000000000007</v>
      </c>
      <c r="E8" s="60">
        <v>7.4</v>
      </c>
      <c r="F8" s="60">
        <v>0.89</v>
      </c>
      <c r="G8" s="61">
        <v>1.07</v>
      </c>
      <c r="H8" s="59"/>
      <c r="I8" s="59"/>
      <c r="J8" s="59">
        <v>1.55</v>
      </c>
      <c r="K8" s="59">
        <v>0</v>
      </c>
      <c r="L8" s="59">
        <v>7</v>
      </c>
      <c r="M8" s="59">
        <f t="shared" si="0"/>
        <v>0</v>
      </c>
      <c r="N8" s="72">
        <f t="shared" si="3"/>
        <v>0.96</v>
      </c>
      <c r="O8" s="72">
        <f t="shared" si="1"/>
        <v>1.55</v>
      </c>
      <c r="P8" s="74">
        <f t="shared" si="2"/>
        <v>4.0000000000000036E-2</v>
      </c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</row>
    <row r="9" spans="1:67" x14ac:dyDescent="0.2">
      <c r="A9">
        <v>1</v>
      </c>
      <c r="B9" s="59" t="s">
        <v>373</v>
      </c>
      <c r="C9" s="59" t="s">
        <v>371</v>
      </c>
      <c r="D9" s="59">
        <v>8.3000000000000007</v>
      </c>
      <c r="E9" s="60">
        <v>7.4</v>
      </c>
      <c r="F9" s="60">
        <v>0.89</v>
      </c>
      <c r="G9" s="61">
        <v>1.06</v>
      </c>
      <c r="H9" s="59"/>
      <c r="I9" s="59"/>
      <c r="J9" s="59">
        <v>1.65</v>
      </c>
      <c r="K9" s="59">
        <v>1</v>
      </c>
      <c r="L9" s="59">
        <v>8</v>
      </c>
      <c r="M9" s="59">
        <f t="shared" si="0"/>
        <v>0.04</v>
      </c>
      <c r="N9" s="72">
        <f t="shared" si="3"/>
        <v>1</v>
      </c>
      <c r="O9" s="72">
        <f t="shared" si="1"/>
        <v>1.65</v>
      </c>
      <c r="P9" s="74">
        <f t="shared" si="2"/>
        <v>0</v>
      </c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</row>
    <row r="10" spans="1:67" x14ac:dyDescent="0.2">
      <c r="A10">
        <v>1</v>
      </c>
      <c r="B10" s="59" t="s">
        <v>374</v>
      </c>
      <c r="C10" s="59" t="s">
        <v>371</v>
      </c>
      <c r="D10" s="59">
        <v>8.3000000000000007</v>
      </c>
      <c r="E10" s="60">
        <v>7.4</v>
      </c>
      <c r="F10" s="60">
        <v>0.89</v>
      </c>
      <c r="G10" s="61">
        <v>1.04</v>
      </c>
      <c r="H10" s="59"/>
      <c r="I10" s="59"/>
      <c r="J10" s="59"/>
      <c r="K10" s="59">
        <f>SUM(K2:K9)</f>
        <v>25</v>
      </c>
      <c r="L10" s="59">
        <v>9</v>
      </c>
      <c r="M10" s="59">
        <f>SUM(M2:M9)</f>
        <v>1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</row>
    <row r="11" spans="1:67" x14ac:dyDescent="0.2">
      <c r="A11">
        <v>1</v>
      </c>
      <c r="B11" s="59" t="s">
        <v>382</v>
      </c>
      <c r="C11" s="59" t="s">
        <v>383</v>
      </c>
      <c r="D11" s="59">
        <v>4.8</v>
      </c>
      <c r="E11" s="60">
        <v>4.3</v>
      </c>
      <c r="F11" s="60">
        <v>0.9</v>
      </c>
      <c r="G11" s="61">
        <v>0.92</v>
      </c>
      <c r="H11" s="59"/>
      <c r="I11" s="59"/>
      <c r="J11" s="59"/>
      <c r="K11" s="59"/>
      <c r="L11" s="59">
        <v>10</v>
      </c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</row>
    <row r="12" spans="1:67" x14ac:dyDescent="0.2">
      <c r="A12">
        <v>1</v>
      </c>
      <c r="B12" s="59" t="s">
        <v>369</v>
      </c>
      <c r="C12" s="59" t="s">
        <v>368</v>
      </c>
      <c r="D12" s="59">
        <v>6.3</v>
      </c>
      <c r="E12" s="60">
        <v>5.9</v>
      </c>
      <c r="F12" s="60">
        <v>0.94</v>
      </c>
      <c r="G12" s="61">
        <v>1.22</v>
      </c>
      <c r="H12" s="59"/>
      <c r="I12" s="59"/>
      <c r="J12" s="59"/>
      <c r="K12" s="59"/>
      <c r="L12" s="59">
        <v>1</v>
      </c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</row>
    <row r="13" spans="1:67" x14ac:dyDescent="0.2">
      <c r="A13">
        <v>1</v>
      </c>
      <c r="B13" s="59" t="s">
        <v>365</v>
      </c>
      <c r="C13" s="59" t="s">
        <v>366</v>
      </c>
      <c r="D13" s="59">
        <v>5.4</v>
      </c>
      <c r="E13" s="60">
        <v>5.3</v>
      </c>
      <c r="F13" s="60">
        <v>0.98</v>
      </c>
      <c r="G13" s="61">
        <v>1.02</v>
      </c>
      <c r="H13" s="59"/>
      <c r="I13" s="59"/>
      <c r="J13" s="59"/>
      <c r="K13" s="59"/>
      <c r="L13" s="59">
        <v>2</v>
      </c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</row>
    <row r="14" spans="1:67" x14ac:dyDescent="0.2">
      <c r="A14">
        <v>1</v>
      </c>
      <c r="B14" s="59" t="s">
        <v>350</v>
      </c>
      <c r="C14" s="59" t="s">
        <v>349</v>
      </c>
      <c r="D14" s="59">
        <v>8.5</v>
      </c>
      <c r="E14" s="60">
        <v>8.5</v>
      </c>
      <c r="F14" s="62">
        <v>1</v>
      </c>
      <c r="G14" s="61">
        <v>1.1399999999999999</v>
      </c>
      <c r="H14" s="59"/>
      <c r="I14" s="59"/>
      <c r="J14" s="59"/>
      <c r="K14" s="59"/>
      <c r="L14" s="59">
        <v>3</v>
      </c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</row>
    <row r="15" spans="1:67" x14ac:dyDescent="0.2">
      <c r="A15">
        <v>1</v>
      </c>
      <c r="B15" s="59" t="s">
        <v>360</v>
      </c>
      <c r="C15" s="59" t="s">
        <v>358</v>
      </c>
      <c r="D15" s="59">
        <v>6.8</v>
      </c>
      <c r="E15" s="60">
        <v>6.8</v>
      </c>
      <c r="F15" s="62">
        <v>1</v>
      </c>
      <c r="G15" s="61">
        <v>1.61</v>
      </c>
      <c r="H15" s="59"/>
      <c r="I15" s="59"/>
      <c r="J15" s="59"/>
      <c r="K15" s="59"/>
      <c r="L15" s="59">
        <v>4</v>
      </c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</row>
    <row r="16" spans="1:67" x14ac:dyDescent="0.2">
      <c r="A16">
        <v>1</v>
      </c>
      <c r="B16" s="59" t="s">
        <v>375</v>
      </c>
      <c r="C16" s="59" t="s">
        <v>264</v>
      </c>
      <c r="D16" s="59" t="s">
        <v>376</v>
      </c>
      <c r="E16" s="60">
        <v>6</v>
      </c>
      <c r="F16" s="62">
        <v>1</v>
      </c>
      <c r="G16" s="61">
        <v>1.18</v>
      </c>
      <c r="H16" s="59"/>
      <c r="I16" s="59"/>
      <c r="J16" s="59"/>
      <c r="K16" s="59"/>
      <c r="L16" s="59">
        <v>5</v>
      </c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</row>
    <row r="17" spans="1:67" x14ac:dyDescent="0.2">
      <c r="A17">
        <v>1</v>
      </c>
      <c r="B17" s="59" t="s">
        <v>377</v>
      </c>
      <c r="C17" s="59" t="s">
        <v>264</v>
      </c>
      <c r="D17" s="59" t="s">
        <v>378</v>
      </c>
      <c r="E17" s="60">
        <v>5</v>
      </c>
      <c r="F17" s="62">
        <v>1</v>
      </c>
      <c r="G17" s="61">
        <v>1.1000000000000001</v>
      </c>
      <c r="H17" s="59"/>
      <c r="I17" s="59"/>
      <c r="J17" s="59"/>
      <c r="K17" s="59"/>
      <c r="L17" s="59">
        <v>6</v>
      </c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</row>
    <row r="18" spans="1:67" x14ac:dyDescent="0.2">
      <c r="A18">
        <v>1</v>
      </c>
      <c r="B18" s="59" t="s">
        <v>379</v>
      </c>
      <c r="C18" s="59" t="s">
        <v>380</v>
      </c>
      <c r="D18" s="59">
        <v>4.5999999999999996</v>
      </c>
      <c r="E18" s="60">
        <v>4.5999999999999996</v>
      </c>
      <c r="F18" s="62">
        <v>1</v>
      </c>
      <c r="G18" s="61">
        <v>0.92</v>
      </c>
      <c r="H18" s="59"/>
      <c r="I18" s="59"/>
      <c r="J18" s="59"/>
      <c r="K18" s="59"/>
      <c r="L18" s="59">
        <v>7</v>
      </c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</row>
    <row r="19" spans="1:67" x14ac:dyDescent="0.2">
      <c r="A19">
        <v>1</v>
      </c>
      <c r="B19" s="59" t="s">
        <v>348</v>
      </c>
      <c r="C19" s="59" t="s">
        <v>349</v>
      </c>
      <c r="D19" s="59">
        <v>7.3</v>
      </c>
      <c r="E19" s="60">
        <v>7.5</v>
      </c>
      <c r="F19" s="60">
        <v>1.03</v>
      </c>
      <c r="G19" s="61">
        <v>1.08</v>
      </c>
      <c r="H19" s="59"/>
      <c r="I19" s="59"/>
      <c r="J19" s="59"/>
      <c r="K19" s="59"/>
      <c r="L19" s="59">
        <v>8</v>
      </c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</row>
    <row r="20" spans="1:67" x14ac:dyDescent="0.2">
      <c r="A20">
        <v>1</v>
      </c>
      <c r="B20" s="59" t="s">
        <v>388</v>
      </c>
      <c r="C20" s="59" t="s">
        <v>389</v>
      </c>
      <c r="D20" s="59">
        <v>2.6</v>
      </c>
      <c r="E20" s="60">
        <v>2.8</v>
      </c>
      <c r="F20" s="60">
        <v>1.08</v>
      </c>
      <c r="G20" s="61">
        <v>1.01</v>
      </c>
      <c r="H20" s="59"/>
      <c r="I20" s="59"/>
      <c r="J20" s="59"/>
      <c r="K20" s="59"/>
      <c r="L20" s="59">
        <v>9</v>
      </c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</row>
    <row r="21" spans="1:67" x14ac:dyDescent="0.2">
      <c r="A21">
        <v>1</v>
      </c>
      <c r="B21" s="59" t="s">
        <v>352</v>
      </c>
      <c r="C21" s="59" t="s">
        <v>353</v>
      </c>
      <c r="D21" s="59">
        <v>10.5</v>
      </c>
      <c r="E21" s="60">
        <v>11.4</v>
      </c>
      <c r="F21" s="60">
        <v>1.0900000000000001</v>
      </c>
      <c r="G21" s="61">
        <v>1.18</v>
      </c>
      <c r="H21" s="59"/>
      <c r="I21" s="59"/>
      <c r="J21" s="59"/>
      <c r="K21" s="59"/>
      <c r="L21" s="59">
        <v>10</v>
      </c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</row>
    <row r="22" spans="1:67" x14ac:dyDescent="0.2">
      <c r="A22">
        <v>1</v>
      </c>
      <c r="B22" s="59" t="s">
        <v>357</v>
      </c>
      <c r="C22" s="59" t="s">
        <v>358</v>
      </c>
      <c r="D22" s="59" t="s">
        <v>359</v>
      </c>
      <c r="E22" s="60">
        <v>9.1</v>
      </c>
      <c r="F22" s="60">
        <v>1.1399999999999999</v>
      </c>
      <c r="G22" s="61">
        <v>1.1499999999999999</v>
      </c>
      <c r="H22" s="59"/>
      <c r="I22" s="59"/>
      <c r="J22" s="59"/>
      <c r="K22" s="59"/>
      <c r="L22" s="59">
        <v>1</v>
      </c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</row>
    <row r="23" spans="1:67" x14ac:dyDescent="0.2">
      <c r="A23">
        <v>1</v>
      </c>
      <c r="B23" s="59" t="s">
        <v>384</v>
      </c>
      <c r="C23" s="59" t="s">
        <v>385</v>
      </c>
      <c r="D23" s="59">
        <v>5.3</v>
      </c>
      <c r="E23" s="60">
        <v>6.3</v>
      </c>
      <c r="F23" s="60">
        <v>1.19</v>
      </c>
      <c r="G23" s="61">
        <v>0.93</v>
      </c>
      <c r="H23" s="59"/>
      <c r="I23" s="59"/>
      <c r="J23" s="59"/>
      <c r="K23" s="59"/>
      <c r="L23" s="59">
        <v>2</v>
      </c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</row>
    <row r="24" spans="1:67" x14ac:dyDescent="0.2">
      <c r="A24">
        <v>1</v>
      </c>
      <c r="B24" s="59" t="s">
        <v>370</v>
      </c>
      <c r="C24" s="59" t="s">
        <v>371</v>
      </c>
      <c r="D24" s="59">
        <v>4.8</v>
      </c>
      <c r="E24" s="60">
        <v>6.3</v>
      </c>
      <c r="F24" s="60">
        <v>1.31</v>
      </c>
      <c r="G24" s="61">
        <v>1.1100000000000001</v>
      </c>
      <c r="H24" s="59"/>
      <c r="I24" s="59"/>
      <c r="J24" s="59"/>
      <c r="K24" s="59"/>
      <c r="L24" s="59">
        <v>3</v>
      </c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</row>
    <row r="25" spans="1:67" x14ac:dyDescent="0.2">
      <c r="A25">
        <v>1</v>
      </c>
      <c r="B25" s="59" t="s">
        <v>367</v>
      </c>
      <c r="C25" s="59" t="s">
        <v>368</v>
      </c>
      <c r="D25" s="59">
        <v>6.8</v>
      </c>
      <c r="E25" s="60">
        <v>9</v>
      </c>
      <c r="F25" s="60">
        <v>1.32</v>
      </c>
      <c r="G25" s="61">
        <v>1.05</v>
      </c>
      <c r="H25" s="59"/>
      <c r="I25" s="59"/>
      <c r="J25" s="59"/>
      <c r="K25" s="59"/>
      <c r="L25" s="59">
        <v>4</v>
      </c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</row>
    <row r="26" spans="1:67" x14ac:dyDescent="0.2">
      <c r="A26">
        <v>1</v>
      </c>
      <c r="B26" s="59" t="s">
        <v>354</v>
      </c>
      <c r="C26" s="59" t="s">
        <v>356</v>
      </c>
      <c r="D26" s="59">
        <v>4.4000000000000004</v>
      </c>
      <c r="E26" s="60">
        <v>6.5</v>
      </c>
      <c r="F26" s="60">
        <v>1.48</v>
      </c>
      <c r="G26" s="61">
        <v>1.18</v>
      </c>
      <c r="H26" s="59"/>
      <c r="I26" s="59"/>
      <c r="J26" s="59"/>
      <c r="K26" s="59"/>
      <c r="L26" s="59">
        <v>5</v>
      </c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</row>
    <row r="27" spans="1:67" x14ac:dyDescent="0.2">
      <c r="L27" s="59">
        <v>6</v>
      </c>
    </row>
    <row r="28" spans="1:67" x14ac:dyDescent="0.2">
      <c r="L28" s="59">
        <v>7</v>
      </c>
    </row>
    <row r="29" spans="1:67" x14ac:dyDescent="0.2">
      <c r="B29">
        <f>C29/$C$37</f>
        <v>0.04</v>
      </c>
      <c r="C29" s="60">
        <v>1</v>
      </c>
      <c r="D29">
        <v>0.75</v>
      </c>
      <c r="E29" t="s">
        <v>439</v>
      </c>
      <c r="F29">
        <f>B29</f>
        <v>0.04</v>
      </c>
      <c r="G29" s="73">
        <f>D29</f>
        <v>0.75</v>
      </c>
      <c r="H29" s="73">
        <f>F29</f>
        <v>0.04</v>
      </c>
      <c r="I29" s="75">
        <f>1-H29</f>
        <v>0.96</v>
      </c>
      <c r="L29" s="59">
        <v>8</v>
      </c>
    </row>
    <row r="30" spans="1:67" x14ac:dyDescent="0.2">
      <c r="B30">
        <f t="shared" ref="B30:B36" si="4">C30/$C$37</f>
        <v>0.32</v>
      </c>
      <c r="C30" s="60">
        <v>8</v>
      </c>
      <c r="D30">
        <v>0.85</v>
      </c>
      <c r="E30" t="s">
        <v>440</v>
      </c>
      <c r="F30">
        <f>F29+B30</f>
        <v>0.36</v>
      </c>
      <c r="G30" s="73">
        <f t="shared" ref="G30:G36" si="5">D30</f>
        <v>0.85</v>
      </c>
      <c r="H30" s="73">
        <f t="shared" ref="H30:H36" si="6">F30</f>
        <v>0.36</v>
      </c>
      <c r="I30" s="75">
        <f>1-H30</f>
        <v>0.64</v>
      </c>
      <c r="L30" s="59">
        <v>9</v>
      </c>
    </row>
    <row r="31" spans="1:67" x14ac:dyDescent="0.2">
      <c r="B31">
        <f t="shared" si="4"/>
        <v>0.32</v>
      </c>
      <c r="C31" s="60">
        <v>8</v>
      </c>
      <c r="D31">
        <v>0.95</v>
      </c>
      <c r="E31" t="s">
        <v>441</v>
      </c>
      <c r="F31">
        <f t="shared" ref="F31:F36" si="7">F30+B31</f>
        <v>0.67999999999999994</v>
      </c>
      <c r="G31" s="73">
        <f t="shared" si="5"/>
        <v>0.95</v>
      </c>
      <c r="H31" s="73">
        <f t="shared" si="6"/>
        <v>0.67999999999999994</v>
      </c>
      <c r="I31" s="75">
        <f t="shared" ref="I31:I36" si="8">1-H31</f>
        <v>0.32000000000000006</v>
      </c>
      <c r="L31" s="59">
        <v>10</v>
      </c>
    </row>
    <row r="32" spans="1:67" x14ac:dyDescent="0.2">
      <c r="B32">
        <f t="shared" si="4"/>
        <v>0.12</v>
      </c>
      <c r="C32" s="60">
        <v>3</v>
      </c>
      <c r="D32">
        <v>1.05</v>
      </c>
      <c r="E32" t="s">
        <v>442</v>
      </c>
      <c r="F32">
        <f t="shared" si="7"/>
        <v>0.79999999999999993</v>
      </c>
      <c r="G32" s="73">
        <f t="shared" si="5"/>
        <v>1.05</v>
      </c>
      <c r="H32" s="73">
        <f t="shared" si="6"/>
        <v>0.79999999999999993</v>
      </c>
      <c r="I32" s="75">
        <f t="shared" si="8"/>
        <v>0.20000000000000007</v>
      </c>
    </row>
    <row r="33" spans="2:9" x14ac:dyDescent="0.2">
      <c r="B33">
        <f t="shared" si="4"/>
        <v>0.08</v>
      </c>
      <c r="C33" s="60">
        <v>2</v>
      </c>
      <c r="D33">
        <v>1.1499999999999999</v>
      </c>
      <c r="E33" t="s">
        <v>443</v>
      </c>
      <c r="F33">
        <f t="shared" si="7"/>
        <v>0.87999999999999989</v>
      </c>
      <c r="G33" s="73">
        <f t="shared" si="5"/>
        <v>1.1499999999999999</v>
      </c>
      <c r="H33" s="73">
        <f t="shared" si="6"/>
        <v>0.87999999999999989</v>
      </c>
      <c r="I33" s="75">
        <f t="shared" si="8"/>
        <v>0.12000000000000011</v>
      </c>
    </row>
    <row r="34" spans="2:9" x14ac:dyDescent="0.2">
      <c r="B34">
        <f t="shared" si="4"/>
        <v>0</v>
      </c>
      <c r="C34" s="60">
        <v>0</v>
      </c>
      <c r="D34">
        <v>1.25</v>
      </c>
      <c r="E34" t="s">
        <v>444</v>
      </c>
      <c r="F34">
        <f t="shared" si="7"/>
        <v>0.87999999999999989</v>
      </c>
      <c r="G34" s="73">
        <f t="shared" si="5"/>
        <v>1.25</v>
      </c>
      <c r="H34" s="73">
        <f t="shared" si="6"/>
        <v>0.87999999999999989</v>
      </c>
      <c r="I34" s="75">
        <f t="shared" si="8"/>
        <v>0.12000000000000011</v>
      </c>
    </row>
    <row r="35" spans="2:9" x14ac:dyDescent="0.2">
      <c r="B35">
        <f t="shared" si="4"/>
        <v>0.08</v>
      </c>
      <c r="C35" s="60">
        <v>2</v>
      </c>
      <c r="D35">
        <v>1.35</v>
      </c>
      <c r="E35" t="s">
        <v>445</v>
      </c>
      <c r="F35">
        <f t="shared" si="7"/>
        <v>0.95999999999999985</v>
      </c>
      <c r="G35" s="73">
        <f t="shared" si="5"/>
        <v>1.35</v>
      </c>
      <c r="H35" s="73">
        <f t="shared" si="6"/>
        <v>0.95999999999999985</v>
      </c>
      <c r="I35" s="75">
        <f t="shared" si="8"/>
        <v>4.0000000000000147E-2</v>
      </c>
    </row>
    <row r="36" spans="2:9" x14ac:dyDescent="0.2">
      <c r="B36">
        <f t="shared" si="4"/>
        <v>0.04</v>
      </c>
      <c r="C36" s="60">
        <v>1</v>
      </c>
      <c r="D36">
        <v>1.45</v>
      </c>
      <c r="E36" t="s">
        <v>446</v>
      </c>
      <c r="F36">
        <f t="shared" si="7"/>
        <v>0.99999999999999989</v>
      </c>
      <c r="G36" s="73">
        <f t="shared" si="5"/>
        <v>1.45</v>
      </c>
      <c r="H36" s="73">
        <f t="shared" si="6"/>
        <v>0.99999999999999989</v>
      </c>
      <c r="I36" s="75">
        <f t="shared" si="8"/>
        <v>0</v>
      </c>
    </row>
    <row r="37" spans="2:9" x14ac:dyDescent="0.2">
      <c r="B37">
        <f>SUM(B29:B36)</f>
        <v>0.99999999999999989</v>
      </c>
      <c r="C37" s="60">
        <f>SUM(C29:C36)</f>
        <v>25</v>
      </c>
    </row>
    <row r="38" spans="2:9" x14ac:dyDescent="0.2">
      <c r="C38" s="60"/>
    </row>
    <row r="39" spans="2:9" x14ac:dyDescent="0.2">
      <c r="C39" s="60"/>
    </row>
    <row r="40" spans="2:9" x14ac:dyDescent="0.2">
      <c r="C40" s="60"/>
    </row>
    <row r="41" spans="2:9" x14ac:dyDescent="0.2">
      <c r="B41">
        <v>4</v>
      </c>
      <c r="C41" s="62"/>
    </row>
    <row r="42" spans="2:9" x14ac:dyDescent="0.2">
      <c r="C42" s="62"/>
    </row>
    <row r="43" spans="2:9" x14ac:dyDescent="0.2">
      <c r="C43" s="62"/>
    </row>
    <row r="44" spans="2:9" x14ac:dyDescent="0.2">
      <c r="C44" s="62"/>
    </row>
    <row r="45" spans="2:9" x14ac:dyDescent="0.2">
      <c r="C45" s="62"/>
    </row>
    <row r="46" spans="2:9" x14ac:dyDescent="0.2">
      <c r="C46" s="60"/>
    </row>
    <row r="47" spans="2:9" x14ac:dyDescent="0.2">
      <c r="C47" s="60"/>
    </row>
    <row r="48" spans="2:9" x14ac:dyDescent="0.2">
      <c r="C48" s="60"/>
    </row>
    <row r="49" spans="3:3" x14ac:dyDescent="0.2">
      <c r="C49" s="60"/>
    </row>
    <row r="50" spans="3:3" x14ac:dyDescent="0.2">
      <c r="C50" s="60"/>
    </row>
    <row r="51" spans="3:3" x14ac:dyDescent="0.2">
      <c r="C51" s="60"/>
    </row>
    <row r="52" spans="3:3" x14ac:dyDescent="0.2">
      <c r="C52" s="60"/>
    </row>
    <row r="53" spans="3:3" x14ac:dyDescent="0.2">
      <c r="C53" s="60"/>
    </row>
  </sheetData>
  <autoFilter ref="B1:H1" xr:uid="{877FBD6A-3BED-F640-AE37-13FCF9EBEAB7}">
    <sortState xmlns:xlrd2="http://schemas.microsoft.com/office/spreadsheetml/2017/richdata2" ref="B2:H26">
      <sortCondition ref="F1:F26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A4C6-3280-4E44-B6AE-6FF8CE99D380}">
  <dimension ref="A1:F40"/>
  <sheetViews>
    <sheetView workbookViewId="0">
      <selection activeCell="F2" sqref="F2:F40"/>
    </sheetView>
  </sheetViews>
  <sheetFormatPr baseColWidth="10" defaultRowHeight="16" x14ac:dyDescent="0.2"/>
  <cols>
    <col min="1" max="1" width="13.33203125" bestFit="1" customWidth="1"/>
    <col min="2" max="2" width="24.5" bestFit="1" customWidth="1"/>
    <col min="3" max="3" width="32" bestFit="1" customWidth="1"/>
    <col min="4" max="4" width="17.33203125" bestFit="1" customWidth="1"/>
    <col min="5" max="5" width="23.1640625" bestFit="1" customWidth="1"/>
    <col min="6" max="6" width="33.33203125" bestFit="1" customWidth="1"/>
  </cols>
  <sheetData>
    <row r="1" spans="1:6" s="22" customFormat="1" x14ac:dyDescent="0.2">
      <c r="A1" s="63" t="s">
        <v>236</v>
      </c>
      <c r="B1" s="63" t="s">
        <v>343</v>
      </c>
      <c r="C1" s="63" t="s">
        <v>344</v>
      </c>
      <c r="D1" s="64" t="s">
        <v>419</v>
      </c>
      <c r="E1" s="65" t="s">
        <v>300</v>
      </c>
      <c r="F1" s="24" t="s">
        <v>347</v>
      </c>
    </row>
    <row r="2" spans="1:6" x14ac:dyDescent="0.2">
      <c r="A2" s="66" t="s">
        <v>390</v>
      </c>
      <c r="B2" s="66">
        <v>0.40037174721189595</v>
      </c>
      <c r="C2" s="67">
        <v>33118</v>
      </c>
      <c r="D2" s="68"/>
      <c r="E2" s="69">
        <v>4.8627577319587632</v>
      </c>
      <c r="F2" s="70">
        <v>1.2869999898037141</v>
      </c>
    </row>
    <row r="3" spans="1:6" x14ac:dyDescent="0.2">
      <c r="A3" s="66" t="s">
        <v>265</v>
      </c>
      <c r="B3" s="66">
        <v>2</v>
      </c>
      <c r="C3" s="66">
        <v>1998</v>
      </c>
      <c r="D3" s="68">
        <v>4</v>
      </c>
      <c r="E3" s="68">
        <v>4</v>
      </c>
      <c r="F3" s="28">
        <v>0.92717715001258538</v>
      </c>
    </row>
    <row r="4" spans="1:6" x14ac:dyDescent="0.2">
      <c r="A4" s="66" t="s">
        <v>391</v>
      </c>
      <c r="B4" s="66">
        <v>0.8</v>
      </c>
      <c r="C4" s="66" t="s">
        <v>392</v>
      </c>
      <c r="D4" s="68">
        <v>3.9</v>
      </c>
      <c r="E4" s="69">
        <v>3.9</v>
      </c>
      <c r="F4" s="28">
        <v>0.92</v>
      </c>
    </row>
    <row r="5" spans="1:6" x14ac:dyDescent="0.2">
      <c r="A5" s="66" t="s">
        <v>390</v>
      </c>
      <c r="B5" s="66">
        <v>2.5003984063745022</v>
      </c>
      <c r="C5" s="67">
        <v>36009</v>
      </c>
      <c r="D5" s="68"/>
      <c r="E5" s="27">
        <v>3.5503711558854718</v>
      </c>
      <c r="F5" s="70">
        <v>1.6848545273167805</v>
      </c>
    </row>
    <row r="6" spans="1:6" x14ac:dyDescent="0.2">
      <c r="A6" s="66" t="s">
        <v>390</v>
      </c>
      <c r="B6" s="66">
        <v>1.3001422475106688</v>
      </c>
      <c r="C6" s="67">
        <v>33971</v>
      </c>
      <c r="D6" s="68"/>
      <c r="E6" s="69">
        <v>3.2283252557889068</v>
      </c>
      <c r="F6" s="28">
        <v>2.2042589218655086</v>
      </c>
    </row>
    <row r="7" spans="1:6" x14ac:dyDescent="0.2">
      <c r="A7" s="66" t="s">
        <v>394</v>
      </c>
      <c r="B7" s="66" t="s">
        <v>395</v>
      </c>
      <c r="C7" s="66" t="s">
        <v>396</v>
      </c>
      <c r="D7" s="68">
        <v>7.1</v>
      </c>
      <c r="E7" s="71">
        <v>3.15</v>
      </c>
      <c r="F7" s="28">
        <v>4.33</v>
      </c>
    </row>
    <row r="8" spans="1:6" x14ac:dyDescent="0.2">
      <c r="A8" s="66" t="s">
        <v>394</v>
      </c>
      <c r="B8" s="66" t="s">
        <v>397</v>
      </c>
      <c r="C8" s="66" t="s">
        <v>396</v>
      </c>
      <c r="D8" s="68">
        <v>7.1</v>
      </c>
      <c r="E8" s="71">
        <v>3.15</v>
      </c>
      <c r="F8" s="28">
        <v>1.55</v>
      </c>
    </row>
    <row r="9" spans="1:6" x14ac:dyDescent="0.2">
      <c r="A9" s="66" t="s">
        <v>394</v>
      </c>
      <c r="B9" s="66" t="s">
        <v>398</v>
      </c>
      <c r="C9" s="66" t="s">
        <v>396</v>
      </c>
      <c r="D9" s="68">
        <v>7.1</v>
      </c>
      <c r="E9" s="71">
        <v>3.15</v>
      </c>
      <c r="F9" s="28">
        <v>1.29</v>
      </c>
    </row>
    <row r="10" spans="1:6" x14ac:dyDescent="0.2">
      <c r="A10" s="66" t="s">
        <v>390</v>
      </c>
      <c r="B10" s="66"/>
      <c r="C10" s="67">
        <v>33148</v>
      </c>
      <c r="D10" s="68"/>
      <c r="E10" s="69">
        <v>3.1002190580503832</v>
      </c>
      <c r="F10" s="28"/>
    </row>
    <row r="11" spans="1:6" x14ac:dyDescent="0.2">
      <c r="A11" s="66" t="s">
        <v>265</v>
      </c>
      <c r="B11" s="66">
        <v>4.5</v>
      </c>
      <c r="C11" s="66">
        <v>1992</v>
      </c>
      <c r="D11" s="68">
        <v>3</v>
      </c>
      <c r="E11" s="68">
        <v>3</v>
      </c>
      <c r="F11" s="28">
        <v>1.2557270244659606</v>
      </c>
    </row>
    <row r="12" spans="1:6" x14ac:dyDescent="0.2">
      <c r="A12" s="66" t="s">
        <v>391</v>
      </c>
      <c r="B12" s="66" t="s">
        <v>399</v>
      </c>
      <c r="C12" s="66" t="s">
        <v>400</v>
      </c>
      <c r="D12" s="68">
        <v>3.9</v>
      </c>
      <c r="E12" s="69">
        <v>3</v>
      </c>
      <c r="F12" s="28">
        <v>1.01</v>
      </c>
    </row>
    <row r="13" spans="1:6" x14ac:dyDescent="0.2">
      <c r="A13" s="66" t="s">
        <v>391</v>
      </c>
      <c r="B13" s="66">
        <v>2.4</v>
      </c>
      <c r="C13" s="66" t="s">
        <v>400</v>
      </c>
      <c r="D13" s="68">
        <v>5.4</v>
      </c>
      <c r="E13" s="69">
        <v>3</v>
      </c>
      <c r="F13" s="28">
        <v>0.59</v>
      </c>
    </row>
    <row r="14" spans="1:6" x14ac:dyDescent="0.2">
      <c r="A14" s="66" t="s">
        <v>391</v>
      </c>
      <c r="B14" s="66">
        <v>0.9</v>
      </c>
      <c r="C14" s="66" t="s">
        <v>402</v>
      </c>
      <c r="D14" s="68">
        <v>2.8</v>
      </c>
      <c r="E14" s="69">
        <v>2.8</v>
      </c>
      <c r="F14" s="28">
        <v>1.03</v>
      </c>
    </row>
    <row r="15" spans="1:6" x14ac:dyDescent="0.2">
      <c r="A15" s="66" t="s">
        <v>391</v>
      </c>
      <c r="B15" s="66">
        <v>8.1999999999999993</v>
      </c>
      <c r="C15" s="66" t="s">
        <v>403</v>
      </c>
      <c r="D15" s="68">
        <v>9.33</v>
      </c>
      <c r="E15" s="69">
        <v>2.54</v>
      </c>
      <c r="F15" s="28">
        <v>1.28</v>
      </c>
    </row>
    <row r="16" spans="1:6" x14ac:dyDescent="0.2">
      <c r="A16" s="66" t="s">
        <v>265</v>
      </c>
      <c r="B16" s="66">
        <v>1.2</v>
      </c>
      <c r="C16" s="66">
        <v>1997</v>
      </c>
      <c r="D16" s="68">
        <v>5</v>
      </c>
      <c r="E16" s="68">
        <v>2.5</v>
      </c>
      <c r="F16" s="28">
        <v>1.1675564111269596</v>
      </c>
    </row>
    <row r="17" spans="1:6" x14ac:dyDescent="0.2">
      <c r="A17" s="66" t="s">
        <v>265</v>
      </c>
      <c r="B17" s="66">
        <v>1</v>
      </c>
      <c r="C17" s="66">
        <v>1995</v>
      </c>
      <c r="D17" s="68">
        <v>7</v>
      </c>
      <c r="E17" s="68">
        <v>2.3333333333333335</v>
      </c>
      <c r="F17" s="28">
        <v>0.87528870106250201</v>
      </c>
    </row>
    <row r="18" spans="1:6" x14ac:dyDescent="0.2">
      <c r="A18" s="66" t="s">
        <v>391</v>
      </c>
      <c r="B18" s="66">
        <v>1.3</v>
      </c>
      <c r="C18" s="66" t="s">
        <v>404</v>
      </c>
      <c r="D18" s="68">
        <v>2.1</v>
      </c>
      <c r="E18" s="69">
        <v>2.33</v>
      </c>
      <c r="F18" s="28">
        <v>0.95</v>
      </c>
    </row>
    <row r="19" spans="1:6" x14ac:dyDescent="0.2">
      <c r="A19" s="66" t="s">
        <v>391</v>
      </c>
      <c r="B19" s="66">
        <v>3.3</v>
      </c>
      <c r="C19" s="66" t="s">
        <v>393</v>
      </c>
      <c r="D19" s="68">
        <v>3.3</v>
      </c>
      <c r="E19" s="69">
        <v>2.2000000000000002</v>
      </c>
      <c r="F19" s="28">
        <v>1.24</v>
      </c>
    </row>
    <row r="20" spans="1:6" x14ac:dyDescent="0.2">
      <c r="A20" s="66" t="s">
        <v>390</v>
      </c>
      <c r="B20" s="66"/>
      <c r="C20" s="67">
        <v>34336</v>
      </c>
      <c r="D20" s="68"/>
      <c r="E20" s="69">
        <v>2.1680461499874593</v>
      </c>
      <c r="F20" s="28"/>
    </row>
    <row r="21" spans="1:6" x14ac:dyDescent="0.2">
      <c r="A21" s="66" t="s">
        <v>390</v>
      </c>
      <c r="B21" s="66"/>
      <c r="C21" s="67">
        <v>36221</v>
      </c>
      <c r="D21" s="68"/>
      <c r="E21" s="69">
        <v>2.1464750171115674</v>
      </c>
      <c r="F21" s="28">
        <v>0.70910851302517242</v>
      </c>
    </row>
    <row r="22" spans="1:6" x14ac:dyDescent="0.2">
      <c r="A22" s="66" t="s">
        <v>405</v>
      </c>
      <c r="B22" s="66" t="s">
        <v>406</v>
      </c>
      <c r="C22" s="66" t="s">
        <v>407</v>
      </c>
      <c r="D22" s="68">
        <v>7.0833333333333002</v>
      </c>
      <c r="E22" s="71">
        <v>2.13</v>
      </c>
      <c r="F22" s="28">
        <v>3.65</v>
      </c>
    </row>
    <row r="23" spans="1:6" x14ac:dyDescent="0.2">
      <c r="A23" s="66" t="s">
        <v>405</v>
      </c>
      <c r="B23" s="66" t="s">
        <v>408</v>
      </c>
      <c r="C23" s="66" t="s">
        <v>407</v>
      </c>
      <c r="D23" s="68">
        <v>7.0833333333333002</v>
      </c>
      <c r="E23" s="71">
        <v>2.13</v>
      </c>
      <c r="F23" s="28">
        <v>1.61</v>
      </c>
    </row>
    <row r="24" spans="1:6" x14ac:dyDescent="0.2">
      <c r="A24" s="66" t="s">
        <v>391</v>
      </c>
      <c r="B24" s="66" t="s">
        <v>409</v>
      </c>
      <c r="C24" s="66" t="s">
        <v>410</v>
      </c>
      <c r="D24" s="68">
        <v>6.8</v>
      </c>
      <c r="E24" s="69">
        <v>2.13</v>
      </c>
      <c r="F24" s="28">
        <v>1.55</v>
      </c>
    </row>
    <row r="25" spans="1:6" x14ac:dyDescent="0.2">
      <c r="A25" s="66" t="s">
        <v>405</v>
      </c>
      <c r="B25" s="66" t="s">
        <v>411</v>
      </c>
      <c r="C25" s="66" t="s">
        <v>407</v>
      </c>
      <c r="D25" s="68">
        <v>7.0833333333333002</v>
      </c>
      <c r="E25" s="71">
        <v>2.13</v>
      </c>
      <c r="F25" s="28">
        <v>1.32</v>
      </c>
    </row>
    <row r="26" spans="1:6" x14ac:dyDescent="0.2">
      <c r="A26" s="66" t="s">
        <v>405</v>
      </c>
      <c r="B26" s="66" t="s">
        <v>412</v>
      </c>
      <c r="C26" s="66" t="s">
        <v>407</v>
      </c>
      <c r="D26" s="68">
        <v>7.0833333333333002</v>
      </c>
      <c r="E26" s="71">
        <v>2.13</v>
      </c>
      <c r="F26" s="28">
        <v>1.18</v>
      </c>
    </row>
    <row r="27" spans="1:6" x14ac:dyDescent="0.2">
      <c r="A27" s="66" t="s">
        <v>405</v>
      </c>
      <c r="B27" s="66" t="s">
        <v>413</v>
      </c>
      <c r="C27" s="66" t="s">
        <v>407</v>
      </c>
      <c r="D27" s="68">
        <v>7.0833333333333002</v>
      </c>
      <c r="E27" s="71">
        <v>2.13</v>
      </c>
      <c r="F27" s="28">
        <v>0.73</v>
      </c>
    </row>
    <row r="28" spans="1:6" x14ac:dyDescent="0.2">
      <c r="A28" s="66" t="s">
        <v>405</v>
      </c>
      <c r="B28" s="66" t="s">
        <v>414</v>
      </c>
      <c r="C28" s="66" t="s">
        <v>407</v>
      </c>
      <c r="D28" s="68">
        <v>7.0833333333333002</v>
      </c>
      <c r="E28" s="71">
        <v>2.13</v>
      </c>
      <c r="F28" s="28">
        <v>0.72</v>
      </c>
    </row>
    <row r="29" spans="1:6" x14ac:dyDescent="0.2">
      <c r="A29" s="66" t="s">
        <v>390</v>
      </c>
      <c r="B29" s="66">
        <v>6.1982942430703627</v>
      </c>
      <c r="C29" s="67">
        <v>38778</v>
      </c>
      <c r="D29" s="68"/>
      <c r="E29" s="27">
        <v>2.1282674772036474</v>
      </c>
      <c r="F29" s="70">
        <v>0.67254868186236072</v>
      </c>
    </row>
    <row r="30" spans="1:6" x14ac:dyDescent="0.2">
      <c r="A30" s="66" t="s">
        <v>390</v>
      </c>
      <c r="B30" s="66">
        <v>8.502772643253234</v>
      </c>
      <c r="C30" s="67">
        <v>35583</v>
      </c>
      <c r="D30" s="68"/>
      <c r="E30" s="69">
        <v>2.0216783216783218</v>
      </c>
      <c r="F30" s="70">
        <v>0.78234609937088262</v>
      </c>
    </row>
    <row r="31" spans="1:6" x14ac:dyDescent="0.2">
      <c r="A31" s="66" t="s">
        <v>265</v>
      </c>
      <c r="B31" s="66">
        <v>7.7</v>
      </c>
      <c r="C31" s="66">
        <v>1994</v>
      </c>
      <c r="D31" s="68">
        <v>10</v>
      </c>
      <c r="E31" s="68">
        <v>2</v>
      </c>
      <c r="F31" s="28">
        <v>1.3500379913162135</v>
      </c>
    </row>
    <row r="32" spans="1:6" x14ac:dyDescent="0.2">
      <c r="A32" s="66" t="s">
        <v>265</v>
      </c>
      <c r="B32" s="66">
        <v>35.700000000000003</v>
      </c>
      <c r="C32" s="66">
        <v>1995</v>
      </c>
      <c r="D32" s="68">
        <v>6</v>
      </c>
      <c r="E32" s="68">
        <v>2</v>
      </c>
      <c r="F32" s="28">
        <v>1.3155599525128612</v>
      </c>
    </row>
    <row r="33" spans="1:6" x14ac:dyDescent="0.2">
      <c r="A33" s="66" t="s">
        <v>265</v>
      </c>
      <c r="B33" s="66">
        <v>1</v>
      </c>
      <c r="C33" s="66">
        <v>1997</v>
      </c>
      <c r="D33" s="68">
        <v>4</v>
      </c>
      <c r="E33" s="68">
        <v>2</v>
      </c>
      <c r="F33" s="28">
        <v>1.2125815387364844</v>
      </c>
    </row>
    <row r="34" spans="1:6" x14ac:dyDescent="0.2">
      <c r="A34" s="66" t="s">
        <v>265</v>
      </c>
      <c r="B34" s="66">
        <v>12.2</v>
      </c>
      <c r="C34" s="66">
        <v>1996</v>
      </c>
      <c r="D34" s="68">
        <v>6</v>
      </c>
      <c r="E34" s="68">
        <v>2</v>
      </c>
      <c r="F34" s="28">
        <v>1.2063754222385976</v>
      </c>
    </row>
    <row r="35" spans="1:6" x14ac:dyDescent="0.2">
      <c r="A35" s="66" t="s">
        <v>391</v>
      </c>
      <c r="B35" s="66">
        <v>6.8</v>
      </c>
      <c r="C35" s="66" t="s">
        <v>415</v>
      </c>
      <c r="D35" s="68">
        <v>4.2</v>
      </c>
      <c r="E35" s="69">
        <v>2</v>
      </c>
      <c r="F35" s="28">
        <v>0.97</v>
      </c>
    </row>
    <row r="36" spans="1:6" x14ac:dyDescent="0.2">
      <c r="A36" s="66" t="s">
        <v>265</v>
      </c>
      <c r="B36" s="66">
        <v>1</v>
      </c>
      <c r="C36" s="66">
        <v>1989</v>
      </c>
      <c r="D36" s="68">
        <v>8</v>
      </c>
      <c r="E36" s="68">
        <v>2</v>
      </c>
      <c r="F36" s="28">
        <v>0.84799549480989922</v>
      </c>
    </row>
    <row r="37" spans="1:6" x14ac:dyDescent="0.2">
      <c r="A37" s="66" t="s">
        <v>265</v>
      </c>
      <c r="B37" s="66">
        <v>1</v>
      </c>
      <c r="C37" s="66">
        <v>1988</v>
      </c>
      <c r="D37" s="68">
        <v>8</v>
      </c>
      <c r="E37" s="68">
        <v>2</v>
      </c>
      <c r="F37" s="28">
        <v>0.59723930822272198</v>
      </c>
    </row>
    <row r="38" spans="1:6" x14ac:dyDescent="0.2">
      <c r="A38" s="66" t="s">
        <v>416</v>
      </c>
      <c r="B38" s="66" t="s">
        <v>417</v>
      </c>
      <c r="C38" s="66" t="s">
        <v>380</v>
      </c>
      <c r="D38" s="68">
        <v>4</v>
      </c>
      <c r="E38" s="27">
        <v>2</v>
      </c>
      <c r="F38" s="28"/>
    </row>
    <row r="39" spans="1:6" x14ac:dyDescent="0.2">
      <c r="A39" s="66" t="s">
        <v>416</v>
      </c>
      <c r="B39" s="66" t="s">
        <v>418</v>
      </c>
      <c r="C39" s="66" t="s">
        <v>264</v>
      </c>
      <c r="D39" s="68">
        <v>5</v>
      </c>
      <c r="E39" s="27">
        <v>2</v>
      </c>
      <c r="F39" s="28"/>
    </row>
    <row r="40" spans="1:6" x14ac:dyDescent="0.2">
      <c r="A40" s="66" t="s">
        <v>390</v>
      </c>
      <c r="B40" s="66"/>
      <c r="C40" s="67">
        <v>37682</v>
      </c>
      <c r="D40" s="68"/>
      <c r="E40" s="69">
        <v>1.9197498697238145</v>
      </c>
      <c r="F40" s="28">
        <v>1.0237613879506524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629E-E59B-6948-9B98-120A1E4905BE}">
  <dimension ref="A1:F22"/>
  <sheetViews>
    <sheetView workbookViewId="0">
      <selection activeCell="C15" sqref="C15"/>
    </sheetView>
  </sheetViews>
  <sheetFormatPr baseColWidth="10" defaultRowHeight="16" x14ac:dyDescent="0.2"/>
  <cols>
    <col min="3" max="3" width="32" bestFit="1" customWidth="1"/>
    <col min="4" max="4" width="14.6640625" bestFit="1" customWidth="1"/>
    <col min="5" max="5" width="23.1640625" bestFit="1" customWidth="1"/>
    <col min="6" max="6" width="41.83203125" bestFit="1" customWidth="1"/>
  </cols>
  <sheetData>
    <row r="1" spans="1:6" s="22" customFormat="1" x14ac:dyDescent="0.2">
      <c r="A1" s="22" t="s">
        <v>236</v>
      </c>
      <c r="B1" s="22" t="s">
        <v>258</v>
      </c>
      <c r="C1" s="22" t="s">
        <v>344</v>
      </c>
      <c r="D1" s="23" t="s">
        <v>346</v>
      </c>
      <c r="E1" s="23" t="s">
        <v>300</v>
      </c>
      <c r="F1" s="24" t="s">
        <v>438</v>
      </c>
    </row>
    <row r="2" spans="1:6" x14ac:dyDescent="0.2">
      <c r="A2" t="s">
        <v>265</v>
      </c>
      <c r="B2" t="s">
        <v>420</v>
      </c>
      <c r="C2" t="s">
        <v>421</v>
      </c>
      <c r="D2" s="27">
        <v>12</v>
      </c>
      <c r="E2" s="27">
        <v>3</v>
      </c>
      <c r="F2" s="28">
        <v>2.6404157774512393</v>
      </c>
    </row>
    <row r="3" spans="1:6" x14ac:dyDescent="0.2">
      <c r="A3" t="s">
        <v>265</v>
      </c>
      <c r="B3" t="s">
        <v>422</v>
      </c>
      <c r="C3">
        <v>1985</v>
      </c>
      <c r="D3" s="27">
        <v>13</v>
      </c>
      <c r="E3" s="27">
        <v>1.86</v>
      </c>
      <c r="F3" s="28">
        <v>0.88679043040241723</v>
      </c>
    </row>
    <row r="4" spans="1:6" x14ac:dyDescent="0.2">
      <c r="A4" t="s">
        <v>263</v>
      </c>
      <c r="B4" t="s">
        <v>420</v>
      </c>
      <c r="C4" t="s">
        <v>423</v>
      </c>
      <c r="D4" s="27">
        <v>20.5</v>
      </c>
      <c r="E4" s="27">
        <v>1.86</v>
      </c>
      <c r="F4" s="28">
        <v>3.2844444444444445</v>
      </c>
    </row>
    <row r="5" spans="1:6" x14ac:dyDescent="0.2">
      <c r="B5" t="s">
        <v>420</v>
      </c>
      <c r="D5" s="27"/>
      <c r="E5" s="27">
        <v>1.8363514419852447</v>
      </c>
      <c r="F5" s="28">
        <v>1.6243654822335025</v>
      </c>
    </row>
    <row r="6" spans="1:6" x14ac:dyDescent="0.2">
      <c r="A6" t="s">
        <v>265</v>
      </c>
      <c r="B6" t="s">
        <v>420</v>
      </c>
      <c r="C6" t="s">
        <v>424</v>
      </c>
      <c r="D6" s="27">
        <v>14</v>
      </c>
      <c r="E6" s="27">
        <v>1.75</v>
      </c>
      <c r="F6" s="28">
        <v>1.2419677325473999</v>
      </c>
    </row>
    <row r="7" spans="1:6" x14ac:dyDescent="0.2">
      <c r="A7" t="s">
        <v>355</v>
      </c>
      <c r="B7" t="s">
        <v>422</v>
      </c>
      <c r="C7" t="s">
        <v>425</v>
      </c>
      <c r="D7" s="27">
        <v>5.8</v>
      </c>
      <c r="E7" s="27">
        <v>1.76</v>
      </c>
      <c r="F7" s="28">
        <v>2.06</v>
      </c>
    </row>
    <row r="8" spans="1:6" x14ac:dyDescent="0.2">
      <c r="A8" t="s">
        <v>265</v>
      </c>
      <c r="B8" t="s">
        <v>420</v>
      </c>
      <c r="C8" t="s">
        <v>426</v>
      </c>
      <c r="D8" s="27">
        <v>10</v>
      </c>
      <c r="E8" s="27">
        <v>1.67</v>
      </c>
      <c r="F8" s="28">
        <v>2.2000000000000002</v>
      </c>
    </row>
    <row r="9" spans="1:6" x14ac:dyDescent="0.2">
      <c r="A9" t="s">
        <v>265</v>
      </c>
      <c r="B9" t="s">
        <v>422</v>
      </c>
      <c r="C9" t="s">
        <v>427</v>
      </c>
      <c r="D9" s="27">
        <v>5.6666666666667425</v>
      </c>
      <c r="E9" s="27">
        <v>1.54</v>
      </c>
      <c r="F9" s="28">
        <v>0.9</v>
      </c>
    </row>
    <row r="10" spans="1:6" x14ac:dyDescent="0.2">
      <c r="A10" t="s">
        <v>265</v>
      </c>
      <c r="B10" t="s">
        <v>420</v>
      </c>
      <c r="C10" t="s">
        <v>428</v>
      </c>
      <c r="D10" s="27">
        <v>9.5</v>
      </c>
      <c r="E10" s="27">
        <v>1.36</v>
      </c>
      <c r="F10" s="28">
        <v>0.91</v>
      </c>
    </row>
    <row r="11" spans="1:6" x14ac:dyDescent="0.2">
      <c r="A11" t="s">
        <v>265</v>
      </c>
      <c r="B11" t="s">
        <v>420</v>
      </c>
      <c r="C11" t="s">
        <v>429</v>
      </c>
      <c r="D11" s="27">
        <v>4.9166666666667398</v>
      </c>
      <c r="E11" s="27">
        <v>1.1599999999999999</v>
      </c>
      <c r="F11" s="28">
        <v>0.94855305466237905</v>
      </c>
    </row>
    <row r="12" spans="1:6" x14ac:dyDescent="0.2">
      <c r="A12" t="s">
        <v>265</v>
      </c>
      <c r="B12" t="s">
        <v>422</v>
      </c>
      <c r="C12" t="s">
        <v>430</v>
      </c>
      <c r="D12" s="27">
        <v>14.1</v>
      </c>
      <c r="E12" s="27">
        <v>1.44</v>
      </c>
      <c r="F12" s="28">
        <v>2.76</v>
      </c>
    </row>
    <row r="13" spans="1:6" x14ac:dyDescent="0.2">
      <c r="A13" t="s">
        <v>431</v>
      </c>
      <c r="B13" t="s">
        <v>420</v>
      </c>
      <c r="C13" t="s">
        <v>432</v>
      </c>
      <c r="D13" s="27">
        <v>7.92</v>
      </c>
      <c r="E13" s="27">
        <v>1.1200000000000001</v>
      </c>
      <c r="F13" s="28">
        <v>1.08</v>
      </c>
    </row>
    <row r="14" spans="1:6" x14ac:dyDescent="0.2">
      <c r="A14" t="s">
        <v>263</v>
      </c>
      <c r="B14" t="s">
        <v>422</v>
      </c>
      <c r="C14">
        <v>1938</v>
      </c>
      <c r="D14" s="27">
        <v>1.83</v>
      </c>
      <c r="E14" s="27">
        <v>1.38</v>
      </c>
      <c r="F14" s="28">
        <v>0.99</v>
      </c>
    </row>
    <row r="15" spans="1:6" x14ac:dyDescent="0.2">
      <c r="A15" t="s">
        <v>390</v>
      </c>
      <c r="B15" t="s">
        <v>422</v>
      </c>
      <c r="C15" t="s">
        <v>401</v>
      </c>
      <c r="D15" s="27">
        <v>9.67</v>
      </c>
      <c r="E15" s="27">
        <v>1.35</v>
      </c>
      <c r="F15" s="28">
        <v>1.03</v>
      </c>
    </row>
    <row r="16" spans="1:6" x14ac:dyDescent="0.2">
      <c r="A16" t="s">
        <v>265</v>
      </c>
      <c r="B16" t="s">
        <v>420</v>
      </c>
      <c r="C16" t="s">
        <v>433</v>
      </c>
      <c r="D16" s="27">
        <v>15.3</v>
      </c>
      <c r="E16" s="27">
        <v>1.1086956521739131</v>
      </c>
      <c r="F16" s="28">
        <v>2</v>
      </c>
    </row>
    <row r="17" spans="1:6" x14ac:dyDescent="0.2">
      <c r="A17" t="s">
        <v>265</v>
      </c>
      <c r="B17" t="s">
        <v>420</v>
      </c>
      <c r="C17" t="s">
        <v>434</v>
      </c>
      <c r="D17" s="27">
        <v>4.3</v>
      </c>
      <c r="E17" s="27">
        <v>1.06</v>
      </c>
      <c r="F17" s="28">
        <v>1.32</v>
      </c>
    </row>
    <row r="18" spans="1:6" x14ac:dyDescent="0.2">
      <c r="A18" t="s">
        <v>265</v>
      </c>
      <c r="B18" t="s">
        <v>420</v>
      </c>
      <c r="C18" t="s">
        <v>356</v>
      </c>
      <c r="D18" s="27">
        <v>6.75</v>
      </c>
      <c r="E18" s="27">
        <v>1.02</v>
      </c>
      <c r="F18" s="28">
        <v>1</v>
      </c>
    </row>
    <row r="19" spans="1:6" x14ac:dyDescent="0.2">
      <c r="A19" t="s">
        <v>265</v>
      </c>
      <c r="B19" t="s">
        <v>420</v>
      </c>
      <c r="C19" t="s">
        <v>435</v>
      </c>
      <c r="D19" s="27">
        <v>10</v>
      </c>
      <c r="E19" s="27">
        <v>1.01</v>
      </c>
      <c r="F19" s="28">
        <v>1.2536292560085267</v>
      </c>
    </row>
    <row r="20" spans="1:6" x14ac:dyDescent="0.2">
      <c r="A20" t="s">
        <v>265</v>
      </c>
      <c r="B20" t="s">
        <v>422</v>
      </c>
      <c r="C20" t="s">
        <v>436</v>
      </c>
      <c r="D20" s="27">
        <v>8.1</v>
      </c>
      <c r="E20" s="27">
        <v>1.35</v>
      </c>
      <c r="F20" s="28">
        <v>0.87</v>
      </c>
    </row>
    <row r="21" spans="1:6" x14ac:dyDescent="0.2">
      <c r="A21" t="s">
        <v>265</v>
      </c>
      <c r="B21" t="s">
        <v>422</v>
      </c>
      <c r="C21">
        <v>1988</v>
      </c>
      <c r="D21" s="27">
        <v>8</v>
      </c>
      <c r="E21" s="27">
        <v>1.33</v>
      </c>
      <c r="F21" s="28">
        <v>0.82862523540489652</v>
      </c>
    </row>
    <row r="22" spans="1:6" x14ac:dyDescent="0.2">
      <c r="A22" t="s">
        <v>309</v>
      </c>
      <c r="B22" t="s">
        <v>420</v>
      </c>
      <c r="C22" t="s">
        <v>437</v>
      </c>
      <c r="D22" s="27">
        <v>6</v>
      </c>
      <c r="E22" s="71">
        <v>1</v>
      </c>
      <c r="F22" s="28">
        <v>2.5169959999999998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56C7-0259-4D4D-A051-2ABA5CBA464C}">
  <dimension ref="A1:WZO85"/>
  <sheetViews>
    <sheetView workbookViewId="0">
      <selection activeCell="H2" sqref="H2"/>
    </sheetView>
  </sheetViews>
  <sheetFormatPr baseColWidth="10" defaultRowHeight="16" x14ac:dyDescent="0.2"/>
  <cols>
    <col min="2" max="2" width="30.1640625" bestFit="1" customWidth="1"/>
    <col min="3" max="3" width="21.6640625" bestFit="1" customWidth="1"/>
    <col min="4" max="4" width="13.83203125" bestFit="1" customWidth="1"/>
    <col min="5" max="5" width="19.5" bestFit="1" customWidth="1"/>
    <col min="6" max="6" width="23.5" bestFit="1" customWidth="1"/>
    <col min="7" max="7" width="23" bestFit="1" customWidth="1"/>
    <col min="8" max="8" width="28.1640625" bestFit="1" customWidth="1"/>
  </cols>
  <sheetData>
    <row r="1" spans="1:16239" x14ac:dyDescent="0.2">
      <c r="A1" s="22" t="s">
        <v>250</v>
      </c>
      <c r="B1" s="22" t="s">
        <v>235</v>
      </c>
      <c r="C1" s="22" t="s">
        <v>251</v>
      </c>
      <c r="D1" s="22" t="s">
        <v>252</v>
      </c>
      <c r="E1" s="24" t="s">
        <v>253</v>
      </c>
      <c r="F1" s="23" t="s">
        <v>254</v>
      </c>
      <c r="G1" s="25" t="s">
        <v>255</v>
      </c>
      <c r="H1" s="26" t="s">
        <v>256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2"/>
      <c r="ST1" s="22"/>
      <c r="SU1" s="22"/>
      <c r="SV1" s="22"/>
      <c r="SW1" s="22"/>
      <c r="SX1" s="22"/>
      <c r="SY1" s="22"/>
      <c r="SZ1" s="22"/>
      <c r="TA1" s="22"/>
      <c r="TB1" s="22"/>
      <c r="TC1" s="22"/>
      <c r="TD1" s="22"/>
      <c r="TE1" s="22"/>
      <c r="TF1" s="22"/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2"/>
      <c r="ACP1" s="22"/>
      <c r="ACQ1" s="22"/>
      <c r="ACR1" s="22"/>
      <c r="ACS1" s="22"/>
      <c r="ACT1" s="22"/>
      <c r="ACU1" s="22"/>
      <c r="ACV1" s="22"/>
      <c r="ACW1" s="22"/>
      <c r="ACX1" s="22"/>
      <c r="ACY1" s="22"/>
      <c r="ACZ1" s="22"/>
      <c r="ADA1" s="22"/>
      <c r="ADB1" s="22"/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2"/>
      <c r="AML1" s="22"/>
      <c r="AMM1" s="22"/>
      <c r="AMN1" s="22"/>
      <c r="AMO1" s="22"/>
      <c r="AMP1" s="22"/>
      <c r="AMQ1" s="22"/>
      <c r="AMR1" s="22"/>
      <c r="AMS1" s="22"/>
      <c r="AMT1" s="22"/>
      <c r="AMU1" s="22"/>
      <c r="AMV1" s="22"/>
      <c r="AMW1" s="22"/>
      <c r="AMX1" s="22"/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2"/>
      <c r="AWH1" s="22"/>
      <c r="AWI1" s="22"/>
      <c r="AWJ1" s="22"/>
      <c r="AWK1" s="22"/>
      <c r="AWL1" s="22"/>
      <c r="AWM1" s="22"/>
      <c r="AWN1" s="22"/>
      <c r="AWO1" s="22"/>
      <c r="AWP1" s="22"/>
      <c r="AWQ1" s="22"/>
      <c r="AWR1" s="22"/>
      <c r="AWS1" s="22"/>
      <c r="AWT1" s="22"/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2"/>
      <c r="BGD1" s="22"/>
      <c r="BGE1" s="22"/>
      <c r="BGF1" s="22"/>
      <c r="BGG1" s="22"/>
      <c r="BGH1" s="22"/>
      <c r="BGI1" s="22"/>
      <c r="BGJ1" s="22"/>
      <c r="BGK1" s="22"/>
      <c r="BGL1" s="22"/>
      <c r="BGM1" s="22"/>
      <c r="BGN1" s="22"/>
      <c r="BGO1" s="22"/>
      <c r="BGP1" s="22"/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2"/>
      <c r="BPZ1" s="22"/>
      <c r="BQA1" s="22"/>
      <c r="BQB1" s="22"/>
      <c r="BQC1" s="22"/>
      <c r="BQD1" s="22"/>
      <c r="BQE1" s="22"/>
      <c r="BQF1" s="22"/>
      <c r="BQG1" s="22"/>
      <c r="BQH1" s="22"/>
      <c r="BQI1" s="22"/>
      <c r="BQJ1" s="22"/>
      <c r="BQK1" s="22"/>
      <c r="BQL1" s="22"/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2"/>
      <c r="BZV1" s="22"/>
      <c r="BZW1" s="22"/>
      <c r="BZX1" s="22"/>
      <c r="BZY1" s="22"/>
      <c r="BZZ1" s="22"/>
      <c r="CAA1" s="22"/>
      <c r="CAB1" s="22"/>
      <c r="CAC1" s="22"/>
      <c r="CAD1" s="22"/>
      <c r="CAE1" s="22"/>
      <c r="CAF1" s="22"/>
      <c r="CAG1" s="22"/>
      <c r="CAH1" s="22"/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2"/>
      <c r="CJR1" s="22"/>
      <c r="CJS1" s="22"/>
      <c r="CJT1" s="22"/>
      <c r="CJU1" s="22"/>
      <c r="CJV1" s="22"/>
      <c r="CJW1" s="22"/>
      <c r="CJX1" s="22"/>
      <c r="CJY1" s="22"/>
      <c r="CJZ1" s="22"/>
      <c r="CKA1" s="22"/>
      <c r="CKB1" s="22"/>
      <c r="CKC1" s="22"/>
      <c r="CKD1" s="22"/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2"/>
      <c r="CTN1" s="22"/>
      <c r="CTO1" s="22"/>
      <c r="CTP1" s="22"/>
      <c r="CTQ1" s="22"/>
      <c r="CTR1" s="22"/>
      <c r="CTS1" s="22"/>
      <c r="CTT1" s="22"/>
      <c r="CTU1" s="22"/>
      <c r="CTV1" s="22"/>
      <c r="CTW1" s="22"/>
      <c r="CTX1" s="22"/>
      <c r="CTY1" s="22"/>
      <c r="CTZ1" s="22"/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2"/>
      <c r="DDJ1" s="22"/>
      <c r="DDK1" s="22"/>
      <c r="DDL1" s="22"/>
      <c r="DDM1" s="22"/>
      <c r="DDN1" s="22"/>
      <c r="DDO1" s="22"/>
      <c r="DDP1" s="22"/>
      <c r="DDQ1" s="22"/>
      <c r="DDR1" s="22"/>
      <c r="DDS1" s="22"/>
      <c r="DDT1" s="22"/>
      <c r="DDU1" s="22"/>
      <c r="DDV1" s="22"/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2"/>
      <c r="DNF1" s="22"/>
      <c r="DNG1" s="22"/>
      <c r="DNH1" s="22"/>
      <c r="DNI1" s="22"/>
      <c r="DNJ1" s="22"/>
      <c r="DNK1" s="22"/>
      <c r="DNL1" s="22"/>
      <c r="DNM1" s="22"/>
      <c r="DNN1" s="22"/>
      <c r="DNO1" s="22"/>
      <c r="DNP1" s="22"/>
      <c r="DNQ1" s="22"/>
      <c r="DNR1" s="22"/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2"/>
      <c r="DXB1" s="22"/>
      <c r="DXC1" s="22"/>
      <c r="DXD1" s="22"/>
      <c r="DXE1" s="22"/>
      <c r="DXF1" s="22"/>
      <c r="DXG1" s="22"/>
      <c r="DXH1" s="22"/>
      <c r="DXI1" s="22"/>
      <c r="DXJ1" s="22"/>
      <c r="DXK1" s="22"/>
      <c r="DXL1" s="22"/>
      <c r="DXM1" s="22"/>
      <c r="DXN1" s="22"/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2"/>
      <c r="EGX1" s="22"/>
      <c r="EGY1" s="22"/>
      <c r="EGZ1" s="22"/>
      <c r="EHA1" s="22"/>
      <c r="EHB1" s="22"/>
      <c r="EHC1" s="22"/>
      <c r="EHD1" s="22"/>
      <c r="EHE1" s="22"/>
      <c r="EHF1" s="22"/>
      <c r="EHG1" s="22"/>
      <c r="EHH1" s="22"/>
      <c r="EHI1" s="22"/>
      <c r="EHJ1" s="22"/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2"/>
      <c r="EQT1" s="22"/>
      <c r="EQU1" s="22"/>
      <c r="EQV1" s="22"/>
      <c r="EQW1" s="22"/>
      <c r="EQX1" s="22"/>
      <c r="EQY1" s="22"/>
      <c r="EQZ1" s="22"/>
      <c r="ERA1" s="22"/>
      <c r="ERB1" s="22"/>
      <c r="ERC1" s="22"/>
      <c r="ERD1" s="22"/>
      <c r="ERE1" s="22"/>
      <c r="ERF1" s="22"/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2"/>
      <c r="FAP1" s="22"/>
      <c r="FAQ1" s="22"/>
      <c r="FAR1" s="22"/>
      <c r="FAS1" s="22"/>
      <c r="FAT1" s="22"/>
      <c r="FAU1" s="22"/>
      <c r="FAV1" s="22"/>
      <c r="FAW1" s="22"/>
      <c r="FAX1" s="22"/>
      <c r="FAY1" s="22"/>
      <c r="FAZ1" s="22"/>
      <c r="FBA1" s="22"/>
      <c r="FBB1" s="22"/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2"/>
      <c r="FKL1" s="22"/>
      <c r="FKM1" s="22"/>
      <c r="FKN1" s="22"/>
      <c r="FKO1" s="22"/>
      <c r="FKP1" s="22"/>
      <c r="FKQ1" s="22"/>
      <c r="FKR1" s="22"/>
      <c r="FKS1" s="22"/>
      <c r="FKT1" s="22"/>
      <c r="FKU1" s="22"/>
      <c r="FKV1" s="22"/>
      <c r="FKW1" s="22"/>
      <c r="FKX1" s="22"/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2"/>
      <c r="FUH1" s="22"/>
      <c r="FUI1" s="22"/>
      <c r="FUJ1" s="22"/>
      <c r="FUK1" s="22"/>
      <c r="FUL1" s="22"/>
      <c r="FUM1" s="22"/>
      <c r="FUN1" s="22"/>
      <c r="FUO1" s="22"/>
      <c r="FUP1" s="22"/>
      <c r="FUQ1" s="22"/>
      <c r="FUR1" s="22"/>
      <c r="FUS1" s="22"/>
      <c r="FUT1" s="22"/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2"/>
      <c r="GED1" s="22"/>
      <c r="GEE1" s="22"/>
      <c r="GEF1" s="22"/>
      <c r="GEG1" s="22"/>
      <c r="GEH1" s="22"/>
      <c r="GEI1" s="22"/>
      <c r="GEJ1" s="22"/>
      <c r="GEK1" s="22"/>
      <c r="GEL1" s="22"/>
      <c r="GEM1" s="22"/>
      <c r="GEN1" s="22"/>
      <c r="GEO1" s="22"/>
      <c r="GEP1" s="22"/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2"/>
      <c r="GNZ1" s="22"/>
      <c r="GOA1" s="22"/>
      <c r="GOB1" s="22"/>
      <c r="GOC1" s="22"/>
      <c r="GOD1" s="22"/>
      <c r="GOE1" s="22"/>
      <c r="GOF1" s="22"/>
      <c r="GOG1" s="22"/>
      <c r="GOH1" s="22"/>
      <c r="GOI1" s="22"/>
      <c r="GOJ1" s="22"/>
      <c r="GOK1" s="22"/>
      <c r="GOL1" s="22"/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2"/>
      <c r="GXV1" s="22"/>
      <c r="GXW1" s="22"/>
      <c r="GXX1" s="22"/>
      <c r="GXY1" s="22"/>
      <c r="GXZ1" s="22"/>
      <c r="GYA1" s="22"/>
      <c r="GYB1" s="22"/>
      <c r="GYC1" s="22"/>
      <c r="GYD1" s="22"/>
      <c r="GYE1" s="22"/>
      <c r="GYF1" s="22"/>
      <c r="GYG1" s="22"/>
      <c r="GYH1" s="22"/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2"/>
      <c r="HHR1" s="22"/>
      <c r="HHS1" s="22"/>
      <c r="HHT1" s="22"/>
      <c r="HHU1" s="22"/>
      <c r="HHV1" s="22"/>
      <c r="HHW1" s="22"/>
      <c r="HHX1" s="22"/>
      <c r="HHY1" s="22"/>
      <c r="HHZ1" s="22"/>
      <c r="HIA1" s="22"/>
      <c r="HIB1" s="22"/>
      <c r="HIC1" s="22"/>
      <c r="HID1" s="22"/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2"/>
      <c r="HRN1" s="22"/>
      <c r="HRO1" s="22"/>
      <c r="HRP1" s="22"/>
      <c r="HRQ1" s="22"/>
      <c r="HRR1" s="22"/>
      <c r="HRS1" s="22"/>
      <c r="HRT1" s="22"/>
      <c r="HRU1" s="22"/>
      <c r="HRV1" s="22"/>
      <c r="HRW1" s="22"/>
      <c r="HRX1" s="22"/>
      <c r="HRY1" s="22"/>
      <c r="HRZ1" s="22"/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2"/>
      <c r="IBJ1" s="22"/>
      <c r="IBK1" s="22"/>
      <c r="IBL1" s="22"/>
      <c r="IBM1" s="22"/>
      <c r="IBN1" s="22"/>
      <c r="IBO1" s="22"/>
      <c r="IBP1" s="22"/>
      <c r="IBQ1" s="22"/>
      <c r="IBR1" s="22"/>
      <c r="IBS1" s="22"/>
      <c r="IBT1" s="22"/>
      <c r="IBU1" s="22"/>
      <c r="IBV1" s="22"/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2"/>
      <c r="ILF1" s="22"/>
      <c r="ILG1" s="22"/>
      <c r="ILH1" s="22"/>
      <c r="ILI1" s="22"/>
      <c r="ILJ1" s="22"/>
      <c r="ILK1" s="22"/>
      <c r="ILL1" s="22"/>
      <c r="ILM1" s="22"/>
      <c r="ILN1" s="22"/>
      <c r="ILO1" s="22"/>
      <c r="ILP1" s="22"/>
      <c r="ILQ1" s="22"/>
      <c r="ILR1" s="22"/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2"/>
      <c r="IVB1" s="22"/>
      <c r="IVC1" s="22"/>
      <c r="IVD1" s="22"/>
      <c r="IVE1" s="22"/>
      <c r="IVF1" s="22"/>
      <c r="IVG1" s="22"/>
      <c r="IVH1" s="22"/>
      <c r="IVI1" s="22"/>
      <c r="IVJ1" s="22"/>
      <c r="IVK1" s="22"/>
      <c r="IVL1" s="22"/>
      <c r="IVM1" s="22"/>
      <c r="IVN1" s="22"/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2"/>
      <c r="JEX1" s="22"/>
      <c r="JEY1" s="22"/>
      <c r="JEZ1" s="22"/>
      <c r="JFA1" s="22"/>
      <c r="JFB1" s="22"/>
      <c r="JFC1" s="22"/>
      <c r="JFD1" s="22"/>
      <c r="JFE1" s="22"/>
      <c r="JFF1" s="22"/>
      <c r="JFG1" s="22"/>
      <c r="JFH1" s="22"/>
      <c r="JFI1" s="22"/>
      <c r="JFJ1" s="22"/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2"/>
      <c r="JOT1" s="22"/>
      <c r="JOU1" s="22"/>
      <c r="JOV1" s="22"/>
      <c r="JOW1" s="22"/>
      <c r="JOX1" s="22"/>
      <c r="JOY1" s="22"/>
      <c r="JOZ1" s="22"/>
      <c r="JPA1" s="22"/>
      <c r="JPB1" s="22"/>
      <c r="JPC1" s="22"/>
      <c r="JPD1" s="22"/>
      <c r="JPE1" s="22"/>
      <c r="JPF1" s="22"/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2"/>
      <c r="JYP1" s="22"/>
      <c r="JYQ1" s="22"/>
      <c r="JYR1" s="22"/>
      <c r="JYS1" s="22"/>
      <c r="JYT1" s="22"/>
      <c r="JYU1" s="22"/>
      <c r="JYV1" s="22"/>
      <c r="JYW1" s="22"/>
      <c r="JYX1" s="22"/>
      <c r="JYY1" s="22"/>
      <c r="JYZ1" s="22"/>
      <c r="JZA1" s="22"/>
      <c r="JZB1" s="22"/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2"/>
      <c r="KIL1" s="22"/>
      <c r="KIM1" s="22"/>
      <c r="KIN1" s="22"/>
      <c r="KIO1" s="22"/>
      <c r="KIP1" s="22"/>
      <c r="KIQ1" s="22"/>
      <c r="KIR1" s="22"/>
      <c r="KIS1" s="22"/>
      <c r="KIT1" s="22"/>
      <c r="KIU1" s="22"/>
      <c r="KIV1" s="22"/>
      <c r="KIW1" s="22"/>
      <c r="KIX1" s="22"/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2"/>
      <c r="KSH1" s="22"/>
      <c r="KSI1" s="22"/>
      <c r="KSJ1" s="22"/>
      <c r="KSK1" s="22"/>
      <c r="KSL1" s="22"/>
      <c r="KSM1" s="22"/>
      <c r="KSN1" s="22"/>
      <c r="KSO1" s="22"/>
      <c r="KSP1" s="22"/>
      <c r="KSQ1" s="22"/>
      <c r="KSR1" s="22"/>
      <c r="KSS1" s="22"/>
      <c r="KST1" s="22"/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2"/>
      <c r="LCD1" s="22"/>
      <c r="LCE1" s="22"/>
      <c r="LCF1" s="22"/>
      <c r="LCG1" s="22"/>
      <c r="LCH1" s="22"/>
      <c r="LCI1" s="22"/>
      <c r="LCJ1" s="22"/>
      <c r="LCK1" s="22"/>
      <c r="LCL1" s="22"/>
      <c r="LCM1" s="22"/>
      <c r="LCN1" s="22"/>
      <c r="LCO1" s="22"/>
      <c r="LCP1" s="22"/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2"/>
      <c r="LLZ1" s="22"/>
      <c r="LMA1" s="22"/>
      <c r="LMB1" s="22"/>
      <c r="LMC1" s="22"/>
      <c r="LMD1" s="22"/>
      <c r="LME1" s="22"/>
      <c r="LMF1" s="22"/>
      <c r="LMG1" s="22"/>
      <c r="LMH1" s="22"/>
      <c r="LMI1" s="22"/>
      <c r="LMJ1" s="22"/>
      <c r="LMK1" s="22"/>
      <c r="LML1" s="22"/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2"/>
      <c r="LVV1" s="22"/>
      <c r="LVW1" s="22"/>
      <c r="LVX1" s="22"/>
      <c r="LVY1" s="22"/>
      <c r="LVZ1" s="22"/>
      <c r="LWA1" s="22"/>
      <c r="LWB1" s="22"/>
      <c r="LWC1" s="22"/>
      <c r="LWD1" s="22"/>
      <c r="LWE1" s="22"/>
      <c r="LWF1" s="22"/>
      <c r="LWG1" s="22"/>
      <c r="LWH1" s="22"/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2"/>
      <c r="MFR1" s="22"/>
      <c r="MFS1" s="22"/>
      <c r="MFT1" s="22"/>
      <c r="MFU1" s="22"/>
      <c r="MFV1" s="22"/>
      <c r="MFW1" s="22"/>
      <c r="MFX1" s="22"/>
      <c r="MFY1" s="22"/>
      <c r="MFZ1" s="22"/>
      <c r="MGA1" s="22"/>
      <c r="MGB1" s="22"/>
      <c r="MGC1" s="22"/>
      <c r="MGD1" s="22"/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2"/>
      <c r="MPN1" s="22"/>
      <c r="MPO1" s="22"/>
      <c r="MPP1" s="22"/>
      <c r="MPQ1" s="22"/>
      <c r="MPR1" s="22"/>
      <c r="MPS1" s="22"/>
      <c r="MPT1" s="22"/>
      <c r="MPU1" s="22"/>
      <c r="MPV1" s="22"/>
      <c r="MPW1" s="22"/>
      <c r="MPX1" s="22"/>
      <c r="MPY1" s="22"/>
      <c r="MPZ1" s="22"/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2"/>
      <c r="MZJ1" s="22"/>
      <c r="MZK1" s="22"/>
      <c r="MZL1" s="22"/>
      <c r="MZM1" s="22"/>
      <c r="MZN1" s="22"/>
      <c r="MZO1" s="22"/>
      <c r="MZP1" s="22"/>
      <c r="MZQ1" s="22"/>
      <c r="MZR1" s="22"/>
      <c r="MZS1" s="22"/>
      <c r="MZT1" s="22"/>
      <c r="MZU1" s="22"/>
      <c r="MZV1" s="22"/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2"/>
      <c r="NJF1" s="22"/>
      <c r="NJG1" s="22"/>
      <c r="NJH1" s="22"/>
      <c r="NJI1" s="22"/>
      <c r="NJJ1" s="22"/>
      <c r="NJK1" s="22"/>
      <c r="NJL1" s="22"/>
      <c r="NJM1" s="22"/>
      <c r="NJN1" s="22"/>
      <c r="NJO1" s="22"/>
      <c r="NJP1" s="22"/>
      <c r="NJQ1" s="22"/>
      <c r="NJR1" s="22"/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2"/>
      <c r="NTB1" s="22"/>
      <c r="NTC1" s="22"/>
      <c r="NTD1" s="22"/>
      <c r="NTE1" s="22"/>
      <c r="NTF1" s="22"/>
      <c r="NTG1" s="22"/>
      <c r="NTH1" s="22"/>
      <c r="NTI1" s="22"/>
      <c r="NTJ1" s="22"/>
      <c r="NTK1" s="22"/>
      <c r="NTL1" s="22"/>
      <c r="NTM1" s="22"/>
      <c r="NTN1" s="22"/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2"/>
      <c r="OCX1" s="22"/>
      <c r="OCY1" s="22"/>
      <c r="OCZ1" s="22"/>
      <c r="ODA1" s="22"/>
      <c r="ODB1" s="22"/>
      <c r="ODC1" s="22"/>
      <c r="ODD1" s="22"/>
      <c r="ODE1" s="22"/>
      <c r="ODF1" s="22"/>
      <c r="ODG1" s="22"/>
      <c r="ODH1" s="22"/>
      <c r="ODI1" s="22"/>
      <c r="ODJ1" s="22"/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2"/>
      <c r="OMT1" s="22"/>
      <c r="OMU1" s="22"/>
      <c r="OMV1" s="22"/>
      <c r="OMW1" s="22"/>
      <c r="OMX1" s="22"/>
      <c r="OMY1" s="22"/>
      <c r="OMZ1" s="22"/>
      <c r="ONA1" s="22"/>
      <c r="ONB1" s="22"/>
      <c r="ONC1" s="22"/>
      <c r="OND1" s="22"/>
      <c r="ONE1" s="22"/>
      <c r="ONF1" s="22"/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2"/>
      <c r="OWP1" s="22"/>
      <c r="OWQ1" s="22"/>
      <c r="OWR1" s="22"/>
      <c r="OWS1" s="22"/>
      <c r="OWT1" s="22"/>
      <c r="OWU1" s="22"/>
      <c r="OWV1" s="22"/>
      <c r="OWW1" s="22"/>
      <c r="OWX1" s="22"/>
      <c r="OWY1" s="22"/>
      <c r="OWZ1" s="22"/>
      <c r="OXA1" s="22"/>
      <c r="OXB1" s="22"/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2"/>
      <c r="PGL1" s="22"/>
      <c r="PGM1" s="22"/>
      <c r="PGN1" s="22"/>
      <c r="PGO1" s="22"/>
      <c r="PGP1" s="22"/>
      <c r="PGQ1" s="22"/>
      <c r="PGR1" s="22"/>
      <c r="PGS1" s="22"/>
      <c r="PGT1" s="22"/>
      <c r="PGU1" s="22"/>
      <c r="PGV1" s="22"/>
      <c r="PGW1" s="22"/>
      <c r="PGX1" s="22"/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2"/>
      <c r="PQH1" s="22"/>
      <c r="PQI1" s="22"/>
      <c r="PQJ1" s="22"/>
      <c r="PQK1" s="22"/>
      <c r="PQL1" s="22"/>
      <c r="PQM1" s="22"/>
      <c r="PQN1" s="22"/>
      <c r="PQO1" s="22"/>
      <c r="PQP1" s="22"/>
      <c r="PQQ1" s="22"/>
      <c r="PQR1" s="22"/>
      <c r="PQS1" s="22"/>
      <c r="PQT1" s="22"/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2"/>
      <c r="QAD1" s="22"/>
      <c r="QAE1" s="22"/>
      <c r="QAF1" s="22"/>
      <c r="QAG1" s="22"/>
      <c r="QAH1" s="22"/>
      <c r="QAI1" s="22"/>
      <c r="QAJ1" s="22"/>
      <c r="QAK1" s="22"/>
      <c r="QAL1" s="22"/>
      <c r="QAM1" s="22"/>
      <c r="QAN1" s="22"/>
      <c r="QAO1" s="22"/>
      <c r="QAP1" s="22"/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2"/>
      <c r="QJZ1" s="22"/>
      <c r="QKA1" s="22"/>
      <c r="QKB1" s="22"/>
      <c r="QKC1" s="22"/>
      <c r="QKD1" s="22"/>
      <c r="QKE1" s="22"/>
      <c r="QKF1" s="22"/>
      <c r="QKG1" s="22"/>
      <c r="QKH1" s="22"/>
      <c r="QKI1" s="22"/>
      <c r="QKJ1" s="22"/>
      <c r="QKK1" s="22"/>
      <c r="QKL1" s="22"/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2"/>
      <c r="QTV1" s="22"/>
      <c r="QTW1" s="22"/>
      <c r="QTX1" s="22"/>
      <c r="QTY1" s="22"/>
      <c r="QTZ1" s="22"/>
      <c r="QUA1" s="22"/>
      <c r="QUB1" s="22"/>
      <c r="QUC1" s="22"/>
      <c r="QUD1" s="22"/>
      <c r="QUE1" s="22"/>
      <c r="QUF1" s="22"/>
      <c r="QUG1" s="22"/>
      <c r="QUH1" s="22"/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2"/>
      <c r="RDR1" s="22"/>
      <c r="RDS1" s="22"/>
      <c r="RDT1" s="22"/>
      <c r="RDU1" s="22"/>
      <c r="RDV1" s="22"/>
      <c r="RDW1" s="22"/>
      <c r="RDX1" s="22"/>
      <c r="RDY1" s="22"/>
      <c r="RDZ1" s="22"/>
      <c r="REA1" s="22"/>
      <c r="REB1" s="22"/>
      <c r="REC1" s="22"/>
      <c r="RED1" s="22"/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2"/>
      <c r="RNN1" s="22"/>
      <c r="RNO1" s="22"/>
      <c r="RNP1" s="22"/>
      <c r="RNQ1" s="22"/>
      <c r="RNR1" s="22"/>
      <c r="RNS1" s="22"/>
      <c r="RNT1" s="22"/>
      <c r="RNU1" s="22"/>
      <c r="RNV1" s="22"/>
      <c r="RNW1" s="22"/>
      <c r="RNX1" s="22"/>
      <c r="RNY1" s="22"/>
      <c r="RNZ1" s="22"/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2"/>
      <c r="RXJ1" s="22"/>
      <c r="RXK1" s="22"/>
      <c r="RXL1" s="22"/>
      <c r="RXM1" s="22"/>
      <c r="RXN1" s="22"/>
      <c r="RXO1" s="22"/>
      <c r="RXP1" s="22"/>
      <c r="RXQ1" s="22"/>
      <c r="RXR1" s="22"/>
      <c r="RXS1" s="22"/>
      <c r="RXT1" s="22"/>
      <c r="RXU1" s="22"/>
      <c r="RXV1" s="22"/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2"/>
      <c r="SHF1" s="22"/>
      <c r="SHG1" s="22"/>
      <c r="SHH1" s="22"/>
      <c r="SHI1" s="22"/>
      <c r="SHJ1" s="22"/>
      <c r="SHK1" s="22"/>
      <c r="SHL1" s="22"/>
      <c r="SHM1" s="22"/>
      <c r="SHN1" s="22"/>
      <c r="SHO1" s="22"/>
      <c r="SHP1" s="22"/>
      <c r="SHQ1" s="22"/>
      <c r="SHR1" s="22"/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2"/>
      <c r="SRB1" s="22"/>
      <c r="SRC1" s="22"/>
      <c r="SRD1" s="22"/>
      <c r="SRE1" s="22"/>
      <c r="SRF1" s="22"/>
      <c r="SRG1" s="22"/>
      <c r="SRH1" s="22"/>
      <c r="SRI1" s="22"/>
      <c r="SRJ1" s="22"/>
      <c r="SRK1" s="22"/>
      <c r="SRL1" s="22"/>
      <c r="SRM1" s="22"/>
      <c r="SRN1" s="22"/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2"/>
      <c r="TAX1" s="22"/>
      <c r="TAY1" s="22"/>
      <c r="TAZ1" s="22"/>
      <c r="TBA1" s="22"/>
      <c r="TBB1" s="22"/>
      <c r="TBC1" s="22"/>
      <c r="TBD1" s="22"/>
      <c r="TBE1" s="22"/>
      <c r="TBF1" s="22"/>
      <c r="TBG1" s="22"/>
      <c r="TBH1" s="22"/>
      <c r="TBI1" s="22"/>
      <c r="TBJ1" s="22"/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2"/>
      <c r="TKT1" s="22"/>
      <c r="TKU1" s="22"/>
      <c r="TKV1" s="22"/>
      <c r="TKW1" s="22"/>
      <c r="TKX1" s="22"/>
      <c r="TKY1" s="22"/>
      <c r="TKZ1" s="22"/>
      <c r="TLA1" s="22"/>
      <c r="TLB1" s="22"/>
      <c r="TLC1" s="22"/>
      <c r="TLD1" s="22"/>
      <c r="TLE1" s="22"/>
      <c r="TLF1" s="22"/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2"/>
      <c r="TUP1" s="22"/>
      <c r="TUQ1" s="22"/>
      <c r="TUR1" s="22"/>
      <c r="TUS1" s="22"/>
      <c r="TUT1" s="22"/>
      <c r="TUU1" s="22"/>
      <c r="TUV1" s="22"/>
      <c r="TUW1" s="22"/>
      <c r="TUX1" s="22"/>
      <c r="TUY1" s="22"/>
      <c r="TUZ1" s="22"/>
      <c r="TVA1" s="22"/>
      <c r="TVB1" s="22"/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2"/>
      <c r="UEL1" s="22"/>
      <c r="UEM1" s="22"/>
      <c r="UEN1" s="22"/>
      <c r="UEO1" s="22"/>
      <c r="UEP1" s="22"/>
      <c r="UEQ1" s="22"/>
      <c r="UER1" s="22"/>
      <c r="UES1" s="22"/>
      <c r="UET1" s="22"/>
      <c r="UEU1" s="22"/>
      <c r="UEV1" s="22"/>
      <c r="UEW1" s="22"/>
      <c r="UEX1" s="22"/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2"/>
      <c r="UOH1" s="22"/>
      <c r="UOI1" s="22"/>
      <c r="UOJ1" s="22"/>
      <c r="UOK1" s="22"/>
      <c r="UOL1" s="22"/>
      <c r="UOM1" s="22"/>
      <c r="UON1" s="22"/>
      <c r="UOO1" s="22"/>
      <c r="UOP1" s="22"/>
      <c r="UOQ1" s="22"/>
      <c r="UOR1" s="22"/>
      <c r="UOS1" s="22"/>
      <c r="UOT1" s="22"/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2"/>
      <c r="UYD1" s="22"/>
      <c r="UYE1" s="22"/>
      <c r="UYF1" s="22"/>
      <c r="UYG1" s="22"/>
      <c r="UYH1" s="22"/>
      <c r="UYI1" s="22"/>
      <c r="UYJ1" s="22"/>
      <c r="UYK1" s="22"/>
      <c r="UYL1" s="22"/>
      <c r="UYM1" s="22"/>
      <c r="UYN1" s="22"/>
      <c r="UYO1" s="22"/>
      <c r="UYP1" s="22"/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2"/>
      <c r="VHZ1" s="22"/>
      <c r="VIA1" s="22"/>
      <c r="VIB1" s="22"/>
      <c r="VIC1" s="22"/>
      <c r="VID1" s="22"/>
      <c r="VIE1" s="22"/>
      <c r="VIF1" s="22"/>
      <c r="VIG1" s="22"/>
      <c r="VIH1" s="22"/>
      <c r="VII1" s="22"/>
      <c r="VIJ1" s="22"/>
      <c r="VIK1" s="22"/>
      <c r="VIL1" s="22"/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2"/>
      <c r="VRV1" s="22"/>
      <c r="VRW1" s="22"/>
      <c r="VRX1" s="22"/>
      <c r="VRY1" s="22"/>
      <c r="VRZ1" s="22"/>
      <c r="VSA1" s="22"/>
      <c r="VSB1" s="22"/>
      <c r="VSC1" s="22"/>
      <c r="VSD1" s="22"/>
      <c r="VSE1" s="22"/>
      <c r="VSF1" s="22"/>
      <c r="VSG1" s="22"/>
      <c r="VSH1" s="22"/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2"/>
      <c r="WBR1" s="22"/>
      <c r="WBS1" s="22"/>
      <c r="WBT1" s="22"/>
      <c r="WBU1" s="22"/>
      <c r="WBV1" s="22"/>
      <c r="WBW1" s="22"/>
      <c r="WBX1" s="22"/>
      <c r="WBY1" s="22"/>
      <c r="WBZ1" s="22"/>
      <c r="WCA1" s="22"/>
      <c r="WCB1" s="22"/>
      <c r="WCC1" s="22"/>
      <c r="WCD1" s="22"/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2"/>
      <c r="WLN1" s="22"/>
      <c r="WLO1" s="22"/>
      <c r="WLP1" s="22"/>
      <c r="WLQ1" s="22"/>
      <c r="WLR1" s="22"/>
      <c r="WLS1" s="22"/>
      <c r="WLT1" s="22"/>
      <c r="WLU1" s="22"/>
      <c r="WLV1" s="22"/>
      <c r="WLW1" s="22"/>
      <c r="WLX1" s="22"/>
      <c r="WLY1" s="22"/>
      <c r="WLZ1" s="22"/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2"/>
      <c r="WVJ1" s="22"/>
      <c r="WVK1" s="22"/>
      <c r="WVL1" s="22"/>
      <c r="WVM1" s="22"/>
      <c r="WVN1" s="22"/>
      <c r="WVO1" s="22"/>
      <c r="WVP1" s="22"/>
      <c r="WVQ1" s="22"/>
      <c r="WVR1" s="22"/>
      <c r="WVS1" s="22"/>
      <c r="WVT1" s="22"/>
      <c r="WVU1" s="22"/>
      <c r="WVV1" s="22"/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</row>
    <row r="2" spans="1:16239" x14ac:dyDescent="0.2">
      <c r="A2">
        <v>2166</v>
      </c>
      <c r="B2" t="s">
        <v>237</v>
      </c>
      <c r="C2" t="s">
        <v>85</v>
      </c>
      <c r="D2" t="s">
        <v>85</v>
      </c>
      <c r="E2" s="28">
        <v>0.9889</v>
      </c>
      <c r="F2" s="27">
        <v>1.5517000000000001</v>
      </c>
      <c r="G2" s="29">
        <v>-2.4857</v>
      </c>
      <c r="H2">
        <v>15.761268158009681</v>
      </c>
    </row>
    <row r="3" spans="1:16239" x14ac:dyDescent="0.2">
      <c r="A3">
        <v>1349</v>
      </c>
      <c r="B3" t="s">
        <v>238</v>
      </c>
      <c r="C3" t="s">
        <v>85</v>
      </c>
      <c r="D3" t="s">
        <v>85</v>
      </c>
      <c r="E3" s="28">
        <v>1.1026</v>
      </c>
      <c r="F3" s="27"/>
      <c r="G3" s="29">
        <v>-0.33560000000000001</v>
      </c>
      <c r="H3">
        <v>8676.6906589999999</v>
      </c>
    </row>
    <row r="4" spans="1:16239" x14ac:dyDescent="0.2">
      <c r="A4">
        <v>1460</v>
      </c>
      <c r="B4" t="s">
        <v>240</v>
      </c>
      <c r="C4">
        <v>2008</v>
      </c>
      <c r="D4">
        <v>2009</v>
      </c>
      <c r="E4" s="28">
        <v>1.0599000000000001</v>
      </c>
      <c r="F4" s="27"/>
      <c r="G4" s="29">
        <v>0</v>
      </c>
      <c r="H4">
        <v>1.9772636234000001</v>
      </c>
    </row>
    <row r="5" spans="1:16239" x14ac:dyDescent="0.2">
      <c r="A5">
        <v>2122</v>
      </c>
      <c r="B5" t="s">
        <v>241</v>
      </c>
      <c r="C5">
        <v>2007</v>
      </c>
      <c r="D5">
        <v>2008</v>
      </c>
      <c r="E5" s="28">
        <v>0.99819999999999998</v>
      </c>
      <c r="F5" s="27"/>
      <c r="G5" s="29">
        <v>0</v>
      </c>
      <c r="H5">
        <v>29.367882439999999</v>
      </c>
    </row>
    <row r="6" spans="1:16239" x14ac:dyDescent="0.2">
      <c r="A6">
        <v>2507</v>
      </c>
      <c r="B6" t="s">
        <v>240</v>
      </c>
      <c r="C6">
        <v>2007</v>
      </c>
      <c r="D6">
        <v>2007</v>
      </c>
      <c r="E6" s="28">
        <v>0.94069999999999998</v>
      </c>
      <c r="F6" s="27"/>
      <c r="G6" s="29">
        <v>0</v>
      </c>
      <c r="H6">
        <v>24.716198507000001</v>
      </c>
    </row>
    <row r="7" spans="1:16239" x14ac:dyDescent="0.2">
      <c r="A7">
        <v>2707</v>
      </c>
      <c r="B7" t="s">
        <v>240</v>
      </c>
      <c r="C7">
        <v>2009</v>
      </c>
      <c r="D7">
        <v>2010</v>
      </c>
      <c r="E7" s="28">
        <v>0.89810000000000001</v>
      </c>
      <c r="F7" s="27"/>
      <c r="G7" s="29">
        <v>0</v>
      </c>
      <c r="H7">
        <v>1.3356296876</v>
      </c>
    </row>
    <row r="8" spans="1:16239" x14ac:dyDescent="0.2">
      <c r="A8">
        <v>2716</v>
      </c>
      <c r="B8" t="s">
        <v>234</v>
      </c>
      <c r="C8">
        <v>2009</v>
      </c>
      <c r="D8">
        <v>2010</v>
      </c>
      <c r="E8" s="28">
        <v>0.89610000000000001</v>
      </c>
      <c r="F8" s="27"/>
      <c r="G8" s="29">
        <v>0</v>
      </c>
      <c r="H8">
        <v>3.4944725413000004</v>
      </c>
    </row>
    <row r="9" spans="1:16239" x14ac:dyDescent="0.2">
      <c r="A9">
        <v>2739</v>
      </c>
      <c r="B9" t="s">
        <v>234</v>
      </c>
      <c r="C9">
        <v>2009</v>
      </c>
      <c r="D9">
        <v>2010</v>
      </c>
      <c r="E9" s="28">
        <v>0.88900000000000001</v>
      </c>
      <c r="F9" s="27"/>
      <c r="G9" s="29">
        <v>0</v>
      </c>
      <c r="H9">
        <v>0.93697927439999995</v>
      </c>
    </row>
    <row r="10" spans="1:16239" x14ac:dyDescent="0.2">
      <c r="A10">
        <v>2891</v>
      </c>
      <c r="B10" t="s">
        <v>239</v>
      </c>
      <c r="C10">
        <v>2008</v>
      </c>
      <c r="D10">
        <v>2008</v>
      </c>
      <c r="E10" s="28">
        <v>0.83389999999999997</v>
      </c>
      <c r="F10" s="27"/>
      <c r="G10" s="29">
        <v>0</v>
      </c>
      <c r="H10">
        <v>11.793325112400002</v>
      </c>
    </row>
    <row r="11" spans="1:16239" x14ac:dyDescent="0.2">
      <c r="A11">
        <v>2963</v>
      </c>
      <c r="B11" t="s">
        <v>237</v>
      </c>
      <c r="C11">
        <v>2006</v>
      </c>
      <c r="D11">
        <v>2008</v>
      </c>
      <c r="E11" s="28">
        <v>0.81230000000000002</v>
      </c>
      <c r="F11" s="27"/>
      <c r="G11" s="29">
        <v>0</v>
      </c>
      <c r="H11">
        <v>16.997769174999998</v>
      </c>
    </row>
    <row r="12" spans="1:16239" x14ac:dyDescent="0.2">
      <c r="A12">
        <v>3002</v>
      </c>
      <c r="B12" t="s">
        <v>240</v>
      </c>
      <c r="C12">
        <v>2008</v>
      </c>
      <c r="D12">
        <v>2010</v>
      </c>
      <c r="E12" s="28">
        <v>0.79349999999999998</v>
      </c>
      <c r="F12" s="27"/>
      <c r="G12" s="29">
        <v>0</v>
      </c>
      <c r="H12">
        <v>5.0715598166999998</v>
      </c>
    </row>
    <row r="13" spans="1:16239" x14ac:dyDescent="0.2">
      <c r="A13">
        <v>3279</v>
      </c>
      <c r="B13" t="s">
        <v>240</v>
      </c>
      <c r="C13">
        <v>2009</v>
      </c>
      <c r="D13">
        <v>2010</v>
      </c>
      <c r="E13" s="28">
        <v>0.62060000000000004</v>
      </c>
      <c r="F13" s="27"/>
      <c r="G13" s="29">
        <v>0</v>
      </c>
      <c r="H13">
        <v>0.89404909295000001</v>
      </c>
    </row>
    <row r="14" spans="1:16239" x14ac:dyDescent="0.2">
      <c r="A14">
        <v>3330</v>
      </c>
      <c r="B14" t="s">
        <v>240</v>
      </c>
      <c r="C14">
        <v>2009</v>
      </c>
      <c r="D14">
        <v>2010</v>
      </c>
      <c r="E14" s="28">
        <v>0.56889999999999996</v>
      </c>
      <c r="F14" s="27"/>
      <c r="G14" s="29">
        <v>0</v>
      </c>
      <c r="H14">
        <v>0.67785338361000003</v>
      </c>
    </row>
    <row r="15" spans="1:16239" x14ac:dyDescent="0.2">
      <c r="A15">
        <v>3419</v>
      </c>
      <c r="B15" t="s">
        <v>240</v>
      </c>
      <c r="C15">
        <v>2007</v>
      </c>
      <c r="D15">
        <v>2008</v>
      </c>
      <c r="E15" s="28">
        <v>0.4834</v>
      </c>
      <c r="F15" s="27"/>
      <c r="G15" s="29">
        <v>0</v>
      </c>
      <c r="H15">
        <v>1.6344567252</v>
      </c>
    </row>
    <row r="16" spans="1:16239" x14ac:dyDescent="0.2">
      <c r="A16">
        <v>3156</v>
      </c>
      <c r="B16" t="s">
        <v>237</v>
      </c>
      <c r="C16">
        <v>2005</v>
      </c>
      <c r="D16">
        <v>2008</v>
      </c>
      <c r="E16" s="28">
        <v>0.71419999999999995</v>
      </c>
      <c r="F16" s="27">
        <v>1.0369999999999999</v>
      </c>
      <c r="G16" s="29">
        <v>1.1599999999999999E-2</v>
      </c>
      <c r="H16">
        <v>18.009508090282633</v>
      </c>
    </row>
    <row r="17" spans="1:8" x14ac:dyDescent="0.2">
      <c r="A17">
        <v>3240</v>
      </c>
      <c r="B17" t="s">
        <v>240</v>
      </c>
      <c r="C17">
        <v>2007</v>
      </c>
      <c r="D17" t="s">
        <v>85</v>
      </c>
      <c r="E17" s="28">
        <v>0.64449999999999996</v>
      </c>
      <c r="F17" s="27"/>
      <c r="G17" s="29">
        <v>0.08</v>
      </c>
      <c r="H17">
        <v>0.19950000000000001</v>
      </c>
    </row>
    <row r="18" spans="1:8" x14ac:dyDescent="0.2">
      <c r="A18">
        <v>2149</v>
      </c>
      <c r="B18" t="s">
        <v>234</v>
      </c>
      <c r="C18">
        <v>2006</v>
      </c>
      <c r="D18">
        <v>2007</v>
      </c>
      <c r="E18" s="28">
        <v>0.99250000000000005</v>
      </c>
      <c r="F18" s="27"/>
      <c r="G18" s="29">
        <v>0.30159999999999998</v>
      </c>
      <c r="H18">
        <v>8.2412995652000003</v>
      </c>
    </row>
    <row r="19" spans="1:8" x14ac:dyDescent="0.2">
      <c r="A19">
        <v>4295</v>
      </c>
      <c r="B19" t="s">
        <v>238</v>
      </c>
      <c r="C19">
        <v>2012</v>
      </c>
      <c r="D19">
        <v>2012</v>
      </c>
      <c r="E19" s="28">
        <v>1</v>
      </c>
      <c r="F19" s="27">
        <v>0.79738560000000003</v>
      </c>
      <c r="G19" s="29">
        <v>0.36</v>
      </c>
      <c r="H19">
        <v>1.309632E-2</v>
      </c>
    </row>
    <row r="20" spans="1:8" x14ac:dyDescent="0.2">
      <c r="A20">
        <v>2329</v>
      </c>
      <c r="B20" t="s">
        <v>240</v>
      </c>
      <c r="C20">
        <v>2008</v>
      </c>
      <c r="D20">
        <v>2009</v>
      </c>
      <c r="E20" s="28">
        <v>0.95809999999999995</v>
      </c>
      <c r="F20" s="27"/>
      <c r="G20" s="29">
        <v>0.6946</v>
      </c>
      <c r="H20">
        <v>3.6570189643000002</v>
      </c>
    </row>
    <row r="21" spans="1:8" x14ac:dyDescent="0.2">
      <c r="A21">
        <v>1552</v>
      </c>
      <c r="B21" t="s">
        <v>242</v>
      </c>
      <c r="C21">
        <v>2010</v>
      </c>
      <c r="D21">
        <v>2010</v>
      </c>
      <c r="E21" s="28">
        <v>1.0319</v>
      </c>
      <c r="F21" s="27"/>
      <c r="G21" s="29">
        <v>0.72</v>
      </c>
      <c r="H21" t="s">
        <v>85</v>
      </c>
    </row>
    <row r="22" spans="1:8" x14ac:dyDescent="0.2">
      <c r="A22">
        <v>2306</v>
      </c>
      <c r="B22" t="s">
        <v>243</v>
      </c>
      <c r="C22">
        <v>2006</v>
      </c>
      <c r="D22">
        <v>2007</v>
      </c>
      <c r="E22" s="28">
        <v>0.96120000000000005</v>
      </c>
      <c r="F22" s="27">
        <v>2.25</v>
      </c>
      <c r="G22" s="29">
        <v>0.72940000000000005</v>
      </c>
      <c r="H22">
        <v>7.1870250697412557</v>
      </c>
    </row>
    <row r="23" spans="1:8" x14ac:dyDescent="0.2">
      <c r="A23">
        <v>2141</v>
      </c>
      <c r="B23" t="s">
        <v>243</v>
      </c>
      <c r="C23">
        <v>2006</v>
      </c>
      <c r="D23">
        <v>2007</v>
      </c>
      <c r="E23" s="28">
        <v>0.995</v>
      </c>
      <c r="F23" s="27">
        <v>1.4</v>
      </c>
      <c r="G23" s="29">
        <v>0.8</v>
      </c>
      <c r="H23">
        <v>2.141850614</v>
      </c>
    </row>
    <row r="24" spans="1:8" x14ac:dyDescent="0.2">
      <c r="A24">
        <v>1012</v>
      </c>
      <c r="B24" t="s">
        <v>243</v>
      </c>
      <c r="C24">
        <v>2005</v>
      </c>
      <c r="D24">
        <v>2006</v>
      </c>
      <c r="E24" s="28">
        <v>1.3161</v>
      </c>
      <c r="F24" s="27">
        <v>1</v>
      </c>
      <c r="G24" s="29">
        <v>0.83809999999999996</v>
      </c>
      <c r="H24">
        <v>12.38183169324382</v>
      </c>
    </row>
    <row r="25" spans="1:8" x14ac:dyDescent="0.2">
      <c r="A25">
        <v>1371</v>
      </c>
      <c r="B25" t="s">
        <v>240</v>
      </c>
      <c r="C25">
        <v>2007</v>
      </c>
      <c r="D25">
        <v>2009</v>
      </c>
      <c r="E25" s="28">
        <v>1.0913999999999999</v>
      </c>
      <c r="F25" s="27">
        <v>2.1818</v>
      </c>
      <c r="G25" s="29">
        <v>0.85709999999999997</v>
      </c>
      <c r="H25">
        <v>3.4692484170000002</v>
      </c>
    </row>
    <row r="26" spans="1:8" x14ac:dyDescent="0.2">
      <c r="A26">
        <v>4286</v>
      </c>
      <c r="B26" t="s">
        <v>244</v>
      </c>
      <c r="C26">
        <v>2012</v>
      </c>
      <c r="D26">
        <v>2013</v>
      </c>
      <c r="E26" s="28">
        <v>2</v>
      </c>
      <c r="F26" s="27">
        <v>6.9836070000000001</v>
      </c>
      <c r="G26" s="29">
        <v>1</v>
      </c>
      <c r="H26">
        <v>3.3085440000000001E-2</v>
      </c>
    </row>
    <row r="27" spans="1:8" x14ac:dyDescent="0.2">
      <c r="A27">
        <v>4301</v>
      </c>
      <c r="B27" t="s">
        <v>245</v>
      </c>
      <c r="C27">
        <v>2010</v>
      </c>
      <c r="D27">
        <v>2012</v>
      </c>
      <c r="E27" s="28">
        <v>0.87692309999999996</v>
      </c>
      <c r="F27" s="27">
        <v>6.96875</v>
      </c>
      <c r="G27" s="29">
        <v>1</v>
      </c>
      <c r="H27">
        <v>9.8222399999999994E-3</v>
      </c>
    </row>
    <row r="28" spans="1:8" x14ac:dyDescent="0.2">
      <c r="A28">
        <v>4287</v>
      </c>
      <c r="B28" t="s">
        <v>238</v>
      </c>
      <c r="C28">
        <v>2012</v>
      </c>
      <c r="D28">
        <v>2013</v>
      </c>
      <c r="E28" s="28">
        <v>1.074592</v>
      </c>
      <c r="F28" s="27">
        <v>4.1621620000000004</v>
      </c>
      <c r="G28" s="29">
        <v>1</v>
      </c>
      <c r="H28">
        <v>0.31775808</v>
      </c>
    </row>
    <row r="29" spans="1:8" x14ac:dyDescent="0.2">
      <c r="A29">
        <v>855</v>
      </c>
      <c r="B29" t="s">
        <v>240</v>
      </c>
      <c r="C29">
        <v>2007</v>
      </c>
      <c r="D29">
        <v>2009</v>
      </c>
      <c r="E29" s="28">
        <v>1.4973000000000001</v>
      </c>
      <c r="F29" s="27">
        <v>3.75</v>
      </c>
      <c r="G29" s="29">
        <v>1</v>
      </c>
      <c r="H29">
        <v>1.694319481</v>
      </c>
    </row>
    <row r="30" spans="1:8" x14ac:dyDescent="0.2">
      <c r="A30">
        <v>4288</v>
      </c>
      <c r="B30" t="s">
        <v>246</v>
      </c>
      <c r="C30">
        <v>2011</v>
      </c>
      <c r="D30">
        <v>2013</v>
      </c>
      <c r="E30" s="28">
        <v>1.2555559999999999</v>
      </c>
      <c r="F30" s="27">
        <v>2.6612019999999998</v>
      </c>
      <c r="G30" s="29">
        <v>1</v>
      </c>
      <c r="H30">
        <v>3.8944319999999998E-2</v>
      </c>
    </row>
    <row r="31" spans="1:8" x14ac:dyDescent="0.2">
      <c r="A31">
        <v>4302</v>
      </c>
      <c r="B31" t="s">
        <v>245</v>
      </c>
      <c r="C31">
        <v>2013</v>
      </c>
      <c r="D31">
        <v>2013</v>
      </c>
      <c r="E31" s="28">
        <v>1.3753439999999999</v>
      </c>
      <c r="F31" s="27">
        <v>1.514286</v>
      </c>
      <c r="G31" s="29">
        <v>1</v>
      </c>
      <c r="H31">
        <v>0.37910399999999994</v>
      </c>
    </row>
    <row r="32" spans="1:8" x14ac:dyDescent="0.2">
      <c r="A32">
        <v>4299</v>
      </c>
      <c r="B32" t="s">
        <v>245</v>
      </c>
      <c r="C32">
        <v>2012</v>
      </c>
      <c r="D32">
        <v>2013</v>
      </c>
      <c r="E32" s="28">
        <v>1.32772</v>
      </c>
      <c r="F32" s="27">
        <v>1.5020579999999999</v>
      </c>
      <c r="G32" s="29">
        <v>1</v>
      </c>
      <c r="H32">
        <v>1.059768</v>
      </c>
    </row>
    <row r="33" spans="1:8" x14ac:dyDescent="0.2">
      <c r="A33">
        <v>4304</v>
      </c>
      <c r="B33" t="s">
        <v>238</v>
      </c>
      <c r="C33">
        <v>2012</v>
      </c>
      <c r="D33">
        <v>2013</v>
      </c>
      <c r="E33" s="28">
        <v>0.9956332</v>
      </c>
      <c r="F33" s="27">
        <v>1.3025640000000001</v>
      </c>
      <c r="G33" s="29">
        <v>1</v>
      </c>
      <c r="H33">
        <v>3.9288959999999998E-2</v>
      </c>
    </row>
    <row r="34" spans="1:8" x14ac:dyDescent="0.2">
      <c r="A34">
        <v>4298</v>
      </c>
      <c r="B34" t="s">
        <v>238</v>
      </c>
      <c r="C34">
        <v>2012</v>
      </c>
      <c r="D34">
        <v>2013</v>
      </c>
      <c r="E34" s="28">
        <v>1.3812500000000001</v>
      </c>
      <c r="F34" s="27">
        <v>1.1612899999999999</v>
      </c>
      <c r="G34" s="29">
        <v>1</v>
      </c>
      <c r="H34">
        <v>3.808272E-2</v>
      </c>
    </row>
    <row r="35" spans="1:8" x14ac:dyDescent="0.2">
      <c r="A35">
        <v>1627</v>
      </c>
      <c r="B35" t="s">
        <v>240</v>
      </c>
      <c r="C35">
        <v>2007</v>
      </c>
      <c r="D35">
        <v>2009</v>
      </c>
      <c r="E35" s="28">
        <v>1.0057</v>
      </c>
      <c r="F35" s="27">
        <v>1.1429</v>
      </c>
      <c r="G35" s="29">
        <v>1</v>
      </c>
      <c r="H35">
        <v>0.53536845399999999</v>
      </c>
    </row>
    <row r="36" spans="1:8" x14ac:dyDescent="0.2">
      <c r="A36">
        <v>2539</v>
      </c>
      <c r="B36" t="s">
        <v>243</v>
      </c>
      <c r="C36">
        <v>2007</v>
      </c>
      <c r="D36">
        <v>2007</v>
      </c>
      <c r="E36" s="28">
        <v>0.93559999999999999</v>
      </c>
      <c r="F36" s="27">
        <v>1.1429</v>
      </c>
      <c r="G36" s="29">
        <v>1</v>
      </c>
      <c r="H36">
        <v>0.937924533</v>
      </c>
    </row>
    <row r="37" spans="1:8" x14ac:dyDescent="0.2">
      <c r="A37">
        <v>1624</v>
      </c>
      <c r="B37" t="s">
        <v>237</v>
      </c>
      <c r="C37">
        <v>2007</v>
      </c>
      <c r="D37">
        <v>2008</v>
      </c>
      <c r="E37" s="28">
        <v>1.0064</v>
      </c>
      <c r="F37" s="27">
        <v>1.0909</v>
      </c>
      <c r="G37" s="29">
        <v>1</v>
      </c>
      <c r="H37">
        <v>1.282688252</v>
      </c>
    </row>
    <row r="38" spans="1:8" x14ac:dyDescent="0.2">
      <c r="A38">
        <v>4306</v>
      </c>
      <c r="B38" t="s">
        <v>238</v>
      </c>
      <c r="C38">
        <v>2012</v>
      </c>
      <c r="D38">
        <v>2013</v>
      </c>
      <c r="E38" s="28">
        <v>1.1145039999999999</v>
      </c>
      <c r="F38" s="27">
        <v>1.004831</v>
      </c>
      <c r="G38" s="29">
        <v>1</v>
      </c>
      <c r="H38">
        <v>0.12579360000000001</v>
      </c>
    </row>
    <row r="39" spans="1:8" x14ac:dyDescent="0.2">
      <c r="A39">
        <v>718</v>
      </c>
      <c r="B39" t="s">
        <v>237</v>
      </c>
      <c r="C39">
        <v>2008</v>
      </c>
      <c r="D39">
        <v>2009</v>
      </c>
      <c r="E39" s="28">
        <v>1.6860999999999999</v>
      </c>
      <c r="F39" s="27">
        <v>1</v>
      </c>
      <c r="G39" s="29">
        <v>1</v>
      </c>
      <c r="H39">
        <v>190.57768099613978</v>
      </c>
    </row>
    <row r="40" spans="1:8" x14ac:dyDescent="0.2">
      <c r="A40">
        <v>1021</v>
      </c>
      <c r="B40" t="s">
        <v>239</v>
      </c>
      <c r="C40">
        <v>2005</v>
      </c>
      <c r="D40">
        <v>2006</v>
      </c>
      <c r="E40" s="28">
        <v>1.3103</v>
      </c>
      <c r="F40" s="27">
        <v>1</v>
      </c>
      <c r="G40" s="29">
        <v>1</v>
      </c>
      <c r="H40">
        <v>2.7417618469999998</v>
      </c>
    </row>
    <row r="41" spans="1:8" x14ac:dyDescent="0.2">
      <c r="A41">
        <v>1330</v>
      </c>
      <c r="B41" t="s">
        <v>240</v>
      </c>
      <c r="C41">
        <v>2007</v>
      </c>
      <c r="D41">
        <v>2008</v>
      </c>
      <c r="E41" s="28">
        <v>1.1101000000000001</v>
      </c>
      <c r="F41" s="27">
        <v>1</v>
      </c>
      <c r="G41" s="29">
        <v>1</v>
      </c>
      <c r="H41">
        <v>0.41124356200000001</v>
      </c>
    </row>
    <row r="42" spans="1:8" x14ac:dyDescent="0.2">
      <c r="A42">
        <v>2072</v>
      </c>
      <c r="B42" t="s">
        <v>240</v>
      </c>
      <c r="C42" t="s">
        <v>85</v>
      </c>
      <c r="D42" t="s">
        <v>85</v>
      </c>
      <c r="E42" s="28">
        <v>1</v>
      </c>
      <c r="F42" s="27">
        <v>1</v>
      </c>
      <c r="G42" s="29">
        <v>1</v>
      </c>
      <c r="H42" s="30">
        <v>9.7601964960000007</v>
      </c>
    </row>
    <row r="43" spans="1:8" x14ac:dyDescent="0.2">
      <c r="A43">
        <v>2264</v>
      </c>
      <c r="B43" t="s">
        <v>243</v>
      </c>
      <c r="C43">
        <v>2007</v>
      </c>
      <c r="D43">
        <v>2008</v>
      </c>
      <c r="E43" s="28">
        <v>0.96850000000000003</v>
      </c>
      <c r="F43" s="27">
        <v>1</v>
      </c>
      <c r="G43" s="29">
        <v>1</v>
      </c>
      <c r="H43">
        <v>0.90245114999999998</v>
      </c>
    </row>
    <row r="44" spans="1:8" x14ac:dyDescent="0.2">
      <c r="A44">
        <v>4292</v>
      </c>
      <c r="B44" t="s">
        <v>238</v>
      </c>
      <c r="C44">
        <v>2013</v>
      </c>
      <c r="D44">
        <v>2013</v>
      </c>
      <c r="E44" s="28">
        <v>0.88926190000000005</v>
      </c>
      <c r="F44" s="27">
        <v>1</v>
      </c>
      <c r="G44" s="29">
        <v>1</v>
      </c>
      <c r="H44">
        <v>2.8755038399999999E-2</v>
      </c>
    </row>
    <row r="45" spans="1:8" x14ac:dyDescent="0.2">
      <c r="A45">
        <v>2932</v>
      </c>
      <c r="B45" t="s">
        <v>243</v>
      </c>
      <c r="C45">
        <v>2007</v>
      </c>
      <c r="D45">
        <v>2008</v>
      </c>
      <c r="E45" s="28">
        <v>0.82569999999999999</v>
      </c>
      <c r="F45" s="27">
        <v>1</v>
      </c>
      <c r="G45" s="29">
        <v>1</v>
      </c>
      <c r="H45">
        <v>23.758915757619359</v>
      </c>
    </row>
    <row r="46" spans="1:8" x14ac:dyDescent="0.2">
      <c r="A46">
        <v>3113</v>
      </c>
      <c r="B46" t="s">
        <v>243</v>
      </c>
      <c r="C46">
        <v>2007</v>
      </c>
      <c r="D46">
        <v>2008</v>
      </c>
      <c r="E46" s="28">
        <v>0.73580000000000001</v>
      </c>
      <c r="F46" s="27">
        <v>1</v>
      </c>
      <c r="G46" s="29">
        <v>1</v>
      </c>
      <c r="H46">
        <v>2.3271163459999999</v>
      </c>
    </row>
    <row r="47" spans="1:8" x14ac:dyDescent="0.2">
      <c r="A47">
        <v>4291</v>
      </c>
      <c r="B47" t="s">
        <v>238</v>
      </c>
      <c r="C47">
        <v>2012</v>
      </c>
      <c r="D47">
        <v>2012</v>
      </c>
      <c r="E47" s="28">
        <v>0.52173910000000001</v>
      </c>
      <c r="F47" s="27">
        <v>1</v>
      </c>
      <c r="G47" s="29">
        <v>1</v>
      </c>
      <c r="H47">
        <v>6.2035200000000006E-3</v>
      </c>
    </row>
    <row r="48" spans="1:8" x14ac:dyDescent="0.2">
      <c r="A48">
        <v>4290</v>
      </c>
      <c r="B48" t="s">
        <v>247</v>
      </c>
      <c r="C48">
        <v>2013</v>
      </c>
      <c r="D48">
        <v>2013</v>
      </c>
      <c r="E48" s="28">
        <v>0.91545049999999994</v>
      </c>
      <c r="F48" s="27">
        <v>0.97590359999999998</v>
      </c>
      <c r="G48" s="29">
        <v>1</v>
      </c>
      <c r="H48">
        <v>7.1235364800000006E-2</v>
      </c>
    </row>
    <row r="49" spans="1:8" x14ac:dyDescent="0.2">
      <c r="A49">
        <v>385</v>
      </c>
      <c r="B49" t="s">
        <v>248</v>
      </c>
      <c r="C49">
        <v>2007</v>
      </c>
      <c r="D49">
        <v>2010</v>
      </c>
      <c r="E49" s="28">
        <v>2.8793000000000002</v>
      </c>
      <c r="F49" s="27"/>
      <c r="G49" s="29">
        <v>1</v>
      </c>
      <c r="H49">
        <v>1.421850675</v>
      </c>
    </row>
    <row r="50" spans="1:8" x14ac:dyDescent="0.2">
      <c r="A50">
        <v>471</v>
      </c>
      <c r="B50" t="s">
        <v>248</v>
      </c>
      <c r="C50">
        <v>2009</v>
      </c>
      <c r="D50">
        <v>2009</v>
      </c>
      <c r="E50" s="28">
        <v>2.3104</v>
      </c>
      <c r="F50" s="27"/>
      <c r="G50" s="29">
        <v>1</v>
      </c>
      <c r="H50" t="s">
        <v>85</v>
      </c>
    </row>
    <row r="51" spans="1:8" x14ac:dyDescent="0.2">
      <c r="A51">
        <v>509</v>
      </c>
      <c r="B51" t="s">
        <v>242</v>
      </c>
      <c r="C51">
        <v>2009</v>
      </c>
      <c r="D51">
        <v>2009</v>
      </c>
      <c r="E51" s="28">
        <v>2.165</v>
      </c>
      <c r="F51" s="27"/>
      <c r="G51" s="29">
        <v>1</v>
      </c>
      <c r="H51" t="s">
        <v>85</v>
      </c>
    </row>
    <row r="52" spans="1:8" x14ac:dyDescent="0.2">
      <c r="A52">
        <v>611</v>
      </c>
      <c r="B52" t="s">
        <v>249</v>
      </c>
      <c r="C52">
        <v>2008</v>
      </c>
      <c r="D52">
        <v>2009</v>
      </c>
      <c r="E52" s="28">
        <v>1.9363999999999999</v>
      </c>
      <c r="F52" s="27"/>
      <c r="G52" s="29">
        <v>1</v>
      </c>
      <c r="H52">
        <v>3.06005990641E-3</v>
      </c>
    </row>
    <row r="53" spans="1:8" x14ac:dyDescent="0.2">
      <c r="A53">
        <v>4293</v>
      </c>
      <c r="B53" t="s">
        <v>238</v>
      </c>
      <c r="C53">
        <v>2012</v>
      </c>
      <c r="D53">
        <v>2013</v>
      </c>
      <c r="E53" s="28">
        <v>1.67448</v>
      </c>
      <c r="F53" s="27"/>
      <c r="G53" s="29">
        <v>1</v>
      </c>
      <c r="H53">
        <v>0.19130621759999999</v>
      </c>
    </row>
    <row r="54" spans="1:8" x14ac:dyDescent="0.2">
      <c r="A54">
        <v>1115</v>
      </c>
      <c r="B54" t="s">
        <v>240</v>
      </c>
      <c r="C54">
        <v>2009</v>
      </c>
      <c r="D54">
        <v>2009</v>
      </c>
      <c r="E54" s="28">
        <v>1.2333000000000001</v>
      </c>
      <c r="F54" s="27"/>
      <c r="G54" s="29">
        <v>1</v>
      </c>
      <c r="H54">
        <v>37.797633220000002</v>
      </c>
    </row>
    <row r="55" spans="1:8" x14ac:dyDescent="0.2">
      <c r="A55">
        <v>1201</v>
      </c>
      <c r="B55" t="s">
        <v>242</v>
      </c>
      <c r="C55">
        <v>2007</v>
      </c>
      <c r="D55">
        <v>2008</v>
      </c>
      <c r="E55" s="28">
        <v>1.1772</v>
      </c>
      <c r="F55" s="27"/>
      <c r="G55" s="29">
        <v>1</v>
      </c>
      <c r="H55">
        <v>2.0692731599999998</v>
      </c>
    </row>
    <row r="56" spans="1:8" x14ac:dyDescent="0.2">
      <c r="A56">
        <v>1379</v>
      </c>
      <c r="B56" t="s">
        <v>242</v>
      </c>
      <c r="C56">
        <v>2009</v>
      </c>
      <c r="D56">
        <v>2010</v>
      </c>
      <c r="E56" s="28">
        <v>1.0865</v>
      </c>
      <c r="F56" s="27"/>
      <c r="G56" s="29">
        <v>1</v>
      </c>
      <c r="H56" t="s">
        <v>85</v>
      </c>
    </row>
    <row r="57" spans="1:8" x14ac:dyDescent="0.2">
      <c r="A57">
        <v>1422</v>
      </c>
      <c r="B57" t="s">
        <v>242</v>
      </c>
      <c r="C57">
        <v>2008</v>
      </c>
      <c r="D57">
        <v>2010</v>
      </c>
      <c r="E57" s="28">
        <v>1.0729</v>
      </c>
      <c r="F57" s="27"/>
      <c r="G57" s="29">
        <v>1</v>
      </c>
      <c r="H57">
        <v>0.35857812507000003</v>
      </c>
    </row>
    <row r="58" spans="1:8" x14ac:dyDescent="0.2">
      <c r="A58">
        <v>1539</v>
      </c>
      <c r="B58" t="s">
        <v>242</v>
      </c>
      <c r="C58">
        <v>2009</v>
      </c>
      <c r="D58">
        <v>2009</v>
      </c>
      <c r="E58" s="28">
        <v>1.0367</v>
      </c>
      <c r="F58" s="27"/>
      <c r="G58" s="29">
        <v>1</v>
      </c>
      <c r="H58" t="s">
        <v>85</v>
      </c>
    </row>
    <row r="59" spans="1:8" x14ac:dyDescent="0.2">
      <c r="A59">
        <v>4303</v>
      </c>
      <c r="B59" t="s">
        <v>245</v>
      </c>
      <c r="C59">
        <v>2012</v>
      </c>
      <c r="D59">
        <v>2012</v>
      </c>
      <c r="E59" s="28">
        <v>1.0304800000000001</v>
      </c>
      <c r="F59" s="27"/>
      <c r="G59" s="29">
        <v>1</v>
      </c>
      <c r="H59">
        <v>0.42546324959999998</v>
      </c>
    </row>
    <row r="60" spans="1:8" x14ac:dyDescent="0.2">
      <c r="A60">
        <v>1694</v>
      </c>
      <c r="B60" t="s">
        <v>242</v>
      </c>
      <c r="C60" t="s">
        <v>85</v>
      </c>
      <c r="D60" t="s">
        <v>85</v>
      </c>
      <c r="E60" s="28">
        <v>1</v>
      </c>
      <c r="F60" s="27"/>
      <c r="G60" s="29">
        <v>1</v>
      </c>
      <c r="H60" t="s">
        <v>85</v>
      </c>
    </row>
    <row r="61" spans="1:8" x14ac:dyDescent="0.2">
      <c r="A61">
        <v>4307</v>
      </c>
      <c r="B61" t="s">
        <v>238</v>
      </c>
      <c r="C61">
        <v>2011</v>
      </c>
      <c r="D61">
        <v>2013</v>
      </c>
      <c r="E61" s="28">
        <v>1</v>
      </c>
      <c r="F61" s="27"/>
      <c r="G61" s="29">
        <v>1</v>
      </c>
      <c r="H61">
        <v>1.7232000000000001E-2</v>
      </c>
    </row>
    <row r="62" spans="1:8" x14ac:dyDescent="0.2">
      <c r="A62">
        <v>2065</v>
      </c>
      <c r="B62" t="s">
        <v>248</v>
      </c>
      <c r="C62">
        <v>2009</v>
      </c>
      <c r="D62">
        <v>2009</v>
      </c>
      <c r="E62" s="28">
        <v>1</v>
      </c>
      <c r="F62" s="27"/>
      <c r="G62" s="29">
        <v>1</v>
      </c>
      <c r="H62" t="s">
        <v>85</v>
      </c>
    </row>
    <row r="63" spans="1:8" x14ac:dyDescent="0.2">
      <c r="A63">
        <v>2071</v>
      </c>
      <c r="B63" t="s">
        <v>248</v>
      </c>
      <c r="C63">
        <v>2010</v>
      </c>
      <c r="D63">
        <v>2010</v>
      </c>
      <c r="E63" s="28">
        <v>1</v>
      </c>
      <c r="F63" s="27"/>
      <c r="G63" s="29">
        <v>1</v>
      </c>
      <c r="H63" t="s">
        <v>85</v>
      </c>
    </row>
    <row r="64" spans="1:8" x14ac:dyDescent="0.2">
      <c r="A64">
        <v>2079</v>
      </c>
      <c r="B64" t="s">
        <v>248</v>
      </c>
      <c r="C64">
        <v>2010</v>
      </c>
      <c r="D64">
        <v>2010</v>
      </c>
      <c r="E64" s="28">
        <v>1</v>
      </c>
      <c r="F64" s="27"/>
      <c r="G64" s="29">
        <v>1</v>
      </c>
      <c r="H64" t="s">
        <v>85</v>
      </c>
    </row>
    <row r="65" spans="1:8" x14ac:dyDescent="0.2">
      <c r="A65">
        <v>2142</v>
      </c>
      <c r="B65" t="s">
        <v>242</v>
      </c>
      <c r="C65">
        <v>2009</v>
      </c>
      <c r="D65">
        <v>2009</v>
      </c>
      <c r="E65" s="28">
        <v>0.99439999999999995</v>
      </c>
      <c r="F65" s="27"/>
      <c r="G65" s="29">
        <v>1</v>
      </c>
      <c r="H65" t="s">
        <v>85</v>
      </c>
    </row>
    <row r="66" spans="1:8" x14ac:dyDescent="0.2">
      <c r="A66">
        <v>2220</v>
      </c>
      <c r="B66" t="s">
        <v>242</v>
      </c>
      <c r="C66">
        <v>2009</v>
      </c>
      <c r="D66">
        <v>2010</v>
      </c>
      <c r="E66" s="28">
        <v>0.9768</v>
      </c>
      <c r="F66" s="27"/>
      <c r="G66" s="29">
        <v>1</v>
      </c>
      <c r="H66" t="s">
        <v>85</v>
      </c>
    </row>
    <row r="67" spans="1:8" x14ac:dyDescent="0.2">
      <c r="A67">
        <v>2665</v>
      </c>
      <c r="B67" t="s">
        <v>240</v>
      </c>
      <c r="C67">
        <v>2008</v>
      </c>
      <c r="D67">
        <v>2009</v>
      </c>
      <c r="E67" s="28">
        <v>0.91</v>
      </c>
      <c r="F67" s="27"/>
      <c r="G67" s="29">
        <v>1</v>
      </c>
      <c r="H67">
        <v>2.5419829773</v>
      </c>
    </row>
    <row r="68" spans="1:8" x14ac:dyDescent="0.2">
      <c r="A68">
        <v>2753</v>
      </c>
      <c r="B68" t="s">
        <v>240</v>
      </c>
      <c r="C68">
        <v>2009</v>
      </c>
      <c r="D68">
        <v>2009</v>
      </c>
      <c r="E68" s="28">
        <v>0.88449999999999995</v>
      </c>
      <c r="F68" s="27"/>
      <c r="G68" s="29">
        <v>1</v>
      </c>
      <c r="H68">
        <v>0.63638520124999998</v>
      </c>
    </row>
    <row r="69" spans="1:8" x14ac:dyDescent="0.2">
      <c r="A69">
        <v>3066</v>
      </c>
      <c r="B69" t="s">
        <v>242</v>
      </c>
      <c r="C69">
        <v>2010</v>
      </c>
      <c r="D69">
        <v>2010</v>
      </c>
      <c r="E69" s="28">
        <v>0.75019999999999998</v>
      </c>
      <c r="F69" s="27"/>
      <c r="G69" s="29">
        <v>1</v>
      </c>
      <c r="H69" t="s">
        <v>85</v>
      </c>
    </row>
    <row r="70" spans="1:8" x14ac:dyDescent="0.2">
      <c r="A70">
        <v>3542</v>
      </c>
      <c r="B70" t="s">
        <v>242</v>
      </c>
      <c r="C70">
        <v>2009</v>
      </c>
      <c r="D70">
        <v>2009</v>
      </c>
      <c r="E70" s="28">
        <v>0.2422</v>
      </c>
      <c r="F70" s="27"/>
      <c r="G70" s="29">
        <v>1</v>
      </c>
      <c r="H70" t="s">
        <v>85</v>
      </c>
    </row>
    <row r="71" spans="1:8" x14ac:dyDescent="0.2">
      <c r="A71">
        <v>3553</v>
      </c>
      <c r="B71" t="s">
        <v>242</v>
      </c>
      <c r="C71" t="s">
        <v>85</v>
      </c>
      <c r="D71" t="s">
        <v>85</v>
      </c>
      <c r="E71" s="28">
        <v>0.17949999999999999</v>
      </c>
      <c r="F71" s="27"/>
      <c r="G71" s="29">
        <v>1</v>
      </c>
      <c r="H71" t="s">
        <v>85</v>
      </c>
    </row>
    <row r="72" spans="1:8" x14ac:dyDescent="0.2">
      <c r="A72">
        <v>3592</v>
      </c>
      <c r="B72" t="s">
        <v>242</v>
      </c>
      <c r="C72">
        <v>2009</v>
      </c>
      <c r="D72">
        <v>2009</v>
      </c>
      <c r="E72" s="28">
        <v>3.7699999999999997E-2</v>
      </c>
      <c r="F72" s="27"/>
      <c r="G72" s="29">
        <v>1</v>
      </c>
      <c r="H72" t="s">
        <v>85</v>
      </c>
    </row>
    <row r="73" spans="1:8" x14ac:dyDescent="0.2">
      <c r="A73">
        <v>936</v>
      </c>
      <c r="B73" t="s">
        <v>243</v>
      </c>
      <c r="C73">
        <v>2006</v>
      </c>
      <c r="D73">
        <v>2007</v>
      </c>
      <c r="E73" s="28">
        <v>1.4</v>
      </c>
      <c r="F73" s="27">
        <v>1.5</v>
      </c>
      <c r="G73" s="29">
        <v>1.2444</v>
      </c>
      <c r="H73">
        <v>10.161366026082407</v>
      </c>
    </row>
    <row r="74" spans="1:8" x14ac:dyDescent="0.2">
      <c r="A74">
        <v>798</v>
      </c>
      <c r="B74" t="s">
        <v>237</v>
      </c>
      <c r="C74" t="s">
        <v>85</v>
      </c>
      <c r="D74" t="s">
        <v>85</v>
      </c>
      <c r="E74" s="28">
        <v>1.55</v>
      </c>
      <c r="F74" s="27">
        <v>2.1429</v>
      </c>
      <c r="G74" s="29">
        <v>1.3332999999999999</v>
      </c>
      <c r="H74">
        <v>7.0723389470000004</v>
      </c>
    </row>
    <row r="75" spans="1:8" x14ac:dyDescent="0.2">
      <c r="A75">
        <v>386</v>
      </c>
      <c r="B75" t="s">
        <v>242</v>
      </c>
      <c r="C75">
        <v>2008</v>
      </c>
      <c r="D75">
        <v>2009</v>
      </c>
      <c r="E75" s="28">
        <v>2.8555999999999999</v>
      </c>
      <c r="F75" s="27"/>
      <c r="G75" s="29">
        <v>1.7994000000000001</v>
      </c>
      <c r="H75">
        <v>0.28633511538573397</v>
      </c>
    </row>
    <row r="76" spans="1:8" x14ac:dyDescent="0.2">
      <c r="A76">
        <v>2748</v>
      </c>
      <c r="B76" t="s">
        <v>242</v>
      </c>
      <c r="C76">
        <v>2008</v>
      </c>
      <c r="D76">
        <v>2011</v>
      </c>
      <c r="E76" s="28">
        <v>0.88639999999999997</v>
      </c>
      <c r="F76" s="27"/>
      <c r="G76" s="29">
        <v>2.4138000000000002</v>
      </c>
      <c r="H76">
        <v>6.3047455990608299</v>
      </c>
    </row>
    <row r="77" spans="1:8" x14ac:dyDescent="0.2">
      <c r="A77">
        <v>1543</v>
      </c>
      <c r="B77" t="s">
        <v>240</v>
      </c>
      <c r="C77">
        <v>2006</v>
      </c>
      <c r="D77">
        <v>2008</v>
      </c>
      <c r="E77" s="28">
        <v>1.0354000000000001</v>
      </c>
      <c r="F77" s="27">
        <v>2.7273000000000001</v>
      </c>
      <c r="G77" s="29">
        <v>2.8889</v>
      </c>
      <c r="H77">
        <v>1.6727168690000001</v>
      </c>
    </row>
    <row r="78" spans="1:8" x14ac:dyDescent="0.2">
      <c r="A78">
        <v>3107</v>
      </c>
      <c r="B78" t="s">
        <v>240</v>
      </c>
      <c r="C78" t="s">
        <v>85</v>
      </c>
      <c r="D78" t="s">
        <v>85</v>
      </c>
      <c r="E78" s="28">
        <v>0.74</v>
      </c>
      <c r="F78" s="27">
        <v>4.79</v>
      </c>
      <c r="G78" s="29"/>
      <c r="H78" s="30">
        <v>7.3723855519999999</v>
      </c>
    </row>
    <row r="79" spans="1:8" x14ac:dyDescent="0.2">
      <c r="A79">
        <v>3552</v>
      </c>
      <c r="B79" t="s">
        <v>238</v>
      </c>
      <c r="C79">
        <v>2009</v>
      </c>
      <c r="D79">
        <v>2010</v>
      </c>
      <c r="E79" s="28">
        <v>0.1799</v>
      </c>
      <c r="F79" s="27">
        <v>4.6271000000000004</v>
      </c>
      <c r="G79" s="29"/>
      <c r="H79">
        <v>1.086600379E-2</v>
      </c>
    </row>
    <row r="80" spans="1:8" x14ac:dyDescent="0.2">
      <c r="A80">
        <v>4296</v>
      </c>
      <c r="B80" t="s">
        <v>244</v>
      </c>
      <c r="C80">
        <v>2012</v>
      </c>
      <c r="D80">
        <v>2013</v>
      </c>
      <c r="E80" s="28">
        <v>1.7293229999999999</v>
      </c>
      <c r="F80" s="27">
        <v>4.2976190000000001</v>
      </c>
      <c r="G80" s="29"/>
      <c r="H80">
        <v>0.39633599999999997</v>
      </c>
    </row>
    <row r="81" spans="1:8" x14ac:dyDescent="0.2">
      <c r="A81">
        <v>766</v>
      </c>
      <c r="B81" t="s">
        <v>85</v>
      </c>
      <c r="C81">
        <v>2005</v>
      </c>
      <c r="D81">
        <v>2008</v>
      </c>
      <c r="E81" s="28">
        <v>1.5882000000000001</v>
      </c>
      <c r="F81" s="27">
        <v>4.25</v>
      </c>
      <c r="G81" s="29"/>
      <c r="H81">
        <v>5.6524063296999998</v>
      </c>
    </row>
    <row r="82" spans="1:8" x14ac:dyDescent="0.2">
      <c r="A82">
        <v>3409</v>
      </c>
      <c r="B82" t="s">
        <v>240</v>
      </c>
      <c r="C82">
        <v>2007</v>
      </c>
      <c r="D82">
        <v>2007</v>
      </c>
      <c r="E82" s="28">
        <v>0.4919</v>
      </c>
      <c r="F82" s="27">
        <v>4</v>
      </c>
      <c r="G82" s="29"/>
      <c r="H82">
        <v>0.23371234299999999</v>
      </c>
    </row>
    <row r="83" spans="1:8" x14ac:dyDescent="0.2">
      <c r="A83">
        <v>2170</v>
      </c>
      <c r="B83" t="s">
        <v>239</v>
      </c>
      <c r="C83">
        <v>2010</v>
      </c>
      <c r="D83">
        <v>2011</v>
      </c>
      <c r="E83" s="28">
        <v>0.98780000000000001</v>
      </c>
      <c r="F83" s="27">
        <v>3.7879</v>
      </c>
      <c r="G83" s="29"/>
      <c r="H83">
        <v>0.52162188480000005</v>
      </c>
    </row>
    <row r="84" spans="1:8" x14ac:dyDescent="0.2">
      <c r="A84">
        <v>1320</v>
      </c>
      <c r="B84" t="s">
        <v>240</v>
      </c>
      <c r="C84">
        <v>2010</v>
      </c>
      <c r="D84">
        <v>2011</v>
      </c>
      <c r="E84" s="28">
        <v>1.1143000000000001</v>
      </c>
      <c r="F84" s="27">
        <v>3.4961000000000002</v>
      </c>
      <c r="G84" s="29"/>
      <c r="H84">
        <v>0.52936802100000002</v>
      </c>
    </row>
    <row r="85" spans="1:8" x14ac:dyDescent="0.2">
      <c r="A85">
        <v>1002</v>
      </c>
      <c r="B85" t="s">
        <v>242</v>
      </c>
      <c r="C85">
        <v>2009</v>
      </c>
      <c r="D85">
        <v>2011</v>
      </c>
      <c r="E85" s="28">
        <v>1.3325</v>
      </c>
      <c r="F85" s="27">
        <v>3.4706000000000001</v>
      </c>
      <c r="G85" s="29"/>
      <c r="H85">
        <v>1951.1738793436998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B8E3-CA8C-2D40-8CE2-DBB6061CBE51}">
  <dimension ref="A1:D34"/>
  <sheetViews>
    <sheetView workbookViewId="0">
      <selection sqref="A1:D34"/>
    </sheetView>
  </sheetViews>
  <sheetFormatPr baseColWidth="10" defaultRowHeight="16" x14ac:dyDescent="0.2"/>
  <cols>
    <col min="1" max="1" width="47.33203125" bestFit="1" customWidth="1"/>
    <col min="2" max="2" width="11" bestFit="1" customWidth="1"/>
    <col min="3" max="3" width="23.1640625" bestFit="1" customWidth="1"/>
    <col min="4" max="4" width="20" bestFit="1" customWidth="1"/>
  </cols>
  <sheetData>
    <row r="1" spans="1:4" x14ac:dyDescent="0.2">
      <c r="A1" s="22" t="s">
        <v>257</v>
      </c>
      <c r="B1" s="22" t="s">
        <v>299</v>
      </c>
      <c r="C1" s="23" t="s">
        <v>300</v>
      </c>
      <c r="D1" s="24" t="s">
        <v>301</v>
      </c>
    </row>
    <row r="2" spans="1:4" x14ac:dyDescent="0.2">
      <c r="A2" t="s">
        <v>266</v>
      </c>
      <c r="B2">
        <v>2006</v>
      </c>
      <c r="C2" s="27">
        <v>1.7516695577257</v>
      </c>
      <c r="D2" s="28">
        <v>2.497643598667</v>
      </c>
    </row>
    <row r="3" spans="1:4" x14ac:dyDescent="0.2">
      <c r="A3" t="s">
        <v>267</v>
      </c>
      <c r="B3">
        <v>2000</v>
      </c>
      <c r="C3" s="27">
        <v>1.4916174855821001</v>
      </c>
      <c r="D3" s="28">
        <v>2.142865874051</v>
      </c>
    </row>
    <row r="4" spans="1:4" x14ac:dyDescent="0.2">
      <c r="A4" t="s">
        <v>268</v>
      </c>
      <c r="B4">
        <v>2006</v>
      </c>
      <c r="C4" s="27">
        <v>1.8383535817735002</v>
      </c>
      <c r="D4" s="28">
        <v>1.7964032523552</v>
      </c>
    </row>
    <row r="5" spans="1:4" x14ac:dyDescent="0.2">
      <c r="A5" t="s">
        <v>269</v>
      </c>
      <c r="B5">
        <v>2000</v>
      </c>
      <c r="C5" s="27">
        <v>1.3396017522335</v>
      </c>
      <c r="D5" s="28">
        <v>1.7143935117844999</v>
      </c>
    </row>
    <row r="6" spans="1:4" x14ac:dyDescent="0.2">
      <c r="A6" t="s">
        <v>270</v>
      </c>
      <c r="B6">
        <v>1998</v>
      </c>
      <c r="C6" s="27">
        <v>1.5915271971226002</v>
      </c>
      <c r="D6" s="28">
        <v>1.6672745952338999</v>
      </c>
    </row>
    <row r="7" spans="1:4" x14ac:dyDescent="0.2">
      <c r="A7" t="s">
        <v>271</v>
      </c>
      <c r="B7">
        <v>2004</v>
      </c>
      <c r="C7" s="27">
        <v>1.331475124979</v>
      </c>
      <c r="D7" s="28">
        <v>1.6090688747891</v>
      </c>
    </row>
    <row r="8" spans="1:4" x14ac:dyDescent="0.2">
      <c r="A8" t="s">
        <v>272</v>
      </c>
      <c r="B8">
        <v>2003</v>
      </c>
      <c r="C8" s="27">
        <v>1.5048431730747001</v>
      </c>
      <c r="D8" s="28">
        <v>1.5785801640799</v>
      </c>
    </row>
    <row r="9" spans="1:4" x14ac:dyDescent="0.2">
      <c r="A9" t="s">
        <v>273</v>
      </c>
      <c r="B9">
        <v>2004</v>
      </c>
      <c r="C9" s="27">
        <v>1.0985118103504199</v>
      </c>
      <c r="D9" s="28">
        <v>1.5065159387672999</v>
      </c>
    </row>
    <row r="10" spans="1:4" x14ac:dyDescent="0.2">
      <c r="A10" t="s">
        <v>274</v>
      </c>
      <c r="B10">
        <v>2003</v>
      </c>
      <c r="C10" s="27">
        <v>1.2017677801721001</v>
      </c>
      <c r="D10" s="28">
        <v>1.4582557335805999</v>
      </c>
    </row>
    <row r="11" spans="1:4" x14ac:dyDescent="0.2">
      <c r="A11" t="s">
        <v>275</v>
      </c>
      <c r="B11">
        <v>2002</v>
      </c>
      <c r="C11" s="27">
        <v>1.6159070788859999</v>
      </c>
      <c r="D11" s="28">
        <v>1.4538536202696</v>
      </c>
    </row>
    <row r="12" spans="1:4" x14ac:dyDescent="0.2">
      <c r="A12" t="s">
        <v>276</v>
      </c>
      <c r="B12">
        <v>2004</v>
      </c>
      <c r="C12" s="27">
        <v>1.4967165458201999</v>
      </c>
      <c r="D12" s="28">
        <v>1.4233649095604</v>
      </c>
    </row>
    <row r="13" spans="1:4" x14ac:dyDescent="0.2">
      <c r="A13" t="s">
        <v>277</v>
      </c>
      <c r="B13">
        <v>2003</v>
      </c>
      <c r="C13" s="27">
        <v>1.3125129947186001</v>
      </c>
      <c r="D13" s="28">
        <v>1.3623874881419999</v>
      </c>
    </row>
    <row r="14" spans="1:4" x14ac:dyDescent="0.2">
      <c r="A14" t="s">
        <v>278</v>
      </c>
      <c r="B14">
        <v>2006</v>
      </c>
      <c r="C14" s="27">
        <v>1.1553982011318</v>
      </c>
      <c r="D14" s="28">
        <v>1.3124968706178999</v>
      </c>
    </row>
    <row r="15" spans="1:4" x14ac:dyDescent="0.2">
      <c r="A15" t="s">
        <v>279</v>
      </c>
      <c r="B15">
        <v>2005</v>
      </c>
      <c r="C15" s="27">
        <v>1.2355832281365999</v>
      </c>
      <c r="D15" s="28">
        <v>1.2983546257019001</v>
      </c>
    </row>
    <row r="16" spans="1:4" x14ac:dyDescent="0.2">
      <c r="A16" t="s">
        <v>280</v>
      </c>
      <c r="B16">
        <v>1999</v>
      </c>
      <c r="C16" s="27">
        <v>1.1646716210693999</v>
      </c>
      <c r="D16" s="28">
        <v>1.2768867157017001</v>
      </c>
    </row>
    <row r="17" spans="1:4" x14ac:dyDescent="0.2">
      <c r="A17" t="s">
        <v>281</v>
      </c>
      <c r="B17">
        <v>2001</v>
      </c>
      <c r="C17" s="27">
        <v>1.5373496820927</v>
      </c>
      <c r="D17" s="28">
        <v>1.2570628511466999</v>
      </c>
    </row>
    <row r="18" spans="1:4" x14ac:dyDescent="0.2">
      <c r="A18" t="s">
        <v>282</v>
      </c>
      <c r="B18">
        <v>2002</v>
      </c>
      <c r="C18" s="27">
        <v>1.001441129329985</v>
      </c>
      <c r="D18" s="28">
        <v>1.2426294125099</v>
      </c>
    </row>
    <row r="19" spans="1:4" x14ac:dyDescent="0.2">
      <c r="A19" t="s">
        <v>283</v>
      </c>
      <c r="B19">
        <v>1996</v>
      </c>
      <c r="C19" s="27">
        <v>1.1860788986746</v>
      </c>
      <c r="D19" s="28">
        <v>1.1882744914454999</v>
      </c>
    </row>
    <row r="20" spans="1:4" x14ac:dyDescent="0.2">
      <c r="A20" t="s">
        <v>284</v>
      </c>
      <c r="B20">
        <v>2001</v>
      </c>
      <c r="C20" s="27">
        <v>1.1890000000000001</v>
      </c>
      <c r="D20" s="28">
        <v>1.1850000000000001</v>
      </c>
    </row>
    <row r="21" spans="1:4" x14ac:dyDescent="0.2">
      <c r="A21" t="s">
        <v>285</v>
      </c>
      <c r="B21">
        <v>2003</v>
      </c>
      <c r="C21" s="27">
        <v>1.0103608283321399</v>
      </c>
      <c r="D21" s="28">
        <v>1.1608686488921001</v>
      </c>
    </row>
    <row r="22" spans="1:4" x14ac:dyDescent="0.2">
      <c r="A22" t="s">
        <v>286</v>
      </c>
      <c r="B22">
        <v>1999</v>
      </c>
      <c r="C22" s="27">
        <v>1.05964216531905</v>
      </c>
      <c r="D22" s="28">
        <v>1.1601251925249001</v>
      </c>
    </row>
    <row r="23" spans="1:4" x14ac:dyDescent="0.2">
      <c r="A23" t="s">
        <v>287</v>
      </c>
      <c r="B23">
        <v>2005</v>
      </c>
      <c r="C23" s="27">
        <v>1</v>
      </c>
      <c r="D23" s="28">
        <v>1.1412277950620999</v>
      </c>
    </row>
    <row r="24" spans="1:4" x14ac:dyDescent="0.2">
      <c r="A24" t="s">
        <v>288</v>
      </c>
      <c r="B24">
        <v>1998</v>
      </c>
      <c r="C24" s="27">
        <v>1.0839483450999301</v>
      </c>
      <c r="D24" s="28">
        <v>1.1316357501684</v>
      </c>
    </row>
    <row r="25" spans="1:4" x14ac:dyDescent="0.2">
      <c r="A25" t="s">
        <v>289</v>
      </c>
      <c r="B25">
        <v>1998</v>
      </c>
      <c r="C25" s="27">
        <v>1.1142753217073</v>
      </c>
      <c r="D25" s="28">
        <v>1.1261545816576999</v>
      </c>
    </row>
    <row r="26" spans="1:4" x14ac:dyDescent="0.2">
      <c r="A26" t="s">
        <v>290</v>
      </c>
      <c r="B26">
        <v>2002</v>
      </c>
      <c r="C26" s="27">
        <v>1.1894237858004</v>
      </c>
      <c r="D26" s="28">
        <v>1.1149055523117</v>
      </c>
    </row>
    <row r="27" spans="1:4" x14ac:dyDescent="0.2">
      <c r="A27" t="s">
        <v>291</v>
      </c>
      <c r="B27">
        <v>2003</v>
      </c>
      <c r="C27" s="27">
        <v>1.1443793058395</v>
      </c>
      <c r="D27" s="28">
        <v>1.09526469848177</v>
      </c>
    </row>
    <row r="28" spans="1:4" x14ac:dyDescent="0.2">
      <c r="A28" t="s">
        <v>292</v>
      </c>
      <c r="B28">
        <v>1999</v>
      </c>
      <c r="C28" s="27">
        <v>1.1776051846226001</v>
      </c>
      <c r="D28" s="28">
        <v>1.09418109867868</v>
      </c>
    </row>
    <row r="29" spans="1:4" x14ac:dyDescent="0.2">
      <c r="A29" t="s">
        <v>293</v>
      </c>
      <c r="B29">
        <v>2004</v>
      </c>
      <c r="C29" s="27">
        <v>1.1733683275965001</v>
      </c>
      <c r="D29" s="28">
        <v>1.0806482491199301</v>
      </c>
    </row>
    <row r="30" spans="1:4" x14ac:dyDescent="0.2">
      <c r="A30" t="s">
        <v>294</v>
      </c>
      <c r="B30">
        <v>2000</v>
      </c>
      <c r="C30" s="27">
        <v>1.03801189523883</v>
      </c>
      <c r="D30" s="28">
        <v>1.0672320201677901</v>
      </c>
    </row>
    <row r="31" spans="1:4" x14ac:dyDescent="0.2">
      <c r="A31" t="s">
        <v>295</v>
      </c>
      <c r="B31">
        <v>2001</v>
      </c>
      <c r="C31" s="27">
        <v>1.1437103284144001</v>
      </c>
      <c r="D31" s="28">
        <v>1.0672320201677901</v>
      </c>
    </row>
    <row r="32" spans="1:4" x14ac:dyDescent="0.2">
      <c r="A32" t="s">
        <v>296</v>
      </c>
      <c r="B32">
        <v>2007</v>
      </c>
      <c r="C32" s="27">
        <v>1.02998416613689</v>
      </c>
      <c r="D32" s="28">
        <v>1.05215880676339</v>
      </c>
    </row>
    <row r="33" spans="1:4" x14ac:dyDescent="0.2">
      <c r="A33" t="s">
        <v>297</v>
      </c>
      <c r="B33">
        <v>1998</v>
      </c>
      <c r="C33" s="27">
        <v>1.008130903581602</v>
      </c>
      <c r="D33" s="28">
        <v>1.03297471697597</v>
      </c>
    </row>
    <row r="34" spans="1:4" x14ac:dyDescent="0.2">
      <c r="A34" t="s">
        <v>298</v>
      </c>
      <c r="B34">
        <v>1998</v>
      </c>
      <c r="C34" s="27">
        <v>1.1071395625055001</v>
      </c>
      <c r="D34" s="28">
        <v>1.0069391665501899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8EEE-03CE-D54F-A53A-6EC851B89824}">
  <dimension ref="A1:K30"/>
  <sheetViews>
    <sheetView workbookViewId="0">
      <selection activeCell="E1" sqref="E1:E1048576"/>
    </sheetView>
  </sheetViews>
  <sheetFormatPr baseColWidth="10" defaultRowHeight="16" x14ac:dyDescent="0.2"/>
  <cols>
    <col min="1" max="1" width="36.1640625" customWidth="1"/>
  </cols>
  <sheetData>
    <row r="1" spans="1:11" ht="56" x14ac:dyDescent="0.2">
      <c r="A1" s="31" t="s">
        <v>302</v>
      </c>
      <c r="B1" s="32" t="s">
        <v>303</v>
      </c>
      <c r="C1" s="32" t="s">
        <v>304</v>
      </c>
      <c r="D1" s="32" t="s">
        <v>342</v>
      </c>
      <c r="E1" s="32" t="s">
        <v>305</v>
      </c>
      <c r="F1" s="33" t="s">
        <v>259</v>
      </c>
      <c r="G1" s="33" t="s">
        <v>260</v>
      </c>
      <c r="H1" s="32" t="s">
        <v>306</v>
      </c>
      <c r="I1" s="32" t="s">
        <v>261</v>
      </c>
      <c r="J1" s="32" t="s">
        <v>307</v>
      </c>
      <c r="K1" s="34" t="s">
        <v>262</v>
      </c>
    </row>
    <row r="2" spans="1:11" ht="17" x14ac:dyDescent="0.2">
      <c r="A2" s="35" t="s">
        <v>308</v>
      </c>
      <c r="B2" s="36" t="s">
        <v>310</v>
      </c>
      <c r="C2" s="37">
        <v>33240</v>
      </c>
      <c r="D2" s="38">
        <v>39235</v>
      </c>
      <c r="E2" s="39">
        <v>54.766666666666666</v>
      </c>
      <c r="F2" s="40">
        <f t="shared" ref="F2:F30" si="0">(D2-C2)/365</f>
        <v>16.424657534246574</v>
      </c>
      <c r="G2" s="40">
        <v>1.3775275735294117</v>
      </c>
      <c r="H2" s="36">
        <v>15173</v>
      </c>
      <c r="I2" s="36">
        <v>17543</v>
      </c>
      <c r="J2" s="36" t="s">
        <v>311</v>
      </c>
      <c r="K2" s="41">
        <v>1.1561985105120938</v>
      </c>
    </row>
    <row r="3" spans="1:11" ht="17" x14ac:dyDescent="0.2">
      <c r="A3" s="42" t="s">
        <v>312</v>
      </c>
      <c r="B3" s="43" t="s">
        <v>313</v>
      </c>
      <c r="C3" s="44">
        <v>38354</v>
      </c>
      <c r="D3" s="45">
        <v>40300</v>
      </c>
      <c r="E3" s="46">
        <v>0</v>
      </c>
      <c r="F3" s="47">
        <f t="shared" si="0"/>
        <v>5.3315068493150681</v>
      </c>
      <c r="G3" s="47">
        <v>1</v>
      </c>
      <c r="H3" s="43">
        <v>366</v>
      </c>
      <c r="I3" s="43">
        <v>357</v>
      </c>
      <c r="J3" s="43" t="s">
        <v>311</v>
      </c>
      <c r="K3" s="48">
        <v>0.97540983606557374</v>
      </c>
    </row>
    <row r="4" spans="1:11" ht="17" x14ac:dyDescent="0.2">
      <c r="A4" s="42" t="s">
        <v>314</v>
      </c>
      <c r="B4" s="43" t="s">
        <v>310</v>
      </c>
      <c r="C4" s="44">
        <v>40180</v>
      </c>
      <c r="D4" s="45">
        <v>43314</v>
      </c>
      <c r="E4" s="46">
        <v>7.0666666666666664</v>
      </c>
      <c r="F4" s="47">
        <f t="shared" si="0"/>
        <v>8.5863013698630137</v>
      </c>
      <c r="G4" s="47">
        <v>1.0725530458590007</v>
      </c>
      <c r="H4" s="43">
        <v>1803</v>
      </c>
      <c r="I4" s="43">
        <v>1663</v>
      </c>
      <c r="J4" s="43" t="s">
        <v>311</v>
      </c>
      <c r="K4" s="48">
        <v>0.92235163616195226</v>
      </c>
    </row>
    <row r="5" spans="1:11" ht="51" x14ac:dyDescent="0.2">
      <c r="A5" s="42" t="s">
        <v>315</v>
      </c>
      <c r="B5" s="43" t="s">
        <v>316</v>
      </c>
      <c r="C5" s="44">
        <v>39084</v>
      </c>
      <c r="D5" s="45">
        <v>40788</v>
      </c>
      <c r="E5" s="46">
        <v>10.133333333333333</v>
      </c>
      <c r="F5" s="47">
        <f t="shared" si="0"/>
        <v>4.6684931506849319</v>
      </c>
      <c r="G5" s="47">
        <v>1.2171428571428571</v>
      </c>
      <c r="H5" s="43">
        <v>229</v>
      </c>
      <c r="I5" s="43">
        <v>201</v>
      </c>
      <c r="J5" s="43" t="s">
        <v>311</v>
      </c>
      <c r="K5" s="48">
        <v>0.87772925764192145</v>
      </c>
    </row>
    <row r="6" spans="1:11" ht="17" x14ac:dyDescent="0.2">
      <c r="A6" s="42" t="s">
        <v>317</v>
      </c>
      <c r="B6" s="43" t="s">
        <v>316</v>
      </c>
      <c r="C6" s="44">
        <v>38354</v>
      </c>
      <c r="D6" s="45">
        <v>40941</v>
      </c>
      <c r="E6" s="46">
        <v>29.433333333333334</v>
      </c>
      <c r="F6" s="47">
        <f t="shared" si="0"/>
        <v>7.087671232876712</v>
      </c>
      <c r="G6" s="47">
        <v>1.5181924882629108</v>
      </c>
      <c r="H6" s="43">
        <v>1367</v>
      </c>
      <c r="I6" s="43">
        <v>1272</v>
      </c>
      <c r="J6" s="43" t="s">
        <v>311</v>
      </c>
      <c r="K6" s="48">
        <v>0.93050475493782003</v>
      </c>
    </row>
    <row r="7" spans="1:11" ht="68" x14ac:dyDescent="0.2">
      <c r="A7" s="42" t="s">
        <v>318</v>
      </c>
      <c r="B7" s="43" t="s">
        <v>313</v>
      </c>
      <c r="C7" s="44">
        <v>39084</v>
      </c>
      <c r="D7" s="45">
        <v>42492</v>
      </c>
      <c r="E7" s="46">
        <v>31.433333333333334</v>
      </c>
      <c r="F7" s="47">
        <f t="shared" si="0"/>
        <v>9.3369863013698637</v>
      </c>
      <c r="G7" s="47">
        <v>1.3825557809330629</v>
      </c>
      <c r="H7" s="43">
        <v>269</v>
      </c>
      <c r="I7" s="43">
        <v>200</v>
      </c>
      <c r="J7" s="43" t="s">
        <v>311</v>
      </c>
      <c r="K7" s="48">
        <v>0.74349442379182151</v>
      </c>
    </row>
    <row r="8" spans="1:11" ht="51" x14ac:dyDescent="0.2">
      <c r="A8" s="42" t="s">
        <v>319</v>
      </c>
      <c r="B8" s="43" t="s">
        <v>310</v>
      </c>
      <c r="C8" s="44">
        <v>40545</v>
      </c>
      <c r="D8" s="45">
        <v>43041</v>
      </c>
      <c r="E8" s="46">
        <v>0</v>
      </c>
      <c r="F8" s="47">
        <f t="shared" si="0"/>
        <v>6.838356164383562</v>
      </c>
      <c r="G8" s="47">
        <v>1</v>
      </c>
      <c r="H8" s="43">
        <v>339</v>
      </c>
      <c r="I8" s="43">
        <v>326</v>
      </c>
      <c r="J8" s="43" t="s">
        <v>311</v>
      </c>
      <c r="K8" s="48">
        <v>0.96165191740412981</v>
      </c>
    </row>
    <row r="9" spans="1:11" ht="17" x14ac:dyDescent="0.2">
      <c r="A9" s="42" t="s">
        <v>320</v>
      </c>
      <c r="B9" s="43" t="s">
        <v>310</v>
      </c>
      <c r="C9" s="44">
        <v>37988</v>
      </c>
      <c r="D9" s="45">
        <v>43526</v>
      </c>
      <c r="E9" s="46">
        <v>73.966666666666669</v>
      </c>
      <c r="F9" s="47">
        <f t="shared" si="0"/>
        <v>15.172602739726027</v>
      </c>
      <c r="G9" s="47">
        <v>1.6685748719493823</v>
      </c>
      <c r="H9" s="43">
        <v>2238</v>
      </c>
      <c r="I9" s="43">
        <v>2752</v>
      </c>
      <c r="J9" s="43" t="s">
        <v>311</v>
      </c>
      <c r="K9" s="48">
        <v>1.2296693476318141</v>
      </c>
    </row>
    <row r="10" spans="1:11" ht="34" x14ac:dyDescent="0.2">
      <c r="A10" s="49" t="s">
        <v>321</v>
      </c>
      <c r="B10" s="43" t="s">
        <v>310</v>
      </c>
      <c r="C10" s="44">
        <v>33605</v>
      </c>
      <c r="D10" s="45">
        <v>37501</v>
      </c>
      <c r="E10" s="46">
        <v>63.93333333333333</v>
      </c>
      <c r="F10" s="47">
        <f t="shared" si="0"/>
        <v>10.673972602739726</v>
      </c>
      <c r="G10" s="47">
        <v>1.9696663296258847</v>
      </c>
      <c r="H10" s="43">
        <v>613</v>
      </c>
      <c r="I10" s="43">
        <v>943</v>
      </c>
      <c r="J10" s="43" t="s">
        <v>311</v>
      </c>
      <c r="K10" s="48">
        <v>1.5383360522022838</v>
      </c>
    </row>
    <row r="11" spans="1:11" ht="17" x14ac:dyDescent="0.2">
      <c r="A11" s="42" t="s">
        <v>322</v>
      </c>
      <c r="B11" s="43" t="s">
        <v>316</v>
      </c>
      <c r="C11" s="44">
        <v>38354</v>
      </c>
      <c r="D11" s="45">
        <v>39509</v>
      </c>
      <c r="E11" s="46">
        <v>0</v>
      </c>
      <c r="F11" s="47">
        <f t="shared" si="0"/>
        <v>3.1643835616438358</v>
      </c>
      <c r="G11" s="47">
        <v>1</v>
      </c>
      <c r="H11" s="43">
        <v>1898</v>
      </c>
      <c r="I11" s="43">
        <v>2009</v>
      </c>
      <c r="J11" s="43" t="s">
        <v>311</v>
      </c>
      <c r="K11" s="48">
        <v>1.0584826132771339</v>
      </c>
    </row>
    <row r="12" spans="1:11" ht="17" x14ac:dyDescent="0.2">
      <c r="A12" s="42" t="s">
        <v>323</v>
      </c>
      <c r="B12" s="43" t="s">
        <v>316</v>
      </c>
      <c r="C12" s="44">
        <v>38719</v>
      </c>
      <c r="D12" s="45">
        <v>42827</v>
      </c>
      <c r="E12" s="46">
        <v>55.766666666666666</v>
      </c>
      <c r="F12" s="47">
        <f t="shared" si="0"/>
        <v>11.254794520547945</v>
      </c>
      <c r="G12" s="47">
        <v>1.6870636550308009</v>
      </c>
      <c r="H12" s="43">
        <v>295</v>
      </c>
      <c r="I12" s="43">
        <v>322</v>
      </c>
      <c r="J12" s="43" t="s">
        <v>311</v>
      </c>
      <c r="K12" s="48">
        <v>1.0915254237288134</v>
      </c>
    </row>
    <row r="13" spans="1:11" ht="68" x14ac:dyDescent="0.2">
      <c r="A13" s="42" t="s">
        <v>324</v>
      </c>
      <c r="B13" s="43" t="s">
        <v>310</v>
      </c>
      <c r="C13" s="44">
        <v>37988</v>
      </c>
      <c r="D13" s="45">
        <v>39509</v>
      </c>
      <c r="E13" s="46">
        <v>-1.0333333333333334</v>
      </c>
      <c r="F13" s="47">
        <f t="shared" si="0"/>
        <v>4.1671232876712327</v>
      </c>
      <c r="G13" s="47">
        <v>0.98002577319587625</v>
      </c>
      <c r="H13" s="43">
        <v>534</v>
      </c>
      <c r="I13" s="43">
        <v>464</v>
      </c>
      <c r="J13" s="43" t="s">
        <v>311</v>
      </c>
      <c r="K13" s="48">
        <v>0.86891385767790263</v>
      </c>
    </row>
    <row r="14" spans="1:11" ht="51" x14ac:dyDescent="0.2">
      <c r="A14" s="42" t="s">
        <v>325</v>
      </c>
      <c r="B14" s="43" t="s">
        <v>316</v>
      </c>
      <c r="C14" s="44">
        <v>38719</v>
      </c>
      <c r="D14" s="45">
        <v>41366</v>
      </c>
      <c r="E14" s="46">
        <v>29.4</v>
      </c>
      <c r="F14" s="47">
        <f t="shared" si="0"/>
        <v>7.2520547945205482</v>
      </c>
      <c r="G14" s="47">
        <v>1.4997167138810199</v>
      </c>
      <c r="H14" s="43">
        <v>377</v>
      </c>
      <c r="I14" s="43">
        <v>310</v>
      </c>
      <c r="J14" s="43" t="s">
        <v>311</v>
      </c>
      <c r="K14" s="48">
        <v>0.82228116710875332</v>
      </c>
    </row>
    <row r="15" spans="1:11" ht="34" x14ac:dyDescent="0.2">
      <c r="A15" s="42" t="s">
        <v>326</v>
      </c>
      <c r="B15" s="43" t="s">
        <v>310</v>
      </c>
      <c r="C15" s="44">
        <v>39084</v>
      </c>
      <c r="D15" s="45">
        <v>40788</v>
      </c>
      <c r="E15" s="46">
        <v>-3.0333333333333332</v>
      </c>
      <c r="F15" s="47">
        <f t="shared" si="0"/>
        <v>4.6684931506849319</v>
      </c>
      <c r="G15" s="47">
        <v>0.9493036211699164</v>
      </c>
      <c r="H15" s="43">
        <v>339</v>
      </c>
      <c r="I15" s="43">
        <v>277</v>
      </c>
      <c r="J15" s="43" t="s">
        <v>311</v>
      </c>
      <c r="K15" s="48">
        <v>0.81710914454277284</v>
      </c>
    </row>
    <row r="16" spans="1:11" ht="68" x14ac:dyDescent="0.2">
      <c r="A16" s="42" t="s">
        <v>327</v>
      </c>
      <c r="B16" s="43" t="s">
        <v>310</v>
      </c>
      <c r="C16" s="44">
        <v>40180</v>
      </c>
      <c r="D16" s="45">
        <v>41366</v>
      </c>
      <c r="E16" s="46">
        <v>4.0333333333333332</v>
      </c>
      <c r="F16" s="47">
        <f t="shared" si="0"/>
        <v>3.2493150684931509</v>
      </c>
      <c r="G16" s="47">
        <v>1.1136150234741784</v>
      </c>
      <c r="H16" s="43">
        <v>245</v>
      </c>
      <c r="I16" s="43">
        <v>228</v>
      </c>
      <c r="J16" s="43" t="s">
        <v>311</v>
      </c>
      <c r="K16" s="48">
        <v>0.93061224489795913</v>
      </c>
    </row>
    <row r="17" spans="1:11" ht="17" x14ac:dyDescent="0.2">
      <c r="A17" s="42" t="s">
        <v>328</v>
      </c>
      <c r="B17" s="43" t="s">
        <v>313</v>
      </c>
      <c r="C17" s="44">
        <v>42371</v>
      </c>
      <c r="D17" s="45">
        <v>44106</v>
      </c>
      <c r="E17" s="46">
        <v>0</v>
      </c>
      <c r="F17" s="47">
        <f t="shared" si="0"/>
        <v>4.7534246575342465</v>
      </c>
      <c r="G17" s="47">
        <v>1</v>
      </c>
      <c r="H17" s="43">
        <v>596</v>
      </c>
      <c r="I17" s="43">
        <v>562</v>
      </c>
      <c r="J17" s="43" t="s">
        <v>311</v>
      </c>
      <c r="K17" s="48">
        <v>0.94295302013422821</v>
      </c>
    </row>
    <row r="18" spans="1:11" ht="17" x14ac:dyDescent="0.2">
      <c r="A18" s="42" t="s">
        <v>329</v>
      </c>
      <c r="B18" s="43" t="s">
        <v>310</v>
      </c>
      <c r="C18" s="44">
        <v>35432</v>
      </c>
      <c r="D18" s="45">
        <v>38140</v>
      </c>
      <c r="E18" s="46">
        <v>6.1</v>
      </c>
      <c r="F18" s="47">
        <f t="shared" si="0"/>
        <v>7.419178082191781</v>
      </c>
      <c r="G18" s="47">
        <v>1.0724752475247525</v>
      </c>
      <c r="H18" s="43">
        <v>794</v>
      </c>
      <c r="I18" s="43">
        <v>755</v>
      </c>
      <c r="J18" s="43" t="s">
        <v>311</v>
      </c>
      <c r="K18" s="48">
        <v>0.95088161209068012</v>
      </c>
    </row>
    <row r="19" spans="1:11" ht="34" x14ac:dyDescent="0.2">
      <c r="A19" s="49" t="s">
        <v>330</v>
      </c>
      <c r="B19" s="50" t="s">
        <v>310</v>
      </c>
      <c r="C19" s="51">
        <v>40180</v>
      </c>
      <c r="D19" s="52">
        <v>41580</v>
      </c>
      <c r="E19" s="53">
        <v>-3.0666666666666669</v>
      </c>
      <c r="F19" s="54">
        <f t="shared" si="0"/>
        <v>3.8356164383561642</v>
      </c>
      <c r="G19" s="54">
        <v>0.93833780160857905</v>
      </c>
      <c r="H19" s="50">
        <v>490</v>
      </c>
      <c r="I19" s="50">
        <v>467</v>
      </c>
      <c r="J19" s="50" t="s">
        <v>311</v>
      </c>
      <c r="K19" s="55">
        <v>0.95306122448979591</v>
      </c>
    </row>
    <row r="20" spans="1:11" ht="17" x14ac:dyDescent="0.2">
      <c r="A20" s="42" t="s">
        <v>331</v>
      </c>
      <c r="B20" s="43" t="s">
        <v>310</v>
      </c>
      <c r="C20" s="44">
        <v>42737</v>
      </c>
      <c r="D20" s="45">
        <v>44714</v>
      </c>
      <c r="E20" s="46">
        <v>0</v>
      </c>
      <c r="F20" s="47">
        <f t="shared" si="0"/>
        <v>5.4164383561643836</v>
      </c>
      <c r="G20" s="47">
        <v>1</v>
      </c>
      <c r="H20" s="43">
        <v>130</v>
      </c>
      <c r="I20" s="43">
        <v>124</v>
      </c>
      <c r="J20" s="43" t="s">
        <v>311</v>
      </c>
      <c r="K20" s="48">
        <v>0.9538461538461539</v>
      </c>
    </row>
    <row r="21" spans="1:11" ht="17" x14ac:dyDescent="0.2">
      <c r="A21" s="42" t="s">
        <v>332</v>
      </c>
      <c r="B21" s="43" t="s">
        <v>316</v>
      </c>
      <c r="C21" s="44">
        <v>38354</v>
      </c>
      <c r="D21" s="45">
        <v>40453</v>
      </c>
      <c r="E21" s="46">
        <v>12.166666666666666</v>
      </c>
      <c r="F21" s="47">
        <f t="shared" si="0"/>
        <v>5.7506849315068491</v>
      </c>
      <c r="G21" s="47">
        <v>1.2104959630911187</v>
      </c>
      <c r="H21" s="43">
        <v>348</v>
      </c>
      <c r="I21" s="43">
        <v>336</v>
      </c>
      <c r="J21" s="43" t="s">
        <v>311</v>
      </c>
      <c r="K21" s="48">
        <v>0.96551724137931039</v>
      </c>
    </row>
    <row r="22" spans="1:11" ht="17" x14ac:dyDescent="0.2">
      <c r="A22" s="42" t="s">
        <v>333</v>
      </c>
      <c r="B22" s="43" t="s">
        <v>310</v>
      </c>
      <c r="C22" s="44">
        <v>40545</v>
      </c>
      <c r="D22" s="45">
        <v>43222</v>
      </c>
      <c r="E22" s="46">
        <v>0</v>
      </c>
      <c r="F22" s="47">
        <f t="shared" si="0"/>
        <v>7.3342465753424655</v>
      </c>
      <c r="G22" s="47">
        <v>1</v>
      </c>
      <c r="H22" s="43">
        <v>11779</v>
      </c>
      <c r="I22" s="43">
        <v>11402</v>
      </c>
      <c r="J22" s="43" t="s">
        <v>311</v>
      </c>
      <c r="K22" s="48">
        <v>0.9679938874267765</v>
      </c>
    </row>
    <row r="23" spans="1:11" ht="51" x14ac:dyDescent="0.2">
      <c r="A23" s="42" t="s">
        <v>334</v>
      </c>
      <c r="B23" s="43" t="s">
        <v>310</v>
      </c>
      <c r="C23" s="44">
        <v>40910</v>
      </c>
      <c r="D23" s="45">
        <v>41672</v>
      </c>
      <c r="E23" s="46">
        <v>9.1999999999999993</v>
      </c>
      <c r="F23" s="47">
        <f t="shared" si="0"/>
        <v>2.0876712328767124</v>
      </c>
      <c r="G23" s="47">
        <v>1.5679012345679013</v>
      </c>
      <c r="H23" s="43">
        <v>928</v>
      </c>
      <c r="I23" s="43">
        <v>900</v>
      </c>
      <c r="J23" s="43" t="s">
        <v>311</v>
      </c>
      <c r="K23" s="48">
        <v>0.96982758620689657</v>
      </c>
    </row>
    <row r="24" spans="1:11" ht="51" x14ac:dyDescent="0.2">
      <c r="A24" s="42" t="s">
        <v>335</v>
      </c>
      <c r="B24" s="43" t="s">
        <v>310</v>
      </c>
      <c r="C24" s="44">
        <v>40180</v>
      </c>
      <c r="D24" s="45">
        <v>43253</v>
      </c>
      <c r="E24" s="46">
        <v>4</v>
      </c>
      <c r="F24" s="47">
        <f t="shared" si="0"/>
        <v>8.419178082191781</v>
      </c>
      <c r="G24" s="47">
        <v>1.0406366407043683</v>
      </c>
      <c r="H24" s="43">
        <v>805</v>
      </c>
      <c r="I24" s="43">
        <v>791</v>
      </c>
      <c r="J24" s="43" t="s">
        <v>311</v>
      </c>
      <c r="K24" s="48">
        <v>0.9826086956521739</v>
      </c>
    </row>
    <row r="25" spans="1:11" ht="34" x14ac:dyDescent="0.2">
      <c r="A25" s="42" t="s">
        <v>336</v>
      </c>
      <c r="B25" s="43" t="s">
        <v>313</v>
      </c>
      <c r="C25" s="44">
        <v>37623</v>
      </c>
      <c r="D25" s="45">
        <v>40331</v>
      </c>
      <c r="E25" s="46">
        <v>21.266666666666666</v>
      </c>
      <c r="F25" s="47">
        <f t="shared" si="0"/>
        <v>7.419178082191781</v>
      </c>
      <c r="G25" s="47">
        <v>1.3082125603864734</v>
      </c>
      <c r="H25" s="43">
        <v>288</v>
      </c>
      <c r="I25" s="43">
        <v>284</v>
      </c>
      <c r="J25" s="43" t="s">
        <v>311</v>
      </c>
      <c r="K25" s="48">
        <v>0.98611111111111116</v>
      </c>
    </row>
    <row r="26" spans="1:11" ht="17" x14ac:dyDescent="0.2">
      <c r="A26" s="42" t="s">
        <v>337</v>
      </c>
      <c r="B26" s="43" t="s">
        <v>316</v>
      </c>
      <c r="C26" s="44">
        <v>39815</v>
      </c>
      <c r="D26" s="45">
        <v>42402</v>
      </c>
      <c r="E26" s="46">
        <v>20.333333333333332</v>
      </c>
      <c r="F26" s="47">
        <f t="shared" si="0"/>
        <v>7.087671232876712</v>
      </c>
      <c r="G26" s="47">
        <v>1.3085483055134042</v>
      </c>
      <c r="H26" s="43">
        <v>847</v>
      </c>
      <c r="I26" s="43">
        <v>839</v>
      </c>
      <c r="J26" s="43" t="s">
        <v>311</v>
      </c>
      <c r="K26" s="48">
        <v>0.99055489964580878</v>
      </c>
    </row>
    <row r="27" spans="1:11" ht="17" x14ac:dyDescent="0.2">
      <c r="A27" s="42" t="s">
        <v>338</v>
      </c>
      <c r="B27" s="43" t="s">
        <v>316</v>
      </c>
      <c r="C27" s="44">
        <v>42006</v>
      </c>
      <c r="D27" s="45">
        <v>45109</v>
      </c>
      <c r="E27" s="46">
        <v>8.0666666666666664</v>
      </c>
      <c r="F27" s="47">
        <f t="shared" si="0"/>
        <v>8.5013698630136982</v>
      </c>
      <c r="G27" s="47">
        <v>1.0845858091576372</v>
      </c>
      <c r="H27" s="43">
        <v>1319</v>
      </c>
      <c r="I27" s="43">
        <v>1315</v>
      </c>
      <c r="J27" s="43" t="s">
        <v>311</v>
      </c>
      <c r="K27" s="48">
        <v>0.99696739954510993</v>
      </c>
    </row>
    <row r="28" spans="1:11" ht="17" x14ac:dyDescent="0.2">
      <c r="A28" s="42" t="s">
        <v>339</v>
      </c>
      <c r="B28" s="43" t="s">
        <v>310</v>
      </c>
      <c r="C28" s="44">
        <v>42006</v>
      </c>
      <c r="D28" s="45">
        <v>43406</v>
      </c>
      <c r="E28" s="46">
        <v>6.1333333333333337</v>
      </c>
      <c r="F28" s="47">
        <f t="shared" si="0"/>
        <v>3.8356164383561642</v>
      </c>
      <c r="G28" s="47">
        <v>1.1513157894736843</v>
      </c>
      <c r="H28" s="43">
        <v>841</v>
      </c>
      <c r="I28" s="43">
        <v>841</v>
      </c>
      <c r="J28" s="43" t="s">
        <v>311</v>
      </c>
      <c r="K28" s="48">
        <v>1</v>
      </c>
    </row>
    <row r="29" spans="1:11" ht="17" x14ac:dyDescent="0.2">
      <c r="A29" s="42" t="s">
        <v>340</v>
      </c>
      <c r="B29" s="43" t="s">
        <v>310</v>
      </c>
      <c r="C29" s="44">
        <v>43102</v>
      </c>
      <c r="D29" s="45">
        <v>44775</v>
      </c>
      <c r="E29" s="46">
        <v>0</v>
      </c>
      <c r="F29" s="47">
        <f t="shared" si="0"/>
        <v>4.5835616438356164</v>
      </c>
      <c r="G29" s="47">
        <v>1</v>
      </c>
      <c r="H29" s="43">
        <v>172</v>
      </c>
      <c r="I29" s="43">
        <v>172</v>
      </c>
      <c r="J29" s="43" t="s">
        <v>311</v>
      </c>
      <c r="K29" s="48">
        <v>1</v>
      </c>
    </row>
    <row r="30" spans="1:11" ht="17" x14ac:dyDescent="0.2">
      <c r="A30" s="42" t="s">
        <v>341</v>
      </c>
      <c r="B30" s="43" t="s">
        <v>310</v>
      </c>
      <c r="C30" s="44">
        <v>40545</v>
      </c>
      <c r="D30" s="45">
        <v>43071</v>
      </c>
      <c r="E30" s="46">
        <v>18.266666666666666</v>
      </c>
      <c r="F30" s="47">
        <f t="shared" si="0"/>
        <v>6.9205479452054792</v>
      </c>
      <c r="G30" s="47">
        <v>1.2770475227502527</v>
      </c>
      <c r="H30" s="43">
        <v>403</v>
      </c>
      <c r="I30" s="43">
        <v>403</v>
      </c>
      <c r="J30" s="43" t="s">
        <v>311</v>
      </c>
      <c r="K30" s="48">
        <v>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9ED0-CE6D-C740-9E88-DE2BD3362345}">
  <dimension ref="A1:N38"/>
  <sheetViews>
    <sheetView workbookViewId="0">
      <selection activeCell="L3" sqref="L3"/>
    </sheetView>
  </sheetViews>
  <sheetFormatPr baseColWidth="10" defaultRowHeight="16" x14ac:dyDescent="0.2"/>
  <cols>
    <col min="1" max="1" width="17.83203125" customWidth="1"/>
    <col min="2" max="2" width="14.83203125" customWidth="1"/>
    <col min="4" max="4" width="14.5" customWidth="1"/>
    <col min="7" max="7" width="18.83203125" customWidth="1"/>
    <col min="8" max="8" width="18" customWidth="1"/>
    <col min="9" max="9" width="17.1640625" customWidth="1"/>
    <col min="10" max="10" width="17.33203125" customWidth="1"/>
    <col min="12" max="12" width="17.1640625" customWidth="1"/>
    <col min="13" max="13" width="17.33203125" customWidth="1"/>
    <col min="14" max="14" width="18.5" customWidth="1"/>
  </cols>
  <sheetData>
    <row r="1" spans="1:14" ht="52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G1" s="1" t="s">
        <v>0</v>
      </c>
      <c r="H1" s="2" t="s">
        <v>1</v>
      </c>
      <c r="I1" s="3" t="s">
        <v>63</v>
      </c>
      <c r="J1" s="3" t="s">
        <v>64</v>
      </c>
      <c r="L1" s="1" t="s">
        <v>0</v>
      </c>
      <c r="M1" s="2" t="s">
        <v>1</v>
      </c>
      <c r="N1" s="2" t="s">
        <v>67</v>
      </c>
    </row>
    <row r="2" spans="1:14" ht="18" thickBot="1" x14ac:dyDescent="0.25">
      <c r="A2" s="4" t="s">
        <v>5</v>
      </c>
      <c r="B2" s="5"/>
      <c r="C2" s="6"/>
      <c r="D2" s="6"/>
      <c r="E2" s="6"/>
      <c r="G2" s="4" t="s">
        <v>5</v>
      </c>
      <c r="H2" s="5"/>
      <c r="I2" s="6"/>
      <c r="J2" s="6"/>
      <c r="L2" s="4" t="s">
        <v>68</v>
      </c>
      <c r="M2" s="5"/>
      <c r="N2" s="16"/>
    </row>
    <row r="3" spans="1:14" ht="18" thickBot="1" x14ac:dyDescent="0.25">
      <c r="A3" s="7" t="s">
        <v>6</v>
      </c>
      <c r="B3" s="5" t="s">
        <v>7</v>
      </c>
      <c r="C3" s="6">
        <v>150</v>
      </c>
      <c r="D3" s="6">
        <v>5338</v>
      </c>
      <c r="E3" s="6" t="s">
        <v>8</v>
      </c>
      <c r="G3" s="7" t="s">
        <v>9</v>
      </c>
      <c r="H3" s="5" t="s">
        <v>10</v>
      </c>
      <c r="I3" s="6">
        <v>1.7</v>
      </c>
      <c r="J3" s="6">
        <v>0.1</v>
      </c>
      <c r="L3" s="7" t="s">
        <v>16</v>
      </c>
      <c r="M3" s="5" t="s">
        <v>17</v>
      </c>
      <c r="N3" s="16">
        <v>720</v>
      </c>
    </row>
    <row r="4" spans="1:14" ht="18" thickBot="1" x14ac:dyDescent="0.25">
      <c r="A4" s="7" t="s">
        <v>9</v>
      </c>
      <c r="B4" s="5" t="s">
        <v>10</v>
      </c>
      <c r="C4" s="6">
        <v>163</v>
      </c>
      <c r="D4" s="6">
        <v>5152</v>
      </c>
      <c r="E4" s="6">
        <v>0.28199999999999997</v>
      </c>
      <c r="G4" s="7" t="s">
        <v>14</v>
      </c>
      <c r="H4" s="5" t="s">
        <v>15</v>
      </c>
      <c r="I4" s="6">
        <v>5.2</v>
      </c>
      <c r="J4" s="6">
        <v>0.1</v>
      </c>
      <c r="L4" s="7" t="s">
        <v>24</v>
      </c>
      <c r="M4" s="5" t="s">
        <v>25</v>
      </c>
      <c r="N4" s="16">
        <v>266</v>
      </c>
    </row>
    <row r="5" spans="1:14" ht="18" thickBot="1" x14ac:dyDescent="0.25">
      <c r="A5" s="7" t="s">
        <v>11</v>
      </c>
      <c r="B5" s="5" t="s">
        <v>12</v>
      </c>
      <c r="C5" s="6">
        <v>172</v>
      </c>
      <c r="D5" s="6">
        <v>5516</v>
      </c>
      <c r="E5" s="6" t="s">
        <v>13</v>
      </c>
      <c r="G5" s="7" t="s">
        <v>16</v>
      </c>
      <c r="H5" s="5" t="s">
        <v>17</v>
      </c>
      <c r="I5" s="6">
        <v>30.8</v>
      </c>
      <c r="J5" s="6">
        <v>1</v>
      </c>
      <c r="L5" s="7" t="s">
        <v>26</v>
      </c>
      <c r="M5" s="5" t="s">
        <v>21</v>
      </c>
      <c r="N5" s="16">
        <v>151</v>
      </c>
    </row>
    <row r="6" spans="1:14" ht="18" thickBot="1" x14ac:dyDescent="0.25">
      <c r="A6" s="7" t="s">
        <v>14</v>
      </c>
      <c r="B6" s="5" t="s">
        <v>15</v>
      </c>
      <c r="C6" s="6">
        <v>195</v>
      </c>
      <c r="D6" s="6">
        <v>7234</v>
      </c>
      <c r="E6" s="6">
        <v>1.0089999999999999</v>
      </c>
      <c r="G6" s="7" t="s">
        <v>65</v>
      </c>
      <c r="H6" s="5" t="s">
        <v>19</v>
      </c>
      <c r="I6" s="6">
        <v>31.2</v>
      </c>
      <c r="J6" s="6">
        <v>1.2</v>
      </c>
      <c r="L6" s="7" t="s">
        <v>27</v>
      </c>
      <c r="M6" s="5" t="s">
        <v>28</v>
      </c>
      <c r="N6" s="16">
        <v>90</v>
      </c>
    </row>
    <row r="7" spans="1:14" ht="18" thickBot="1" x14ac:dyDescent="0.25">
      <c r="A7" s="7" t="s">
        <v>16</v>
      </c>
      <c r="B7" s="5" t="s">
        <v>17</v>
      </c>
      <c r="C7" s="6">
        <v>198</v>
      </c>
      <c r="D7" s="6">
        <v>6048</v>
      </c>
      <c r="E7" s="6">
        <v>6.093</v>
      </c>
      <c r="G7" s="7" t="s">
        <v>20</v>
      </c>
      <c r="H7" s="5" t="s">
        <v>21</v>
      </c>
      <c r="I7" s="6">
        <v>3.3</v>
      </c>
      <c r="J7" s="6">
        <v>0.1</v>
      </c>
      <c r="L7" s="7" t="s">
        <v>29</v>
      </c>
      <c r="M7" s="5" t="s">
        <v>30</v>
      </c>
      <c r="N7" s="16">
        <v>49</v>
      </c>
    </row>
    <row r="8" spans="1:14" ht="18" thickBot="1" x14ac:dyDescent="0.25">
      <c r="A8" s="7" t="s">
        <v>18</v>
      </c>
      <c r="B8" s="5" t="s">
        <v>19</v>
      </c>
      <c r="C8" s="6">
        <v>203</v>
      </c>
      <c r="D8" s="6">
        <v>5179</v>
      </c>
      <c r="E8" s="6">
        <v>6.3310000000000004</v>
      </c>
      <c r="G8" s="7" t="s">
        <v>24</v>
      </c>
      <c r="H8" s="5" t="s">
        <v>25</v>
      </c>
      <c r="I8" s="6">
        <v>37.700000000000003</v>
      </c>
      <c r="J8" s="6">
        <v>1</v>
      </c>
      <c r="L8" s="7" t="s">
        <v>31</v>
      </c>
      <c r="M8" s="5" t="s">
        <v>32</v>
      </c>
      <c r="N8" s="16">
        <v>2</v>
      </c>
    </row>
    <row r="9" spans="1:14" ht="18" thickBot="1" x14ac:dyDescent="0.25">
      <c r="A9" s="7" t="s">
        <v>20</v>
      </c>
      <c r="B9" s="5" t="s">
        <v>21</v>
      </c>
      <c r="C9" s="6">
        <v>221</v>
      </c>
      <c r="D9" s="6">
        <v>6829</v>
      </c>
      <c r="E9" s="6">
        <v>0.71899999999999997</v>
      </c>
      <c r="G9" s="7" t="s">
        <v>26</v>
      </c>
      <c r="H9" s="5" t="s">
        <v>21</v>
      </c>
      <c r="I9" s="6">
        <v>15.3</v>
      </c>
      <c r="J9" s="6">
        <v>0.4</v>
      </c>
      <c r="L9" s="7" t="s">
        <v>33</v>
      </c>
      <c r="M9" s="5" t="s">
        <v>34</v>
      </c>
      <c r="N9" s="16">
        <v>76</v>
      </c>
    </row>
    <row r="10" spans="1:14" ht="18" thickBot="1" x14ac:dyDescent="0.25">
      <c r="A10" s="7" t="s">
        <v>22</v>
      </c>
      <c r="B10" s="5" t="s">
        <v>23</v>
      </c>
      <c r="C10" s="6">
        <v>237</v>
      </c>
      <c r="D10" s="6">
        <v>8397</v>
      </c>
      <c r="E10" s="6" t="s">
        <v>8</v>
      </c>
      <c r="G10" s="7" t="s">
        <v>27</v>
      </c>
      <c r="H10" s="5" t="s">
        <v>28</v>
      </c>
      <c r="I10" s="6">
        <v>16.8</v>
      </c>
      <c r="J10" s="6">
        <v>0.5</v>
      </c>
      <c r="L10" s="17" t="s">
        <v>35</v>
      </c>
      <c r="M10" s="16" t="s">
        <v>36</v>
      </c>
      <c r="N10" s="16">
        <v>352</v>
      </c>
    </row>
    <row r="11" spans="1:14" ht="18" thickBot="1" x14ac:dyDescent="0.25">
      <c r="A11" s="7" t="s">
        <v>24</v>
      </c>
      <c r="B11" s="5" t="s">
        <v>25</v>
      </c>
      <c r="C11" s="6">
        <v>257</v>
      </c>
      <c r="D11" s="6">
        <v>9356</v>
      </c>
      <c r="E11" s="6">
        <v>9.6869999999999994</v>
      </c>
      <c r="G11" s="7" t="s">
        <v>29</v>
      </c>
      <c r="H11" s="5" t="s">
        <v>30</v>
      </c>
      <c r="I11" s="6">
        <v>9.8000000000000007</v>
      </c>
      <c r="J11" s="6">
        <v>0.3</v>
      </c>
      <c r="L11" s="4" t="s">
        <v>37</v>
      </c>
      <c r="M11" s="8" t="s">
        <v>38</v>
      </c>
      <c r="N11" s="18">
        <v>213</v>
      </c>
    </row>
    <row r="12" spans="1:14" ht="18" thickBot="1" x14ac:dyDescent="0.25">
      <c r="A12" s="7" t="s">
        <v>26</v>
      </c>
      <c r="B12" s="5" t="s">
        <v>21</v>
      </c>
      <c r="C12" s="6">
        <v>271</v>
      </c>
      <c r="D12" s="6">
        <v>10318</v>
      </c>
      <c r="E12" s="6">
        <v>4.1429999999999998</v>
      </c>
      <c r="G12" s="7" t="s">
        <v>31</v>
      </c>
      <c r="H12" s="5" t="s">
        <v>32</v>
      </c>
      <c r="I12" s="6">
        <v>22.5</v>
      </c>
      <c r="J12" s="6">
        <v>0.6</v>
      </c>
      <c r="L12" s="4" t="s">
        <v>39</v>
      </c>
      <c r="M12" s="8" t="s">
        <v>38</v>
      </c>
      <c r="N12" s="18">
        <v>120</v>
      </c>
    </row>
    <row r="13" spans="1:14" ht="18" thickBot="1" x14ac:dyDescent="0.25">
      <c r="A13" s="7" t="s">
        <v>27</v>
      </c>
      <c r="B13" s="5" t="s">
        <v>28</v>
      </c>
      <c r="C13" s="6">
        <v>300</v>
      </c>
      <c r="D13" s="6">
        <v>10651</v>
      </c>
      <c r="E13" s="6">
        <v>5.0259999999999998</v>
      </c>
      <c r="G13" s="7" t="s">
        <v>33</v>
      </c>
      <c r="H13" s="5" t="s">
        <v>34</v>
      </c>
      <c r="I13" s="6">
        <v>49.5</v>
      </c>
      <c r="J13" s="6">
        <v>1.4</v>
      </c>
      <c r="L13" s="4"/>
      <c r="M13" s="8"/>
      <c r="N13" s="18"/>
    </row>
    <row r="14" spans="1:14" ht="18" thickBot="1" x14ac:dyDescent="0.25">
      <c r="A14" s="7" t="s">
        <v>29</v>
      </c>
      <c r="B14" s="5" t="s">
        <v>30</v>
      </c>
      <c r="C14" s="6">
        <v>301</v>
      </c>
      <c r="D14" s="6">
        <v>10625</v>
      </c>
      <c r="E14" s="6">
        <v>2.9420000000000002</v>
      </c>
      <c r="G14" s="7" t="s">
        <v>66</v>
      </c>
      <c r="H14" s="5" t="s">
        <v>36</v>
      </c>
      <c r="I14" s="6">
        <v>44.7</v>
      </c>
      <c r="J14" s="6">
        <v>1.3</v>
      </c>
      <c r="L14" s="10" t="s">
        <v>69</v>
      </c>
      <c r="M14" s="11"/>
      <c r="N14" s="19"/>
    </row>
    <row r="15" spans="1:14" ht="18" thickBot="1" x14ac:dyDescent="0.25">
      <c r="A15" s="7" t="s">
        <v>31</v>
      </c>
      <c r="B15" s="5" t="s">
        <v>32</v>
      </c>
      <c r="C15" s="6">
        <v>302</v>
      </c>
      <c r="D15" s="6">
        <v>10942</v>
      </c>
      <c r="E15" s="6">
        <v>6.81</v>
      </c>
      <c r="G15" s="4" t="s">
        <v>37</v>
      </c>
      <c r="H15" s="8" t="s">
        <v>38</v>
      </c>
      <c r="I15" s="9">
        <v>22.4</v>
      </c>
      <c r="J15" s="9">
        <v>0.7</v>
      </c>
      <c r="L15" s="13" t="s">
        <v>44</v>
      </c>
      <c r="M15" s="11" t="s">
        <v>45</v>
      </c>
      <c r="N15" s="19">
        <v>181</v>
      </c>
    </row>
    <row r="16" spans="1:14" ht="18" thickBot="1" x14ac:dyDescent="0.25">
      <c r="A16" s="7" t="s">
        <v>33</v>
      </c>
      <c r="B16" s="5" t="s">
        <v>34</v>
      </c>
      <c r="C16" s="6">
        <v>302</v>
      </c>
      <c r="D16" s="6">
        <v>10568</v>
      </c>
      <c r="E16" s="6">
        <v>14.957000000000001</v>
      </c>
      <c r="G16" s="4" t="s">
        <v>39</v>
      </c>
      <c r="H16" s="8" t="s">
        <v>38</v>
      </c>
      <c r="I16" s="9">
        <v>19.7</v>
      </c>
      <c r="J16" s="9">
        <v>0.6</v>
      </c>
      <c r="L16" s="13" t="s">
        <v>48</v>
      </c>
      <c r="M16" s="11" t="s">
        <v>21</v>
      </c>
      <c r="N16" s="19">
        <v>324</v>
      </c>
    </row>
    <row r="17" spans="1:14" ht="18" thickBot="1" x14ac:dyDescent="0.25">
      <c r="A17" s="7" t="s">
        <v>35</v>
      </c>
      <c r="B17" s="5" t="s">
        <v>36</v>
      </c>
      <c r="C17" s="6">
        <v>306</v>
      </c>
      <c r="D17" s="6">
        <v>10500</v>
      </c>
      <c r="E17" s="6">
        <v>13.692</v>
      </c>
      <c r="G17" s="4"/>
      <c r="H17" s="8"/>
      <c r="I17" s="9"/>
      <c r="J17" s="9"/>
      <c r="L17" s="13" t="s">
        <v>49</v>
      </c>
      <c r="M17" s="11" t="s">
        <v>50</v>
      </c>
      <c r="N17" s="19">
        <v>118</v>
      </c>
    </row>
    <row r="18" spans="1:14" ht="18" thickBot="1" x14ac:dyDescent="0.25">
      <c r="A18" s="4" t="s">
        <v>37</v>
      </c>
      <c r="B18" s="8" t="s">
        <v>38</v>
      </c>
      <c r="C18" s="9">
        <v>239</v>
      </c>
      <c r="D18" s="9">
        <v>8177</v>
      </c>
      <c r="E18" s="9">
        <v>5.9740000000000002</v>
      </c>
      <c r="G18" s="10" t="s">
        <v>40</v>
      </c>
      <c r="H18" s="11"/>
      <c r="I18" s="12"/>
      <c r="J18" s="12"/>
      <c r="L18" s="13" t="s">
        <v>51</v>
      </c>
      <c r="M18" s="11" t="s">
        <v>17</v>
      </c>
      <c r="N18" s="19">
        <v>65</v>
      </c>
    </row>
    <row r="19" spans="1:14" ht="18" thickBot="1" x14ac:dyDescent="0.25">
      <c r="A19" s="4" t="s">
        <v>39</v>
      </c>
      <c r="B19" s="8" t="s">
        <v>38</v>
      </c>
      <c r="C19" s="9">
        <v>237</v>
      </c>
      <c r="D19" s="9">
        <v>8397</v>
      </c>
      <c r="E19" s="9">
        <v>5.56</v>
      </c>
      <c r="G19" s="13" t="s">
        <v>42</v>
      </c>
      <c r="H19" s="11" t="s">
        <v>43</v>
      </c>
      <c r="I19" s="12">
        <v>0.6</v>
      </c>
      <c r="J19" s="12">
        <v>0.02</v>
      </c>
      <c r="L19" s="13" t="s">
        <v>52</v>
      </c>
      <c r="M19" s="11" t="s">
        <v>45</v>
      </c>
      <c r="N19" s="19">
        <v>137</v>
      </c>
    </row>
    <row r="20" spans="1:14" ht="18" thickBot="1" x14ac:dyDescent="0.25">
      <c r="A20" s="4"/>
      <c r="B20" s="8"/>
      <c r="C20" s="9"/>
      <c r="D20" s="9"/>
      <c r="E20" s="9"/>
      <c r="G20" s="13" t="s">
        <v>44</v>
      </c>
      <c r="H20" s="11" t="s">
        <v>45</v>
      </c>
      <c r="I20" s="12">
        <v>25.4</v>
      </c>
      <c r="J20" s="12">
        <v>0.8</v>
      </c>
      <c r="L20" s="13" t="s">
        <v>53</v>
      </c>
      <c r="M20" s="11" t="s">
        <v>54</v>
      </c>
      <c r="N20" s="19">
        <v>277</v>
      </c>
    </row>
    <row r="21" spans="1:14" ht="18" thickBot="1" x14ac:dyDescent="0.25">
      <c r="A21" s="10" t="s">
        <v>40</v>
      </c>
      <c r="B21" s="11"/>
      <c r="C21" s="12"/>
      <c r="D21" s="12"/>
      <c r="E21" s="12"/>
      <c r="G21" s="13" t="s">
        <v>46</v>
      </c>
      <c r="H21" s="11" t="s">
        <v>10</v>
      </c>
      <c r="I21" s="12">
        <v>3.4</v>
      </c>
      <c r="J21" s="12">
        <v>0.1</v>
      </c>
      <c r="L21" s="13" t="s">
        <v>55</v>
      </c>
      <c r="M21" s="11" t="s">
        <v>10</v>
      </c>
      <c r="N21" s="19">
        <v>56</v>
      </c>
    </row>
    <row r="22" spans="1:14" ht="18" thickBot="1" x14ac:dyDescent="0.25">
      <c r="A22" s="13" t="s">
        <v>41</v>
      </c>
      <c r="B22" s="11" t="s">
        <v>21</v>
      </c>
      <c r="C22" s="12">
        <v>27</v>
      </c>
      <c r="D22" s="12">
        <v>665</v>
      </c>
      <c r="E22" s="12" t="s">
        <v>8</v>
      </c>
      <c r="G22" s="13" t="s">
        <v>47</v>
      </c>
      <c r="H22" s="11" t="s">
        <v>43</v>
      </c>
      <c r="I22" s="12">
        <v>3.2</v>
      </c>
      <c r="J22" s="12">
        <v>0.1</v>
      </c>
      <c r="L22" s="13" t="s">
        <v>56</v>
      </c>
      <c r="M22" s="11" t="s">
        <v>21</v>
      </c>
      <c r="N22" s="19">
        <v>24</v>
      </c>
    </row>
    <row r="23" spans="1:14" ht="18" thickBot="1" x14ac:dyDescent="0.25">
      <c r="A23" s="13" t="s">
        <v>42</v>
      </c>
      <c r="B23" s="11" t="s">
        <v>43</v>
      </c>
      <c r="C23" s="12">
        <v>34</v>
      </c>
      <c r="D23" s="12">
        <v>1091</v>
      </c>
      <c r="E23" s="12">
        <v>2.1999999999999999E-2</v>
      </c>
      <c r="G23" s="13" t="s">
        <v>48</v>
      </c>
      <c r="H23" s="11" t="s">
        <v>21</v>
      </c>
      <c r="I23" s="12">
        <v>11.5</v>
      </c>
      <c r="J23" s="12">
        <v>0.4</v>
      </c>
      <c r="L23" s="13" t="s">
        <v>57</v>
      </c>
      <c r="M23" s="11" t="s">
        <v>7</v>
      </c>
      <c r="N23" s="19">
        <v>80</v>
      </c>
    </row>
    <row r="24" spans="1:14" ht="18" thickBot="1" x14ac:dyDescent="0.25">
      <c r="A24" s="13" t="s">
        <v>44</v>
      </c>
      <c r="B24" s="11" t="s">
        <v>45</v>
      </c>
      <c r="C24" s="12">
        <v>35</v>
      </c>
      <c r="D24" s="12">
        <v>1158</v>
      </c>
      <c r="E24" s="12">
        <v>0.88800000000000001</v>
      </c>
      <c r="G24" s="13" t="s">
        <v>51</v>
      </c>
      <c r="H24" s="11" t="s">
        <v>17</v>
      </c>
      <c r="I24" s="12">
        <v>24.1</v>
      </c>
      <c r="J24" s="12">
        <v>0.8</v>
      </c>
      <c r="L24" s="13" t="s">
        <v>58</v>
      </c>
      <c r="M24" s="11" t="s">
        <v>17</v>
      </c>
      <c r="N24" s="19">
        <v>13</v>
      </c>
    </row>
    <row r="25" spans="1:14" ht="18" thickBot="1" x14ac:dyDescent="0.25">
      <c r="A25" s="13" t="s">
        <v>46</v>
      </c>
      <c r="B25" s="11" t="s">
        <v>10</v>
      </c>
      <c r="C25" s="12">
        <v>35</v>
      </c>
      <c r="D25" s="12">
        <v>1006</v>
      </c>
      <c r="E25" s="12">
        <v>0.11700000000000001</v>
      </c>
      <c r="G25" s="13" t="s">
        <v>52</v>
      </c>
      <c r="H25" s="11" t="s">
        <v>45</v>
      </c>
      <c r="I25" s="12">
        <v>35</v>
      </c>
      <c r="J25" s="12">
        <v>1.1000000000000001</v>
      </c>
      <c r="L25" s="20" t="s">
        <v>59</v>
      </c>
      <c r="M25" s="19" t="s">
        <v>60</v>
      </c>
      <c r="N25" s="19">
        <v>289</v>
      </c>
    </row>
    <row r="26" spans="1:14" ht="18" thickBot="1" x14ac:dyDescent="0.25">
      <c r="A26" s="13" t="s">
        <v>47</v>
      </c>
      <c r="B26" s="11" t="s">
        <v>43</v>
      </c>
      <c r="C26" s="12">
        <v>37</v>
      </c>
      <c r="D26" s="12">
        <v>1123</v>
      </c>
      <c r="E26" s="12">
        <v>0.11799999999999999</v>
      </c>
      <c r="G26" s="13" t="s">
        <v>53</v>
      </c>
      <c r="H26" s="11" t="s">
        <v>54</v>
      </c>
      <c r="I26" s="12">
        <v>36.5</v>
      </c>
      <c r="J26" s="12">
        <v>1.3</v>
      </c>
      <c r="L26" s="10" t="s">
        <v>61</v>
      </c>
      <c r="M26" s="14" t="s">
        <v>38</v>
      </c>
      <c r="N26" s="21">
        <v>142</v>
      </c>
    </row>
    <row r="27" spans="1:14" ht="18" thickBot="1" x14ac:dyDescent="0.25">
      <c r="A27" s="13" t="s">
        <v>48</v>
      </c>
      <c r="B27" s="11" t="s">
        <v>21</v>
      </c>
      <c r="C27" s="12">
        <v>38</v>
      </c>
      <c r="D27" s="12">
        <v>1072</v>
      </c>
      <c r="E27" s="12">
        <v>0.435</v>
      </c>
      <c r="G27" s="13" t="s">
        <v>55</v>
      </c>
      <c r="H27" s="11" t="s">
        <v>10</v>
      </c>
      <c r="I27" s="12">
        <v>32.700000000000003</v>
      </c>
      <c r="J27" s="12">
        <v>1</v>
      </c>
      <c r="L27" s="10" t="s">
        <v>62</v>
      </c>
      <c r="M27" s="14" t="s">
        <v>38</v>
      </c>
      <c r="N27" s="21">
        <v>118</v>
      </c>
    </row>
    <row r="28" spans="1:14" ht="18" thickBot="1" x14ac:dyDescent="0.25">
      <c r="A28" s="13" t="s">
        <v>49</v>
      </c>
      <c r="B28" s="11" t="s">
        <v>50</v>
      </c>
      <c r="C28" s="12">
        <v>39</v>
      </c>
      <c r="D28" s="12">
        <v>1272</v>
      </c>
      <c r="E28" s="12" t="s">
        <v>13</v>
      </c>
      <c r="G28" s="13" t="s">
        <v>56</v>
      </c>
      <c r="H28" s="11" t="s">
        <v>21</v>
      </c>
      <c r="I28" s="12">
        <v>32.299999999999997</v>
      </c>
      <c r="J28" s="12">
        <v>1.1000000000000001</v>
      </c>
    </row>
    <row r="29" spans="1:14" ht="18" thickBot="1" x14ac:dyDescent="0.25">
      <c r="A29" s="13" t="s">
        <v>51</v>
      </c>
      <c r="B29" s="11" t="s">
        <v>17</v>
      </c>
      <c r="C29" s="12">
        <v>46</v>
      </c>
      <c r="D29" s="12">
        <v>1432</v>
      </c>
      <c r="E29" s="12">
        <v>1.109</v>
      </c>
      <c r="G29" s="13" t="s">
        <v>57</v>
      </c>
      <c r="H29" s="11" t="s">
        <v>7</v>
      </c>
      <c r="I29" s="12">
        <v>52</v>
      </c>
      <c r="J29" s="12">
        <v>1.7</v>
      </c>
    </row>
    <row r="30" spans="1:14" ht="18" thickBot="1" x14ac:dyDescent="0.25">
      <c r="A30" s="13" t="s">
        <v>52</v>
      </c>
      <c r="B30" s="11" t="s">
        <v>45</v>
      </c>
      <c r="C30" s="12">
        <v>57</v>
      </c>
      <c r="D30" s="12">
        <v>1801</v>
      </c>
      <c r="E30" s="12">
        <v>1.9970000000000001</v>
      </c>
      <c r="G30" s="13" t="s">
        <v>58</v>
      </c>
      <c r="H30" s="11" t="s">
        <v>17</v>
      </c>
      <c r="I30" s="12">
        <v>29.5</v>
      </c>
      <c r="J30" s="12">
        <v>1</v>
      </c>
    </row>
    <row r="31" spans="1:14" ht="18" thickBot="1" x14ac:dyDescent="0.25">
      <c r="A31" s="13" t="s">
        <v>53</v>
      </c>
      <c r="B31" s="11" t="s">
        <v>54</v>
      </c>
      <c r="C31" s="12">
        <v>61</v>
      </c>
      <c r="D31" s="12">
        <v>1737</v>
      </c>
      <c r="E31" s="12">
        <v>2.2280000000000002</v>
      </c>
      <c r="G31" s="13" t="s">
        <v>59</v>
      </c>
      <c r="H31" s="11" t="s">
        <v>60</v>
      </c>
      <c r="I31" s="12">
        <v>223.4</v>
      </c>
      <c r="J31" s="12">
        <v>7.9</v>
      </c>
    </row>
    <row r="32" spans="1:14" ht="18" thickBot="1" x14ac:dyDescent="0.25">
      <c r="A32" s="13" t="s">
        <v>55</v>
      </c>
      <c r="B32" s="11" t="s">
        <v>10</v>
      </c>
      <c r="C32" s="12">
        <v>68</v>
      </c>
      <c r="D32" s="12">
        <v>2176</v>
      </c>
      <c r="E32" s="12">
        <v>2.2269999999999999</v>
      </c>
      <c r="G32" s="10" t="s">
        <v>61</v>
      </c>
      <c r="H32" s="14" t="s">
        <v>38</v>
      </c>
      <c r="I32" s="15">
        <v>39.200000000000003</v>
      </c>
      <c r="J32" s="15">
        <v>1.3</v>
      </c>
    </row>
    <row r="33" spans="1:10" ht="18" thickBot="1" x14ac:dyDescent="0.25">
      <c r="A33" s="13" t="s">
        <v>56</v>
      </c>
      <c r="B33" s="11" t="s">
        <v>21</v>
      </c>
      <c r="C33" s="12">
        <v>78</v>
      </c>
      <c r="D33" s="12">
        <v>2399</v>
      </c>
      <c r="E33" s="12">
        <v>2.52</v>
      </c>
      <c r="G33" s="10" t="s">
        <v>62</v>
      </c>
      <c r="H33" s="14" t="s">
        <v>38</v>
      </c>
      <c r="I33" s="15">
        <v>29.5</v>
      </c>
      <c r="J33" s="15">
        <v>1</v>
      </c>
    </row>
    <row r="34" spans="1:10" ht="18" thickBot="1" x14ac:dyDescent="0.25">
      <c r="A34" s="13" t="s">
        <v>57</v>
      </c>
      <c r="B34" s="11" t="s">
        <v>7</v>
      </c>
      <c r="C34" s="12">
        <v>84</v>
      </c>
      <c r="D34" s="12">
        <v>2508</v>
      </c>
      <c r="E34" s="12">
        <v>4.3659999999999997</v>
      </c>
    </row>
    <row r="35" spans="1:10" ht="18" thickBot="1" x14ac:dyDescent="0.25">
      <c r="A35" s="13" t="s">
        <v>58</v>
      </c>
      <c r="B35" s="11" t="s">
        <v>17</v>
      </c>
      <c r="C35" s="12">
        <v>86</v>
      </c>
      <c r="D35" s="12">
        <v>2566</v>
      </c>
      <c r="E35" s="12">
        <v>2.54</v>
      </c>
    </row>
    <row r="36" spans="1:10" ht="18" thickBot="1" x14ac:dyDescent="0.25">
      <c r="A36" s="13" t="s">
        <v>59</v>
      </c>
      <c r="B36" s="11" t="s">
        <v>60</v>
      </c>
      <c r="C36" s="12">
        <v>98</v>
      </c>
      <c r="D36" s="12">
        <v>2780</v>
      </c>
      <c r="E36" s="12">
        <v>21.89</v>
      </c>
    </row>
    <row r="37" spans="1:10" ht="18" thickBot="1" x14ac:dyDescent="0.25">
      <c r="A37" s="10" t="s">
        <v>61</v>
      </c>
      <c r="B37" s="14" t="s">
        <v>38</v>
      </c>
      <c r="C37" s="15">
        <v>55</v>
      </c>
      <c r="D37" s="15">
        <v>1652</v>
      </c>
      <c r="E37" s="15">
        <v>3.1120000000000001</v>
      </c>
    </row>
    <row r="38" spans="1:10" ht="18" thickBot="1" x14ac:dyDescent="0.25">
      <c r="A38" s="10" t="s">
        <v>62</v>
      </c>
      <c r="B38" s="14" t="s">
        <v>38</v>
      </c>
      <c r="C38" s="15">
        <v>46</v>
      </c>
      <c r="D38" s="15">
        <v>1432</v>
      </c>
      <c r="E38" s="15">
        <v>1.9970000000000001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Energy</vt:lpstr>
      <vt:lpstr>Rail</vt:lpstr>
      <vt:lpstr>Roads</vt:lpstr>
      <vt:lpstr>Fixed Links</vt:lpstr>
      <vt:lpstr>IT</vt:lpstr>
      <vt:lpstr>Aerospace</vt:lpstr>
      <vt:lpstr>Military Defense</vt:lpstr>
      <vt:lpstr>Olympic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 Kao</dc:creator>
  <cp:lastModifiedBy>Microsoft Office User</cp:lastModifiedBy>
  <dcterms:created xsi:type="dcterms:W3CDTF">2018-08-02T09:13:55Z</dcterms:created>
  <dcterms:modified xsi:type="dcterms:W3CDTF">2020-06-29T15:01:59Z</dcterms:modified>
</cp:coreProperties>
</file>