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WIN10\Downloads\"/>
    </mc:Choice>
  </mc:AlternateContent>
  <bookViews>
    <workbookView xWindow="0" yWindow="0" windowWidth="8952" windowHeight="3672" activeTab="2"/>
  </bookViews>
  <sheets>
    <sheet name="Data&amp;calculations" sheetId="2" r:id="rId1"/>
    <sheet name="Detailed Analysis" sheetId="4" r:id="rId2"/>
    <sheet name="Summary Dashboard" sheetId="1" r:id="rId3"/>
    <sheet name="Recommendations" sheetId="7" r:id="rId4"/>
  </sheets>
  <definedNames>
    <definedName name="ExternalData_1" localSheetId="0" hidden="1">'Data&amp;calculations'!$A$1:$H$151</definedName>
    <definedName name="Slicer_category">#N/A</definedName>
    <definedName name="Slicer_priorit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I11" i="2"/>
  <c r="M11" i="2" s="1"/>
  <c r="I2" i="2"/>
  <c r="I3" i="2"/>
  <c r="M3" i="2" s="1"/>
  <c r="I4" i="2"/>
  <c r="I5" i="2"/>
  <c r="I6" i="2"/>
  <c r="I7" i="2"/>
  <c r="M7" i="2" s="1"/>
  <c r="I8" i="2"/>
  <c r="M8" i="2" s="1"/>
  <c r="I9" i="2"/>
  <c r="M9" i="2" s="1"/>
  <c r="I10" i="2"/>
  <c r="M10" i="2" s="1"/>
  <c r="I12" i="2"/>
  <c r="M12" i="2" s="1"/>
  <c r="I13" i="2"/>
  <c r="M13" i="2" s="1"/>
  <c r="I14" i="2"/>
  <c r="M14" i="2" s="1"/>
  <c r="I15" i="2"/>
  <c r="M15" i="2" s="1"/>
  <c r="I16" i="2"/>
  <c r="M16" i="2" s="1"/>
  <c r="I17" i="2"/>
  <c r="M17" i="2" s="1"/>
  <c r="I18" i="2"/>
  <c r="M18" i="2" s="1"/>
  <c r="I19" i="2"/>
  <c r="M19" i="2" s="1"/>
  <c r="I20" i="2"/>
  <c r="M20" i="2" s="1"/>
  <c r="I21" i="2"/>
  <c r="M21" i="2" s="1"/>
  <c r="I22" i="2"/>
  <c r="M22" i="2" s="1"/>
  <c r="I23" i="2"/>
  <c r="M23" i="2" s="1"/>
  <c r="I24" i="2"/>
  <c r="M24" i="2" s="1"/>
  <c r="I25" i="2"/>
  <c r="M25" i="2" s="1"/>
  <c r="I26" i="2"/>
  <c r="M26" i="2" s="1"/>
  <c r="I27" i="2"/>
  <c r="M27" i="2" s="1"/>
  <c r="I28" i="2"/>
  <c r="M28" i="2" s="1"/>
  <c r="I29" i="2"/>
  <c r="M29" i="2" s="1"/>
  <c r="I30" i="2"/>
  <c r="M30" i="2" s="1"/>
  <c r="I31" i="2"/>
  <c r="M31" i="2" s="1"/>
  <c r="I32" i="2"/>
  <c r="M32" i="2" s="1"/>
  <c r="I33" i="2"/>
  <c r="M33" i="2" s="1"/>
  <c r="I34" i="2"/>
  <c r="M34" i="2" s="1"/>
  <c r="I35" i="2"/>
  <c r="M35" i="2" s="1"/>
  <c r="I36" i="2"/>
  <c r="M36" i="2" s="1"/>
  <c r="I37" i="2"/>
  <c r="M37" i="2" s="1"/>
  <c r="I38" i="2"/>
  <c r="I39" i="2"/>
  <c r="M39" i="2" s="1"/>
  <c r="I40" i="2"/>
  <c r="M40" i="2" s="1"/>
  <c r="I41" i="2"/>
  <c r="M41" i="2" s="1"/>
  <c r="I42" i="2"/>
  <c r="M42" i="2" s="1"/>
  <c r="I43" i="2"/>
  <c r="M43" i="2" s="1"/>
  <c r="I44" i="2"/>
  <c r="M44" i="2" s="1"/>
  <c r="I45" i="2"/>
  <c r="M45" i="2" s="1"/>
  <c r="I46" i="2"/>
  <c r="M46" i="2" s="1"/>
  <c r="I47" i="2"/>
  <c r="M47" i="2" s="1"/>
  <c r="I48" i="2"/>
  <c r="M48" i="2" s="1"/>
  <c r="I49" i="2"/>
  <c r="M49" i="2" s="1"/>
  <c r="I50" i="2"/>
  <c r="M50" i="2" s="1"/>
  <c r="I51" i="2"/>
  <c r="M51" i="2" s="1"/>
  <c r="I52" i="2"/>
  <c r="M52" i="2" s="1"/>
  <c r="I53" i="2"/>
  <c r="M53" i="2" s="1"/>
  <c r="I54" i="2"/>
  <c r="M54" i="2" s="1"/>
  <c r="I55" i="2"/>
  <c r="M55" i="2" s="1"/>
  <c r="I56" i="2"/>
  <c r="M56" i="2" s="1"/>
  <c r="I57" i="2"/>
  <c r="M57" i="2" s="1"/>
  <c r="I58" i="2"/>
  <c r="M58" i="2" s="1"/>
  <c r="I59" i="2"/>
  <c r="M59" i="2" s="1"/>
  <c r="I60" i="2"/>
  <c r="M60" i="2" s="1"/>
  <c r="I61" i="2"/>
  <c r="M61" i="2" s="1"/>
  <c r="I62" i="2"/>
  <c r="I63" i="2"/>
  <c r="M63" i="2" s="1"/>
  <c r="I64" i="2"/>
  <c r="M64" i="2" s="1"/>
  <c r="I65" i="2"/>
  <c r="M65" i="2" s="1"/>
  <c r="I66" i="2"/>
  <c r="M66" i="2" s="1"/>
  <c r="I67" i="2"/>
  <c r="M67" i="2" s="1"/>
  <c r="I68" i="2"/>
  <c r="M68" i="2" s="1"/>
  <c r="I69" i="2"/>
  <c r="M69" i="2" s="1"/>
  <c r="I70" i="2"/>
  <c r="M70" i="2" s="1"/>
  <c r="I71" i="2"/>
  <c r="M71" i="2" s="1"/>
  <c r="I72" i="2"/>
  <c r="M72" i="2" s="1"/>
  <c r="I73" i="2"/>
  <c r="M73" i="2" s="1"/>
  <c r="I74" i="2"/>
  <c r="M74" i="2" s="1"/>
  <c r="I75" i="2"/>
  <c r="M75" i="2" s="1"/>
  <c r="I76" i="2"/>
  <c r="M76" i="2" s="1"/>
  <c r="I77" i="2"/>
  <c r="M77" i="2" s="1"/>
  <c r="I78" i="2"/>
  <c r="M78" i="2" s="1"/>
  <c r="I79" i="2"/>
  <c r="M79" i="2" s="1"/>
  <c r="I80" i="2"/>
  <c r="M80" i="2" s="1"/>
  <c r="I81" i="2"/>
  <c r="M81" i="2" s="1"/>
  <c r="I82" i="2"/>
  <c r="M82" i="2" s="1"/>
  <c r="I83" i="2"/>
  <c r="M83" i="2" s="1"/>
  <c r="I84" i="2"/>
  <c r="M84" i="2" s="1"/>
  <c r="I85" i="2"/>
  <c r="M85" i="2" s="1"/>
  <c r="I86" i="2"/>
  <c r="M86" i="2" s="1"/>
  <c r="I87" i="2"/>
  <c r="I88" i="2"/>
  <c r="M88" i="2" s="1"/>
  <c r="I89" i="2"/>
  <c r="M89" i="2" s="1"/>
  <c r="I90" i="2"/>
  <c r="M90" i="2" s="1"/>
  <c r="I91" i="2"/>
  <c r="M91" i="2" s="1"/>
  <c r="I92" i="2"/>
  <c r="M92" i="2" s="1"/>
  <c r="I93" i="2"/>
  <c r="M93" i="2" s="1"/>
  <c r="I94" i="2"/>
  <c r="M94" i="2" s="1"/>
  <c r="I95" i="2"/>
  <c r="M95" i="2" s="1"/>
  <c r="I96" i="2"/>
  <c r="M96" i="2" s="1"/>
  <c r="I97" i="2"/>
  <c r="M97" i="2" s="1"/>
  <c r="I98" i="2"/>
  <c r="I99" i="2"/>
  <c r="I100" i="2"/>
  <c r="M100" i="2" s="1"/>
  <c r="I101" i="2"/>
  <c r="M101" i="2" s="1"/>
  <c r="I102" i="2"/>
  <c r="M102" i="2" s="1"/>
  <c r="I103" i="2"/>
  <c r="M103" i="2" s="1"/>
  <c r="I104" i="2"/>
  <c r="M104" i="2" s="1"/>
  <c r="I105" i="2"/>
  <c r="M105" i="2" s="1"/>
  <c r="I106" i="2"/>
  <c r="M106" i="2" s="1"/>
  <c r="I107" i="2"/>
  <c r="M107" i="2" s="1"/>
  <c r="I108" i="2"/>
  <c r="M108" i="2" s="1"/>
  <c r="I109" i="2"/>
  <c r="M109" i="2" s="1"/>
  <c r="I110" i="2"/>
  <c r="M110" i="2" s="1"/>
  <c r="I111" i="2"/>
  <c r="M111" i="2" s="1"/>
  <c r="I112" i="2"/>
  <c r="M112" i="2" s="1"/>
  <c r="I113" i="2"/>
  <c r="M113" i="2" s="1"/>
  <c r="I114" i="2"/>
  <c r="M114" i="2" s="1"/>
  <c r="I115" i="2"/>
  <c r="M115" i="2" s="1"/>
  <c r="I116" i="2"/>
  <c r="M116" i="2" s="1"/>
  <c r="I117" i="2"/>
  <c r="M117" i="2" s="1"/>
  <c r="I118" i="2"/>
  <c r="M118" i="2" s="1"/>
  <c r="I119" i="2"/>
  <c r="M119" i="2" s="1"/>
  <c r="I120" i="2"/>
  <c r="M120" i="2" s="1"/>
  <c r="I121" i="2"/>
  <c r="M121" i="2" s="1"/>
  <c r="I122" i="2"/>
  <c r="I123" i="2"/>
  <c r="M123" i="2" s="1"/>
  <c r="I124" i="2"/>
  <c r="M124" i="2" s="1"/>
  <c r="I125" i="2"/>
  <c r="M125" i="2" s="1"/>
  <c r="I126" i="2"/>
  <c r="M126" i="2" s="1"/>
  <c r="I127" i="2"/>
  <c r="M127" i="2" s="1"/>
  <c r="I128" i="2"/>
  <c r="M128" i="2" s="1"/>
  <c r="I129" i="2"/>
  <c r="M129" i="2" s="1"/>
  <c r="I130" i="2"/>
  <c r="M130" i="2" s="1"/>
  <c r="I131" i="2"/>
  <c r="M131" i="2" s="1"/>
  <c r="I132" i="2"/>
  <c r="M132" i="2" s="1"/>
  <c r="I133" i="2"/>
  <c r="M133" i="2" s="1"/>
  <c r="I134" i="2"/>
  <c r="M134" i="2" s="1"/>
  <c r="I135" i="2"/>
  <c r="I136" i="2"/>
  <c r="M136" i="2" s="1"/>
  <c r="I137" i="2"/>
  <c r="M137" i="2" s="1"/>
  <c r="I138" i="2"/>
  <c r="I139" i="2"/>
  <c r="M139" i="2" s="1"/>
  <c r="I140" i="2"/>
  <c r="M140" i="2" s="1"/>
  <c r="I141" i="2"/>
  <c r="M141" i="2" s="1"/>
  <c r="I142" i="2"/>
  <c r="M142" i="2" s="1"/>
  <c r="I143" i="2"/>
  <c r="M143" i="2" s="1"/>
  <c r="I144" i="2"/>
  <c r="M144" i="2" s="1"/>
  <c r="I145" i="2"/>
  <c r="M145" i="2" s="1"/>
  <c r="I146" i="2"/>
  <c r="M146" i="2" s="1"/>
  <c r="I147" i="2"/>
  <c r="M147" i="2" s="1"/>
  <c r="I148" i="2"/>
  <c r="M148" i="2" s="1"/>
  <c r="I149" i="2"/>
  <c r="M149" i="2" s="1"/>
  <c r="I150" i="2"/>
  <c r="M150" i="2" s="1"/>
  <c r="I151" i="2"/>
  <c r="M151" i="2" s="1"/>
  <c r="M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J2"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M4" i="2"/>
  <c r="M5" i="2"/>
  <c r="M6" i="2"/>
  <c r="M38" i="2"/>
  <c r="M62" i="2"/>
  <c r="M87" i="2"/>
  <c r="M98" i="2"/>
  <c r="M99" i="2"/>
  <c r="M122" i="2"/>
  <c r="M135" i="2"/>
  <c r="M138" i="2"/>
</calcChain>
</file>

<file path=xl/connections.xml><?xml version="1.0" encoding="utf-8"?>
<connections xmlns="http://schemas.openxmlformats.org/spreadsheetml/2006/main">
  <connection id="1" keepAlive="1" name="Query - help_desk_tickets" description="Connection to the 'help_desk_tickets' query in the workbook." type="5" refreshedVersion="8" background="1" saveData="1">
    <dbPr connection="Provider=Microsoft.Mashup.OleDb.1;Data Source=$Workbook$;Location=help_desk_tickets;Extended Properties=&quot;&quot;" command="SELECT * FROM [help_desk_tickets]"/>
  </connection>
</connections>
</file>

<file path=xl/sharedStrings.xml><?xml version="1.0" encoding="utf-8"?>
<sst xmlns="http://schemas.openxmlformats.org/spreadsheetml/2006/main" count="1017" uniqueCount="402">
  <si>
    <t>ticket_id</t>
  </si>
  <si>
    <t>submission_date</t>
  </si>
  <si>
    <t>resolution_date</t>
  </si>
  <si>
    <t>category</t>
  </si>
  <si>
    <t>assigned_analyst</t>
  </si>
  <si>
    <t>description</t>
  </si>
  <si>
    <t>priority</t>
  </si>
  <si>
    <t>TICKET-1000</t>
  </si>
  <si>
    <t>Other</t>
  </si>
  <si>
    <t>Toni Wiley</t>
  </si>
  <si>
    <t>Dream part subject until full. Brother century suddenly above. Six eight benefit animal move best.</t>
  </si>
  <si>
    <t>High</t>
  </si>
  <si>
    <t>TICKET-1001</t>
  </si>
  <si>
    <t>Software</t>
  </si>
  <si>
    <t>Tanya Jones</t>
  </si>
  <si>
    <t>Application X is crashing every time I open it. Lead how phone also score player later blue.</t>
  </si>
  <si>
    <t>Medium</t>
  </si>
  <si>
    <t>TICKET-1002</t>
  </si>
  <si>
    <t>Sheila Ball</t>
  </si>
  <si>
    <t>Black attack cold would page. Reality she war a chance. Physical hour Mr item red agreement for.</t>
  </si>
  <si>
    <t>TICKET-1003</t>
  </si>
  <si>
    <t>Hardware</t>
  </si>
  <si>
    <t>Cynthia Rich</t>
  </si>
  <si>
    <t>My laptop's keyboard isn't working properly, some keys are stuck. Tree culture above effort more national whether.</t>
  </si>
  <si>
    <t>TICKET-1004</t>
  </si>
  <si>
    <t>Janice Burns</t>
  </si>
  <si>
    <t>Application X is crashing every time I open it. Order wrong fight foreign bad house pick.</t>
  </si>
  <si>
    <t>TICKET-1005</t>
  </si>
  <si>
    <t>Application X is crashing every time I open it. Sport should network realize relate very voice.</t>
  </si>
  <si>
    <t>Low</t>
  </si>
  <si>
    <t>TICKET-1006</t>
  </si>
  <si>
    <t>Access</t>
  </si>
  <si>
    <t>Autumn Ryan</t>
  </si>
  <si>
    <t>I'm locked out of my account and can't reset my password. If rather year suffer wrong.</t>
  </si>
  <si>
    <t>TICKET-1007</t>
  </si>
  <si>
    <t>Amanda White</t>
  </si>
  <si>
    <t>Application X is crashing every time I open it. Here bill leg region training. Grow new may.</t>
  </si>
  <si>
    <t>TICKET-1008</t>
  </si>
  <si>
    <t>My laptop's keyboard isn't working properly, some keys are stuck. Common maintain theory involve ok detail.</t>
  </si>
  <si>
    <t>TICKET-1009</t>
  </si>
  <si>
    <t>Application X is crashing every time I open it. Responsibility again recently traditional word.</t>
  </si>
  <si>
    <t>TICKET-1010</t>
  </si>
  <si>
    <t>Adam Stone</t>
  </si>
  <si>
    <t>Application X is crashing every time I open it. Structure this woman born.</t>
  </si>
  <si>
    <t>TICKET-1011</t>
  </si>
  <si>
    <t>Network</t>
  </si>
  <si>
    <t>Natasha Harris</t>
  </si>
  <si>
    <t>Can't connect to the Wi-Fi. It's showing 'No internet access'. Maintain without college strong few not week.</t>
  </si>
  <si>
    <t>TICKET-1012</t>
  </si>
  <si>
    <t>Can't connect to the Wi-Fi. It's showing 'No internet access'. Official human task door century energy Mr.</t>
  </si>
  <si>
    <t>TICKET-1013</t>
  </si>
  <si>
    <t>Application X is crashing every time I open it. Spring operation performance glass choice kind.</t>
  </si>
  <si>
    <t>TICKET-1014</t>
  </si>
  <si>
    <t>Application X is crashing every time I open it. Summer yard maintain fire ask eight.</t>
  </si>
  <si>
    <t>TICKET-1015</t>
  </si>
  <si>
    <t>Marvin West</t>
  </si>
  <si>
    <t>Application X is crashing every time I open it. Least check between event. Can brother two form.</t>
  </si>
  <si>
    <t>TICKET-1016</t>
  </si>
  <si>
    <t>Application X is crashing every time I open it. Resource in affect charge customer accept dream.</t>
  </si>
  <si>
    <t>TICKET-1017</t>
  </si>
  <si>
    <t>Security</t>
  </si>
  <si>
    <t>Thought national word picture each deep.</t>
  </si>
  <si>
    <t>TICKET-1018</t>
  </si>
  <si>
    <t>Can't connect to the Wi-Fi. It's showing 'No internet access'. Card series research else cup though artist.</t>
  </si>
  <si>
    <t>TICKET-1019</t>
  </si>
  <si>
    <t>My laptop's keyboard isn't working properly, some keys are stuck. Young up grow after offer east region would.</t>
  </si>
  <si>
    <t>TICKET-1020</t>
  </si>
  <si>
    <t>Application X is crashing every time I open it. Nice then management.</t>
  </si>
  <si>
    <t>TICKET-1021</t>
  </si>
  <si>
    <t>Application X is crashing every time I open it. Water act involve follow hot.</t>
  </si>
  <si>
    <t>TICKET-1022</t>
  </si>
  <si>
    <t>Application X is crashing every time I open it. Another such apply table let.</t>
  </si>
  <si>
    <t>TICKET-1023</t>
  </si>
  <si>
    <t>Application X is crashing every time I open it. Senior per draw day mention sea quickly.</t>
  </si>
  <si>
    <t>TICKET-1024</t>
  </si>
  <si>
    <t>Can't connect to the Wi-Fi. It's showing 'No internet access'. Race Republican expect east might collection.</t>
  </si>
  <si>
    <t>TICKET-1025</t>
  </si>
  <si>
    <t>Application X is crashing every time I open it. Total maintain service writer.</t>
  </si>
  <si>
    <t>TICKET-1026</t>
  </si>
  <si>
    <t>Can't connect to the Wi-Fi. It's showing 'No internet access'. Individual herself decide generation.</t>
  </si>
  <si>
    <t>TICKET-1027</t>
  </si>
  <si>
    <t>Billing</t>
  </si>
  <si>
    <t>Yourself floor foot character choose. Brother prepare but film key name.</t>
  </si>
  <si>
    <t>TICKET-1028</t>
  </si>
  <si>
    <t>Successful radio play network yet. Fill director direction ready white.</t>
  </si>
  <si>
    <t>TICKET-1029</t>
  </si>
  <si>
    <t>Application X is crashing every time I open it. Southern beat general first much hotel agency.</t>
  </si>
  <si>
    <t>TICKET-1030</t>
  </si>
  <si>
    <t>Can't connect to the Wi-Fi. It's showing 'No internet access'. Cup government by life reduce each customer.</t>
  </si>
  <si>
    <t>TICKET-1031</t>
  </si>
  <si>
    <t>Application X is crashing every time I open it. Market growth film.</t>
  </si>
  <si>
    <t>TICKET-1032</t>
  </si>
  <si>
    <t>Can't connect to the Wi-Fi. It's showing 'No internet access'. Could north state feel others participant.</t>
  </si>
  <si>
    <t>TICKET-1033</t>
  </si>
  <si>
    <t>Follow chair add finally these plan staff. Across shoulder school free.</t>
  </si>
  <si>
    <t>TICKET-1034</t>
  </si>
  <si>
    <t>Application X is crashing every time I open it. Bag half join treat water by affect.</t>
  </si>
  <si>
    <t>TICKET-1035</t>
  </si>
  <si>
    <t>My laptop's keyboard isn't working properly, some keys are stuck. Science bad news pressure anything probably save.</t>
  </si>
  <si>
    <t>TICKET-1036</t>
  </si>
  <si>
    <t>Application X is crashing every time I open it. Fund project find law identify close worker.</t>
  </si>
  <si>
    <t>TICKET-1037</t>
  </si>
  <si>
    <t>Rate play media air. Trade thank hundred choice reduce remember possible us.</t>
  </si>
  <si>
    <t>TICKET-1038</t>
  </si>
  <si>
    <t>Application X is crashing every time I open it. Effort avoid door shoulder cut.</t>
  </si>
  <si>
    <t>TICKET-1039</t>
  </si>
  <si>
    <t>I'm locked out of my account and can't reset my password. Point fine stop radio chair tree career scene.</t>
  </si>
  <si>
    <t>TICKET-1040</t>
  </si>
  <si>
    <t>Can't connect to the Wi-Fi. It's showing 'No internet access'. Simple practice operation move put.</t>
  </si>
  <si>
    <t>TICKET-1041</t>
  </si>
  <si>
    <t>My laptop's keyboard isn't working properly, some keys are stuck. Firm discuss audience say amount.</t>
  </si>
  <si>
    <t>TICKET-1042</t>
  </si>
  <si>
    <t>Physical business information.
Activity else house another. Still protect admit answer.</t>
  </si>
  <si>
    <t>TICKET-1043</t>
  </si>
  <si>
    <t>Application X is crashing every time I open it. Anything despite not.</t>
  </si>
  <si>
    <t>Critical</t>
  </si>
  <si>
    <t>TICKET-1044</t>
  </si>
  <si>
    <t>My laptop's keyboard isn't working properly, some keys are stuck. Film answer tax different carry represent.</t>
  </si>
  <si>
    <t>TICKET-1045</t>
  </si>
  <si>
    <t>Application X is crashing every time I open it. American computer let go event.</t>
  </si>
  <si>
    <t>TICKET-1046</t>
  </si>
  <si>
    <t>Can't connect to the Wi-Fi. It's showing 'No internet access'. Build oil wait community less happen.</t>
  </si>
  <si>
    <t>TICKET-1047</t>
  </si>
  <si>
    <t>I'm locked out of my account and can't reset my password. Decide stuff agree national politics current son.</t>
  </si>
  <si>
    <t>TICKET-1048</t>
  </si>
  <si>
    <t>Can't connect to the Wi-Fi. It's showing 'No internet access'. Phone interview worker could.</t>
  </si>
  <si>
    <t>TICKET-1049</t>
  </si>
  <si>
    <t>Can't connect to the Wi-Fi. It's showing 'No internet access'. Together life least mission.</t>
  </si>
  <si>
    <t>TICKET-1050</t>
  </si>
  <si>
    <t>If forget newspaper behavior note put. Almost affect entire. Trial set capital real.</t>
  </si>
  <si>
    <t>TICKET-1051</t>
  </si>
  <si>
    <t>Application X is crashing every time I open it. My sound short.</t>
  </si>
  <si>
    <t>TICKET-1052</t>
  </si>
  <si>
    <t>Application X is crashing every time I open it. Where culture site value set.</t>
  </si>
  <si>
    <t>TICKET-1053</t>
  </si>
  <si>
    <t>Application X is crashing every time I open it. Go claim billion small experience old.</t>
  </si>
  <si>
    <t>TICKET-1054</t>
  </si>
  <si>
    <t>Can't connect to the Wi-Fi. It's showing 'No internet access'. Option name including.</t>
  </si>
  <si>
    <t>TICKET-1055</t>
  </si>
  <si>
    <t>I'm locked out of my account and can't reset my password. Idea enter expert decision something.</t>
  </si>
  <si>
    <t>TICKET-1056</t>
  </si>
  <si>
    <t>Through culture similar finally. Oil world money about fine street small.</t>
  </si>
  <si>
    <t>TICKET-1057</t>
  </si>
  <si>
    <t>Weight go sort sign law response since. Sister other actually Mrs fight everything get.</t>
  </si>
  <si>
    <t>TICKET-1058</t>
  </si>
  <si>
    <t>Particular ask company nearly exist exactly friend.</t>
  </si>
  <si>
    <t>TICKET-1059</t>
  </si>
  <si>
    <t>Application X is crashing every time I open it. Skin subject purpose baby training.</t>
  </si>
  <si>
    <t>TICKET-1060</t>
  </si>
  <si>
    <t>My laptop's keyboard isn't working properly, some keys are stuck. Than none office improve.</t>
  </si>
  <si>
    <t>TICKET-1061</t>
  </si>
  <si>
    <t>Application X is crashing every time I open it. With because article scene father black.</t>
  </si>
  <si>
    <t>TICKET-1062</t>
  </si>
  <si>
    <t>Application X is crashing every time I open it. Food pass energy fund need read anything.</t>
  </si>
  <si>
    <t>TICKET-1063</t>
  </si>
  <si>
    <t>I'm locked out of my account and can't reset my password. Agreement news significant cultural agree.</t>
  </si>
  <si>
    <t>TICKET-1064</t>
  </si>
  <si>
    <t>I'm locked out of my account and can't reset my password. Especially under always tend teacher build.</t>
  </si>
  <si>
    <t>TICKET-1065</t>
  </si>
  <si>
    <t>Can't connect to the Wi-Fi. It's showing 'No internet access'. Child as debate economy.</t>
  </si>
  <si>
    <t>TICKET-1066</t>
  </si>
  <si>
    <t>My laptop's keyboard isn't working properly, some keys are stuck. Someone poor mission fill free.</t>
  </si>
  <si>
    <t>TICKET-1067</t>
  </si>
  <si>
    <t>Can't connect to the Wi-Fi. It's showing 'No internet access'. Represent safe scene wall dog.</t>
  </si>
  <si>
    <t>TICKET-1068</t>
  </si>
  <si>
    <t>Application X is crashing every time I open it. Claim success those baby.</t>
  </si>
  <si>
    <t>TICKET-1069</t>
  </si>
  <si>
    <t>Application X is crashing every time I open it. Term lot their. Dark itself deal race Democrat.</t>
  </si>
  <si>
    <t>TICKET-1070</t>
  </si>
  <si>
    <t>My laptop's keyboard isn't working properly, some keys are stuck. Bad past glass strategy. Above skin station.</t>
  </si>
  <si>
    <t>TICKET-1071</t>
  </si>
  <si>
    <t>Application X is crashing every time I open it. Tv control generation away public remain.</t>
  </si>
  <si>
    <t>TICKET-1072</t>
  </si>
  <si>
    <t>Can't connect to the Wi-Fi. It's showing 'No internet access'. Alone skill foot benefit.</t>
  </si>
  <si>
    <t>TICKET-1073</t>
  </si>
  <si>
    <t>Media respond them indicate. Up movie television stop. Garden ten city already close.</t>
  </si>
  <si>
    <t>TICKET-1074</t>
  </si>
  <si>
    <t>Lay support mouth control understand could. Husband for evening upon involve.</t>
  </si>
  <si>
    <t>TICKET-1075</t>
  </si>
  <si>
    <t>Company month civil season include. Onto life for both little.</t>
  </si>
  <si>
    <t>TICKET-1076</t>
  </si>
  <si>
    <t>Application X is crashing every time I open it. Candidate push mind exactly feel.</t>
  </si>
  <si>
    <t>TICKET-1077</t>
  </si>
  <si>
    <t>Writer city suffer within important recently difference. Wait only relationship free.</t>
  </si>
  <si>
    <t>TICKET-1078</t>
  </si>
  <si>
    <t>Application X is crashing every time I open it. Form customer bill interest remember which.</t>
  </si>
  <si>
    <t>TICKET-1079</t>
  </si>
  <si>
    <t>Can't connect to the Wi-Fi. It's showing 'No internet access'. Agree begin guess ask choice low themselves born.</t>
  </si>
  <si>
    <t>TICKET-1080</t>
  </si>
  <si>
    <t>Application X is crashing every time I open it. Center worry nor whole.</t>
  </si>
  <si>
    <t>TICKET-1081</t>
  </si>
  <si>
    <t>I'm locked out of my account and can't reset my password. Miss son responsibility hour.</t>
  </si>
  <si>
    <t>TICKET-1082</t>
  </si>
  <si>
    <t>Application X is crashing every time I open it. Develop course foreign no either.</t>
  </si>
  <si>
    <t>TICKET-1083</t>
  </si>
  <si>
    <t>Public husband return country service very. Be exactly time firm yard price bad.</t>
  </si>
  <si>
    <t>TICKET-1084</t>
  </si>
  <si>
    <t>My laptop's keyboard isn't working properly, some keys are stuck. Perform author more owner girl message.</t>
  </si>
  <si>
    <t>TICKET-1085</t>
  </si>
  <si>
    <t>I'm locked out of my account and can't reset my password. Church stop environment.</t>
  </si>
  <si>
    <t>TICKET-1086</t>
  </si>
  <si>
    <t>Application X is crashing every time I open it. Everyone body modern feeling shake loss.</t>
  </si>
  <si>
    <t>TICKET-1087</t>
  </si>
  <si>
    <t>My laptop's keyboard isn't working properly, some keys are stuck. Whole material thus despite firm more.</t>
  </si>
  <si>
    <t>TICKET-1088</t>
  </si>
  <si>
    <t>Application X is crashing every time I open it. Until statement century seat vote never.</t>
  </si>
  <si>
    <t>TICKET-1089</t>
  </si>
  <si>
    <t>Application X is crashing every time I open it. Big season the.</t>
  </si>
  <si>
    <t>TICKET-1090</t>
  </si>
  <si>
    <t>Application X is crashing every time I open it. Usually career attention realize.</t>
  </si>
  <si>
    <t>TICKET-1091</t>
  </si>
  <si>
    <t>Application X is crashing every time I open it. Firm tonight statement feel Mrs music.</t>
  </si>
  <si>
    <t>TICKET-1092</t>
  </si>
  <si>
    <t>Can't connect to the Wi-Fi. It's showing 'No internet access'. Life change act. Through imagine again whole.</t>
  </si>
  <si>
    <t>TICKET-1093</t>
  </si>
  <si>
    <t>Including development attack wide. Concern his environment attack program rest team.</t>
  </si>
  <si>
    <t>TICKET-1094</t>
  </si>
  <si>
    <t>I'm locked out of my account and can't reset my password. Another collection another many.</t>
  </si>
  <si>
    <t>TICKET-1095</t>
  </si>
  <si>
    <t>Compare or at environmental. Six what them fall. Husband certain institution phone resource blood.</t>
  </si>
  <si>
    <t>TICKET-1096</t>
  </si>
  <si>
    <t>I'm locked out of my account and can't reset my password. Medical let door front. Law end always.</t>
  </si>
  <si>
    <t>TICKET-1097</t>
  </si>
  <si>
    <t>My laptop's keyboard isn't working properly, some keys are stuck. Rich fire power city. Water career next relate.</t>
  </si>
  <si>
    <t>TICKET-1098</t>
  </si>
  <si>
    <t>Application X is crashing every time I open it. Result happy song want finish stuff.</t>
  </si>
  <si>
    <t>TICKET-1099</t>
  </si>
  <si>
    <t>My laptop's keyboard isn't working properly, some keys are stuck. Themselves big matter happy small.</t>
  </si>
  <si>
    <t>TICKET-1100</t>
  </si>
  <si>
    <t>Application X is crashing every time I open it. Agent will respond help.</t>
  </si>
  <si>
    <t>TICKET-1101</t>
  </si>
  <si>
    <t>Application X is crashing every time I open it. Short commercial everybody difficult change.</t>
  </si>
  <si>
    <t>TICKET-1102</t>
  </si>
  <si>
    <t>Any today within none hot again green. Remember attack event view father.</t>
  </si>
  <si>
    <t>TICKET-1103</t>
  </si>
  <si>
    <t>Application X is crashing every time I open it. Represent senior his finish include nothing.</t>
  </si>
  <si>
    <t>TICKET-1104</t>
  </si>
  <si>
    <t>She certain boy build. Test bag country president environment.</t>
  </si>
  <si>
    <t>TICKET-1105</t>
  </si>
  <si>
    <t>Can't connect to the Wi-Fi. It's showing 'No internet access'. Hair job save son.</t>
  </si>
  <si>
    <t>TICKET-1106</t>
  </si>
  <si>
    <t>Growth middle establish public.</t>
  </si>
  <si>
    <t>TICKET-1107</t>
  </si>
  <si>
    <t>My laptop's keyboard isn't working properly, some keys are stuck. Produce require line letter listen often.</t>
  </si>
  <si>
    <t>TICKET-1108</t>
  </si>
  <si>
    <t>My laptop's keyboard isn't working properly, some keys are stuck. At bag continue.</t>
  </si>
  <si>
    <t>TICKET-1109</t>
  </si>
  <si>
    <t>Application X is crashing every time I open it. Without pass book tend.</t>
  </si>
  <si>
    <t>TICKET-1110</t>
  </si>
  <si>
    <t>I'm locked out of my account and can't reset my password. Right where add.</t>
  </si>
  <si>
    <t>TICKET-1111</t>
  </si>
  <si>
    <t>Application X is crashing every time I open it. Argue team senior low training.</t>
  </si>
  <si>
    <t>TICKET-1112</t>
  </si>
  <si>
    <t>Plant attack should. Drive international today. Pretty statement her upon nation.</t>
  </si>
  <si>
    <t>TICKET-1113</t>
  </si>
  <si>
    <t>My laptop's keyboard isn't working properly, some keys are stuck. Chance place build body population.</t>
  </si>
  <si>
    <t>TICKET-1114</t>
  </si>
  <si>
    <t>Something million activity. Interview under cover career under. Can address show public.</t>
  </si>
  <si>
    <t>TICKET-1115</t>
  </si>
  <si>
    <t>I'm locked out of my account and can't reset my password. Receive nature option oil read trouble.</t>
  </si>
  <si>
    <t>TICKET-1116</t>
  </si>
  <si>
    <t>Application X is crashing every time I open it. Toward ago director condition food share meet.</t>
  </si>
  <si>
    <t>TICKET-1117</t>
  </si>
  <si>
    <t>I'm locked out of my account and can't reset my password. For we when drive. Start identify now throw.</t>
  </si>
  <si>
    <t>TICKET-1118</t>
  </si>
  <si>
    <t>Even focus animal civil quality lay skill. Need maybe former return.</t>
  </si>
  <si>
    <t>TICKET-1119</t>
  </si>
  <si>
    <t>My laptop's keyboard isn't working properly, some keys are stuck. Cup money work certainly color.</t>
  </si>
  <si>
    <t>TICKET-1120</t>
  </si>
  <si>
    <t>Clear late win beat. Those arm say year him science door.</t>
  </si>
  <si>
    <t>TICKET-1121</t>
  </si>
  <si>
    <t>I'm locked out of my account and can't reset my password. Purpose almost nature create authority company.</t>
  </si>
  <si>
    <t>TICKET-1122</t>
  </si>
  <si>
    <t>Application X is crashing every time I open it. Garden better chance impact where how member.</t>
  </si>
  <si>
    <t>TICKET-1123</t>
  </si>
  <si>
    <t>Can't connect to the Wi-Fi. It's showing 'No internet access'. Bag without else red. Able year decision others.</t>
  </si>
  <si>
    <t>TICKET-1124</t>
  </si>
  <si>
    <t>Police machine star. Computer lead control across blue eye force. Parent set professor sit couple.</t>
  </si>
  <si>
    <t>TICKET-1125</t>
  </si>
  <si>
    <t>Group resource dinner knowledge scientist Mr. Police simply enter training too.</t>
  </si>
  <si>
    <t>TICKET-1126</t>
  </si>
  <si>
    <t>My laptop's keyboard isn't working properly, some keys are stuck. Go wear understand relate.</t>
  </si>
  <si>
    <t>TICKET-1127</t>
  </si>
  <si>
    <t>Application X is crashing every time I open it. Gas mother rate wind fight success medical.</t>
  </si>
  <si>
    <t>TICKET-1128</t>
  </si>
  <si>
    <t>Can't connect to the Wi-Fi. It's showing 'No internet access'. These entire million eat play sit.</t>
  </si>
  <si>
    <t>TICKET-1129</t>
  </si>
  <si>
    <t>Draw once season talk forward. Decision partner north realize finish one question.</t>
  </si>
  <si>
    <t>TICKET-1130</t>
  </si>
  <si>
    <t>Catch travel form bar pretty himself team. Light suffer evidence land ok may guy.</t>
  </si>
  <si>
    <t>TICKET-1131</t>
  </si>
  <si>
    <t>Act believe heavy watch best game part. Too language mean. Cut age personal resource.</t>
  </si>
  <si>
    <t>TICKET-1132</t>
  </si>
  <si>
    <t>Year name message voice data. Protect word up today. Break drop already life.</t>
  </si>
  <si>
    <t>TICKET-1133</t>
  </si>
  <si>
    <t>I'm locked out of my account and can't reset my password. Maintain tree story research hair why.</t>
  </si>
  <si>
    <t>TICKET-1134</t>
  </si>
  <si>
    <t>Memory process group arm attack indicate mother. View three prepare by.</t>
  </si>
  <si>
    <t>TICKET-1135</t>
  </si>
  <si>
    <t>Foreign sign be money cup raise keep. Right scene market.</t>
  </si>
  <si>
    <t>TICKET-1136</t>
  </si>
  <si>
    <t>My laptop's keyboard isn't working properly, some keys are stuck. Certain six among before.</t>
  </si>
  <si>
    <t>TICKET-1137</t>
  </si>
  <si>
    <t>My laptop's keyboard isn't working properly, some keys are stuck. Ago his against point garden drug.</t>
  </si>
  <si>
    <t>TICKET-1138</t>
  </si>
  <si>
    <t>Application X is crashing every time I open it. Any state food citizen.</t>
  </si>
  <si>
    <t>TICKET-1139</t>
  </si>
  <si>
    <t>Can't connect to the Wi-Fi. It's showing 'No internet access'. He particularly begin save area finally word.</t>
  </si>
  <si>
    <t>TICKET-1140</t>
  </si>
  <si>
    <t>My laptop's keyboard isn't working properly, some keys are stuck. Serious simply mind cost movie actually.</t>
  </si>
  <si>
    <t>TICKET-1141</t>
  </si>
  <si>
    <t>My laptop's keyboard isn't working properly, some keys are stuck. Social approach mother white.</t>
  </si>
  <si>
    <t>TICKET-1142</t>
  </si>
  <si>
    <t>Can't connect to the Wi-Fi. It's showing 'No internet access'. Enter room up sound nature.</t>
  </si>
  <si>
    <t>TICKET-1143</t>
  </si>
  <si>
    <t>My laptop's keyboard isn't working properly, some keys are stuck. Effort to since question.</t>
  </si>
  <si>
    <t>TICKET-1144</t>
  </si>
  <si>
    <t>Application X is crashing every time I open it. These drive president building.</t>
  </si>
  <si>
    <t>TICKET-1145</t>
  </si>
  <si>
    <t>Suddenly effort she without without.</t>
  </si>
  <si>
    <t>TICKET-1146</t>
  </si>
  <si>
    <t>Can't connect to the Wi-Fi. It's showing 'No internet access'. Should that nation can difficult nice.</t>
  </si>
  <si>
    <t>TICKET-1147</t>
  </si>
  <si>
    <t>Look scene real owner agent whose specific. Along they yourself character year or behind.</t>
  </si>
  <si>
    <t>TICKET-1148</t>
  </si>
  <si>
    <t>You reflect radio. Especially speech wish interesting wife.</t>
  </si>
  <si>
    <t>TICKET-1149</t>
  </si>
  <si>
    <t>My laptop's keyboard isn't working properly, some keys are stuck. Event pattern factor deep manager work.</t>
  </si>
  <si>
    <t>ResolutionTimeHours</t>
  </si>
  <si>
    <t>DayofWeek</t>
  </si>
  <si>
    <t>Month</t>
  </si>
  <si>
    <t>HourofDay</t>
  </si>
  <si>
    <t>SLA Flag</t>
  </si>
  <si>
    <t>Resolved Flag</t>
  </si>
  <si>
    <t>Grand Total</t>
  </si>
  <si>
    <t>Aug 2025</t>
  </si>
  <si>
    <t>Jul 2025</t>
  </si>
  <si>
    <t>Jun 2025</t>
  </si>
  <si>
    <t>Sep 2025</t>
  </si>
  <si>
    <t>Count of ticket_id</t>
  </si>
  <si>
    <t>Sunday</t>
  </si>
  <si>
    <t>Monday</t>
  </si>
  <si>
    <t>Tuesday</t>
  </si>
  <si>
    <t>Wednesday</t>
  </si>
  <si>
    <t>Thursday</t>
  </si>
  <si>
    <t>Friday</t>
  </si>
  <si>
    <t>Saturday</t>
  </si>
  <si>
    <t>Average ResolutionTimeHours</t>
  </si>
  <si>
    <t>Assigned_analyst</t>
  </si>
  <si>
    <t>Category</t>
  </si>
  <si>
    <t>0-1</t>
  </si>
  <si>
    <t>2-3</t>
  </si>
  <si>
    <t>4-5</t>
  </si>
  <si>
    <t>6-7</t>
  </si>
  <si>
    <t>8-9</t>
  </si>
  <si>
    <t>10-11</t>
  </si>
  <si>
    <t>12-13</t>
  </si>
  <si>
    <t>14-15</t>
  </si>
  <si>
    <t>16-17</t>
  </si>
  <si>
    <t>18-19</t>
  </si>
  <si>
    <t>20-21</t>
  </si>
  <si>
    <t>22-23</t>
  </si>
  <si>
    <t>Avg ResolutionTimeHours</t>
  </si>
  <si>
    <t>Priority</t>
  </si>
  <si>
    <t>App X Crash</t>
  </si>
  <si>
    <t>Main_Issue</t>
  </si>
  <si>
    <t>Keyboard Issue</t>
  </si>
  <si>
    <t>Account Lockout</t>
  </si>
  <si>
    <t>Wi-Fi Issue</t>
  </si>
  <si>
    <t>Analysis 1: Ticket Volume Trends</t>
  </si>
  <si>
    <t>PivotTable 3 (By Month)</t>
  </si>
  <si>
    <t>Pivot Table2 (By Hours)</t>
  </si>
  <si>
    <t>Pivot Table1 (By Day of Week)</t>
  </si>
  <si>
    <t>Analysis 2: Resolution Time Metrics</t>
  </si>
  <si>
    <t>PivotTable 5 (Average Resolution Time by Category)</t>
  </si>
  <si>
    <t>PivotTable 4 (Average Resolution Time by Priority)</t>
  </si>
  <si>
    <t>Analysis 3: Top Problems &amp; Root Causes</t>
  </si>
  <si>
    <t>PivotTable 6 (Keyword Count - Manual)</t>
  </si>
  <si>
    <t>Analysis 4: Analyst Performance</t>
  </si>
  <si>
    <t>PivotTable 7 (Average Resolution Time by Analyst)</t>
  </si>
  <si>
    <t>IT Help Desk Ticket Analysis - Executive Summary</t>
  </si>
  <si>
    <t>Actionable Recommendations for the IT Director</t>
  </si>
  <si>
    <t>1. Address Systemic Software Issues</t>
  </si>
  <si>
    <r>
      <t>Finding:</t>
    </r>
    <r>
      <rPr>
        <sz val="11"/>
        <color theme="1"/>
        <rFont val="Calibri"/>
        <family val="2"/>
        <scheme val="minor"/>
      </rPr>
      <t xml:space="preserve"> Application X crashes account for ~30% of all tickets.</t>
    </r>
  </si>
  <si>
    <r>
      <t>Recommendation:</t>
    </r>
    <r>
      <rPr>
        <sz val="11"/>
        <color theme="1"/>
        <rFont val="Calibri"/>
        <family val="2"/>
        <scheme val="minor"/>
      </rPr>
      <t xml:space="preserve"> Launch a focused project with the development team to diagnose and resolve Application X instability.</t>
    </r>
  </si>
  <si>
    <r>
      <t>Expected Impact:</t>
    </r>
    <r>
      <rPr>
        <sz val="11"/>
        <color theme="1"/>
        <rFont val="Calibri"/>
        <family val="2"/>
        <scheme val="minor"/>
      </rPr>
      <t xml:space="preserve"> Significant reduction in ticket volume, improved end-user productivity, and fewer repeat incidents.</t>
    </r>
  </si>
  <si>
    <t>2. Proactive Network Maintenance</t>
  </si>
  <si>
    <r>
      <t>Finding:</t>
    </r>
    <r>
      <rPr>
        <sz val="11"/>
        <color theme="1"/>
        <rFont val="Calibri"/>
        <family val="2"/>
        <scheme val="minor"/>
      </rPr>
      <t xml:space="preserve"> Network connectivity issues occur frequently, especially at the start of the workday.</t>
    </r>
  </si>
  <si>
    <r>
      <t>Recommendation:</t>
    </r>
    <r>
      <rPr>
        <sz val="11"/>
        <color theme="1"/>
        <rFont val="Calibri"/>
        <family val="2"/>
        <scheme val="minor"/>
      </rPr>
      <t xml:space="preserve"> Implement proactive monitoring of network devices and schedule automated health checks before peak hours.</t>
    </r>
  </si>
  <si>
    <r>
      <t>Expected Impact:</t>
    </r>
    <r>
      <rPr>
        <sz val="11"/>
        <color theme="1"/>
        <rFont val="Calibri"/>
        <family val="2"/>
        <scheme val="minor"/>
      </rPr>
      <t xml:space="preserve"> Fewer outages during critical business hours, improved employee satisfaction.</t>
    </r>
  </si>
  <si>
    <t>3. Implement Self-Service Solutions</t>
  </si>
  <si>
    <r>
      <t>Finding:</t>
    </r>
    <r>
      <rPr>
        <sz val="11"/>
        <color theme="1"/>
        <rFont val="Calibri"/>
        <family val="2"/>
        <scheme val="minor"/>
      </rPr>
      <t xml:space="preserve"> A large portion of "Access" tickets are related to password resets.</t>
    </r>
  </si>
  <si>
    <r>
      <t>Recommendation:</t>
    </r>
    <r>
      <rPr>
        <sz val="11"/>
        <color theme="1"/>
        <rFont val="Calibri"/>
        <family val="2"/>
        <scheme val="minor"/>
      </rPr>
      <t xml:space="preserve"> Deploy and encourage use of a self-service password reset tool.</t>
    </r>
  </si>
  <si>
    <r>
      <t>Expected Impact:</t>
    </r>
    <r>
      <rPr>
        <sz val="11"/>
        <color theme="1"/>
        <rFont val="Calibri"/>
        <family val="2"/>
        <scheme val="minor"/>
      </rPr>
      <t xml:space="preserve"> Reduced ticket volume, faster resolution for end users, more analyst time freed for complex issues.</t>
    </r>
  </si>
  <si>
    <t>4. Leverage Top Performers &amp; Provide Training</t>
  </si>
  <si>
    <r>
      <t>Finding:</t>
    </r>
    <r>
      <rPr>
        <sz val="11"/>
        <color theme="1"/>
        <rFont val="Calibri"/>
        <family val="2"/>
        <scheme val="minor"/>
      </rPr>
      <t xml:space="preserve"> Analyst performance varies widely (e.g., Adam Stone resolves tickets more efficiently).</t>
    </r>
  </si>
  <si>
    <r>
      <t>Recommendation:</t>
    </r>
    <r>
      <rPr>
        <sz val="11"/>
        <color theme="1"/>
        <rFont val="Calibri"/>
        <family val="2"/>
        <scheme val="minor"/>
      </rPr>
      <t xml:space="preserve"> Assign top-performing analysts as mentors, document best practices, and offer targeted training for weaker areas like Hardware and Billing.</t>
    </r>
  </si>
  <si>
    <r>
      <t>Expected Impact:</t>
    </r>
    <r>
      <rPr>
        <sz val="11"/>
        <color theme="1"/>
        <rFont val="Calibri"/>
        <family val="2"/>
        <scheme val="minor"/>
      </rPr>
      <t xml:space="preserve"> More consistent service quality, faster resolution times, improved team capability.</t>
    </r>
  </si>
  <si>
    <t>5. Adjust Staffing Schedules</t>
  </si>
  <si>
    <r>
      <t>Finding:</t>
    </r>
    <r>
      <rPr>
        <sz val="11"/>
        <color theme="1"/>
        <rFont val="Calibri"/>
        <family val="2"/>
        <scheme val="minor"/>
      </rPr>
      <t xml:space="preserve"> Ticket volume peaks on Mondays and between 9–11 AM.</t>
    </r>
  </si>
  <si>
    <r>
      <t>Recommendation:</t>
    </r>
    <r>
      <rPr>
        <sz val="11"/>
        <color theme="1"/>
        <rFont val="Calibri"/>
        <family val="2"/>
        <scheme val="minor"/>
      </rPr>
      <t xml:space="preserve"> Reallocate or increase staffing during these high-demand periods.</t>
    </r>
  </si>
  <si>
    <r>
      <t>Expected Impact:</t>
    </r>
    <r>
      <rPr>
        <sz val="11"/>
        <color theme="1"/>
        <rFont val="Calibri"/>
        <family val="2"/>
        <scheme val="minor"/>
      </rPr>
      <t xml:space="preserve"> Reduced backlog, faster response times, and improved SLA compliance.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</si>
</sst>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mm"/>
  </numFmts>
  <fonts count="8" x14ac:knownFonts="1">
    <font>
      <sz val="11"/>
      <color theme="1"/>
      <name val="Calibri"/>
      <family val="2"/>
      <scheme val="minor"/>
    </font>
    <font>
      <b/>
      <sz val="11"/>
      <color theme="1"/>
      <name val="Calibri"/>
      <family val="2"/>
      <scheme val="minor"/>
    </font>
    <font>
      <b/>
      <sz val="8"/>
      <color theme="1"/>
      <name val="Arial"/>
      <family val="2"/>
    </font>
    <font>
      <sz val="24"/>
      <color theme="1"/>
      <name val="Calibri"/>
      <family val="2"/>
      <scheme val="minor"/>
    </font>
    <font>
      <b/>
      <sz val="36"/>
      <color theme="1"/>
      <name val="Calibri"/>
      <family val="2"/>
      <scheme val="minor"/>
    </font>
    <font>
      <sz val="9"/>
      <color theme="1"/>
      <name val="Calibri"/>
      <family val="2"/>
      <scheme val="minor"/>
    </font>
    <font>
      <b/>
      <sz val="24"/>
      <color theme="1"/>
      <name val="Calibri"/>
      <family val="2"/>
      <scheme val="minor"/>
    </font>
    <font>
      <b/>
      <sz val="13.5"/>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3"/>
        <bgColor indexed="64"/>
      </patternFill>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0" fillId="3" borderId="0" xfId="0" applyFill="1"/>
    <xf numFmtId="0" fontId="0" fillId="4" borderId="0" xfId="0" applyFill="1"/>
    <xf numFmtId="0" fontId="5" fillId="4" borderId="0" xfId="0" applyFont="1" applyFill="1"/>
    <xf numFmtId="0" fontId="3" fillId="4" borderId="0" xfId="0" applyFont="1" applyFill="1"/>
    <xf numFmtId="0" fontId="6" fillId="0" borderId="0" xfId="0" applyFont="1" applyAlignment="1">
      <alignment vertical="center"/>
    </xf>
    <xf numFmtId="0" fontId="7"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dd/mm/yyyy\ h\.mm"/>
    </dxf>
    <dxf>
      <numFmt numFmtId="164" formatCode="dd/mm/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Tickets by Day of Week</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'Detailed Analysis'!$B$5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'Detailed Analysis'!$A$6:$A$13</c:f>
              <c:strCache>
                <c:ptCount val="7"/>
                <c:pt idx="0">
                  <c:v>Sunday</c:v>
                </c:pt>
                <c:pt idx="1">
                  <c:v>Monday</c:v>
                </c:pt>
                <c:pt idx="2">
                  <c:v>Tuesday</c:v>
                </c:pt>
                <c:pt idx="3">
                  <c:v>Wednesday</c:v>
                </c:pt>
                <c:pt idx="4">
                  <c:v>Thursday</c:v>
                </c:pt>
                <c:pt idx="5">
                  <c:v>Friday</c:v>
                </c:pt>
                <c:pt idx="6">
                  <c:v>Saturday</c:v>
                </c:pt>
              </c:strCache>
            </c:strRef>
          </c:cat>
          <c:val>
            <c:numRef>
              <c:f>'Detailed Analysis'!$B$6:$B$13</c:f>
              <c:numCache>
                <c:formatCode>General</c:formatCode>
                <c:ptCount val="7"/>
                <c:pt idx="0">
                  <c:v>26</c:v>
                </c:pt>
                <c:pt idx="1">
                  <c:v>19</c:v>
                </c:pt>
                <c:pt idx="2">
                  <c:v>22</c:v>
                </c:pt>
                <c:pt idx="3">
                  <c:v>24</c:v>
                </c:pt>
                <c:pt idx="4">
                  <c:v>23</c:v>
                </c:pt>
                <c:pt idx="5">
                  <c:v>16</c:v>
                </c:pt>
                <c:pt idx="6">
                  <c:v>20</c:v>
                </c:pt>
              </c:numCache>
            </c:numRef>
          </c:val>
          <c:extLst>
            <c:ext xmlns:c16="http://schemas.microsoft.com/office/drawing/2014/chart" uri="{C3380CC4-5D6E-409C-BE32-E72D297353CC}">
              <c16:uniqueId val="{00000000-24FF-4376-A941-E0A309383A60}"/>
            </c:ext>
          </c:extLst>
        </c:ser>
        <c:dLbls>
          <c:dLblPos val="outEnd"/>
          <c:showLegendKey val="0"/>
          <c:showVal val="1"/>
          <c:showCatName val="0"/>
          <c:showSerName val="0"/>
          <c:showPercent val="0"/>
          <c:showBubbleSize val="0"/>
        </c:dLbls>
        <c:gapWidth val="100"/>
        <c:overlap val="-24"/>
        <c:axId val="1517798912"/>
        <c:axId val="1517811392"/>
      </c:barChart>
      <c:catAx>
        <c:axId val="15177989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7811392"/>
        <c:crosses val="autoZero"/>
        <c:auto val="1"/>
        <c:lblAlgn val="ctr"/>
        <c:lblOffset val="100"/>
        <c:noMultiLvlLbl val="0"/>
      </c:catAx>
      <c:valAx>
        <c:axId val="151781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7798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Analysis!PivotTable9</c:name>
    <c:fmtId val="4"/>
  </c:pivotSource>
  <c:chart>
    <c:title>
      <c:tx>
        <c:rich>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800"/>
              <a:t>Tickets by Month</a:t>
            </a:r>
            <a:endParaRPr lang="en-US" sz="2800"/>
          </a:p>
        </c:rich>
      </c:tx>
      <c:layout>
        <c:manualLayout>
          <c:xMode val="edge"/>
          <c:yMode val="edge"/>
          <c:x val="0.33467060396952525"/>
          <c:y val="5.9792787511219227E-2"/>
        </c:manualLayout>
      </c:layout>
      <c:overlay val="0"/>
      <c:spPr>
        <a:noFill/>
        <a:ln>
          <a:noFill/>
        </a:ln>
        <a:effectLst/>
      </c:spPr>
      <c:txPr>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'Detailed Analysis'!$B$36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'Detailed Analysis'!$A$37:$A$41</c:f>
              <c:strCache>
                <c:ptCount val="4"/>
                <c:pt idx="0">
                  <c:v>Jul 2025</c:v>
                </c:pt>
                <c:pt idx="1">
                  <c:v>Aug 2025</c:v>
                </c:pt>
                <c:pt idx="2">
                  <c:v>Sep 2025</c:v>
                </c:pt>
                <c:pt idx="3">
                  <c:v>Jun 2025</c:v>
                </c:pt>
              </c:strCache>
            </c:strRef>
          </c:cat>
          <c:val>
            <c:numRef>
              <c:f>'Detailed Analysis'!$B$37:$B$41</c:f>
              <c:numCache>
                <c:formatCode>General</c:formatCode>
                <c:ptCount val="4"/>
                <c:pt idx="0">
                  <c:v>51</c:v>
                </c:pt>
                <c:pt idx="1">
                  <c:v>45</c:v>
                </c:pt>
                <c:pt idx="2">
                  <c:v>27</c:v>
                </c:pt>
                <c:pt idx="3">
                  <c:v>27</c:v>
                </c:pt>
              </c:numCache>
            </c:numRef>
          </c:val>
          <c:extLst>
            <c:ext xmlns:c16="http://schemas.microsoft.com/office/drawing/2014/chart" uri="{C3380CC4-5D6E-409C-BE32-E72D297353CC}">
              <c16:uniqueId val="{00000000-5BE5-482C-8D90-4E139841C898}"/>
            </c:ext>
          </c:extLst>
        </c:ser>
        <c:dLbls>
          <c:dLblPos val="outEnd"/>
          <c:showLegendKey val="0"/>
          <c:showVal val="1"/>
          <c:showCatName val="0"/>
          <c:showSerName val="0"/>
          <c:showPercent val="0"/>
          <c:showBubbleSize val="0"/>
        </c:dLbls>
        <c:gapWidth val="100"/>
        <c:overlap val="-24"/>
        <c:axId val="1517825792"/>
        <c:axId val="1517828672"/>
      </c:barChart>
      <c:catAx>
        <c:axId val="1517825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1517828672"/>
        <c:crosses val="autoZero"/>
        <c:auto val="1"/>
        <c:lblAlgn val="ctr"/>
        <c:lblOffset val="100"/>
        <c:noMultiLvlLbl val="0"/>
      </c:catAx>
      <c:valAx>
        <c:axId val="15178286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15178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Analysis!PivotTable8</c:name>
    <c:fmtId val="3"/>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Average Resolution Time by Priority</a:t>
            </a: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Analysis'!$A$54:$A$58</c:f>
              <c:strCache>
                <c:ptCount val="4"/>
                <c:pt idx="0">
                  <c:v>Critical</c:v>
                </c:pt>
                <c:pt idx="1">
                  <c:v>High</c:v>
                </c:pt>
                <c:pt idx="2">
                  <c:v>Low</c:v>
                </c:pt>
                <c:pt idx="3">
                  <c:v>Medium</c:v>
                </c:pt>
              </c:strCache>
            </c:strRef>
          </c:cat>
          <c:val>
            <c:numRef>
              <c:f>'Detailed Analysis'!$B$54:$B$58</c:f>
              <c:numCache>
                <c:formatCode>0</c:formatCode>
                <c:ptCount val="4"/>
                <c:pt idx="0">
                  <c:v>2.2080753471673233</c:v>
                </c:pt>
                <c:pt idx="1">
                  <c:v>6.6783504889067267</c:v>
                </c:pt>
                <c:pt idx="2">
                  <c:v>105.14095545498502</c:v>
                </c:pt>
                <c:pt idx="3">
                  <c:v>27.309928253952723</c:v>
                </c:pt>
              </c:numCache>
            </c:numRef>
          </c:val>
          <c:extLst>
            <c:ext xmlns:c16="http://schemas.microsoft.com/office/drawing/2014/chart" uri="{C3380CC4-5D6E-409C-BE32-E72D297353CC}">
              <c16:uniqueId val="{00000000-4187-4AEC-96D3-1F6DB71E65A8}"/>
            </c:ext>
          </c:extLst>
        </c:ser>
        <c:dLbls>
          <c:showLegendKey val="0"/>
          <c:showVal val="0"/>
          <c:showCatName val="0"/>
          <c:showSerName val="0"/>
          <c:showPercent val="0"/>
          <c:showBubbleSize val="0"/>
        </c:dLbls>
        <c:gapWidth val="100"/>
        <c:overlap val="-24"/>
        <c:axId val="953379328"/>
        <c:axId val="953379808"/>
      </c:barChart>
      <c:catAx>
        <c:axId val="953379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953379808"/>
        <c:crosses val="autoZero"/>
        <c:auto val="1"/>
        <c:lblAlgn val="ctr"/>
        <c:lblOffset val="100"/>
        <c:noMultiLvlLbl val="0"/>
      </c:catAx>
      <c:valAx>
        <c:axId val="9533798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95337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Analysis!PivotTable10</c:name>
    <c:fmtId val="3"/>
  </c:pivotSource>
  <c:chart>
    <c:title>
      <c:tx>
        <c:rich>
          <a:bodyPr rot="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r>
              <a:rPr lang="en-IN" sz="3200"/>
              <a:t>Average Resolution Time by Category</a:t>
            </a:r>
            <a:endParaRPr lang="en-US" sz="3200"/>
          </a:p>
        </c:rich>
      </c:tx>
      <c:layout/>
      <c:overlay val="0"/>
      <c:spPr>
        <a:noFill/>
        <a:ln>
          <a:noFill/>
        </a:ln>
        <a:effectLst/>
      </c:spPr>
      <c:txPr>
        <a:bodyPr rot="0" spcFirstLastPara="1" vertOverflow="ellipsis" vert="horz" wrap="square" anchor="ctr" anchorCtr="1"/>
        <a:lstStyle/>
        <a:p>
          <a:pPr>
            <a:defRPr sz="3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'Detailed Analysis'!$B$62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'Detailed Analysis'!$A$63:$A$70</c:f>
              <c:strCache>
                <c:ptCount val="7"/>
                <c:pt idx="0">
                  <c:v>Access</c:v>
                </c:pt>
                <c:pt idx="1">
                  <c:v>Billing</c:v>
                </c:pt>
                <c:pt idx="2">
                  <c:v>Hardware</c:v>
                </c:pt>
                <c:pt idx="3">
                  <c:v>Network</c:v>
                </c:pt>
                <c:pt idx="4">
                  <c:v>Other</c:v>
                </c:pt>
                <c:pt idx="5">
                  <c:v>Security</c:v>
                </c:pt>
                <c:pt idx="6">
                  <c:v>Software</c:v>
                </c:pt>
              </c:strCache>
            </c:strRef>
          </c:cat>
          <c:val>
            <c:numRef>
              <c:f>'Detailed Analysis'!$B$63:$B$70</c:f>
              <c:numCache>
                <c:formatCode>0</c:formatCode>
                <c:ptCount val="7"/>
                <c:pt idx="0">
                  <c:v>44.38678683338221</c:v>
                </c:pt>
                <c:pt idx="1">
                  <c:v>62.616181805555243</c:v>
                </c:pt>
                <c:pt idx="2">
                  <c:v>42.63662010414555</c:v>
                </c:pt>
                <c:pt idx="3">
                  <c:v>50.114464275361769</c:v>
                </c:pt>
                <c:pt idx="4">
                  <c:v>51.542925432072174</c:v>
                </c:pt>
                <c:pt idx="5">
                  <c:v>97.824122936523054</c:v>
                </c:pt>
                <c:pt idx="6">
                  <c:v>54.683194052280776</c:v>
                </c:pt>
              </c:numCache>
            </c:numRef>
          </c:val>
          <c:extLst>
            <c:ext xmlns:c16="http://schemas.microsoft.com/office/drawing/2014/chart" uri="{C3380CC4-5D6E-409C-BE32-E72D297353CC}">
              <c16:uniqueId val="{00000000-4950-403C-BD29-4BF6537E60DA}"/>
            </c:ext>
          </c:extLst>
        </c:ser>
        <c:dLbls>
          <c:dLblPos val="inEnd"/>
          <c:showLegendKey val="0"/>
          <c:showVal val="1"/>
          <c:showCatName val="0"/>
          <c:showSerName val="0"/>
          <c:showPercent val="0"/>
          <c:showBubbleSize val="0"/>
        </c:dLbls>
        <c:gapWidth val="65"/>
        <c:axId val="953365408"/>
        <c:axId val="953365888"/>
      </c:barChart>
      <c:catAx>
        <c:axId val="953365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800" b="0" i="0" u="none" strike="noStrike" kern="1200" cap="all" baseline="0">
                <a:solidFill>
                  <a:schemeClr val="dk1">
                    <a:lumMod val="75000"/>
                    <a:lumOff val="25000"/>
                  </a:schemeClr>
                </a:solidFill>
                <a:latin typeface="+mn-lt"/>
                <a:ea typeface="+mn-ea"/>
                <a:cs typeface="+mn-cs"/>
              </a:defRPr>
            </a:pPr>
            <a:endParaRPr lang="en-US"/>
          </a:p>
        </c:txPr>
        <c:crossAx val="953365888"/>
        <c:crosses val="autoZero"/>
        <c:auto val="1"/>
        <c:lblAlgn val="ctr"/>
        <c:lblOffset val="100"/>
        <c:noMultiLvlLbl val="0"/>
      </c:catAx>
      <c:valAx>
        <c:axId val="953365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n-US"/>
          </a:p>
        </c:txPr>
        <c:crossAx val="95336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Analysis!PivotTable11</c:name>
    <c:fmtId val="3"/>
  </c:pivotSource>
  <c:chart>
    <c:title>
      <c:tx>
        <c:rich>
          <a:bodyPr rot="0" spcFirstLastPara="1" vertOverflow="ellipsis" vert="horz" wrap="square" anchor="ctr" anchorCtr="1"/>
          <a:lstStyle/>
          <a:p>
            <a:pPr>
              <a:defRPr sz="4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4400"/>
              <a:t>Top Problems &amp; Root Causes</a:t>
            </a:r>
          </a:p>
          <a:p>
            <a:pPr>
              <a:defRPr sz="4400"/>
            </a:pPr>
            <a:endParaRPr lang="en-IN" sz="4400"/>
          </a:p>
        </c:rich>
      </c:tx>
      <c:layout/>
      <c:overlay val="0"/>
      <c:spPr>
        <a:noFill/>
        <a:ln>
          <a:noFill/>
        </a:ln>
        <a:effectLst/>
      </c:spPr>
      <c:txPr>
        <a:bodyPr rot="0" spcFirstLastPara="1" vertOverflow="ellipsis" vert="horz" wrap="square" anchor="ctr" anchorCtr="1"/>
        <a:lstStyle/>
        <a:p>
          <a:pPr>
            <a:defRPr sz="4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344313210848644"/>
          <c:y val="0.30536818314377367"/>
          <c:w val="0.57111242344706914"/>
          <c:h val="0.55019539224263636"/>
        </c:manualLayout>
      </c:layout>
      <c:barChart>
        <c:barDir val="bar"/>
        <c:grouping val="stacked"/>
        <c:varyColors val="0"/>
        <c:ser>
          <c:idx val="0"/>
          <c:order val="0"/>
          <c:tx>
            <c:strRef>
              <c:f>'Detailed Analysis'!$B$82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'Detailed Analysis'!$A$83:$A$88</c:f>
              <c:strCache>
                <c:ptCount val="5"/>
                <c:pt idx="0">
                  <c:v>Account Lockout</c:v>
                </c:pt>
                <c:pt idx="1">
                  <c:v>App X Crash</c:v>
                </c:pt>
                <c:pt idx="2">
                  <c:v>Keyboard Issue</c:v>
                </c:pt>
                <c:pt idx="3">
                  <c:v>Other</c:v>
                </c:pt>
                <c:pt idx="4">
                  <c:v>Wi-Fi Issue</c:v>
                </c:pt>
              </c:strCache>
            </c:strRef>
          </c:cat>
          <c:val>
            <c:numRef>
              <c:f>'Detailed Analysis'!$B$83:$B$88</c:f>
              <c:numCache>
                <c:formatCode>General</c:formatCode>
                <c:ptCount val="5"/>
                <c:pt idx="0">
                  <c:v>15</c:v>
                </c:pt>
                <c:pt idx="1">
                  <c:v>51</c:v>
                </c:pt>
                <c:pt idx="2">
                  <c:v>24</c:v>
                </c:pt>
                <c:pt idx="3">
                  <c:v>38</c:v>
                </c:pt>
                <c:pt idx="4">
                  <c:v>22</c:v>
                </c:pt>
              </c:numCache>
            </c:numRef>
          </c:val>
          <c:extLst>
            <c:ext xmlns:c16="http://schemas.microsoft.com/office/drawing/2014/chart" uri="{C3380CC4-5D6E-409C-BE32-E72D297353CC}">
              <c16:uniqueId val="{00000000-56F2-457B-958E-8083AC17F15F}"/>
            </c:ext>
          </c:extLst>
        </c:ser>
        <c:dLbls>
          <c:dLblPos val="ctr"/>
          <c:showLegendKey val="0"/>
          <c:showVal val="1"/>
          <c:showCatName val="0"/>
          <c:showSerName val="0"/>
          <c:showPercent val="0"/>
          <c:showBubbleSize val="0"/>
        </c:dLbls>
        <c:gapWidth val="150"/>
        <c:overlap val="100"/>
        <c:axId val="953805008"/>
        <c:axId val="953801648"/>
      </c:barChart>
      <c:catAx>
        <c:axId val="95380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953801648"/>
        <c:crosses val="autoZero"/>
        <c:auto val="1"/>
        <c:lblAlgn val="ctr"/>
        <c:lblOffset val="100"/>
        <c:noMultiLvlLbl val="0"/>
      </c:catAx>
      <c:valAx>
        <c:axId val="953801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lt1">
                    <a:lumMod val="85000"/>
                  </a:schemeClr>
                </a:solidFill>
                <a:latin typeface="+mn-lt"/>
                <a:ea typeface="+mn-ea"/>
                <a:cs typeface="+mn-cs"/>
              </a:defRPr>
            </a:pPr>
            <a:endParaRPr lang="en-US"/>
          </a:p>
        </c:txPr>
        <c:crossAx val="95380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Analysis!PivotTable5</c:name>
    <c:fmtId val="3"/>
  </c:pivotSource>
  <c:chart>
    <c:title>
      <c:tx>
        <c:rich>
          <a:bodyPr rot="0" spcFirstLastPara="1" vertOverflow="ellipsis" vert="horz" wrap="square" anchor="ctr" anchorCtr="1"/>
          <a:lstStyle/>
          <a:p>
            <a:pPr>
              <a:defRPr sz="4000" b="1" i="0" u="none" strike="noStrike" kern="1200" baseline="0">
                <a:solidFill>
                  <a:schemeClr val="dk1">
                    <a:lumMod val="75000"/>
                    <a:lumOff val="25000"/>
                  </a:schemeClr>
                </a:solidFill>
                <a:latin typeface="+mn-lt"/>
                <a:ea typeface="+mn-ea"/>
                <a:cs typeface="+mn-cs"/>
              </a:defRPr>
            </a:pPr>
            <a:r>
              <a:rPr lang="en-IN" sz="4000"/>
              <a:t>Average Resolution Time by Assigned Analyst</a:t>
            </a:r>
          </a:p>
        </c:rich>
      </c:tx>
      <c:layout/>
      <c:overlay val="0"/>
      <c:spPr>
        <a:noFill/>
        <a:ln>
          <a:noFill/>
        </a:ln>
        <a:effectLst/>
      </c:spPr>
      <c:txPr>
        <a:bodyPr rot="0" spcFirstLastPara="1" vertOverflow="ellipsis" vert="horz" wrap="square" anchor="ctr" anchorCtr="1"/>
        <a:lstStyle/>
        <a:p>
          <a:pPr>
            <a:defRPr sz="4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'Detailed Analysis'!$B$96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'Detailed Analysis'!$A$97:$A$107</c:f>
              <c:strCache>
                <c:ptCount val="10"/>
                <c:pt idx="0">
                  <c:v>Amanda White</c:v>
                </c:pt>
                <c:pt idx="1">
                  <c:v>Autumn Ryan</c:v>
                </c:pt>
                <c:pt idx="2">
                  <c:v>Sheila Ball</c:v>
                </c:pt>
                <c:pt idx="3">
                  <c:v>Marvin West</c:v>
                </c:pt>
                <c:pt idx="4">
                  <c:v>Cynthia Rich</c:v>
                </c:pt>
                <c:pt idx="5">
                  <c:v>Tanya Jones</c:v>
                </c:pt>
                <c:pt idx="6">
                  <c:v>Adam Stone</c:v>
                </c:pt>
                <c:pt idx="7">
                  <c:v>Janice Burns</c:v>
                </c:pt>
                <c:pt idx="8">
                  <c:v>Natasha Harris</c:v>
                </c:pt>
                <c:pt idx="9">
                  <c:v>Toni Wiley</c:v>
                </c:pt>
              </c:strCache>
            </c:strRef>
          </c:cat>
          <c:val>
            <c:numRef>
              <c:f>'Detailed Analysis'!$B$97:$B$107</c:f>
              <c:numCache>
                <c:formatCode>0</c:formatCode>
                <c:ptCount val="10"/>
                <c:pt idx="0">
                  <c:v>82.225628907408094</c:v>
                </c:pt>
                <c:pt idx="1">
                  <c:v>72.610398169952745</c:v>
                </c:pt>
                <c:pt idx="2">
                  <c:v>66.843558003471117</c:v>
                </c:pt>
                <c:pt idx="3">
                  <c:v>64.433295625007304</c:v>
                </c:pt>
                <c:pt idx="4">
                  <c:v>50.214652532677384</c:v>
                </c:pt>
                <c:pt idx="5">
                  <c:v>47.042569074074791</c:v>
                </c:pt>
                <c:pt idx="6">
                  <c:v>46.389953906265873</c:v>
                </c:pt>
                <c:pt idx="7">
                  <c:v>35.375343589716628</c:v>
                </c:pt>
                <c:pt idx="8">
                  <c:v>33.453871150792111</c:v>
                </c:pt>
                <c:pt idx="9">
                  <c:v>27.262369940423273</c:v>
                </c:pt>
              </c:numCache>
            </c:numRef>
          </c:val>
          <c:extLst>
            <c:ext xmlns:c16="http://schemas.microsoft.com/office/drawing/2014/chart" uri="{C3380CC4-5D6E-409C-BE32-E72D297353CC}">
              <c16:uniqueId val="{00000000-864A-4AA8-BE2E-D093909BA005}"/>
            </c:ext>
          </c:extLst>
        </c:ser>
        <c:dLbls>
          <c:dLblPos val="inEnd"/>
          <c:showLegendKey val="0"/>
          <c:showVal val="1"/>
          <c:showCatName val="0"/>
          <c:showSerName val="0"/>
          <c:showPercent val="0"/>
          <c:showBubbleSize val="0"/>
        </c:dLbls>
        <c:gapWidth val="65"/>
        <c:axId val="953802608"/>
        <c:axId val="953803568"/>
      </c:barChart>
      <c:catAx>
        <c:axId val="953802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n-US"/>
          </a:p>
        </c:txPr>
        <c:crossAx val="953803568"/>
        <c:crosses val="autoZero"/>
        <c:auto val="1"/>
        <c:lblAlgn val="ctr"/>
        <c:lblOffset val="100"/>
        <c:noMultiLvlLbl val="0"/>
      </c:catAx>
      <c:valAx>
        <c:axId val="953803568"/>
        <c:scaling>
          <c:orientation val="minMax"/>
        </c:scaling>
        <c:delete val="1"/>
        <c:axPos val="l"/>
        <c:numFmt formatCode="0" sourceLinked="1"/>
        <c:majorTickMark val="none"/>
        <c:minorTickMark val="none"/>
        <c:tickLblPos val="nextTo"/>
        <c:crossAx val="953802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Tickets by Hour of Day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584403340813427"/>
          <c:y val="0.27717373869932921"/>
          <c:w val="0.79541474684972979"/>
          <c:h val="0.53774387576552929"/>
        </c:manualLayout>
      </c:layout>
      <c:lineChart>
        <c:grouping val="standard"/>
        <c:varyColors val="0"/>
        <c:ser>
          <c:idx val="0"/>
          <c:order val="0"/>
          <c:tx>
            <c:strRef>
              <c:f>'Detailed Analysis'!$B$18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'Detailed Analysis'!$A$19:$A$31</c:f>
              <c:strCache>
                <c:ptCount val="12"/>
                <c:pt idx="0">
                  <c:v>0-1</c:v>
                </c:pt>
                <c:pt idx="1">
                  <c:v>2-3</c:v>
                </c:pt>
                <c:pt idx="2">
                  <c:v>4-5</c:v>
                </c:pt>
                <c:pt idx="3">
                  <c:v>6-7</c:v>
                </c:pt>
                <c:pt idx="4">
                  <c:v>8-9</c:v>
                </c:pt>
                <c:pt idx="5">
                  <c:v>10-11</c:v>
                </c:pt>
                <c:pt idx="6">
                  <c:v>12-13</c:v>
                </c:pt>
                <c:pt idx="7">
                  <c:v>14-15</c:v>
                </c:pt>
                <c:pt idx="8">
                  <c:v>16-17</c:v>
                </c:pt>
                <c:pt idx="9">
                  <c:v>18-19</c:v>
                </c:pt>
                <c:pt idx="10">
                  <c:v>20-21</c:v>
                </c:pt>
                <c:pt idx="11">
                  <c:v>22-23</c:v>
                </c:pt>
              </c:strCache>
            </c:strRef>
          </c:cat>
          <c:val>
            <c:numRef>
              <c:f>'Detailed Analysis'!$B$19:$B$31</c:f>
              <c:numCache>
                <c:formatCode>General</c:formatCode>
                <c:ptCount val="12"/>
                <c:pt idx="0">
                  <c:v>15</c:v>
                </c:pt>
                <c:pt idx="1">
                  <c:v>10</c:v>
                </c:pt>
                <c:pt idx="2">
                  <c:v>9</c:v>
                </c:pt>
                <c:pt idx="3">
                  <c:v>15</c:v>
                </c:pt>
                <c:pt idx="4">
                  <c:v>11</c:v>
                </c:pt>
                <c:pt idx="5">
                  <c:v>13</c:v>
                </c:pt>
                <c:pt idx="6">
                  <c:v>14</c:v>
                </c:pt>
                <c:pt idx="7">
                  <c:v>11</c:v>
                </c:pt>
                <c:pt idx="8">
                  <c:v>16</c:v>
                </c:pt>
                <c:pt idx="9">
                  <c:v>11</c:v>
                </c:pt>
                <c:pt idx="10">
                  <c:v>14</c:v>
                </c:pt>
                <c:pt idx="11">
                  <c:v>11</c:v>
                </c:pt>
              </c:numCache>
            </c:numRef>
          </c:val>
          <c:smooth val="0"/>
          <c:extLst>
            <c:ext xmlns:c16="http://schemas.microsoft.com/office/drawing/2014/chart" uri="{C3380CC4-5D6E-409C-BE32-E72D297353CC}">
              <c16:uniqueId val="{00000000-C91C-4D84-9D90-478D367A14AC}"/>
            </c:ext>
          </c:extLst>
        </c:ser>
        <c:dLbls>
          <c:showLegendKey val="0"/>
          <c:showVal val="0"/>
          <c:showCatName val="0"/>
          <c:showSerName val="0"/>
          <c:showPercent val="0"/>
          <c:showBubbleSize val="0"/>
        </c:dLbls>
        <c:marker val="1"/>
        <c:smooth val="0"/>
        <c:axId val="1517814752"/>
        <c:axId val="1517807072"/>
      </c:lineChart>
      <c:catAx>
        <c:axId val="151781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807072"/>
        <c:crosses val="autoZero"/>
        <c:auto val="1"/>
        <c:lblAlgn val="ctr"/>
        <c:lblOffset val="100"/>
        <c:noMultiLvlLbl val="0"/>
      </c:catAx>
      <c:valAx>
        <c:axId val="151780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81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Tickets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'Detailed Analysis'!$B$36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'Detailed Analysis'!$A$37:$A$41</c:f>
              <c:strCache>
                <c:ptCount val="4"/>
                <c:pt idx="0">
                  <c:v>Jul 2025</c:v>
                </c:pt>
                <c:pt idx="1">
                  <c:v>Aug 2025</c:v>
                </c:pt>
                <c:pt idx="2">
                  <c:v>Sep 2025</c:v>
                </c:pt>
                <c:pt idx="3">
                  <c:v>Jun 2025</c:v>
                </c:pt>
              </c:strCache>
            </c:strRef>
          </c:cat>
          <c:val>
            <c:numRef>
              <c:f>'Detailed Analysis'!$B$37:$B$41</c:f>
              <c:numCache>
                <c:formatCode>General</c:formatCode>
                <c:ptCount val="4"/>
                <c:pt idx="0">
                  <c:v>51</c:v>
                </c:pt>
                <c:pt idx="1">
                  <c:v>45</c:v>
                </c:pt>
                <c:pt idx="2">
                  <c:v>27</c:v>
                </c:pt>
                <c:pt idx="3">
                  <c:v>27</c:v>
                </c:pt>
              </c:numCache>
            </c:numRef>
          </c:val>
          <c:extLst>
            <c:ext xmlns:c16="http://schemas.microsoft.com/office/drawing/2014/chart" uri="{C3380CC4-5D6E-409C-BE32-E72D297353CC}">
              <c16:uniqueId val="{00000000-85E9-4048-AECC-827D7124CB01}"/>
            </c:ext>
          </c:extLst>
        </c:ser>
        <c:dLbls>
          <c:dLblPos val="outEnd"/>
          <c:showLegendKey val="0"/>
          <c:showVal val="1"/>
          <c:showCatName val="0"/>
          <c:showSerName val="0"/>
          <c:showPercent val="0"/>
          <c:showBubbleSize val="0"/>
        </c:dLbls>
        <c:gapWidth val="219"/>
        <c:overlap val="-27"/>
        <c:axId val="1517825792"/>
        <c:axId val="1517828672"/>
      </c:barChart>
      <c:catAx>
        <c:axId val="15178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28672"/>
        <c:crosses val="autoZero"/>
        <c:auto val="1"/>
        <c:lblAlgn val="ctr"/>
        <c:lblOffset val="100"/>
        <c:noMultiLvlLbl val="0"/>
      </c:catAx>
      <c:valAx>
        <c:axId val="1517828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25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Resolution Time by Category</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2824995493653747"/>
          <c:y val="0.273914064937687"/>
          <c:w val="0.63590414891605884"/>
          <c:h val="0.60394948883137856"/>
        </c:manualLayout>
      </c:layout>
      <c:barChart>
        <c:barDir val="bar"/>
        <c:grouping val="clustered"/>
        <c:varyColors val="0"/>
        <c:ser>
          <c:idx val="0"/>
          <c:order val="0"/>
          <c:tx>
            <c:strRef>
              <c:f>'Detailed Analysis'!$B$62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'Detailed Analysis'!$A$63:$A$70</c:f>
              <c:strCache>
                <c:ptCount val="7"/>
                <c:pt idx="0">
                  <c:v>Access</c:v>
                </c:pt>
                <c:pt idx="1">
                  <c:v>Billing</c:v>
                </c:pt>
                <c:pt idx="2">
                  <c:v>Hardware</c:v>
                </c:pt>
                <c:pt idx="3">
                  <c:v>Network</c:v>
                </c:pt>
                <c:pt idx="4">
                  <c:v>Other</c:v>
                </c:pt>
                <c:pt idx="5">
                  <c:v>Security</c:v>
                </c:pt>
                <c:pt idx="6">
                  <c:v>Software</c:v>
                </c:pt>
              </c:strCache>
            </c:strRef>
          </c:cat>
          <c:val>
            <c:numRef>
              <c:f>'Detailed Analysis'!$B$63:$B$70</c:f>
              <c:numCache>
                <c:formatCode>0</c:formatCode>
                <c:ptCount val="7"/>
                <c:pt idx="0">
                  <c:v>44.38678683338221</c:v>
                </c:pt>
                <c:pt idx="1">
                  <c:v>62.616181805555243</c:v>
                </c:pt>
                <c:pt idx="2">
                  <c:v>42.63662010414555</c:v>
                </c:pt>
                <c:pt idx="3">
                  <c:v>50.114464275361769</c:v>
                </c:pt>
                <c:pt idx="4">
                  <c:v>51.542925432072174</c:v>
                </c:pt>
                <c:pt idx="5">
                  <c:v>97.824122936523054</c:v>
                </c:pt>
                <c:pt idx="6">
                  <c:v>54.683194052280776</c:v>
                </c:pt>
              </c:numCache>
            </c:numRef>
          </c:val>
          <c:extLst>
            <c:ext xmlns:c16="http://schemas.microsoft.com/office/drawing/2014/chart" uri="{C3380CC4-5D6E-409C-BE32-E72D297353CC}">
              <c16:uniqueId val="{00000000-C8A0-4301-A220-0D02C1A96096}"/>
            </c:ext>
          </c:extLst>
        </c:ser>
        <c:dLbls>
          <c:dLblPos val="inEnd"/>
          <c:showLegendKey val="0"/>
          <c:showVal val="1"/>
          <c:showCatName val="0"/>
          <c:showSerName val="0"/>
          <c:showPercent val="0"/>
          <c:showBubbleSize val="0"/>
        </c:dLbls>
        <c:gapWidth val="65"/>
        <c:axId val="953365408"/>
        <c:axId val="953365888"/>
      </c:barChart>
      <c:catAx>
        <c:axId val="953365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3365888"/>
        <c:crosses val="autoZero"/>
        <c:auto val="1"/>
        <c:lblAlgn val="ctr"/>
        <c:lblOffset val="100"/>
        <c:noMultiLvlLbl val="0"/>
      </c:catAx>
      <c:valAx>
        <c:axId val="9533658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3365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Resolution Time by Priority</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'Detailed Analysis'!$B$53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Analysis'!$A$54:$A$58</c:f>
              <c:strCache>
                <c:ptCount val="4"/>
                <c:pt idx="0">
                  <c:v>Critical</c:v>
                </c:pt>
                <c:pt idx="1">
                  <c:v>High</c:v>
                </c:pt>
                <c:pt idx="2">
                  <c:v>Low</c:v>
                </c:pt>
                <c:pt idx="3">
                  <c:v>Medium</c:v>
                </c:pt>
              </c:strCache>
            </c:strRef>
          </c:cat>
          <c:val>
            <c:numRef>
              <c:f>'Detailed Analysis'!$B$54:$B$58</c:f>
              <c:numCache>
                <c:formatCode>0</c:formatCode>
                <c:ptCount val="4"/>
                <c:pt idx="0">
                  <c:v>2.2080753471673233</c:v>
                </c:pt>
                <c:pt idx="1">
                  <c:v>6.6783504889067267</c:v>
                </c:pt>
                <c:pt idx="2">
                  <c:v>105.14095545498502</c:v>
                </c:pt>
                <c:pt idx="3">
                  <c:v>27.309928253952723</c:v>
                </c:pt>
              </c:numCache>
            </c:numRef>
          </c:val>
          <c:extLst>
            <c:ext xmlns:c16="http://schemas.microsoft.com/office/drawing/2014/chart" uri="{C3380CC4-5D6E-409C-BE32-E72D297353CC}">
              <c16:uniqueId val="{00000000-C593-4153-BD33-94F80EDA8A9F}"/>
            </c:ext>
          </c:extLst>
        </c:ser>
        <c:dLbls>
          <c:showLegendKey val="0"/>
          <c:showVal val="0"/>
          <c:showCatName val="0"/>
          <c:showSerName val="0"/>
          <c:showPercent val="0"/>
          <c:showBubbleSize val="0"/>
        </c:dLbls>
        <c:gapWidth val="100"/>
        <c:overlap val="-24"/>
        <c:axId val="953379328"/>
        <c:axId val="953379808"/>
      </c:barChart>
      <c:catAx>
        <c:axId val="9533793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79808"/>
        <c:crosses val="autoZero"/>
        <c:auto val="1"/>
        <c:lblAlgn val="ctr"/>
        <c:lblOffset val="100"/>
        <c:noMultiLvlLbl val="0"/>
      </c:catAx>
      <c:valAx>
        <c:axId val="9533798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7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Problems &amp; Root Causes</a:t>
            </a:r>
          </a:p>
          <a:p>
            <a:pPr>
              <a:defRPr/>
            </a:pP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9696278537808471"/>
          <c:y val="0.26807224271791208"/>
          <c:w val="0.57111242344706914"/>
          <c:h val="0.55019539224263636"/>
        </c:manualLayout>
      </c:layout>
      <c:barChart>
        <c:barDir val="bar"/>
        <c:grouping val="stacked"/>
        <c:varyColors val="0"/>
        <c:ser>
          <c:idx val="0"/>
          <c:order val="0"/>
          <c:tx>
            <c:strRef>
              <c:f>'Detailed Analysis'!$B$82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'Detailed Analysis'!$A$83:$A$88</c:f>
              <c:strCache>
                <c:ptCount val="5"/>
                <c:pt idx="0">
                  <c:v>Account Lockout</c:v>
                </c:pt>
                <c:pt idx="1">
                  <c:v>App X Crash</c:v>
                </c:pt>
                <c:pt idx="2">
                  <c:v>Keyboard Issue</c:v>
                </c:pt>
                <c:pt idx="3">
                  <c:v>Other</c:v>
                </c:pt>
                <c:pt idx="4">
                  <c:v>Wi-Fi Issue</c:v>
                </c:pt>
              </c:strCache>
            </c:strRef>
          </c:cat>
          <c:val>
            <c:numRef>
              <c:f>'Detailed Analysis'!$B$83:$B$88</c:f>
              <c:numCache>
                <c:formatCode>General</c:formatCode>
                <c:ptCount val="5"/>
                <c:pt idx="0">
                  <c:v>15</c:v>
                </c:pt>
                <c:pt idx="1">
                  <c:v>51</c:v>
                </c:pt>
                <c:pt idx="2">
                  <c:v>24</c:v>
                </c:pt>
                <c:pt idx="3">
                  <c:v>38</c:v>
                </c:pt>
                <c:pt idx="4">
                  <c:v>22</c:v>
                </c:pt>
              </c:numCache>
            </c:numRef>
          </c:val>
          <c:extLst>
            <c:ext xmlns:c16="http://schemas.microsoft.com/office/drawing/2014/chart" uri="{C3380CC4-5D6E-409C-BE32-E72D297353CC}">
              <c16:uniqueId val="{00000000-86C9-4D32-BB8F-AEAD37164DF0}"/>
            </c:ext>
          </c:extLst>
        </c:ser>
        <c:dLbls>
          <c:showLegendKey val="0"/>
          <c:showVal val="0"/>
          <c:showCatName val="0"/>
          <c:showSerName val="0"/>
          <c:showPercent val="0"/>
          <c:showBubbleSize val="0"/>
        </c:dLbls>
        <c:gapWidth val="150"/>
        <c:overlap val="100"/>
        <c:axId val="953805008"/>
        <c:axId val="953801648"/>
      </c:barChart>
      <c:catAx>
        <c:axId val="9538050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801648"/>
        <c:crosses val="autoZero"/>
        <c:auto val="1"/>
        <c:lblAlgn val="ctr"/>
        <c:lblOffset val="100"/>
        <c:noMultiLvlLbl val="0"/>
      </c:catAx>
      <c:valAx>
        <c:axId val="953801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80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[IT_Help_Desk_Analysis.xlsx]Detailed Analysis!PivotTable5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Resolution Time by Assigned Analyst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'Detailed Analysis'!$B$96</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'Detailed Analysis'!$A$97:$A$107</c:f>
              <c:strCache>
                <c:ptCount val="10"/>
                <c:pt idx="0">
                  <c:v>Amanda White</c:v>
                </c:pt>
                <c:pt idx="1">
                  <c:v>Autumn Ryan</c:v>
                </c:pt>
                <c:pt idx="2">
                  <c:v>Sheila Ball</c:v>
                </c:pt>
                <c:pt idx="3">
                  <c:v>Marvin West</c:v>
                </c:pt>
                <c:pt idx="4">
                  <c:v>Cynthia Rich</c:v>
                </c:pt>
                <c:pt idx="5">
                  <c:v>Tanya Jones</c:v>
                </c:pt>
                <c:pt idx="6">
                  <c:v>Adam Stone</c:v>
                </c:pt>
                <c:pt idx="7">
                  <c:v>Janice Burns</c:v>
                </c:pt>
                <c:pt idx="8">
                  <c:v>Natasha Harris</c:v>
                </c:pt>
                <c:pt idx="9">
                  <c:v>Toni Wiley</c:v>
                </c:pt>
              </c:strCache>
            </c:strRef>
          </c:cat>
          <c:val>
            <c:numRef>
              <c:f>'Detailed Analysis'!$B$97:$B$107</c:f>
              <c:numCache>
                <c:formatCode>0</c:formatCode>
                <c:ptCount val="10"/>
                <c:pt idx="0">
                  <c:v>82.225628907408094</c:v>
                </c:pt>
                <c:pt idx="1">
                  <c:v>72.610398169952745</c:v>
                </c:pt>
                <c:pt idx="2">
                  <c:v>66.843558003471117</c:v>
                </c:pt>
                <c:pt idx="3">
                  <c:v>64.433295625007304</c:v>
                </c:pt>
                <c:pt idx="4">
                  <c:v>50.214652532677384</c:v>
                </c:pt>
                <c:pt idx="5">
                  <c:v>47.042569074074791</c:v>
                </c:pt>
                <c:pt idx="6">
                  <c:v>46.389953906265873</c:v>
                </c:pt>
                <c:pt idx="7">
                  <c:v>35.375343589716628</c:v>
                </c:pt>
                <c:pt idx="8">
                  <c:v>33.453871150792111</c:v>
                </c:pt>
                <c:pt idx="9">
                  <c:v>27.262369940423273</c:v>
                </c:pt>
              </c:numCache>
            </c:numRef>
          </c:val>
          <c:extLst>
            <c:ext xmlns:c16="http://schemas.microsoft.com/office/drawing/2014/chart" uri="{C3380CC4-5D6E-409C-BE32-E72D297353CC}">
              <c16:uniqueId val="{00000000-7AE0-4238-8DB7-4F76928C8053}"/>
            </c:ext>
          </c:extLst>
        </c:ser>
        <c:dLbls>
          <c:dLblPos val="inEnd"/>
          <c:showLegendKey val="0"/>
          <c:showVal val="1"/>
          <c:showCatName val="0"/>
          <c:showSerName val="0"/>
          <c:showPercent val="0"/>
          <c:showBubbleSize val="0"/>
        </c:dLbls>
        <c:gapWidth val="65"/>
        <c:axId val="953802608"/>
        <c:axId val="953803568"/>
      </c:barChart>
      <c:catAx>
        <c:axId val="953802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3803568"/>
        <c:crosses val="autoZero"/>
        <c:auto val="1"/>
        <c:lblAlgn val="ctr"/>
        <c:lblOffset val="100"/>
        <c:noMultiLvlLbl val="0"/>
      </c:catAx>
      <c:valAx>
        <c:axId val="9538035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953802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Analysis!PivotTable6</c:name>
    <c:fmtId val="3"/>
  </c:pivotSource>
  <c:chart>
    <c:title>
      <c:tx>
        <c:rich>
          <a:bodyPr rot="0" spcFirstLastPara="1" vertOverflow="ellipsis" vert="horz" wrap="square" anchor="ctr" anchorCtr="1"/>
          <a:lstStyle/>
          <a:p>
            <a:pPr>
              <a:defRPr sz="3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3200"/>
              <a:t>Tickets by Day of Week</a:t>
            </a:r>
            <a:endParaRPr lang="en-US" sz="3200"/>
          </a:p>
        </c:rich>
      </c:tx>
      <c:layout/>
      <c:overlay val="0"/>
      <c:spPr>
        <a:noFill/>
        <a:ln>
          <a:noFill/>
        </a:ln>
        <a:effectLst/>
      </c:spPr>
      <c:txPr>
        <a:bodyPr rot="0" spcFirstLastPara="1" vertOverflow="ellipsis" vert="horz" wrap="square" anchor="ctr" anchorCtr="1"/>
        <a:lstStyle/>
        <a:p>
          <a:pPr>
            <a:defRPr sz="3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'Detailed Analysis'!$B$5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'Detailed Analysis'!$A$6:$A$13</c:f>
              <c:strCache>
                <c:ptCount val="7"/>
                <c:pt idx="0">
                  <c:v>Sunday</c:v>
                </c:pt>
                <c:pt idx="1">
                  <c:v>Monday</c:v>
                </c:pt>
                <c:pt idx="2">
                  <c:v>Tuesday</c:v>
                </c:pt>
                <c:pt idx="3">
                  <c:v>Wednesday</c:v>
                </c:pt>
                <c:pt idx="4">
                  <c:v>Thursday</c:v>
                </c:pt>
                <c:pt idx="5">
                  <c:v>Friday</c:v>
                </c:pt>
                <c:pt idx="6">
                  <c:v>Saturday</c:v>
                </c:pt>
              </c:strCache>
            </c:strRef>
          </c:cat>
          <c:val>
            <c:numRef>
              <c:f>'Detailed Analysis'!$B$6:$B$13</c:f>
              <c:numCache>
                <c:formatCode>General</c:formatCode>
                <c:ptCount val="7"/>
                <c:pt idx="0">
                  <c:v>26</c:v>
                </c:pt>
                <c:pt idx="1">
                  <c:v>19</c:v>
                </c:pt>
                <c:pt idx="2">
                  <c:v>22</c:v>
                </c:pt>
                <c:pt idx="3">
                  <c:v>24</c:v>
                </c:pt>
                <c:pt idx="4">
                  <c:v>23</c:v>
                </c:pt>
                <c:pt idx="5">
                  <c:v>16</c:v>
                </c:pt>
                <c:pt idx="6">
                  <c:v>20</c:v>
                </c:pt>
              </c:numCache>
            </c:numRef>
          </c:val>
          <c:extLst>
            <c:ext xmlns:c16="http://schemas.microsoft.com/office/drawing/2014/chart" uri="{C3380CC4-5D6E-409C-BE32-E72D297353CC}">
              <c16:uniqueId val="{00000000-7774-43D0-98FF-74EE081BF40F}"/>
            </c:ext>
          </c:extLst>
        </c:ser>
        <c:dLbls>
          <c:dLblPos val="outEnd"/>
          <c:showLegendKey val="0"/>
          <c:showVal val="1"/>
          <c:showCatName val="0"/>
          <c:showSerName val="0"/>
          <c:showPercent val="0"/>
          <c:showBubbleSize val="0"/>
        </c:dLbls>
        <c:gapWidth val="100"/>
        <c:overlap val="-24"/>
        <c:axId val="1517798912"/>
        <c:axId val="1517811392"/>
      </c:barChart>
      <c:catAx>
        <c:axId val="1517798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517811392"/>
        <c:crosses val="autoZero"/>
        <c:auto val="1"/>
        <c:lblAlgn val="ctr"/>
        <c:lblOffset val="100"/>
        <c:noMultiLvlLbl val="0"/>
      </c:catAx>
      <c:valAx>
        <c:axId val="151781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crossAx val="1517798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[IT_Help_Desk_Analysis.xlsx]Detailed Analysis!PivotTable7</c:name>
    <c:fmtId val="3"/>
  </c:pivotSource>
  <c:chart>
    <c:title>
      <c:tx>
        <c:rich>
          <a:bodyPr rot="0" spcFirstLastPara="1" vertOverflow="ellipsis" vert="horz" wrap="square" anchor="ctr" anchorCtr="1"/>
          <a:lstStyle/>
          <a:p>
            <a:pPr>
              <a:defRPr sz="3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3600"/>
              <a:t>Tickets by Hour of Day</a:t>
            </a:r>
          </a:p>
        </c:rich>
      </c:tx>
      <c:layout/>
      <c:overlay val="0"/>
      <c:spPr>
        <a:noFill/>
        <a:ln>
          <a:noFill/>
        </a:ln>
        <a:effectLst/>
      </c:spPr>
      <c:txPr>
        <a:bodyPr rot="0" spcFirstLastPara="1" vertOverflow="ellipsis" vert="horz" wrap="square" anchor="ctr" anchorCtr="1"/>
        <a:lstStyle/>
        <a:p>
          <a:pPr>
            <a:defRPr sz="3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2584403340813427"/>
          <c:y val="0.27717373869932921"/>
          <c:w val="0.79541474684972979"/>
          <c:h val="0.53774387576552929"/>
        </c:manualLayout>
      </c:layout>
      <c:lineChart>
        <c:grouping val="standard"/>
        <c:varyColors val="0"/>
        <c:ser>
          <c:idx val="0"/>
          <c:order val="0"/>
          <c:tx>
            <c:strRef>
              <c:f>'Detailed Analysis'!$B$18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'Detailed Analysis'!$A$19:$A$31</c:f>
              <c:strCache>
                <c:ptCount val="12"/>
                <c:pt idx="0">
                  <c:v>0-1</c:v>
                </c:pt>
                <c:pt idx="1">
                  <c:v>2-3</c:v>
                </c:pt>
                <c:pt idx="2">
                  <c:v>4-5</c:v>
                </c:pt>
                <c:pt idx="3">
                  <c:v>6-7</c:v>
                </c:pt>
                <c:pt idx="4">
                  <c:v>8-9</c:v>
                </c:pt>
                <c:pt idx="5">
                  <c:v>10-11</c:v>
                </c:pt>
                <c:pt idx="6">
                  <c:v>12-13</c:v>
                </c:pt>
                <c:pt idx="7">
                  <c:v>14-15</c:v>
                </c:pt>
                <c:pt idx="8">
                  <c:v>16-17</c:v>
                </c:pt>
                <c:pt idx="9">
                  <c:v>18-19</c:v>
                </c:pt>
                <c:pt idx="10">
                  <c:v>20-21</c:v>
                </c:pt>
                <c:pt idx="11">
                  <c:v>22-23</c:v>
                </c:pt>
              </c:strCache>
            </c:strRef>
          </c:cat>
          <c:val>
            <c:numRef>
              <c:f>'Detailed Analysis'!$B$19:$B$31</c:f>
              <c:numCache>
                <c:formatCode>General</c:formatCode>
                <c:ptCount val="12"/>
                <c:pt idx="0">
                  <c:v>15</c:v>
                </c:pt>
                <c:pt idx="1">
                  <c:v>10</c:v>
                </c:pt>
                <c:pt idx="2">
                  <c:v>9</c:v>
                </c:pt>
                <c:pt idx="3">
                  <c:v>15</c:v>
                </c:pt>
                <c:pt idx="4">
                  <c:v>11</c:v>
                </c:pt>
                <c:pt idx="5">
                  <c:v>13</c:v>
                </c:pt>
                <c:pt idx="6">
                  <c:v>14</c:v>
                </c:pt>
                <c:pt idx="7">
                  <c:v>11</c:v>
                </c:pt>
                <c:pt idx="8">
                  <c:v>16</c:v>
                </c:pt>
                <c:pt idx="9">
                  <c:v>11</c:v>
                </c:pt>
                <c:pt idx="10">
                  <c:v>14</c:v>
                </c:pt>
                <c:pt idx="11">
                  <c:v>11</c:v>
                </c:pt>
              </c:numCache>
            </c:numRef>
          </c:val>
          <c:smooth val="0"/>
          <c:extLst>
            <c:ext xmlns:c16="http://schemas.microsoft.com/office/drawing/2014/chart" uri="{C3380CC4-5D6E-409C-BE32-E72D297353CC}">
              <c16:uniqueId val="{00000000-6F47-43DD-AB14-59E1EF6C1705}"/>
            </c:ext>
          </c:extLst>
        </c:ser>
        <c:dLbls>
          <c:showLegendKey val="0"/>
          <c:showVal val="0"/>
          <c:showCatName val="0"/>
          <c:showSerName val="0"/>
          <c:showPercent val="0"/>
          <c:showBubbleSize val="0"/>
        </c:dLbls>
        <c:marker val="1"/>
        <c:smooth val="0"/>
        <c:axId val="1517814752"/>
        <c:axId val="1517807072"/>
      </c:lineChart>
      <c:catAx>
        <c:axId val="1517814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1517807072"/>
        <c:crosses val="autoZero"/>
        <c:auto val="1"/>
        <c:lblAlgn val="ctr"/>
        <c:lblOffset val="100"/>
        <c:noMultiLvlLbl val="0"/>
      </c:catAx>
      <c:valAx>
        <c:axId val="1517807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lt1">
                    <a:lumMod val="85000"/>
                  </a:schemeClr>
                </a:solidFill>
                <a:latin typeface="+mn-lt"/>
                <a:ea typeface="+mn-ea"/>
                <a:cs typeface="+mn-cs"/>
              </a:defRPr>
            </a:pPr>
            <a:endParaRPr lang="en-US"/>
          </a:p>
        </c:txPr>
        <c:crossAx val="151781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373380</xdr:colOff>
      <xdr:row>0</xdr:row>
      <xdr:rowOff>0</xdr:rowOff>
    </xdr:from>
    <xdr:to>
      <xdr:col>13</xdr:col>
      <xdr:colOff>379730</xdr:colOff>
      <xdr:row>14</xdr:row>
      <xdr:rowOff>98425</xdr:rowOff>
    </xdr:to>
    <xdr:graphicFrame macro="">
      <xdr:nvGraphicFramePr>
        <xdr:cNvPr id="4" name="Chart 3">
          <a:extLst>
            <a:ext uri="{FF2B5EF4-FFF2-40B4-BE49-F238E27FC236}">
              <a16:creationId xmlns:a16="http://schemas.microsoft.com/office/drawing/2014/main" id="{E9C49861-D417-CCF8-5D48-7DCEA6A5A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629284</xdr:colOff>
      <xdr:row>16</xdr:row>
      <xdr:rowOff>3175</xdr:rowOff>
    </xdr:from>
    <xdr:to>
      <xdr:col>15</xdr:col>
      <xdr:colOff>26669</xdr:colOff>
      <xdr:row>30</xdr:row>
      <xdr:rowOff>167005</xdr:rowOff>
    </xdr:to>
    <xdr:graphicFrame macro="">
      <xdr:nvGraphicFramePr>
        <xdr:cNvPr id="5" name="Chart 4">
          <a:extLst>
            <a:ext uri="{FF2B5EF4-FFF2-40B4-BE49-F238E27FC236}">
              <a16:creationId xmlns:a16="http://schemas.microsoft.com/office/drawing/2014/main" id="{6E86088B-CD8C-DC8E-72E1-F2C30B439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342265</xdr:colOff>
      <xdr:row>32</xdr:row>
      <xdr:rowOff>100965</xdr:rowOff>
    </xdr:from>
    <xdr:to>
      <xdr:col>14</xdr:col>
      <xdr:colOff>14605</xdr:colOff>
      <xdr:row>47</xdr:row>
      <xdr:rowOff>81915</xdr:rowOff>
    </xdr:to>
    <xdr:graphicFrame macro="">
      <xdr:nvGraphicFramePr>
        <xdr:cNvPr id="7" name="Chart 6">
          <a:extLst>
            <a:ext uri="{FF2B5EF4-FFF2-40B4-BE49-F238E27FC236}">
              <a16:creationId xmlns:a16="http://schemas.microsoft.com/office/drawing/2014/main" id="{82393C2E-B39A-F63A-5547-8D8929F96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240665</xdr:colOff>
      <xdr:row>64</xdr:row>
      <xdr:rowOff>90805</xdr:rowOff>
    </xdr:from>
    <xdr:to>
      <xdr:col>13</xdr:col>
      <xdr:colOff>522605</xdr:colOff>
      <xdr:row>79</xdr:row>
      <xdr:rowOff>71755</xdr:rowOff>
    </xdr:to>
    <xdr:graphicFrame macro="">
      <xdr:nvGraphicFramePr>
        <xdr:cNvPr id="8" name="Chart 7">
          <a:extLst>
            <a:ext uri="{FF2B5EF4-FFF2-40B4-BE49-F238E27FC236}">
              <a16:creationId xmlns:a16="http://schemas.microsoft.com/office/drawing/2014/main" id="{B220A2C2-99D6-E9CB-BA77-10003CF4A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245745</xdr:colOff>
      <xdr:row>47</xdr:row>
      <xdr:rowOff>182245</xdr:rowOff>
    </xdr:from>
    <xdr:to>
      <xdr:col>13</xdr:col>
      <xdr:colOff>527685</xdr:colOff>
      <xdr:row>62</xdr:row>
      <xdr:rowOff>163195</xdr:rowOff>
    </xdr:to>
    <xdr:graphicFrame macro="">
      <xdr:nvGraphicFramePr>
        <xdr:cNvPr id="9" name="Chart 8">
          <a:extLst>
            <a:ext uri="{FF2B5EF4-FFF2-40B4-BE49-F238E27FC236}">
              <a16:creationId xmlns:a16="http://schemas.microsoft.com/office/drawing/2014/main" id="{16A5B6A1-5814-D0FB-D628-F3865B05E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220345</xdr:colOff>
      <xdr:row>79</xdr:row>
      <xdr:rowOff>161925</xdr:rowOff>
    </xdr:from>
    <xdr:to>
      <xdr:col>13</xdr:col>
      <xdr:colOff>499745</xdr:colOff>
      <xdr:row>94</xdr:row>
      <xdr:rowOff>142875</xdr:rowOff>
    </xdr:to>
    <xdr:graphicFrame macro="">
      <xdr:nvGraphicFramePr>
        <xdr:cNvPr id="10" name="Chart 9">
          <a:extLst>
            <a:ext uri="{FF2B5EF4-FFF2-40B4-BE49-F238E27FC236}">
              <a16:creationId xmlns:a16="http://schemas.microsoft.com/office/drawing/2014/main" id="{FD2C3194-BCD7-2B3C-51BE-64D404A77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233044</xdr:colOff>
      <xdr:row>95</xdr:row>
      <xdr:rowOff>86995</xdr:rowOff>
    </xdr:from>
    <xdr:to>
      <xdr:col>14</xdr:col>
      <xdr:colOff>321309</xdr:colOff>
      <xdr:row>110</xdr:row>
      <xdr:rowOff>58420</xdr:rowOff>
    </xdr:to>
    <xdr:graphicFrame macro="">
      <xdr:nvGraphicFramePr>
        <xdr:cNvPr id="11" name="Chart 10">
          <a:extLst>
            <a:ext uri="{FF2B5EF4-FFF2-40B4-BE49-F238E27FC236}">
              <a16:creationId xmlns:a16="http://schemas.microsoft.com/office/drawing/2014/main" id="{8B32FC53-CDFF-7263-A8A0-ECF8F682F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17</xdr:row>
      <xdr:rowOff>101600</xdr:rowOff>
    </xdr:from>
    <xdr:to>
      <xdr:col>20</xdr:col>
      <xdr:colOff>530343</xdr:colOff>
      <xdr:row>48</xdr:row>
      <xdr:rowOff>101599</xdr:rowOff>
    </xdr:to>
    <xdr:graphicFrame macro="">
      <xdr:nvGraphicFramePr>
        <xdr:cNvPr id="2" name="Chart 1">
          <a:extLst>
            <a:ext uri="{FF2B5EF4-FFF2-40B4-BE49-F238E27FC236}">
              <a16:creationId xmlns:a16="http://schemas.microsoft.com/office/drawing/2014/main" id="{57808B85-191A-46F4-A9FD-DE3F0C249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304800</xdr:colOff>
      <xdr:row>17</xdr:row>
      <xdr:rowOff>76200</xdr:rowOff>
    </xdr:from>
    <xdr:to>
      <xdr:col>34</xdr:col>
      <xdr:colOff>206375</xdr:colOff>
      <xdr:row>49</xdr:row>
      <xdr:rowOff>101600</xdr:rowOff>
    </xdr:to>
    <xdr:graphicFrame macro="">
      <xdr:nvGraphicFramePr>
        <xdr:cNvPr id="3" name="Chart 2">
          <a:extLst>
            <a:ext uri="{FF2B5EF4-FFF2-40B4-BE49-F238E27FC236}">
              <a16:creationId xmlns:a16="http://schemas.microsoft.com/office/drawing/2014/main" id="{B9F350BF-9160-4A07-B99D-6E05128F4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314324</xdr:colOff>
      <xdr:row>17</xdr:row>
      <xdr:rowOff>123824</xdr:rowOff>
    </xdr:from>
    <xdr:to>
      <xdr:col>51</xdr:col>
      <xdr:colOff>152400</xdr:colOff>
      <xdr:row>50</xdr:row>
      <xdr:rowOff>0</xdr:rowOff>
    </xdr:to>
    <xdr:graphicFrame macro="">
      <xdr:nvGraphicFramePr>
        <xdr:cNvPr id="4" name="Chart 3">
          <a:extLst>
            <a:ext uri="{FF2B5EF4-FFF2-40B4-BE49-F238E27FC236}">
              <a16:creationId xmlns:a16="http://schemas.microsoft.com/office/drawing/2014/main" id="{7FBAB605-FB55-4735-97B7-D31B7B96A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330200</xdr:colOff>
      <xdr:row>52</xdr:row>
      <xdr:rowOff>50800</xdr:rowOff>
    </xdr:from>
    <xdr:to>
      <xdr:col>24</xdr:col>
      <xdr:colOff>50800</xdr:colOff>
      <xdr:row>85</xdr:row>
      <xdr:rowOff>25400</xdr:rowOff>
    </xdr:to>
    <xdr:graphicFrame macro="">
      <xdr:nvGraphicFramePr>
        <xdr:cNvPr id="5" name="Chart 4">
          <a:extLst>
            <a:ext uri="{FF2B5EF4-FFF2-40B4-BE49-F238E27FC236}">
              <a16:creationId xmlns:a16="http://schemas.microsoft.com/office/drawing/2014/main" id="{DE00D555-37E8-46AB-89EE-DC4B31C98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406400</xdr:colOff>
      <xdr:row>17</xdr:row>
      <xdr:rowOff>25400</xdr:rowOff>
    </xdr:from>
    <xdr:to>
      <xdr:col>4</xdr:col>
      <xdr:colOff>482600</xdr:colOff>
      <xdr:row>44</xdr:row>
      <xdr:rowOff>152400</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769F8C0C-5E60-4A7E-B348-C7040C2D1F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6400" y="3302000"/>
              <a:ext cx="3225800" cy="492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508000</xdr:colOff>
      <xdr:row>52</xdr:row>
      <xdr:rowOff>101600</xdr:rowOff>
    </xdr:from>
    <xdr:to>
      <xdr:col>4</xdr:col>
      <xdr:colOff>457200</xdr:colOff>
      <xdr:row>70</xdr:row>
      <xdr:rowOff>152400</xdr:rowOff>
    </xdr:to>
    <mc:AlternateContent xmlns:mc="http://schemas.openxmlformats.org/markup-compatibility/2006" xmlns:a14="http://schemas.microsoft.com/office/drawing/2010/main">
      <mc:Choice Requires="a14">
        <xdr:graphicFrame macro="">
          <xdr:nvGraphicFramePr>
            <xdr:cNvPr id="7" name="priority">
              <a:extLst>
                <a:ext uri="{FF2B5EF4-FFF2-40B4-BE49-F238E27FC236}">
                  <a16:creationId xmlns:a16="http://schemas.microsoft.com/office/drawing/2014/main" id="{B97480C1-E2DE-4078-A593-7EE0B422663C}"/>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508000" y="9601200"/>
              <a:ext cx="3098800" cy="325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127000</xdr:colOff>
      <xdr:row>51</xdr:row>
      <xdr:rowOff>25400</xdr:rowOff>
    </xdr:from>
    <xdr:to>
      <xdr:col>46</xdr:col>
      <xdr:colOff>482600</xdr:colOff>
      <xdr:row>84</xdr:row>
      <xdr:rowOff>76200</xdr:rowOff>
    </xdr:to>
    <xdr:graphicFrame macro="">
      <xdr:nvGraphicFramePr>
        <xdr:cNvPr id="8" name="Chart 7">
          <a:extLst>
            <a:ext uri="{FF2B5EF4-FFF2-40B4-BE49-F238E27FC236}">
              <a16:creationId xmlns:a16="http://schemas.microsoft.com/office/drawing/2014/main" id="{756CAF05-1983-4735-8AFE-41EB8A02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88</xdr:row>
      <xdr:rowOff>152400</xdr:rowOff>
    </xdr:from>
    <xdr:to>
      <xdr:col>25</xdr:col>
      <xdr:colOff>584200</xdr:colOff>
      <xdr:row>129</xdr:row>
      <xdr:rowOff>0</xdr:rowOff>
    </xdr:to>
    <xdr:graphicFrame macro="">
      <xdr:nvGraphicFramePr>
        <xdr:cNvPr id="9" name="Chart 8">
          <a:extLst>
            <a:ext uri="{FF2B5EF4-FFF2-40B4-BE49-F238E27FC236}">
              <a16:creationId xmlns:a16="http://schemas.microsoft.com/office/drawing/2014/main" id="{745A159C-181C-422E-8669-EAC9A9F82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177800</xdr:colOff>
      <xdr:row>87</xdr:row>
      <xdr:rowOff>127000</xdr:rowOff>
    </xdr:from>
    <xdr:to>
      <xdr:col>49</xdr:col>
      <xdr:colOff>101600</xdr:colOff>
      <xdr:row>128</xdr:row>
      <xdr:rowOff>50800</xdr:rowOff>
    </xdr:to>
    <xdr:graphicFrame macro="">
      <xdr:nvGraphicFramePr>
        <xdr:cNvPr id="10" name="Chart 9">
          <a:extLst>
            <a:ext uri="{FF2B5EF4-FFF2-40B4-BE49-F238E27FC236}">
              <a16:creationId xmlns:a16="http://schemas.microsoft.com/office/drawing/2014/main" id="{0097F8DA-311E-4204-84E9-63D564C48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254000</xdr:colOff>
      <xdr:row>7</xdr:row>
      <xdr:rowOff>127000</xdr:rowOff>
    </xdr:from>
    <xdr:to>
      <xdr:col>14</xdr:col>
      <xdr:colOff>533400</xdr:colOff>
      <xdr:row>15</xdr:row>
      <xdr:rowOff>127000</xdr:rowOff>
    </xdr:to>
    <xdr:sp macro="" textlink="">
      <xdr:nvSpPr>
        <xdr:cNvPr id="11" name="TextBox 10">
          <a:extLst>
            <a:ext uri="{FF2B5EF4-FFF2-40B4-BE49-F238E27FC236}">
              <a16:creationId xmlns:a16="http://schemas.microsoft.com/office/drawing/2014/main" id="{F7AD642F-8538-CF84-7B96-8C4849E7F582}"/>
            </a:ext>
          </a:extLst>
        </xdr:cNvPr>
        <xdr:cNvSpPr txBox="1"/>
      </xdr:nvSpPr>
      <xdr:spPr>
        <a:xfrm>
          <a:off x="4013200" y="1397000"/>
          <a:ext cx="5765800" cy="16510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i="0" u="none" strike="noStrike">
              <a:solidFill>
                <a:schemeClr val="dk1"/>
              </a:solidFill>
              <a:effectLst/>
              <a:latin typeface="+mn-lt"/>
              <a:ea typeface="+mn-ea"/>
              <a:cs typeface="+mn-cs"/>
            </a:rPr>
            <a:t>Total Tickets</a:t>
          </a:r>
        </a:p>
        <a:p>
          <a:pPr algn="ctr"/>
          <a:r>
            <a:rPr lang="en-IN" sz="4800" b="1" i="0" u="none" strike="noStrike">
              <a:solidFill>
                <a:schemeClr val="dk1"/>
              </a:solidFill>
              <a:effectLst/>
              <a:latin typeface="+mn-lt"/>
              <a:ea typeface="+mn-ea"/>
              <a:cs typeface="+mn-cs"/>
            </a:rPr>
            <a:t>150</a:t>
          </a:r>
          <a:endParaRPr lang="en-IN" sz="4800" b="1"/>
        </a:p>
      </xdr:txBody>
    </xdr:sp>
    <xdr:clientData/>
  </xdr:twoCellAnchor>
  <xdr:twoCellAnchor>
    <xdr:from>
      <xdr:col>15</xdr:col>
      <xdr:colOff>330200</xdr:colOff>
      <xdr:row>8</xdr:row>
      <xdr:rowOff>0</xdr:rowOff>
    </xdr:from>
    <xdr:to>
      <xdr:col>26</xdr:col>
      <xdr:colOff>533400</xdr:colOff>
      <xdr:row>15</xdr:row>
      <xdr:rowOff>50800</xdr:rowOff>
    </xdr:to>
    <xdr:sp macro="" textlink="">
      <xdr:nvSpPr>
        <xdr:cNvPr id="12" name="TextBox 11">
          <a:extLst>
            <a:ext uri="{FF2B5EF4-FFF2-40B4-BE49-F238E27FC236}">
              <a16:creationId xmlns:a16="http://schemas.microsoft.com/office/drawing/2014/main" id="{012E40F4-EAF1-D7C9-1ACE-7650F63904D2}"/>
            </a:ext>
          </a:extLst>
        </xdr:cNvPr>
        <xdr:cNvSpPr txBox="1"/>
      </xdr:nvSpPr>
      <xdr:spPr>
        <a:xfrm>
          <a:off x="10185400" y="1447800"/>
          <a:ext cx="6908800" cy="15240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i="0" u="none" strike="noStrike">
              <a:solidFill>
                <a:schemeClr val="tx1"/>
              </a:solidFill>
              <a:effectLst/>
              <a:latin typeface="+mn-lt"/>
              <a:ea typeface="+mn-ea"/>
              <a:cs typeface="+mn-cs"/>
            </a:rPr>
            <a:t>Avg Resolution Hours</a:t>
          </a:r>
        </a:p>
        <a:p>
          <a:pPr algn="ctr"/>
          <a:r>
            <a:rPr lang="en-IN" sz="4400" b="1"/>
            <a:t>53.29</a:t>
          </a:r>
        </a:p>
      </xdr:txBody>
    </xdr:sp>
    <xdr:clientData/>
  </xdr:twoCellAnchor>
  <xdr:twoCellAnchor>
    <xdr:from>
      <xdr:col>27</xdr:col>
      <xdr:colOff>330200</xdr:colOff>
      <xdr:row>8</xdr:row>
      <xdr:rowOff>25400</xdr:rowOff>
    </xdr:from>
    <xdr:to>
      <xdr:col>37</xdr:col>
      <xdr:colOff>533400</xdr:colOff>
      <xdr:row>16</xdr:row>
      <xdr:rowOff>0</xdr:rowOff>
    </xdr:to>
    <xdr:sp macro="" textlink="">
      <xdr:nvSpPr>
        <xdr:cNvPr id="13" name="TextBox 12">
          <a:extLst>
            <a:ext uri="{FF2B5EF4-FFF2-40B4-BE49-F238E27FC236}">
              <a16:creationId xmlns:a16="http://schemas.microsoft.com/office/drawing/2014/main" id="{F8E4BE81-4A0F-F939-5E6D-A8B94E2391EC}"/>
            </a:ext>
          </a:extLst>
        </xdr:cNvPr>
        <xdr:cNvSpPr txBox="1"/>
      </xdr:nvSpPr>
      <xdr:spPr>
        <a:xfrm>
          <a:off x="17500600" y="1473200"/>
          <a:ext cx="6299200" cy="1625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i="0" u="none" strike="noStrike">
              <a:solidFill>
                <a:schemeClr val="dk1"/>
              </a:solidFill>
              <a:effectLst/>
              <a:latin typeface="+mn-lt"/>
              <a:ea typeface="+mn-ea"/>
              <a:cs typeface="+mn-cs"/>
            </a:rPr>
            <a:t>within SLA</a:t>
          </a:r>
          <a:r>
            <a:rPr lang="en-IN" sz="4800" b="1">
              <a:effectLst/>
            </a:rPr>
            <a:t> </a:t>
          </a:r>
          <a:endParaRPr lang="en-IN" sz="1100" b="0" i="0" u="none" strike="noStrike">
            <a:solidFill>
              <a:schemeClr val="dk1"/>
            </a:solidFill>
            <a:effectLst/>
            <a:latin typeface="+mn-lt"/>
            <a:ea typeface="+mn-ea"/>
            <a:cs typeface="+mn-cs"/>
          </a:endParaRPr>
        </a:p>
        <a:p>
          <a:pPr algn="ctr"/>
          <a:r>
            <a:rPr lang="en-IN" sz="4800" b="1" i="0" u="none" strike="noStrike">
              <a:solidFill>
                <a:schemeClr val="dk1"/>
              </a:solidFill>
              <a:effectLst/>
              <a:latin typeface="+mn-lt"/>
              <a:ea typeface="+mn-ea"/>
              <a:cs typeface="+mn-cs"/>
            </a:rPr>
            <a:t>10</a:t>
          </a:r>
          <a:endParaRPr lang="en-IN" sz="23900" b="1"/>
        </a:p>
      </xdr:txBody>
    </xdr:sp>
    <xdr:clientData/>
  </xdr:twoCellAnchor>
  <xdr:twoCellAnchor>
    <xdr:from>
      <xdr:col>38</xdr:col>
      <xdr:colOff>381000</xdr:colOff>
      <xdr:row>8</xdr:row>
      <xdr:rowOff>25400</xdr:rowOff>
    </xdr:from>
    <xdr:to>
      <xdr:col>50</xdr:col>
      <xdr:colOff>254000</xdr:colOff>
      <xdr:row>16</xdr:row>
      <xdr:rowOff>0</xdr:rowOff>
    </xdr:to>
    <xdr:sp macro="" textlink="">
      <xdr:nvSpPr>
        <xdr:cNvPr id="14" name="TextBox 13">
          <a:extLst>
            <a:ext uri="{FF2B5EF4-FFF2-40B4-BE49-F238E27FC236}">
              <a16:creationId xmlns:a16="http://schemas.microsoft.com/office/drawing/2014/main" id="{7BAB9EA0-879D-75DA-FFB8-D9DB0124E9B2}"/>
            </a:ext>
          </a:extLst>
        </xdr:cNvPr>
        <xdr:cNvSpPr txBox="1"/>
      </xdr:nvSpPr>
      <xdr:spPr>
        <a:xfrm>
          <a:off x="24257000" y="1473200"/>
          <a:ext cx="7188200" cy="1625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t>Busiest</a:t>
          </a:r>
          <a:r>
            <a:rPr lang="en-IN" sz="4000" b="1" baseline="0"/>
            <a:t> Day of Week</a:t>
          </a:r>
        </a:p>
        <a:p>
          <a:pPr algn="ctr"/>
          <a:r>
            <a:rPr lang="en-IN" sz="4400" b="1" baseline="0"/>
            <a:t>Sunday</a:t>
          </a:r>
          <a:endParaRPr lang="en-IN" sz="4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DAVALLURI DINESH SAI" refreshedDate="45915.564035416668" createdVersion="8" refreshedVersion="8" minRefreshableVersion="3" recordCount="150">
  <cacheSource type="worksheet">
    <worksheetSource name="help_desk_tickets"/>
  </cacheSource>
  <cacheFields count="16">
    <cacheField name="ticket_id" numFmtId="0">
      <sharedItems/>
    </cacheField>
    <cacheField name="submission_date" numFmtId="164">
      <sharedItems containsSemiMixedTypes="0" containsNonDate="0" containsDate="1" containsString="0" minDate="2025-06-18T07:42:24" maxDate="2025-09-15T13:02:57" count="150">
        <d v="2025-06-27T22:36:16"/>
        <d v="2025-09-01T19:27:59"/>
        <d v="2025-09-04T09:32:03"/>
        <d v="2025-07-28T17:47:34"/>
        <d v="2025-09-03T21:46:09"/>
        <d v="2025-08-04T20:32:40"/>
        <d v="2025-08-22T10:38:16"/>
        <d v="2025-07-05T07:43:28"/>
        <d v="2025-07-07T16:41:14"/>
        <d v="2025-09-10T14:49:33"/>
        <d v="2025-08-27T13:20:02"/>
        <d v="2025-06-24T01:56:19"/>
        <d v="2025-06-28T09:51:47"/>
        <d v="2025-07-22T09:08:54"/>
        <d v="2025-07-09T22:32:58"/>
        <d v="2025-07-23T22:34:11"/>
        <d v="2025-08-06T11:52:05"/>
        <d v="2025-06-30T16:42:14"/>
        <d v="2025-06-30T23:03:04"/>
        <d v="2025-07-03T07:27:15"/>
        <d v="2025-06-23T22:49:38"/>
        <d v="2025-07-08T11:34:57"/>
        <d v="2025-06-22T23:29:46"/>
        <d v="2025-08-29T12:27:53"/>
        <d v="2025-07-12T03:37:37"/>
        <d v="2025-07-13T05:42:50"/>
        <d v="2025-06-24T00:26:51"/>
        <d v="2025-07-03T19:29:05"/>
        <d v="2025-09-15T13:02:57"/>
        <d v="2025-08-27T21:57:13"/>
        <d v="2025-08-30T20:17:04"/>
        <d v="2025-08-24T23:58:58"/>
        <d v="2025-07-11T18:10:39"/>
        <d v="2025-09-04T19:33:03"/>
        <d v="2025-08-24T17:06:08"/>
        <d v="2025-06-30T17:48:03"/>
        <d v="2025-09-09T08:46:26"/>
        <d v="2025-08-11T10:56:36"/>
        <d v="2025-09-01T16:20:12"/>
        <d v="2025-08-14T20:30:07"/>
        <d v="2025-09-05T05:49:39"/>
        <d v="2025-09-13T18:26:30"/>
        <d v="2025-07-28T00:42:24"/>
        <d v="2025-07-30T21:37:33"/>
        <d v="2025-08-03T03:02:33"/>
        <d v="2025-07-05T09:41:54"/>
        <d v="2025-08-30T13:43:06"/>
        <d v="2025-06-22T15:23:41"/>
        <d v="2025-07-03T03:12:43"/>
        <d v="2025-08-09T17:51:19"/>
        <d v="2025-07-23T08:22:42"/>
        <d v="2025-07-31T19:51:43"/>
        <d v="2025-06-29T02:21:50"/>
        <d v="2025-08-15T20:41:48"/>
        <d v="2025-07-15T09:00:06"/>
        <d v="2025-06-21T01:06:48"/>
        <d v="2025-08-02T07:52:13"/>
        <d v="2025-07-22T08:29:35"/>
        <d v="2025-08-06T13:42:51"/>
        <d v="2025-06-19T06:37:43"/>
        <d v="2025-08-27T11:05:38"/>
        <d v="2025-09-10T20:19:38"/>
        <d v="2025-07-01T16:39:40"/>
        <d v="2025-08-02T07:57:09"/>
        <d v="2025-09-10T05:58:12"/>
        <d v="2025-08-17T19:11:16"/>
        <d v="2025-07-18T06:21:58"/>
        <d v="2025-07-06T02:18:19"/>
        <d v="2025-08-25T22:46:50"/>
        <d v="2025-09-07T00:30:29"/>
        <d v="2025-07-21T21:58:21"/>
        <d v="2025-07-24T12:55:27"/>
        <d v="2025-06-18T07:42:24"/>
        <d v="2025-09-03T02:34:13"/>
        <d v="2025-08-08T23:17:56"/>
        <d v="2025-08-28T01:48:14"/>
        <d v="2025-07-20T10:31:23"/>
        <d v="2025-07-17T15:42:38"/>
        <d v="2025-07-23T19:59:04"/>
        <d v="2025-06-27T20:58:34"/>
        <d v="2025-06-19T16:43:35"/>
        <d v="2025-06-27T00:50:45"/>
        <d v="2025-08-10T11:17:27"/>
        <d v="2025-07-29T01:49:12"/>
        <d v="2025-07-06T10:09:04"/>
        <d v="2025-07-30T04:23:34"/>
        <d v="2025-08-23T05:18:39"/>
        <d v="2025-07-10T03:11:23"/>
        <d v="2025-09-12T18:58:40"/>
        <d v="2025-09-02T15:20:46"/>
        <d v="2025-07-12T12:04:37"/>
        <d v="2025-08-06T04:36:43"/>
        <d v="2025-06-24T12:26:10"/>
        <d v="2025-06-25T21:27:43"/>
        <d v="2025-07-25T15:06:41"/>
        <d v="2025-07-25T17:47:29"/>
        <d v="2025-08-12T17:49:45"/>
        <d v="2025-07-25T21:16:19"/>
        <d v="2025-09-14T19:22:48"/>
        <d v="2025-07-31T00:15:23"/>
        <d v="2025-08-17T13:13:44"/>
        <d v="2025-09-11T12:55:11"/>
        <d v="2025-07-01T08:49:20"/>
        <d v="2025-06-25T22:36:03"/>
        <d v="2025-09-06T06:19:01"/>
        <d v="2025-08-03T06:45:06"/>
        <d v="2025-08-17T12:18:02"/>
        <d v="2025-07-28T14:54:12"/>
        <d v="2025-07-12T06:57:35"/>
        <d v="2025-07-13T00:24:13"/>
        <d v="2025-07-14T05:56:24"/>
        <d v="2025-08-28T11:29:55"/>
        <d v="2025-08-28T08:02:11"/>
        <d v="2025-08-20T11:19:48"/>
        <d v="2025-06-26T06:39:15"/>
        <d v="2025-09-04T00:02:17"/>
        <d v="2025-07-14T03:29:18"/>
        <d v="2025-07-24T06:40:03"/>
        <d v="2025-08-03T22:42:23"/>
        <d v="2025-07-12T00:15:34"/>
        <d v="2025-07-19T13:02:22"/>
        <d v="2025-06-29T20:08:30"/>
        <d v="2025-07-29T14:50:17"/>
        <d v="2025-08-19T01:11:31"/>
        <d v="2025-06-25T06:03:59"/>
        <d v="2025-08-02T18:27:58"/>
        <d v="2025-08-26T00:22:43"/>
        <d v="2025-07-17T15:23:19"/>
        <d v="2025-09-09T17:02:08"/>
        <d v="2025-09-06T17:30:19"/>
        <d v="2025-09-10T20:54:16"/>
        <d v="2025-08-10T12:29:53"/>
        <d v="2025-09-07T02:38:17"/>
        <d v="2025-07-21T07:07:14"/>
        <d v="2025-08-15T01:02:50"/>
        <d v="2025-06-24T05:57:14"/>
        <d v="2025-09-14T17:50:13"/>
        <d v="2025-06-29T09:14:35"/>
        <d v="2025-08-19T13:22:46"/>
        <d v="2025-08-21T14:38:53"/>
        <d v="2025-08-05T10:58:02"/>
        <d v="2025-08-18T10:22:03"/>
        <d v="2025-09-13T16:20:39"/>
        <d v="2025-08-03T06:49:31"/>
        <d v="2025-06-27T03:04:20"/>
        <d v="2025-08-31T15:49:39"/>
        <d v="2025-06-24T11:03:22"/>
        <d v="2025-09-02T16:56:42"/>
        <d v="2025-07-16T14:22:14"/>
        <d v="2025-07-31T04:12:39"/>
      </sharedItems>
      <fieldGroup par="15"/>
    </cacheField>
    <cacheField name="resolution_date" numFmtId="164">
      <sharedItems containsSemiMixedTypes="0" containsNonDate="0" containsDate="1" containsString="0" minDate="2025-06-19T21:32:31" maxDate="2025-09-17T23:47:19"/>
    </cacheField>
    <cacheField name="category" numFmtId="0">
      <sharedItems count="7">
        <s v="Other"/>
        <s v="Software"/>
        <s v="Hardware"/>
        <s v="Access"/>
        <s v="Network"/>
        <s v="Security"/>
        <s v="Billing"/>
      </sharedItems>
    </cacheField>
    <cacheField name="assigned_analyst" numFmtId="0">
      <sharedItems count="10">
        <s v="Toni Wiley"/>
        <s v="Tanya Jones"/>
        <s v="Sheila Ball"/>
        <s v="Cynthia Rich"/>
        <s v="Janice Burns"/>
        <s v="Autumn Ryan"/>
        <s v="Amanda White"/>
        <s v="Adam Stone"/>
        <s v="Natasha Harris"/>
        <s v="Marvin West"/>
      </sharedItems>
    </cacheField>
    <cacheField name="description" numFmtId="0">
      <sharedItems/>
    </cacheField>
    <cacheField name="Main_Issue" numFmtId="0">
      <sharedItems count="5">
        <s v="Other"/>
        <s v="App X Crash"/>
        <s v="Keyboard Issue"/>
        <s v="Account Lockout"/>
        <s v="Wi-Fi Issue"/>
      </sharedItems>
    </cacheField>
    <cacheField name="priority" numFmtId="0">
      <sharedItems count="4">
        <s v="High"/>
        <s v="Medium"/>
        <s v="Low"/>
        <s v="Critical"/>
      </sharedItems>
    </cacheField>
    <cacheField name="ResolutionTimeHours" numFmtId="1">
      <sharedItems containsSemiMixedTypes="0" containsString="0" containsNumber="1" minValue="1.5365711110644042" maxValue="167.59663333342178"/>
    </cacheField>
    <cacheField name="DayofWeek" numFmtId="0">
      <sharedItems count="7">
        <s v="Friday"/>
        <s v="Monday"/>
        <s v="Thursday"/>
        <s v="Wednesday"/>
        <s v="Saturday"/>
        <s v="Tuesday"/>
        <s v="Sunday"/>
      </sharedItems>
    </cacheField>
    <cacheField name="Month" numFmtId="0">
      <sharedItems count="4">
        <s v="Jun 2025"/>
        <s v="Sep 2025"/>
        <s v="Jul 2025"/>
        <s v="Aug 2025"/>
      </sharedItems>
    </cacheField>
    <cacheField name="HourofDay" numFmtId="0">
      <sharedItems containsSemiMixedTypes="0" containsString="0" containsNumber="1" containsInteger="1" minValue="0" maxValue="23" count="24">
        <n v="22"/>
        <n v="19"/>
        <n v="9"/>
        <n v="17"/>
        <n v="21"/>
        <n v="20"/>
        <n v="10"/>
        <n v="7"/>
        <n v="16"/>
        <n v="14"/>
        <n v="13"/>
        <n v="1"/>
        <n v="11"/>
        <n v="23"/>
        <n v="12"/>
        <n v="3"/>
        <n v="5"/>
        <n v="0"/>
        <n v="18"/>
        <n v="8"/>
        <n v="15"/>
        <n v="2"/>
        <n v="6"/>
        <n v="4"/>
      </sharedItems>
      <fieldGroup base="11">
        <rangePr startNum="0" endNum="23" groupInterval="2"/>
        <groupItems count="14">
          <s v="&lt;0"/>
          <s v="0-1"/>
          <s v="2-3"/>
          <s v="4-5"/>
          <s v="6-7"/>
          <s v="8-9"/>
          <s v="10-11"/>
          <s v="12-13"/>
          <s v="14-15"/>
          <s v="16-17"/>
          <s v="18-19"/>
          <s v="20-21"/>
          <s v="22-23"/>
          <s v="&gt;24"/>
        </groupItems>
      </fieldGroup>
    </cacheField>
    <cacheField name="SLA Flag" numFmtId="0">
      <sharedItems/>
    </cacheField>
    <cacheField name="Resolved Flag" numFmtId="0">
      <sharedItems/>
    </cacheField>
    <cacheField name="Days (submission_date)" numFmtId="0" databaseField="0">
      <fieldGroup base="1">
        <rangePr groupBy="days" startDate="2025-06-18T07:42:24" endDate="2025-09-15T13:02:57"/>
        <groupItems count="368">
          <s v="&lt;18-06-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9-2025"/>
        </groupItems>
      </fieldGroup>
    </cacheField>
    <cacheField name="Months (submission_date)" numFmtId="0" databaseField="0">
      <fieldGroup base="1">
        <rangePr groupBy="months" startDate="2025-06-18T07:42:24" endDate="2025-09-15T13:02:57"/>
        <groupItems count="14">
          <s v="&lt;18-06-2025"/>
          <s v="Jan"/>
          <s v="Feb"/>
          <s v="Mar"/>
          <s v="Apr"/>
          <s v="May"/>
          <s v="Jun"/>
          <s v="Jul"/>
          <s v="Aug"/>
          <s v="Sep"/>
          <s v="Oct"/>
          <s v="Nov"/>
          <s v="Dec"/>
          <s v="&gt;15-09-2025"/>
        </groupItems>
      </fieldGroup>
    </cacheField>
  </cacheFields>
  <extLst>
    <ext xmlns:x14="http://schemas.microsoft.com/office/spreadsheetml/2009/9/main" uri="{725AE2AE-9491-48be-B2B4-4EB974FC3084}">
      <x14:pivotCacheDefinition pivotCacheId="1935639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TICKET-1000"/>
    <x v="0"/>
    <d v="2025-06-28T03:46:41"/>
    <x v="0"/>
    <x v="0"/>
    <s v="Dream part subject until full. Brother century suddenly above. Six eight benefit animal move best."/>
    <x v="0"/>
    <x v="0"/>
    <n v="5.1735194443026558"/>
    <x v="0"/>
    <x v="0"/>
    <x v="0"/>
    <s v="Missed SLA"/>
    <s v="Resolved"/>
  </r>
  <r>
    <s v="TICKET-1001"/>
    <x v="1"/>
    <d v="2025-09-03T07:18:06"/>
    <x v="1"/>
    <x v="1"/>
    <s v="Application X is crashing every time I open it. Lead how phone also score player later blue."/>
    <x v="1"/>
    <x v="1"/>
    <n v="35.835202500165906"/>
    <x v="1"/>
    <x v="1"/>
    <x v="1"/>
    <s v="Missed SLA"/>
    <s v="Resolved"/>
  </r>
  <r>
    <s v="TICKET-1002"/>
    <x v="2"/>
    <d v="2025-09-05T23:50:37"/>
    <x v="0"/>
    <x v="2"/>
    <s v="Black attack cold would page. Reality she war a chance. Physical hour Mr item red agreement for."/>
    <x v="0"/>
    <x v="1"/>
    <n v="38.309437222138513"/>
    <x v="2"/>
    <x v="1"/>
    <x v="2"/>
    <s v="Missed SLA"/>
    <s v="Resolved"/>
  </r>
  <r>
    <s v="TICKET-1003"/>
    <x v="3"/>
    <d v="2025-07-29T01:38:19"/>
    <x v="2"/>
    <x v="3"/>
    <s v="My laptop's keyboard isn't working properly, some keys are stuck. Tree culture above effort more national whether."/>
    <x v="2"/>
    <x v="0"/>
    <n v="7.8459174998570234"/>
    <x v="1"/>
    <x v="2"/>
    <x v="3"/>
    <s v="Missed SLA"/>
    <s v="Resolved"/>
  </r>
  <r>
    <s v="TICKET-1004"/>
    <x v="4"/>
    <d v="2025-09-04T06:53:07"/>
    <x v="1"/>
    <x v="4"/>
    <s v="Application X is crashing every time I open it. Order wrong fight foreign bad house pick."/>
    <x v="1"/>
    <x v="0"/>
    <n v="9.1162586110294797"/>
    <x v="3"/>
    <x v="1"/>
    <x v="4"/>
    <s v="Missed SLA"/>
    <s v="Resolved"/>
  </r>
  <r>
    <s v="TICKET-1005"/>
    <x v="5"/>
    <d v="2025-08-10T09:52:42"/>
    <x v="1"/>
    <x v="2"/>
    <s v="Application X is crashing every time I open it. Sport should network realize relate very voice."/>
    <x v="1"/>
    <x v="2"/>
    <n v="133.33368777780561"/>
    <x v="1"/>
    <x v="3"/>
    <x v="5"/>
    <s v="Missed SLA"/>
    <s v="Resolved"/>
  </r>
  <r>
    <s v="TICKET-1006"/>
    <x v="6"/>
    <d v="2025-08-23T14:11:49"/>
    <x v="3"/>
    <x v="5"/>
    <s v="I'm locked out of my account and can't reset my password. If rather year suffer wrong."/>
    <x v="3"/>
    <x v="2"/>
    <n v="27.559388611174654"/>
    <x v="0"/>
    <x v="3"/>
    <x v="6"/>
    <s v="Missed SLA"/>
    <s v="Resolved"/>
  </r>
  <r>
    <s v="TICKET-1007"/>
    <x v="7"/>
    <d v="2025-07-09T20:26:19"/>
    <x v="1"/>
    <x v="6"/>
    <s v="Application X is crashing every time I open it. Here bill leg region training. Grow new may."/>
    <x v="1"/>
    <x v="2"/>
    <n v="108.71431305556325"/>
    <x v="4"/>
    <x v="2"/>
    <x v="7"/>
    <s v="Missed SLA"/>
    <s v="Resolved"/>
  </r>
  <r>
    <s v="TICKET-1008"/>
    <x v="8"/>
    <d v="2025-07-08T10:04:28"/>
    <x v="2"/>
    <x v="6"/>
    <s v="My laptop's keyboard isn't working properly, some keys are stuck. Common maintain theory involve ok detail."/>
    <x v="2"/>
    <x v="1"/>
    <n v="17.387358055450022"/>
    <x v="1"/>
    <x v="2"/>
    <x v="8"/>
    <s v="Missed SLA"/>
    <s v="Resolved"/>
  </r>
  <r>
    <s v="TICKET-1009"/>
    <x v="9"/>
    <d v="2025-09-11T19:58:37"/>
    <x v="1"/>
    <x v="2"/>
    <s v="Application X is crashing every time I open it. Responsibility again recently traditional word."/>
    <x v="1"/>
    <x v="1"/>
    <n v="29.151189166645054"/>
    <x v="3"/>
    <x v="1"/>
    <x v="9"/>
    <s v="Missed SLA"/>
    <s v="Resolved"/>
  </r>
  <r>
    <s v="TICKET-1010"/>
    <x v="10"/>
    <d v="2025-09-02T16:28:31"/>
    <x v="1"/>
    <x v="7"/>
    <s v="Application X is crashing every time I open it. Structure this woman born."/>
    <x v="1"/>
    <x v="2"/>
    <n v="147.14153555547819"/>
    <x v="3"/>
    <x v="3"/>
    <x v="10"/>
    <s v="Missed SLA"/>
    <s v="Resolved"/>
  </r>
  <r>
    <s v="TICKET-1011"/>
    <x v="11"/>
    <d v="2025-06-24T05:46:33"/>
    <x v="4"/>
    <x v="8"/>
    <s v="Can't connect to the Wi-Fi. It's showing 'No internet access'. Maintain without college strong few not week."/>
    <x v="4"/>
    <x v="0"/>
    <n v="3.8372252777335234"/>
    <x v="5"/>
    <x v="0"/>
    <x v="11"/>
    <s v="Within SLA"/>
    <s v="Resolved"/>
  </r>
  <r>
    <s v="TICKET-1012"/>
    <x v="12"/>
    <d v="2025-06-29T02:58:41"/>
    <x v="4"/>
    <x v="0"/>
    <s v="Can't connect to the Wi-Fi. It's showing 'No internet access'. Official human task door century energy Mr."/>
    <x v="4"/>
    <x v="1"/>
    <n v="17.115037777635735"/>
    <x v="4"/>
    <x v="0"/>
    <x v="2"/>
    <s v="Missed SLA"/>
    <s v="Resolved"/>
  </r>
  <r>
    <s v="TICKET-1013"/>
    <x v="13"/>
    <d v="2025-07-26T15:54:44"/>
    <x v="1"/>
    <x v="6"/>
    <s v="Application X is crashing every time I open it. Spring operation performance glass choice kind."/>
    <x v="1"/>
    <x v="2"/>
    <n v="102.76395222230349"/>
    <x v="5"/>
    <x v="2"/>
    <x v="2"/>
    <s v="Missed SLA"/>
    <s v="Resolved"/>
  </r>
  <r>
    <s v="TICKET-1014"/>
    <x v="14"/>
    <d v="2025-07-10T01:11:32"/>
    <x v="1"/>
    <x v="1"/>
    <s v="Application X is crashing every time I open it. Summer yard maintain fire ask eight."/>
    <x v="1"/>
    <x v="0"/>
    <n v="2.6426983333658427"/>
    <x v="3"/>
    <x v="2"/>
    <x v="0"/>
    <s v="Within SLA"/>
    <s v="Resolved"/>
  </r>
  <r>
    <s v="TICKET-1015"/>
    <x v="15"/>
    <d v="2025-07-24T01:20:01"/>
    <x v="1"/>
    <x v="9"/>
    <s v="Application X is crashing every time I open it. Least check between event. Can brother two form."/>
    <x v="1"/>
    <x v="0"/>
    <n v="2.7640861112158746"/>
    <x v="3"/>
    <x v="2"/>
    <x v="0"/>
    <s v="Within SLA"/>
    <s v="Resolved"/>
  </r>
  <r>
    <s v="TICKET-1016"/>
    <x v="16"/>
    <d v="2025-08-11T08:18:53"/>
    <x v="1"/>
    <x v="6"/>
    <s v="Application X is crashing every time I open it. Resource in affect charge customer accept dream."/>
    <x v="1"/>
    <x v="2"/>
    <n v="116.44657277769875"/>
    <x v="3"/>
    <x v="3"/>
    <x v="12"/>
    <s v="Missed SLA"/>
    <s v="Resolved"/>
  </r>
  <r>
    <s v="TICKET-1017"/>
    <x v="17"/>
    <d v="2025-07-02T20:37:19"/>
    <x v="5"/>
    <x v="0"/>
    <s v="Thought national word picture each deep."/>
    <x v="0"/>
    <x v="2"/>
    <n v="51.917999999946915"/>
    <x v="1"/>
    <x v="0"/>
    <x v="8"/>
    <s v="Missed SLA"/>
    <s v="Resolved"/>
  </r>
  <r>
    <s v="TICKET-1018"/>
    <x v="18"/>
    <d v="2025-07-04T11:48:25"/>
    <x v="4"/>
    <x v="3"/>
    <s v="Can't connect to the Wi-Fi. It's showing 'No internet access'. Card series research else cup though artist."/>
    <x v="4"/>
    <x v="2"/>
    <n v="84.755737222207244"/>
    <x v="1"/>
    <x v="0"/>
    <x v="13"/>
    <s v="Missed SLA"/>
    <s v="Resolved"/>
  </r>
  <r>
    <s v="TICKET-1019"/>
    <x v="19"/>
    <d v="2025-07-04T23:58:39"/>
    <x v="2"/>
    <x v="3"/>
    <s v="My laptop's keyboard isn't working properly, some keys are stuck. Young up grow after offer east region would."/>
    <x v="2"/>
    <x v="1"/>
    <n v="40.523201944597531"/>
    <x v="2"/>
    <x v="2"/>
    <x v="7"/>
    <s v="Missed SLA"/>
    <s v="Resolved"/>
  </r>
  <r>
    <s v="TICKET-1020"/>
    <x v="20"/>
    <d v="2025-06-25T11:06:40"/>
    <x v="1"/>
    <x v="1"/>
    <s v="Application X is crashing every time I open it. Nice then management."/>
    <x v="1"/>
    <x v="1"/>
    <n v="36.284043888968881"/>
    <x v="1"/>
    <x v="0"/>
    <x v="0"/>
    <s v="Missed SLA"/>
    <s v="Resolved"/>
  </r>
  <r>
    <s v="TICKET-1021"/>
    <x v="21"/>
    <d v="2025-07-10T09:25:12"/>
    <x v="1"/>
    <x v="0"/>
    <s v="Application X is crashing every time I open it. Water act involve follow hot."/>
    <x v="1"/>
    <x v="1"/>
    <n v="45.837676111143082"/>
    <x v="5"/>
    <x v="2"/>
    <x v="12"/>
    <s v="Missed SLA"/>
    <s v="Resolved"/>
  </r>
  <r>
    <s v="TICKET-1022"/>
    <x v="22"/>
    <d v="2025-06-23T16:34:14"/>
    <x v="1"/>
    <x v="7"/>
    <s v="Application X is crashing every time I open it. Another such apply table let."/>
    <x v="1"/>
    <x v="1"/>
    <n v="17.074626111018006"/>
    <x v="6"/>
    <x v="0"/>
    <x v="13"/>
    <s v="Missed SLA"/>
    <s v="Resolved"/>
  </r>
  <r>
    <s v="TICKET-1023"/>
    <x v="23"/>
    <d v="2025-08-31T04:23:45"/>
    <x v="1"/>
    <x v="4"/>
    <s v="Application X is crashing every time I open it. Senior per draw day mention sea quickly."/>
    <x v="1"/>
    <x v="1"/>
    <n v="39.931116944295354"/>
    <x v="0"/>
    <x v="3"/>
    <x v="14"/>
    <s v="Missed SLA"/>
    <s v="Resolved"/>
  </r>
  <r>
    <s v="TICKET-1024"/>
    <x v="24"/>
    <d v="2025-07-16T09:42:35"/>
    <x v="4"/>
    <x v="3"/>
    <s v="Can't connect to the Wi-Fi. It's showing 'No internet access'. Race Republican expect east might collection."/>
    <x v="4"/>
    <x v="2"/>
    <n v="102.08274805551628"/>
    <x v="4"/>
    <x v="2"/>
    <x v="15"/>
    <s v="Missed SLA"/>
    <s v="Resolved"/>
  </r>
  <r>
    <s v="TICKET-1025"/>
    <x v="25"/>
    <d v="2025-07-14T19:35:59"/>
    <x v="1"/>
    <x v="1"/>
    <s v="Application X is crashing every time I open it. Total maintain service writer."/>
    <x v="1"/>
    <x v="1"/>
    <n v="37.885860555397812"/>
    <x v="6"/>
    <x v="2"/>
    <x v="16"/>
    <s v="Missed SLA"/>
    <s v="Resolved"/>
  </r>
  <r>
    <s v="TICKET-1026"/>
    <x v="26"/>
    <d v="2025-06-24T12:14:52"/>
    <x v="4"/>
    <x v="4"/>
    <s v="Can't connect to the Wi-Fi. It's showing 'No internet access'. Individual herself decide generation."/>
    <x v="4"/>
    <x v="0"/>
    <n v="11.800193611183204"/>
    <x v="5"/>
    <x v="0"/>
    <x v="17"/>
    <s v="Missed SLA"/>
    <s v="Resolved"/>
  </r>
  <r>
    <s v="TICKET-1027"/>
    <x v="27"/>
    <d v="2025-07-05T17:15:14"/>
    <x v="6"/>
    <x v="1"/>
    <s v="Yourself floor foot character choose. Brother prepare but film key name."/>
    <x v="0"/>
    <x v="1"/>
    <n v="45.769049444468692"/>
    <x v="2"/>
    <x v="2"/>
    <x v="1"/>
    <s v="Missed SLA"/>
    <s v="Resolved"/>
  </r>
  <r>
    <s v="TICKET-1028"/>
    <x v="28"/>
    <d v="2025-09-17T07:57:18"/>
    <x v="0"/>
    <x v="0"/>
    <s v="Successful radio play network yet. Fill director direction ready white."/>
    <x v="0"/>
    <x v="2"/>
    <n v="42.905720833281521"/>
    <x v="1"/>
    <x v="1"/>
    <x v="10"/>
    <s v="Missed SLA"/>
    <s v="Resolved"/>
  </r>
  <r>
    <s v="TICKET-1029"/>
    <x v="29"/>
    <d v="2025-08-29T06:38:57"/>
    <x v="1"/>
    <x v="2"/>
    <s v="Application X is crashing every time I open it. Southern beat general first much hotel agency."/>
    <x v="1"/>
    <x v="1"/>
    <n v="32.695510555640794"/>
    <x v="3"/>
    <x v="3"/>
    <x v="4"/>
    <s v="Missed SLA"/>
    <s v="Resolved"/>
  </r>
  <r>
    <s v="TICKET-1030"/>
    <x v="30"/>
    <d v="2025-09-06T02:38:11"/>
    <x v="4"/>
    <x v="2"/>
    <s v="Can't connect to the Wi-Fi. It's showing 'No internet access'. Cup government by life reduce each customer."/>
    <x v="4"/>
    <x v="2"/>
    <n v="150.35184000001755"/>
    <x v="4"/>
    <x v="3"/>
    <x v="5"/>
    <s v="Missed SLA"/>
    <s v="Resolved"/>
  </r>
  <r>
    <s v="TICKET-1031"/>
    <x v="31"/>
    <d v="2025-08-25T07:35:19"/>
    <x v="1"/>
    <x v="1"/>
    <s v="Application X is crashing every time I open it. Market growth film."/>
    <x v="1"/>
    <x v="0"/>
    <n v="7.605974166712258"/>
    <x v="6"/>
    <x v="3"/>
    <x v="13"/>
    <s v="Missed SLA"/>
    <s v="Resolved"/>
  </r>
  <r>
    <s v="TICKET-1032"/>
    <x v="32"/>
    <d v="2025-07-17T06:40:38"/>
    <x v="4"/>
    <x v="6"/>
    <s v="Can't connect to the Wi-Fi. It's showing 'No internet access'. Could north state feel others participant."/>
    <x v="4"/>
    <x v="2"/>
    <n v="132.49974805559032"/>
    <x v="0"/>
    <x v="2"/>
    <x v="18"/>
    <s v="Missed SLA"/>
    <s v="Resolved"/>
  </r>
  <r>
    <s v="TICKET-1033"/>
    <x v="33"/>
    <d v="2025-09-10T05:28:47"/>
    <x v="6"/>
    <x v="5"/>
    <s v="Follow chair add finally these plan staff. Across shoulder school free."/>
    <x v="0"/>
    <x v="2"/>
    <n v="129.92903861106606"/>
    <x v="2"/>
    <x v="1"/>
    <x v="1"/>
    <s v="Missed SLA"/>
    <s v="Resolved"/>
  </r>
  <r>
    <s v="TICKET-1034"/>
    <x v="34"/>
    <d v="2025-08-30T19:43:21"/>
    <x v="1"/>
    <x v="4"/>
    <s v="Application X is crashing every time I open it. Bag half join treat water by affect."/>
    <x v="1"/>
    <x v="2"/>
    <n v="146.62014916667249"/>
    <x v="6"/>
    <x v="3"/>
    <x v="3"/>
    <s v="Missed SLA"/>
    <s v="Resolved"/>
  </r>
  <r>
    <s v="TICKET-1035"/>
    <x v="35"/>
    <d v="2025-07-01T19:36:47"/>
    <x v="2"/>
    <x v="1"/>
    <s v="My laptop's keyboard isn't working properly, some keys are stuck. Science bad news pressure anything probably save."/>
    <x v="2"/>
    <x v="2"/>
    <n v="25.812275277741719"/>
    <x v="1"/>
    <x v="0"/>
    <x v="3"/>
    <s v="Missed SLA"/>
    <s v="Resolved"/>
  </r>
  <r>
    <s v="TICKET-1036"/>
    <x v="36"/>
    <d v="2025-09-13T06:18:49"/>
    <x v="1"/>
    <x v="8"/>
    <s v="Application X is crashing every time I open it. Fund project find law identify close worker."/>
    <x v="1"/>
    <x v="2"/>
    <n v="93.53977527783718"/>
    <x v="5"/>
    <x v="1"/>
    <x v="19"/>
    <s v="Missed SLA"/>
    <s v="Resolved"/>
  </r>
  <r>
    <s v="TICKET-1037"/>
    <x v="37"/>
    <d v="2025-08-17T16:07:19"/>
    <x v="0"/>
    <x v="7"/>
    <s v="Rate play media air. Trade thank hundred choice reduce remember possible us."/>
    <x v="0"/>
    <x v="2"/>
    <n v="149.17866722226609"/>
    <x v="1"/>
    <x v="3"/>
    <x v="6"/>
    <s v="Missed SLA"/>
    <s v="Resolved"/>
  </r>
  <r>
    <s v="TICKET-1038"/>
    <x v="38"/>
    <d v="2025-09-02T02:43:04"/>
    <x v="1"/>
    <x v="5"/>
    <s v="Application X is crashing every time I open it. Effort avoid door shoulder cut."/>
    <x v="1"/>
    <x v="1"/>
    <n v="10.381147500069346"/>
    <x v="1"/>
    <x v="1"/>
    <x v="8"/>
    <s v="Missed SLA"/>
    <s v="Resolved"/>
  </r>
  <r>
    <s v="TICKET-1039"/>
    <x v="39"/>
    <d v="2025-08-15T08:44:19"/>
    <x v="3"/>
    <x v="6"/>
    <s v="I'm locked out of my account and can't reset my password. Point fine stop radio chair tree career scene."/>
    <x v="3"/>
    <x v="1"/>
    <n v="12.236511666735169"/>
    <x v="2"/>
    <x v="3"/>
    <x v="5"/>
    <s v="Missed SLA"/>
    <s v="Resolved"/>
  </r>
  <r>
    <s v="TICKET-1040"/>
    <x v="40"/>
    <d v="2025-09-06T22:59:27"/>
    <x v="4"/>
    <x v="0"/>
    <s v="Can't connect to the Wi-Fi. It's showing 'No internet access'. Simple practice operation move put."/>
    <x v="4"/>
    <x v="1"/>
    <n v="41.163475833367556"/>
    <x v="0"/>
    <x v="1"/>
    <x v="16"/>
    <s v="Missed SLA"/>
    <s v="Resolved"/>
  </r>
  <r>
    <s v="TICKET-1041"/>
    <x v="41"/>
    <d v="2025-09-14T19:22:39"/>
    <x v="2"/>
    <x v="1"/>
    <s v="My laptop's keyboard isn't working properly, some keys are stuck. Firm discuss audience say amount."/>
    <x v="2"/>
    <x v="2"/>
    <n v="24.935883611091413"/>
    <x v="4"/>
    <x v="1"/>
    <x v="18"/>
    <s v="Missed SLA"/>
    <s v="Resolved"/>
  </r>
  <r>
    <s v="TICKET-1042"/>
    <x v="42"/>
    <d v="2025-08-03T11:00:27"/>
    <x v="6"/>
    <x v="9"/>
    <s v="Physical business information._x000a_Activity else house another. Still protect admit answer."/>
    <x v="0"/>
    <x v="2"/>
    <n v="154.30078833340667"/>
    <x v="1"/>
    <x v="2"/>
    <x v="17"/>
    <s v="Missed SLA"/>
    <s v="Resolved"/>
  </r>
  <r>
    <s v="TICKET-1043"/>
    <x v="43"/>
    <d v="2025-07-30T23:09:44"/>
    <x v="1"/>
    <x v="6"/>
    <s v="Application X is crashing every time I open it. Anything despite not."/>
    <x v="1"/>
    <x v="3"/>
    <n v="1.5365711110644042"/>
    <x v="3"/>
    <x v="2"/>
    <x v="4"/>
    <s v="Within SLA"/>
    <s v="Resolved"/>
  </r>
  <r>
    <s v="TICKET-1044"/>
    <x v="44"/>
    <d v="2025-08-03T07:10:24"/>
    <x v="2"/>
    <x v="5"/>
    <s v="My laptop's keyboard isn't working properly, some keys are stuck. Film answer tax different carry represent."/>
    <x v="2"/>
    <x v="0"/>
    <n v="4.1308872221270576"/>
    <x v="6"/>
    <x v="3"/>
    <x v="15"/>
    <s v="Missed SLA"/>
    <s v="Resolved"/>
  </r>
  <r>
    <s v="TICKET-1045"/>
    <x v="45"/>
    <d v="2025-07-05T21:04:57"/>
    <x v="1"/>
    <x v="1"/>
    <s v="Application X is crashing every time I open it. American computer let go event."/>
    <x v="1"/>
    <x v="0"/>
    <n v="11.384240555518772"/>
    <x v="4"/>
    <x v="2"/>
    <x v="2"/>
    <s v="Missed SLA"/>
    <s v="Resolved"/>
  </r>
  <r>
    <s v="TICKET-1046"/>
    <x v="46"/>
    <d v="2025-09-01T11:41:59"/>
    <x v="4"/>
    <x v="4"/>
    <s v="Can't connect to the Wi-Fi. It's showing 'No internet access'. Build oil wait community less happen."/>
    <x v="4"/>
    <x v="1"/>
    <n v="45.981415000045672"/>
    <x v="4"/>
    <x v="3"/>
    <x v="10"/>
    <s v="Missed SLA"/>
    <s v="Resolved"/>
  </r>
  <r>
    <s v="TICKET-1047"/>
    <x v="47"/>
    <d v="2025-06-27T12:57:19"/>
    <x v="3"/>
    <x v="1"/>
    <s v="I'm locked out of my account and can't reset my password. Decide stuff agree national politics current son."/>
    <x v="3"/>
    <x v="2"/>
    <n v="117.5607711111079"/>
    <x v="6"/>
    <x v="0"/>
    <x v="20"/>
    <s v="Missed SLA"/>
    <s v="Resolved"/>
  </r>
  <r>
    <s v="TICKET-1048"/>
    <x v="48"/>
    <d v="2025-07-03T15:39:54"/>
    <x v="4"/>
    <x v="1"/>
    <s v="Can't connect to the Wi-Fi. It's showing 'No internet access'. Phone interview worker could."/>
    <x v="4"/>
    <x v="1"/>
    <n v="12.453128611086868"/>
    <x v="2"/>
    <x v="2"/>
    <x v="15"/>
    <s v="Missed SLA"/>
    <s v="Resolved"/>
  </r>
  <r>
    <s v="TICKET-1049"/>
    <x v="49"/>
    <d v="2025-08-10T20:32:46"/>
    <x v="4"/>
    <x v="1"/>
    <s v="Can't connect to the Wi-Fi. It's showing 'No internet access'. Together life least mission."/>
    <x v="4"/>
    <x v="1"/>
    <n v="26.690726388827898"/>
    <x v="4"/>
    <x v="3"/>
    <x v="3"/>
    <s v="Missed SLA"/>
    <s v="Resolved"/>
  </r>
  <r>
    <s v="TICKET-1050"/>
    <x v="50"/>
    <d v="2025-07-27T23:09:54"/>
    <x v="0"/>
    <x v="3"/>
    <s v="If forget newspaper behavior note put. Almost affect entire. Trial set capital real."/>
    <x v="0"/>
    <x v="2"/>
    <n v="110.78663972223876"/>
    <x v="3"/>
    <x v="2"/>
    <x v="19"/>
    <s v="Missed SLA"/>
    <s v="Resolved"/>
  </r>
  <r>
    <s v="TICKET-1051"/>
    <x v="51"/>
    <d v="2025-08-07T01:25:06"/>
    <x v="1"/>
    <x v="1"/>
    <s v="Application X is crashing every time I open it. My sound short."/>
    <x v="1"/>
    <x v="2"/>
    <n v="149.55620611121412"/>
    <x v="2"/>
    <x v="2"/>
    <x v="1"/>
    <s v="Missed SLA"/>
    <s v="Resolved"/>
  </r>
  <r>
    <s v="TICKET-1052"/>
    <x v="52"/>
    <d v="2025-06-29T17:27:46"/>
    <x v="1"/>
    <x v="3"/>
    <s v="Application X is crashing every time I open it. Where culture site value set."/>
    <x v="1"/>
    <x v="1"/>
    <n v="15.098936111025978"/>
    <x v="6"/>
    <x v="0"/>
    <x v="21"/>
    <s v="Missed SLA"/>
    <s v="Resolved"/>
  </r>
  <r>
    <s v="TICKET-1053"/>
    <x v="53"/>
    <d v="2025-08-16T09:53:39"/>
    <x v="1"/>
    <x v="1"/>
    <s v="Application X is crashing every time I open it. Go claim billion small experience old."/>
    <x v="1"/>
    <x v="1"/>
    <n v="13.197324722190388"/>
    <x v="0"/>
    <x v="3"/>
    <x v="5"/>
    <s v="Missed SLA"/>
    <s v="Resolved"/>
  </r>
  <r>
    <s v="TICKET-1054"/>
    <x v="54"/>
    <d v="2025-07-15T19:03:10"/>
    <x v="4"/>
    <x v="2"/>
    <s v="Can't connect to the Wi-Fi. It's showing 'No internet access'. Option name including."/>
    <x v="4"/>
    <x v="0"/>
    <n v="10.050953888974618"/>
    <x v="5"/>
    <x v="2"/>
    <x v="2"/>
    <s v="Missed SLA"/>
    <s v="Resolved"/>
  </r>
  <r>
    <s v="TICKET-1055"/>
    <x v="55"/>
    <d v="2025-06-22T17:47:48"/>
    <x v="3"/>
    <x v="1"/>
    <s v="I'm locked out of my account and can't reset my password. Idea enter expert decision something."/>
    <x v="3"/>
    <x v="1"/>
    <n v="40.6832955556456"/>
    <x v="4"/>
    <x v="0"/>
    <x v="11"/>
    <s v="Missed SLA"/>
    <s v="Resolved"/>
  </r>
  <r>
    <s v="TICKET-1056"/>
    <x v="56"/>
    <d v="2025-08-03T14:28:34"/>
    <x v="0"/>
    <x v="3"/>
    <s v="Through culture similar finally. Oil world money about fine street small."/>
    <x v="0"/>
    <x v="1"/>
    <n v="30.605780277808663"/>
    <x v="4"/>
    <x v="3"/>
    <x v="7"/>
    <s v="Missed SLA"/>
    <s v="Resolved"/>
  </r>
  <r>
    <s v="TICKET-1057"/>
    <x v="57"/>
    <d v="2025-07-29T06:48:58"/>
    <x v="5"/>
    <x v="6"/>
    <s v="Weight go sort sign law response since. Sister other actually Mrs fight everything get."/>
    <x v="0"/>
    <x v="2"/>
    <n v="166.32303749991115"/>
    <x v="5"/>
    <x v="2"/>
    <x v="19"/>
    <s v="Missed SLA"/>
    <s v="Resolved"/>
  </r>
  <r>
    <s v="TICKET-1058"/>
    <x v="58"/>
    <d v="2025-08-08T07:16:37"/>
    <x v="0"/>
    <x v="6"/>
    <s v="Particular ask company nearly exist exactly friend."/>
    <x v="0"/>
    <x v="1"/>
    <n v="41.562863888859283"/>
    <x v="3"/>
    <x v="3"/>
    <x v="10"/>
    <s v="Missed SLA"/>
    <s v="Resolved"/>
  </r>
  <r>
    <s v="TICKET-1059"/>
    <x v="59"/>
    <d v="2025-06-20T14:17:59"/>
    <x v="1"/>
    <x v="5"/>
    <s v="Application X is crashing every time I open it. Skin subject purpose baby training."/>
    <x v="1"/>
    <x v="1"/>
    <n v="31.670991666731425"/>
    <x v="2"/>
    <x v="0"/>
    <x v="22"/>
    <s v="Missed SLA"/>
    <s v="Resolved"/>
  </r>
  <r>
    <s v="TICKET-1060"/>
    <x v="60"/>
    <d v="2025-08-28T11:49:50"/>
    <x v="2"/>
    <x v="3"/>
    <s v="My laptop's keyboard isn't working properly, some keys are stuck. Than none office improve."/>
    <x v="2"/>
    <x v="1"/>
    <n v="24.736738611012697"/>
    <x v="3"/>
    <x v="3"/>
    <x v="12"/>
    <s v="Missed SLA"/>
    <s v="Resolved"/>
  </r>
  <r>
    <s v="TICKET-1061"/>
    <x v="61"/>
    <d v="2025-09-12T10:03:29"/>
    <x v="1"/>
    <x v="0"/>
    <s v="Application X is crashing every time I open it. With because article scene father black."/>
    <x v="1"/>
    <x v="1"/>
    <n v="37.730805833358318"/>
    <x v="3"/>
    <x v="1"/>
    <x v="5"/>
    <s v="Missed SLA"/>
    <s v="Resolved"/>
  </r>
  <r>
    <s v="TICKET-1062"/>
    <x v="62"/>
    <d v="2025-07-02T16:21:43"/>
    <x v="1"/>
    <x v="7"/>
    <s v="Application X is crashing every time I open it. Food pass energy fund need read anything."/>
    <x v="1"/>
    <x v="1"/>
    <n v="23.700668055564165"/>
    <x v="5"/>
    <x v="2"/>
    <x v="8"/>
    <s v="Missed SLA"/>
    <s v="Resolved"/>
  </r>
  <r>
    <s v="TICKET-1063"/>
    <x v="63"/>
    <d v="2025-08-02T15:55:37"/>
    <x v="3"/>
    <x v="7"/>
    <s v="I'm locked out of my account and can't reset my password. Agreement news significant cultural agree."/>
    <x v="3"/>
    <x v="0"/>
    <n v="7.9743663890403695"/>
    <x v="4"/>
    <x v="3"/>
    <x v="7"/>
    <s v="Missed SLA"/>
    <s v="Resolved"/>
  </r>
  <r>
    <s v="TICKET-1064"/>
    <x v="64"/>
    <d v="2025-09-10T14:01:55"/>
    <x v="3"/>
    <x v="4"/>
    <s v="I'm locked out of my account and can't reset my password. Especially under always tend teacher build."/>
    <x v="3"/>
    <x v="1"/>
    <n v="8.061980833299458"/>
    <x v="3"/>
    <x v="1"/>
    <x v="16"/>
    <s v="Missed SLA"/>
    <s v="Resolved"/>
  </r>
  <r>
    <s v="TICKET-1065"/>
    <x v="65"/>
    <d v="2025-08-18T09:55:36"/>
    <x v="4"/>
    <x v="0"/>
    <s v="Can't connect to the Wi-Fi. It's showing 'No internet access'. Child as debate economy."/>
    <x v="4"/>
    <x v="1"/>
    <n v="14.739059999934398"/>
    <x v="6"/>
    <x v="3"/>
    <x v="1"/>
    <s v="Missed SLA"/>
    <s v="Resolved"/>
  </r>
  <r>
    <s v="TICKET-1066"/>
    <x v="66"/>
    <d v="2025-07-23T20:05:28"/>
    <x v="2"/>
    <x v="2"/>
    <s v="My laptop's keyboard isn't working properly, some keys are stuck. Someone poor mission fill free."/>
    <x v="2"/>
    <x v="2"/>
    <n v="133.72519416664727"/>
    <x v="0"/>
    <x v="2"/>
    <x v="22"/>
    <s v="Missed SLA"/>
    <s v="Resolved"/>
  </r>
  <r>
    <s v="TICKET-1067"/>
    <x v="67"/>
    <d v="2025-07-07T13:03:00"/>
    <x v="4"/>
    <x v="7"/>
    <s v="Can't connect to the Wi-Fi. It's showing 'No internet access'. Represent safe scene wall dog."/>
    <x v="4"/>
    <x v="1"/>
    <n v="34.74484305549413"/>
    <x v="6"/>
    <x v="2"/>
    <x v="21"/>
    <s v="Missed SLA"/>
    <s v="Resolved"/>
  </r>
  <r>
    <s v="TICKET-1068"/>
    <x v="68"/>
    <d v="2025-08-29T05:16:59"/>
    <x v="1"/>
    <x v="5"/>
    <s v="Application X is crashing every time I open it. Claim success those baby."/>
    <x v="1"/>
    <x v="2"/>
    <n v="78.502738055598456"/>
    <x v="1"/>
    <x v="3"/>
    <x v="0"/>
    <s v="Missed SLA"/>
    <s v="Resolved"/>
  </r>
  <r>
    <s v="TICKET-1069"/>
    <x v="69"/>
    <d v="2025-09-08T00:37:01"/>
    <x v="1"/>
    <x v="4"/>
    <s v="Application X is crashing every time I open it. Term lot their. Dark itself deal race Democrat."/>
    <x v="1"/>
    <x v="1"/>
    <n v="24.10892333323136"/>
    <x v="6"/>
    <x v="1"/>
    <x v="17"/>
    <s v="Missed SLA"/>
    <s v="Resolved"/>
  </r>
  <r>
    <s v="TICKET-1070"/>
    <x v="70"/>
    <d v="2025-07-22T01:11:24"/>
    <x v="2"/>
    <x v="7"/>
    <s v="My laptop's keyboard isn't working properly, some keys are stuck. Bad past glass strategy. Above skin station."/>
    <x v="2"/>
    <x v="3"/>
    <n v="3.2174966666498221"/>
    <x v="1"/>
    <x v="2"/>
    <x v="4"/>
    <s v="Within SLA"/>
    <s v="Resolved"/>
  </r>
  <r>
    <s v="TICKET-1071"/>
    <x v="71"/>
    <d v="2025-07-25T08:58:26"/>
    <x v="1"/>
    <x v="2"/>
    <s v="Application X is crashing every time I open it. Tv control generation away public remain."/>
    <x v="1"/>
    <x v="1"/>
    <n v="20.049746666802093"/>
    <x v="2"/>
    <x v="2"/>
    <x v="14"/>
    <s v="Missed SLA"/>
    <s v="Resolved"/>
  </r>
  <r>
    <s v="TICKET-1072"/>
    <x v="72"/>
    <d v="2025-06-19T21:32:31"/>
    <x v="4"/>
    <x v="7"/>
    <s v="Can't connect to the Wi-Fi. It's showing 'No internet access'. Alone skill foot benefit."/>
    <x v="4"/>
    <x v="1"/>
    <n v="37.835306111199316"/>
    <x v="3"/>
    <x v="0"/>
    <x v="7"/>
    <s v="Missed SLA"/>
    <s v="Resolved"/>
  </r>
  <r>
    <s v="TICKET-1073"/>
    <x v="73"/>
    <d v="2025-09-03T10:40:49"/>
    <x v="0"/>
    <x v="8"/>
    <s v="Media respond them indicate. Up movie television stop. Garden ten city already close."/>
    <x v="0"/>
    <x v="0"/>
    <n v="8.1097877778229304"/>
    <x v="3"/>
    <x v="1"/>
    <x v="21"/>
    <s v="Missed SLA"/>
    <s v="Resolved"/>
  </r>
  <r>
    <s v="TICKET-1074"/>
    <x v="74"/>
    <d v="2025-08-14T23:19:46"/>
    <x v="5"/>
    <x v="1"/>
    <s v="Lay support mouth control understand could. Husband for evening upon involve."/>
    <x v="0"/>
    <x v="2"/>
    <n v="144.03052083333023"/>
    <x v="0"/>
    <x v="3"/>
    <x v="13"/>
    <s v="Missed SLA"/>
    <s v="Resolved"/>
  </r>
  <r>
    <s v="TICKET-1075"/>
    <x v="75"/>
    <d v="2025-08-28T09:40:58"/>
    <x v="0"/>
    <x v="7"/>
    <s v="Company month civil season include. Onto life for both little."/>
    <x v="0"/>
    <x v="0"/>
    <n v="7.8787933333078399"/>
    <x v="2"/>
    <x v="3"/>
    <x v="11"/>
    <s v="Missed SLA"/>
    <s v="Resolved"/>
  </r>
  <r>
    <s v="TICKET-1076"/>
    <x v="76"/>
    <d v="2025-07-20T14:11:12"/>
    <x v="1"/>
    <x v="1"/>
    <s v="Application X is crashing every time I open it. Candidate push mind exactly feel."/>
    <x v="1"/>
    <x v="0"/>
    <n v="3.6636022223392501"/>
    <x v="6"/>
    <x v="2"/>
    <x v="6"/>
    <s v="Within SLA"/>
    <s v="Resolved"/>
  </r>
  <r>
    <s v="TICKET-1077"/>
    <x v="77"/>
    <d v="2025-07-17T22:40:18"/>
    <x v="5"/>
    <x v="5"/>
    <s v="Writer city suffer within important recently difference. Wait only relationship free."/>
    <x v="0"/>
    <x v="0"/>
    <n v="6.9611850001383573"/>
    <x v="2"/>
    <x v="2"/>
    <x v="20"/>
    <s v="Missed SLA"/>
    <s v="Resolved"/>
  </r>
  <r>
    <s v="TICKET-1078"/>
    <x v="78"/>
    <d v="2025-07-26T11:29:43"/>
    <x v="1"/>
    <x v="1"/>
    <s v="Application X is crashing every time I open it. Form customer bill interest remember which."/>
    <x v="1"/>
    <x v="2"/>
    <n v="63.510849166719709"/>
    <x v="3"/>
    <x v="2"/>
    <x v="1"/>
    <s v="Missed SLA"/>
    <s v="Resolved"/>
  </r>
  <r>
    <s v="TICKET-1079"/>
    <x v="79"/>
    <d v="2025-07-01T20:08:25"/>
    <x v="4"/>
    <x v="1"/>
    <s v="Can't connect to the Wi-Fi. It's showing 'No internet access'. Agree begin guess ask choice low themselves born."/>
    <x v="4"/>
    <x v="2"/>
    <n v="95.163950277725235"/>
    <x v="0"/>
    <x v="0"/>
    <x v="5"/>
    <s v="Missed SLA"/>
    <s v="Resolved"/>
  </r>
  <r>
    <s v="TICKET-1080"/>
    <x v="80"/>
    <d v="2025-06-25T22:32:38"/>
    <x v="1"/>
    <x v="6"/>
    <s v="Application X is crashing every time I open it. Center worry nor whole."/>
    <x v="1"/>
    <x v="2"/>
    <n v="149.81765777774854"/>
    <x v="2"/>
    <x v="0"/>
    <x v="8"/>
    <s v="Missed SLA"/>
    <s v="Resolved"/>
  </r>
  <r>
    <s v="TICKET-1081"/>
    <x v="81"/>
    <d v="2025-07-01T10:00:38"/>
    <x v="3"/>
    <x v="3"/>
    <s v="I'm locked out of my account and can't reset my password. Miss son responsibility hour."/>
    <x v="3"/>
    <x v="2"/>
    <n v="105.16462888894603"/>
    <x v="0"/>
    <x v="0"/>
    <x v="17"/>
    <s v="Missed SLA"/>
    <s v="Resolved"/>
  </r>
  <r>
    <s v="TICKET-1082"/>
    <x v="82"/>
    <d v="2025-08-12T08:21:18"/>
    <x v="1"/>
    <x v="1"/>
    <s v="Application X is crashing every time I open it. Develop course foreign no either."/>
    <x v="1"/>
    <x v="1"/>
    <n v="45.064024999912363"/>
    <x v="6"/>
    <x v="3"/>
    <x v="12"/>
    <s v="Missed SLA"/>
    <s v="Resolved"/>
  </r>
  <r>
    <s v="TICKET-1083"/>
    <x v="83"/>
    <d v="2025-07-31T13:26:15"/>
    <x v="6"/>
    <x v="4"/>
    <s v="Public husband return country service very. Be exactly time firm yard price bad."/>
    <x v="0"/>
    <x v="2"/>
    <n v="59.617646111059003"/>
    <x v="5"/>
    <x v="2"/>
    <x v="11"/>
    <s v="Missed SLA"/>
    <s v="Resolved"/>
  </r>
  <r>
    <s v="TICKET-1084"/>
    <x v="84"/>
    <d v="2025-07-11T00:20:43"/>
    <x v="2"/>
    <x v="9"/>
    <s v="My laptop's keyboard isn't working properly, some keys are stuck. Perform author more owner girl message."/>
    <x v="2"/>
    <x v="2"/>
    <n v="110.1942252778681"/>
    <x v="6"/>
    <x v="2"/>
    <x v="6"/>
    <s v="Missed SLA"/>
    <s v="Resolved"/>
  </r>
  <r>
    <s v="TICKET-1085"/>
    <x v="85"/>
    <d v="2025-07-30T13:08:10"/>
    <x v="3"/>
    <x v="5"/>
    <s v="I'm locked out of my account and can't reset my password. Church stop environment."/>
    <x v="3"/>
    <x v="0"/>
    <n v="8.7434869445278309"/>
    <x v="3"/>
    <x v="2"/>
    <x v="23"/>
    <s v="Missed SLA"/>
    <s v="Resolved"/>
  </r>
  <r>
    <s v="TICKET-1086"/>
    <x v="86"/>
    <d v="2025-08-24T16:37:11"/>
    <x v="1"/>
    <x v="7"/>
    <s v="Application X is crashing every time I open it. Everyone body modern feeling shake loss."/>
    <x v="1"/>
    <x v="1"/>
    <n v="35.308717777894344"/>
    <x v="4"/>
    <x v="3"/>
    <x v="16"/>
    <s v="Missed SLA"/>
    <s v="Resolved"/>
  </r>
  <r>
    <s v="TICKET-1087"/>
    <x v="87"/>
    <d v="2025-07-10T23:12:02"/>
    <x v="2"/>
    <x v="2"/>
    <s v="My laptop's keyboard isn't working properly, some keys are stuck. Whole material thus despite firm more."/>
    <x v="2"/>
    <x v="1"/>
    <n v="20.010911666729953"/>
    <x v="2"/>
    <x v="2"/>
    <x v="15"/>
    <s v="Missed SLA"/>
    <s v="Resolved"/>
  </r>
  <r>
    <s v="TICKET-1088"/>
    <x v="88"/>
    <d v="2025-09-14T02:31:59"/>
    <x v="1"/>
    <x v="5"/>
    <s v="Application X is crashing every time I open it. Until statement century seat vote never."/>
    <x v="1"/>
    <x v="1"/>
    <n v="31.555126111081336"/>
    <x v="0"/>
    <x v="1"/>
    <x v="18"/>
    <s v="Missed SLA"/>
    <s v="Resolved"/>
  </r>
  <r>
    <s v="TICKET-1089"/>
    <x v="89"/>
    <d v="2025-09-08T16:21:32"/>
    <x v="1"/>
    <x v="5"/>
    <s v="Application X is crashing every time I open it. Big season the."/>
    <x v="1"/>
    <x v="2"/>
    <n v="145.01276666665217"/>
    <x v="5"/>
    <x v="1"/>
    <x v="20"/>
    <s v="Missed SLA"/>
    <s v="Resolved"/>
  </r>
  <r>
    <s v="TICKET-1090"/>
    <x v="90"/>
    <d v="2025-07-13T06:22:20"/>
    <x v="1"/>
    <x v="0"/>
    <s v="Application X is crashing every time I open it. Usually career attention realize."/>
    <x v="1"/>
    <x v="1"/>
    <n v="18.295303888851777"/>
    <x v="4"/>
    <x v="2"/>
    <x v="14"/>
    <s v="Missed SLA"/>
    <s v="Resolved"/>
  </r>
  <r>
    <s v="TICKET-1091"/>
    <x v="91"/>
    <d v="2025-08-12T11:09:01"/>
    <x v="1"/>
    <x v="5"/>
    <s v="Application X is crashing every time I open it. Firm tonight statement feel Mrs music."/>
    <x v="1"/>
    <x v="2"/>
    <n v="150.53814916661941"/>
    <x v="3"/>
    <x v="3"/>
    <x v="23"/>
    <s v="Missed SLA"/>
    <s v="Resolved"/>
  </r>
  <r>
    <s v="TICKET-1092"/>
    <x v="92"/>
    <d v="2025-06-26T10:49:37"/>
    <x v="4"/>
    <x v="3"/>
    <s v="Can't connect to the Wi-Fi. It's showing 'No internet access'. Life change act. Through imagine again whole."/>
    <x v="4"/>
    <x v="1"/>
    <n v="46.390991388936527"/>
    <x v="5"/>
    <x v="0"/>
    <x v="14"/>
    <s v="Missed SLA"/>
    <s v="Resolved"/>
  </r>
  <r>
    <s v="TICKET-1093"/>
    <x v="93"/>
    <d v="2025-06-29T07:08:52"/>
    <x v="0"/>
    <x v="3"/>
    <s v="Including development attack wide. Concern his environment attack program rest team."/>
    <x v="0"/>
    <x v="2"/>
    <n v="81.685709444456734"/>
    <x v="3"/>
    <x v="0"/>
    <x v="4"/>
    <s v="Missed SLA"/>
    <s v="Resolved"/>
  </r>
  <r>
    <s v="TICKET-1094"/>
    <x v="94"/>
    <d v="2025-07-30T00:43:14"/>
    <x v="3"/>
    <x v="7"/>
    <s v="I'm locked out of my account and can't reset my password. Another collection another many."/>
    <x v="3"/>
    <x v="2"/>
    <n v="105.60925638891058"/>
    <x v="0"/>
    <x v="2"/>
    <x v="20"/>
    <s v="Missed SLA"/>
    <s v="Resolved"/>
  </r>
  <r>
    <s v="TICKET-1095"/>
    <x v="95"/>
    <d v="2025-07-26T21:49:20"/>
    <x v="0"/>
    <x v="0"/>
    <s v="Compare or at environmental. Six what them fall. Husband certain institution phone resource blood."/>
    <x v="0"/>
    <x v="1"/>
    <n v="28.03102111100452"/>
    <x v="0"/>
    <x v="2"/>
    <x v="3"/>
    <s v="Missed SLA"/>
    <s v="Resolved"/>
  </r>
  <r>
    <s v="TICKET-1096"/>
    <x v="96"/>
    <d v="2025-08-14T13:34:20"/>
    <x v="3"/>
    <x v="4"/>
    <s v="I'm locked out of my account and can't reset my password. Medical let door front. Law end always."/>
    <x v="3"/>
    <x v="2"/>
    <n v="43.742991944483947"/>
    <x v="5"/>
    <x v="3"/>
    <x v="3"/>
    <s v="Missed SLA"/>
    <s v="Resolved"/>
  </r>
  <r>
    <s v="TICKET-1097"/>
    <x v="97"/>
    <d v="2025-08-01T13:28:59"/>
    <x v="2"/>
    <x v="5"/>
    <s v="My laptop's keyboard isn't working properly, some keys are stuck. Rich fire power city. Water career next relate."/>
    <x v="2"/>
    <x v="2"/>
    <n v="160.21090972214006"/>
    <x v="0"/>
    <x v="2"/>
    <x v="4"/>
    <s v="Missed SLA"/>
    <s v="Resolved"/>
  </r>
  <r>
    <s v="TICKET-1098"/>
    <x v="98"/>
    <d v="2025-09-14T22:26:30"/>
    <x v="1"/>
    <x v="1"/>
    <s v="Application X is crashing every time I open it. Result happy song want finish stuff."/>
    <x v="1"/>
    <x v="0"/>
    <n v="3.0616666665882803"/>
    <x v="6"/>
    <x v="1"/>
    <x v="1"/>
    <s v="Within SLA"/>
    <s v="Resolved"/>
  </r>
  <r>
    <s v="TICKET-1099"/>
    <x v="99"/>
    <d v="2025-07-31T09:04:04"/>
    <x v="2"/>
    <x v="4"/>
    <s v="My laptop's keyboard isn't working properly, some keys are stuck. Themselves big matter happy small."/>
    <x v="2"/>
    <x v="1"/>
    <n v="8.8113313889480196"/>
    <x v="2"/>
    <x v="2"/>
    <x v="17"/>
    <s v="Missed SLA"/>
    <s v="Resolved"/>
  </r>
  <r>
    <s v="TICKET-1100"/>
    <x v="100"/>
    <d v="2025-08-17T15:17:50"/>
    <x v="1"/>
    <x v="5"/>
    <s v="Application X is crashing every time I open it. Agent will respond help."/>
    <x v="1"/>
    <x v="3"/>
    <n v="2.0685291665140539"/>
    <x v="6"/>
    <x v="3"/>
    <x v="10"/>
    <s v="Within SLA"/>
    <s v="Resolved"/>
  </r>
  <r>
    <s v="TICKET-1101"/>
    <x v="101"/>
    <d v="2025-09-13T06:31:30"/>
    <x v="1"/>
    <x v="7"/>
    <s v="Application X is crashing every time I open it. Short commercial everybody difficult change."/>
    <x v="1"/>
    <x v="1"/>
    <n v="41.605333055660594"/>
    <x v="2"/>
    <x v="1"/>
    <x v="14"/>
    <s v="Missed SLA"/>
    <s v="Resolved"/>
  </r>
  <r>
    <s v="TICKET-1102"/>
    <x v="102"/>
    <d v="2025-07-02T11:20:43"/>
    <x v="0"/>
    <x v="5"/>
    <s v="Any today within none hot again green. Remember attack event view father."/>
    <x v="0"/>
    <x v="2"/>
    <n v="26.523077222169377"/>
    <x v="5"/>
    <x v="2"/>
    <x v="19"/>
    <s v="Missed SLA"/>
    <s v="Resolved"/>
  </r>
  <r>
    <s v="TICKET-1103"/>
    <x v="103"/>
    <d v="2025-06-26T09:59:45"/>
    <x v="1"/>
    <x v="9"/>
    <s v="Application X is crashing every time I open it. Represent senior his finish include nothing."/>
    <x v="1"/>
    <x v="1"/>
    <n v="11.395052499894518"/>
    <x v="3"/>
    <x v="0"/>
    <x v="0"/>
    <s v="Missed SLA"/>
    <s v="Resolved"/>
  </r>
  <r>
    <s v="TICKET-1104"/>
    <x v="104"/>
    <d v="2025-09-06T10:36:27"/>
    <x v="6"/>
    <x v="9"/>
    <s v="She certain boy build. Test bag country president environment."/>
    <x v="0"/>
    <x v="0"/>
    <n v="4.2905477777821943"/>
    <x v="4"/>
    <x v="1"/>
    <x v="22"/>
    <s v="Missed SLA"/>
    <s v="Resolved"/>
  </r>
  <r>
    <s v="TICKET-1105"/>
    <x v="105"/>
    <d v="2025-08-05T16:41:24"/>
    <x v="4"/>
    <x v="8"/>
    <s v="Can't connect to the Wi-Fi. It's showing 'No internet access'. Hair job save son."/>
    <x v="4"/>
    <x v="2"/>
    <n v="57.938167222193442"/>
    <x v="6"/>
    <x v="3"/>
    <x v="22"/>
    <s v="Missed SLA"/>
    <s v="Resolved"/>
  </r>
  <r>
    <s v="TICKET-1106"/>
    <x v="106"/>
    <d v="2025-08-18T18:29:37"/>
    <x v="6"/>
    <x v="2"/>
    <s v="Growth middle establish public."/>
    <x v="0"/>
    <x v="1"/>
    <n v="30.193269999988843"/>
    <x v="6"/>
    <x v="3"/>
    <x v="14"/>
    <s v="Missed SLA"/>
    <s v="Resolved"/>
  </r>
  <r>
    <s v="TICKET-1107"/>
    <x v="107"/>
    <d v="2025-07-31T08:11:11"/>
    <x v="2"/>
    <x v="1"/>
    <s v="My laptop's keyboard isn't working properly, some keys are stuck. Produce require line letter listen often."/>
    <x v="2"/>
    <x v="2"/>
    <n v="65.283170000009704"/>
    <x v="1"/>
    <x v="2"/>
    <x v="9"/>
    <s v="Missed SLA"/>
    <s v="Resolved"/>
  </r>
  <r>
    <s v="TICKET-1108"/>
    <x v="108"/>
    <d v="2025-07-12T11:56:19"/>
    <x v="2"/>
    <x v="2"/>
    <s v="My laptop's keyboard isn't working properly, some keys are stuck. At bag continue."/>
    <x v="2"/>
    <x v="0"/>
    <n v="4.9788058333215304"/>
    <x v="4"/>
    <x v="2"/>
    <x v="22"/>
    <s v="Missed SLA"/>
    <s v="Resolved"/>
  </r>
  <r>
    <s v="TICKET-1109"/>
    <x v="109"/>
    <d v="2025-07-19T22:24:35"/>
    <x v="1"/>
    <x v="2"/>
    <s v="Application X is crashing every time I open it. Without pass book tend."/>
    <x v="1"/>
    <x v="2"/>
    <n v="166.00622638879577"/>
    <x v="6"/>
    <x v="2"/>
    <x v="17"/>
    <s v="Missed SLA"/>
    <s v="Resolved"/>
  </r>
  <r>
    <s v="TICKET-1110"/>
    <x v="110"/>
    <d v="2025-07-14T12:35:51"/>
    <x v="3"/>
    <x v="7"/>
    <s v="I'm locked out of my account and can't reset my password. Right where add."/>
    <x v="3"/>
    <x v="0"/>
    <n v="6.6577211111434735"/>
    <x v="1"/>
    <x v="2"/>
    <x v="16"/>
    <s v="Missed SLA"/>
    <s v="Resolved"/>
  </r>
  <r>
    <s v="TICKET-1111"/>
    <x v="111"/>
    <d v="2025-09-04T10:40:12"/>
    <x v="1"/>
    <x v="2"/>
    <s v="Application X is crashing every time I open it. Argue team senior low training."/>
    <x v="1"/>
    <x v="2"/>
    <n v="167.1715288888081"/>
    <x v="2"/>
    <x v="3"/>
    <x v="12"/>
    <s v="Missed SLA"/>
    <s v="Resolved"/>
  </r>
  <r>
    <s v="TICKET-1112"/>
    <x v="112"/>
    <d v="2025-09-02T04:40:56"/>
    <x v="5"/>
    <x v="1"/>
    <s v="Plant attack should. Drive international today. Pretty statement her upon nation."/>
    <x v="0"/>
    <x v="2"/>
    <n v="116.64569888898404"/>
    <x v="2"/>
    <x v="3"/>
    <x v="19"/>
    <s v="Missed SLA"/>
    <s v="Resolved"/>
  </r>
  <r>
    <s v="TICKET-1113"/>
    <x v="113"/>
    <d v="2025-08-20T13:31:35"/>
    <x v="2"/>
    <x v="3"/>
    <s v="My laptop's keyboard isn't working properly, some keys are stuck. Chance place build body population."/>
    <x v="2"/>
    <x v="0"/>
    <n v="2.1963722222135402"/>
    <x v="3"/>
    <x v="3"/>
    <x v="12"/>
    <s v="Within SLA"/>
    <s v="Resolved"/>
  </r>
  <r>
    <s v="TICKET-1114"/>
    <x v="114"/>
    <d v="2025-06-26T21:07:28"/>
    <x v="0"/>
    <x v="4"/>
    <s v="Something million activity. Interview under cover career under. Can address show public."/>
    <x v="0"/>
    <x v="1"/>
    <n v="14.470271944475826"/>
    <x v="2"/>
    <x v="0"/>
    <x v="22"/>
    <s v="Missed SLA"/>
    <s v="Resolved"/>
  </r>
  <r>
    <s v="TICKET-1115"/>
    <x v="115"/>
    <d v="2025-09-08T17:50:48"/>
    <x v="3"/>
    <x v="9"/>
    <s v="I'm locked out of my account and can't reset my password. Receive nature option oil read trouble."/>
    <x v="3"/>
    <x v="2"/>
    <n v="113.8086258333642"/>
    <x v="2"/>
    <x v="1"/>
    <x v="17"/>
    <s v="Missed SLA"/>
    <s v="Resolved"/>
  </r>
  <r>
    <s v="TICKET-1116"/>
    <x v="116"/>
    <d v="2025-07-15T11:50:20"/>
    <x v="1"/>
    <x v="2"/>
    <s v="Application X is crashing every time I open it. Toward ago director condition food share meet."/>
    <x v="1"/>
    <x v="1"/>
    <n v="32.350627777632326"/>
    <x v="1"/>
    <x v="2"/>
    <x v="15"/>
    <s v="Missed SLA"/>
    <s v="Resolved"/>
  </r>
  <r>
    <s v="TICKET-1117"/>
    <x v="117"/>
    <d v="2025-07-26T02:18:46"/>
    <x v="3"/>
    <x v="8"/>
    <s v="I'm locked out of my account and can't reset my password. For we when drive. Start identify now throw."/>
    <x v="3"/>
    <x v="1"/>
    <n v="43.645191388903186"/>
    <x v="2"/>
    <x v="2"/>
    <x v="22"/>
    <s v="Missed SLA"/>
    <s v="Resolved"/>
  </r>
  <r>
    <s v="TICKET-1118"/>
    <x v="118"/>
    <d v="2025-08-10T12:59:57"/>
    <x v="6"/>
    <x v="5"/>
    <s v="Even focus animal civil quality lay skill. Need maybe former return."/>
    <x v="0"/>
    <x v="2"/>
    <n v="158.29285000014352"/>
    <x v="6"/>
    <x v="3"/>
    <x v="0"/>
    <s v="Missed SLA"/>
    <s v="Resolved"/>
  </r>
  <r>
    <s v="TICKET-1119"/>
    <x v="119"/>
    <d v="2025-07-12T19:05:17"/>
    <x v="2"/>
    <x v="1"/>
    <s v="My laptop's keyboard isn't working properly, some keys are stuck. Cup money work certainly color."/>
    <x v="2"/>
    <x v="1"/>
    <n v="18.82843583333306"/>
    <x v="4"/>
    <x v="2"/>
    <x v="17"/>
    <s v="Missed SLA"/>
    <s v="Resolved"/>
  </r>
  <r>
    <s v="TICKET-1120"/>
    <x v="120"/>
    <d v="2025-07-20T07:25:23"/>
    <x v="0"/>
    <x v="4"/>
    <s v="Clear late win beat. Those arm say year him science door."/>
    <x v="0"/>
    <x v="1"/>
    <n v="18.383862222195603"/>
    <x v="4"/>
    <x v="2"/>
    <x v="10"/>
    <s v="Missed SLA"/>
    <s v="Resolved"/>
  </r>
  <r>
    <s v="TICKET-1121"/>
    <x v="121"/>
    <d v="2025-06-30T10:31:43"/>
    <x v="3"/>
    <x v="7"/>
    <s v="I'm locked out of my account and can't reset my password. Purpose almost nature create authority company."/>
    <x v="3"/>
    <x v="1"/>
    <n v="14.387060000037309"/>
    <x v="6"/>
    <x v="0"/>
    <x v="5"/>
    <s v="Missed SLA"/>
    <s v="Resolved"/>
  </r>
  <r>
    <s v="TICKET-1122"/>
    <x v="122"/>
    <d v="2025-07-30T09:24:48"/>
    <x v="1"/>
    <x v="0"/>
    <s v="Application X is crashing every time I open it. Garden better chance impact where how member."/>
    <x v="1"/>
    <x v="1"/>
    <n v="18.575216944387648"/>
    <x v="5"/>
    <x v="2"/>
    <x v="9"/>
    <s v="Missed SLA"/>
    <s v="Resolved"/>
  </r>
  <r>
    <s v="TICKET-1123"/>
    <x v="123"/>
    <d v="2025-08-20T19:06:33"/>
    <x v="4"/>
    <x v="1"/>
    <s v="Can't connect to the Wi-Fi. It's showing 'No internet access'. Bag without else red. Able year decision others."/>
    <x v="4"/>
    <x v="1"/>
    <n v="41.91713083331706"/>
    <x v="5"/>
    <x v="3"/>
    <x v="11"/>
    <s v="Missed SLA"/>
    <s v="Resolved"/>
  </r>
  <r>
    <s v="TICKET-1124"/>
    <x v="124"/>
    <d v="2025-06-25T18:46:33"/>
    <x v="6"/>
    <x v="9"/>
    <s v="Police machine star. Computer lead control across blue eye force. Parent set professor sit couple."/>
    <x v="0"/>
    <x v="1"/>
    <n v="12.709414444339927"/>
    <x v="3"/>
    <x v="0"/>
    <x v="22"/>
    <s v="Missed SLA"/>
    <s v="Resolved"/>
  </r>
  <r>
    <s v="TICKET-1125"/>
    <x v="125"/>
    <d v="2025-08-03T12:11:22"/>
    <x v="6"/>
    <x v="3"/>
    <s v="Group resource dinner knowledge scientist Mr. Police simply enter training too."/>
    <x v="0"/>
    <x v="1"/>
    <n v="17.723529444483574"/>
    <x v="4"/>
    <x v="3"/>
    <x v="18"/>
    <s v="Missed SLA"/>
    <s v="Resolved"/>
  </r>
  <r>
    <s v="TICKET-1126"/>
    <x v="126"/>
    <d v="2025-08-29T23:04:42"/>
    <x v="2"/>
    <x v="5"/>
    <s v="My laptop's keyboard isn't working properly, some keys are stuck. Go wear understand relate."/>
    <x v="2"/>
    <x v="2"/>
    <n v="94.699863889021799"/>
    <x v="5"/>
    <x v="3"/>
    <x v="17"/>
    <s v="Missed SLA"/>
    <s v="Resolved"/>
  </r>
  <r>
    <s v="TICKET-1127"/>
    <x v="127"/>
    <d v="2025-07-22T01:23:32"/>
    <x v="1"/>
    <x v="9"/>
    <s v="Application X is crashing every time I open it. Gas mother rate wind fight success medical."/>
    <x v="1"/>
    <x v="2"/>
    <n v="106.00362472218694"/>
    <x v="2"/>
    <x v="2"/>
    <x v="20"/>
    <s v="Missed SLA"/>
    <s v="Resolved"/>
  </r>
  <r>
    <s v="TICKET-1128"/>
    <x v="128"/>
    <d v="2025-09-10T01:18:37"/>
    <x v="4"/>
    <x v="2"/>
    <s v="Can't connect to the Wi-Fi. It's showing 'No internet access'. These entire million eat play sit."/>
    <x v="4"/>
    <x v="0"/>
    <n v="8.2745905556366779"/>
    <x v="5"/>
    <x v="1"/>
    <x v="3"/>
    <s v="Missed SLA"/>
    <s v="Resolved"/>
  </r>
  <r>
    <s v="TICKET-1129"/>
    <x v="129"/>
    <d v="2025-09-08T16:09:05"/>
    <x v="0"/>
    <x v="1"/>
    <s v="Draw once season talk forward. Decision partner north realize finish one question."/>
    <x v="0"/>
    <x v="1"/>
    <n v="46.646001110959332"/>
    <x v="4"/>
    <x v="1"/>
    <x v="3"/>
    <s v="Missed SLA"/>
    <s v="Resolved"/>
  </r>
  <r>
    <s v="TICKET-1130"/>
    <x v="130"/>
    <d v="2025-09-12T16:37:10"/>
    <x v="6"/>
    <x v="6"/>
    <s v="Catch travel form bar pretty himself team. Light suffer evidence land ok may guy."/>
    <x v="0"/>
    <x v="2"/>
    <n v="43.714935555530246"/>
    <x v="3"/>
    <x v="1"/>
    <x v="5"/>
    <s v="Missed SLA"/>
    <s v="Resolved"/>
  </r>
  <r>
    <s v="TICKET-1131"/>
    <x v="131"/>
    <d v="2025-08-14T09:20:30"/>
    <x v="6"/>
    <x v="2"/>
    <s v="Act believe heavy watch best game part. Too language mean. Cut age personal resource."/>
    <x v="0"/>
    <x v="2"/>
    <n v="92.843407499953173"/>
    <x v="6"/>
    <x v="3"/>
    <x v="14"/>
    <s v="Missed SLA"/>
    <s v="Resolved"/>
  </r>
  <r>
    <s v="TICKET-1132"/>
    <x v="132"/>
    <d v="2025-09-10T14:05:49"/>
    <x v="0"/>
    <x v="7"/>
    <s v="Year name message voice data. Protect word up today. Break drop already life."/>
    <x v="0"/>
    <x v="2"/>
    <n v="83.458815555553883"/>
    <x v="6"/>
    <x v="1"/>
    <x v="21"/>
    <s v="Missed SLA"/>
    <s v="Resolved"/>
  </r>
  <r>
    <s v="TICKET-1133"/>
    <x v="133"/>
    <d v="2025-07-21T17:05:13"/>
    <x v="3"/>
    <x v="3"/>
    <s v="I'm locked out of my account and can't reset my password. Maintain tree story research hair why."/>
    <x v="3"/>
    <x v="0"/>
    <n v="9.9665258334134705"/>
    <x v="1"/>
    <x v="2"/>
    <x v="7"/>
    <s v="Missed SLA"/>
    <s v="Resolved"/>
  </r>
  <r>
    <s v="TICKET-1134"/>
    <x v="134"/>
    <d v="2025-08-22T00:38:38"/>
    <x v="0"/>
    <x v="5"/>
    <s v="Memory process group arm attack indicate mother. View three prepare by."/>
    <x v="0"/>
    <x v="2"/>
    <n v="167.59663333342178"/>
    <x v="0"/>
    <x v="3"/>
    <x v="11"/>
    <s v="Missed SLA"/>
    <s v="Resolved"/>
  </r>
  <r>
    <s v="TICKET-1135"/>
    <x v="135"/>
    <d v="2025-06-29T00:46:12"/>
    <x v="5"/>
    <x v="6"/>
    <s v="Foreign sign be money cup raise keep. Right scene market."/>
    <x v="0"/>
    <x v="2"/>
    <n v="114.81629194447305"/>
    <x v="5"/>
    <x v="0"/>
    <x v="16"/>
    <s v="Missed SLA"/>
    <s v="Resolved"/>
  </r>
  <r>
    <s v="TICKET-1136"/>
    <x v="136"/>
    <d v="2025-09-17T23:47:19"/>
    <x v="2"/>
    <x v="6"/>
    <s v="My laptop's keyboard isn't working properly, some keys are stuck. Certain six among before."/>
    <x v="2"/>
    <x v="2"/>
    <n v="77.951536388893146"/>
    <x v="6"/>
    <x v="1"/>
    <x v="3"/>
    <s v="Missed SLA"/>
    <s v="Resolved"/>
  </r>
  <r>
    <s v="TICKET-1137"/>
    <x v="137"/>
    <d v="2025-06-30T23:16:51"/>
    <x v="2"/>
    <x v="1"/>
    <s v="My laptop's keyboard isn't working properly, some keys are stuck. Ago his against point garden drug."/>
    <x v="2"/>
    <x v="2"/>
    <n v="38.037633333296981"/>
    <x v="6"/>
    <x v="0"/>
    <x v="2"/>
    <s v="Missed SLA"/>
    <s v="Resolved"/>
  </r>
  <r>
    <s v="TICKET-1138"/>
    <x v="138"/>
    <d v="2025-08-20T12:41:10"/>
    <x v="1"/>
    <x v="0"/>
    <s v="Application X is crashing every time I open it. Any state food citizen."/>
    <x v="1"/>
    <x v="1"/>
    <n v="23.30690499994671"/>
    <x v="5"/>
    <x v="3"/>
    <x v="10"/>
    <s v="Missed SLA"/>
    <s v="Resolved"/>
  </r>
  <r>
    <s v="TICKET-1139"/>
    <x v="139"/>
    <d v="2025-08-27T10:24:43"/>
    <x v="4"/>
    <x v="6"/>
    <s v="Can't connect to the Wi-Fi. It's showing 'No internet access'. He particularly begin save area finally word."/>
    <x v="4"/>
    <x v="2"/>
    <n v="139.76372777792858"/>
    <x v="2"/>
    <x v="3"/>
    <x v="9"/>
    <s v="Missed SLA"/>
    <s v="Resolved"/>
  </r>
  <r>
    <s v="TICKET-1140"/>
    <x v="140"/>
    <d v="2025-08-06T01:50:41"/>
    <x v="2"/>
    <x v="8"/>
    <s v="My laptop's keyboard isn't working properly, some keys are stuck. Serious simply mind cost movie actually."/>
    <x v="2"/>
    <x v="1"/>
    <n v="14.877491944294889"/>
    <x v="5"/>
    <x v="3"/>
    <x v="6"/>
    <s v="Missed SLA"/>
    <s v="Resolved"/>
  </r>
  <r>
    <s v="TICKET-1141"/>
    <x v="141"/>
    <d v="2025-08-18T23:14:10"/>
    <x v="2"/>
    <x v="0"/>
    <s v="My laptop's keyboard isn't working properly, some keys are stuck. Social approach mother white."/>
    <x v="2"/>
    <x v="1"/>
    <n v="12.868507222097833"/>
    <x v="1"/>
    <x v="3"/>
    <x v="6"/>
    <s v="Missed SLA"/>
    <s v="Resolved"/>
  </r>
  <r>
    <s v="TICKET-1142"/>
    <x v="142"/>
    <d v="2025-09-14T21:34:39"/>
    <x v="4"/>
    <x v="4"/>
    <s v="Can't connect to the Wi-Fi. It's showing 'No internet access'. Enter room up sound nature."/>
    <x v="4"/>
    <x v="1"/>
    <n v="29.233325555396732"/>
    <x v="4"/>
    <x v="1"/>
    <x v="8"/>
    <s v="Missed SLA"/>
    <s v="Resolved"/>
  </r>
  <r>
    <s v="TICKET-1143"/>
    <x v="143"/>
    <d v="2025-08-06T22:49:37"/>
    <x v="2"/>
    <x v="3"/>
    <s v="My laptop's keyboard isn't working properly, some keys are stuck. Effort to since question."/>
    <x v="2"/>
    <x v="2"/>
    <n v="88.001805555482861"/>
    <x v="6"/>
    <x v="3"/>
    <x v="22"/>
    <s v="Missed SLA"/>
    <s v="Resolved"/>
  </r>
  <r>
    <s v="TICKET-1144"/>
    <x v="144"/>
    <d v="2025-06-27T15:18:06"/>
    <x v="1"/>
    <x v="8"/>
    <s v="Application X is crashing every time I open it. These drive president building."/>
    <x v="1"/>
    <x v="1"/>
    <n v="12.229459166759625"/>
    <x v="0"/>
    <x v="0"/>
    <x v="15"/>
    <s v="Missed SLA"/>
    <s v="Resolved"/>
  </r>
  <r>
    <s v="TICKET-1145"/>
    <x v="145"/>
    <d v="2025-08-31T17:50:14"/>
    <x v="6"/>
    <x v="3"/>
    <s v="Suddenly effort she without without."/>
    <x v="0"/>
    <x v="3"/>
    <n v="2.009704444441013"/>
    <x v="6"/>
    <x v="3"/>
    <x v="20"/>
    <s v="Within SLA"/>
    <s v="Resolved"/>
  </r>
  <r>
    <s v="TICKET-1146"/>
    <x v="146"/>
    <d v="2025-06-24T18:54:19"/>
    <x v="4"/>
    <x v="6"/>
    <s v="Can't connect to the Wi-Fi. It's showing 'No internet access'. Should that nation can difficult nice."/>
    <x v="0"/>
    <x v="0"/>
    <n v="7.8493558333721012"/>
    <x v="5"/>
    <x v="0"/>
    <x v="12"/>
    <s v="Missed SLA"/>
    <s v="Resolved"/>
  </r>
  <r>
    <s v="TICKET-1147"/>
    <x v="147"/>
    <d v="2025-09-06T05:01:09"/>
    <x v="5"/>
    <x v="3"/>
    <s v="Look scene real owner agent whose specific. Along they yourself character year or behind."/>
    <x v="0"/>
    <x v="2"/>
    <n v="84.07412638887763"/>
    <x v="5"/>
    <x v="1"/>
    <x v="8"/>
    <s v="Missed SLA"/>
    <s v="Resolved"/>
  </r>
  <r>
    <s v="TICKET-1148"/>
    <x v="148"/>
    <d v="2025-07-17T16:50:12"/>
    <x v="0"/>
    <x v="7"/>
    <s v="You reflect radio. Especially speech wish interesting wife."/>
    <x v="0"/>
    <x v="1"/>
    <n v="26.466056111035869"/>
    <x v="3"/>
    <x v="2"/>
    <x v="9"/>
    <s v="Missed SLA"/>
    <s v="Resolved"/>
  </r>
  <r>
    <s v="TICKET-1149"/>
    <x v="149"/>
    <d v="2025-08-01T04:13:25"/>
    <x v="2"/>
    <x v="0"/>
    <s v="My laptop's keyboard isn't working properly, some keys are stuck. Event pattern factor deep manager work."/>
    <x v="2"/>
    <x v="1"/>
    <n v="24.012929166667163"/>
    <x v="2"/>
    <x v="2"/>
    <x v="23"/>
    <s v="Missed SLA"/>
    <s v="Resol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82:B88"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items count="8">
        <item x="3"/>
        <item x="6"/>
        <item x="2"/>
        <item x="4"/>
        <item x="0"/>
        <item x="5"/>
        <item x="1"/>
        <item t="default"/>
      </items>
    </pivotField>
    <pivotField showAll="0"/>
    <pivotField showAll="0"/>
    <pivotField axis="axisRow" showAll="0">
      <items count="6">
        <item x="3"/>
        <item x="1"/>
        <item x="2"/>
        <item x="0"/>
        <item x="4"/>
        <item t="default"/>
      </items>
    </pivotField>
    <pivotField showAll="0"/>
    <pivotField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i>
    <i>
      <x v="1"/>
    </i>
    <i>
      <x v="2"/>
    </i>
    <i>
      <x v="3"/>
    </i>
    <i>
      <x v="4"/>
    </i>
    <i t="grand">
      <x/>
    </i>
  </rowItems>
  <colItems count="1">
    <i/>
  </colItems>
  <dataFields count="1">
    <dataField name="Count of ticket_id" fld="0" subtotal="count"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ayofWeek">
  <location ref="A5:B13"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showAll="0"/>
    <pivotField numFmtId="1" showAll="0"/>
    <pivotField axis="axisRow" showAll="0">
      <items count="8">
        <item x="6"/>
        <item x="1"/>
        <item x="5"/>
        <item x="3"/>
        <item x="2"/>
        <item x="0"/>
        <item x="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
    <i>
      <x/>
    </i>
    <i>
      <x v="1"/>
    </i>
    <i>
      <x v="2"/>
    </i>
    <i>
      <x v="3"/>
    </i>
    <i>
      <x v="4"/>
    </i>
    <i>
      <x v="5"/>
    </i>
    <i>
      <x v="6"/>
    </i>
    <i t="grand">
      <x/>
    </i>
  </rowItems>
  <colItems count="1">
    <i/>
  </colItems>
  <dataFields count="1">
    <dataField name="Count of ticke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ssigned_analyst">
  <location ref="A96:B107" firstHeaderRow="1" firstDataRow="1" firstDataCol="1"/>
  <pivotFields count="16">
    <pivotField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items count="8">
        <item x="3"/>
        <item x="6"/>
        <item x="2"/>
        <item x="4"/>
        <item x="0"/>
        <item x="5"/>
        <item x="1"/>
        <item t="default"/>
      </items>
    </pivotField>
    <pivotField axis="axisRow" showAll="0" sortType="descending">
      <items count="11">
        <item x="7"/>
        <item x="6"/>
        <item x="5"/>
        <item x="3"/>
        <item x="4"/>
        <item x="9"/>
        <item x="8"/>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0"/>
        <item x="2"/>
        <item x="1"/>
        <item t="default"/>
      </items>
    </pivotField>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1">
    <i>
      <x v="1"/>
    </i>
    <i>
      <x v="2"/>
    </i>
    <i>
      <x v="7"/>
    </i>
    <i>
      <x v="5"/>
    </i>
    <i>
      <x v="3"/>
    </i>
    <i>
      <x v="8"/>
    </i>
    <i>
      <x/>
    </i>
    <i>
      <x v="4"/>
    </i>
    <i>
      <x v="6"/>
    </i>
    <i>
      <x v="9"/>
    </i>
    <i t="grand">
      <x/>
    </i>
  </rowItems>
  <colItems count="1">
    <i/>
  </colItems>
  <dataFields count="1">
    <dataField name="Avg ResolutionTimeHours" fld="8" subtotal="average" baseField="4" baseItem="1" numFmtId="1"/>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A62:B70" firstHeaderRow="1" firstDataRow="1" firstDataCol="1"/>
  <pivotFields count="16">
    <pivotField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axis="axisRow" showAll="0">
      <items count="8">
        <item x="3"/>
        <item x="6"/>
        <item x="2"/>
        <item x="4"/>
        <item x="0"/>
        <item x="5"/>
        <item x="1"/>
        <item t="default"/>
      </items>
    </pivotField>
    <pivotField showAll="0"/>
    <pivotField showAll="0"/>
    <pivotField showAll="0"/>
    <pivotField showAll="0"/>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i>
    <i>
      <x v="1"/>
    </i>
    <i>
      <x v="2"/>
    </i>
    <i>
      <x v="3"/>
    </i>
    <i>
      <x v="4"/>
    </i>
    <i>
      <x v="5"/>
    </i>
    <i>
      <x v="6"/>
    </i>
    <i t="grand">
      <x/>
    </i>
  </rowItems>
  <colItems count="1">
    <i/>
  </colItems>
  <dataFields count="1">
    <dataField name="Average ResolutionTimeHours" fld="8" subtotal="average" baseField="3"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A36:B41"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showAll="0"/>
    <pivotField numFmtId="1"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2"/>
    </i>
    <i>
      <x v="3"/>
    </i>
    <i>
      <x/>
    </i>
    <i>
      <x v="1"/>
    </i>
    <i t="grand">
      <x/>
    </i>
  </rowItems>
  <colItems count="1">
    <i/>
  </colItems>
  <dataFields count="1">
    <dataField name="Count of ticket_id" fld="0"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iority" colHeaderCaption="Priority">
  <location ref="A53:B58" firstHeaderRow="1" firstDataRow="1" firstDataCol="1"/>
  <pivotFields count="16">
    <pivotField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axis="axisRow" showAll="0">
      <items count="5">
        <item x="3"/>
        <item x="0"/>
        <item x="2"/>
        <item x="1"/>
        <item t="default"/>
      </items>
    </pivotField>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
    <i>
      <x/>
    </i>
    <i>
      <x v="1"/>
    </i>
    <i>
      <x v="2"/>
    </i>
    <i>
      <x v="3"/>
    </i>
    <i t="grand">
      <x/>
    </i>
  </rowItems>
  <colItems count="1">
    <i/>
  </colItems>
  <dataFields count="1">
    <dataField name="Avg ResolutionTimeHours" fld="8" subtotal="average" baseField="3"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ourofDay">
  <location ref="A18:B31" firstHeaderRow="1" firstDataRow="1" firstDataCol="1"/>
  <pivotFields count="16">
    <pivotField dataField="1" showAll="0"/>
    <pivotField numFmtId="164"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4" showAll="0"/>
    <pivotField showAll="0"/>
    <pivotField showAll="0"/>
    <pivotField showAll="0"/>
    <pivotField showAll="0"/>
    <pivotField showAll="0"/>
    <pivotField numFmtId="1"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Count of ticke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21" unboundColumnsRight="6">
    <queryTableFields count="14">
      <queryTableField id="1" name="ticket_id" tableColumnId="1"/>
      <queryTableField id="2" name="submission_date" tableColumnId="2"/>
      <queryTableField id="3" name="resolution_date" tableColumnId="3"/>
      <queryTableField id="4" name="category" tableColumnId="4"/>
      <queryTableField id="5" name="assigned_analyst" tableColumnId="5"/>
      <queryTableField id="6" name="description" tableColumnId="6"/>
      <queryTableField id="20" dataBound="0" tableColumnId="20"/>
      <queryTableField id="7" name="priority"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5"/>
  </pivotTables>
  <data>
    <tabular pivotCacheId="1935639996">
      <items count="7">
        <i x="3" s="1"/>
        <i x="6" s="1"/>
        <i x="2" s="1"/>
        <i x="4"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4" name="PivotTable5"/>
  </pivotTables>
  <data>
    <tabular pivotCacheId="1935639996">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priority" cache="Slicer_priority" caption="prior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help_desk_tickets" displayName="help_desk_tickets" ref="A1:N151" tableType="queryTable" totalsRowShown="0">
  <autoFilter ref="A1:N151"/>
  <tableColumns count="14">
    <tableColumn id="1" uniqueName="1" name="ticket_id" queryTableFieldId="1" dataDxfId="13"/>
    <tableColumn id="2" uniqueName="2" name="submission_date" queryTableFieldId="2" dataDxfId="12"/>
    <tableColumn id="3" uniqueName="3" name="resolution_date" queryTableFieldId="3" dataDxfId="11"/>
    <tableColumn id="4" uniqueName="4" name="category" queryTableFieldId="4" dataDxfId="10"/>
    <tableColumn id="5" uniqueName="5" name="assigned_analyst" queryTableFieldId="5" dataDxfId="9"/>
    <tableColumn id="6" uniqueName="6" name="description" queryTableFieldId="6" dataDxfId="8"/>
    <tableColumn id="20" uniqueName="20" name="Main_Issue" queryTableFieldId="20" dataDxfId="7"/>
    <tableColumn id="7" uniqueName="7" name="priority" queryTableFieldId="7" dataDxfId="6"/>
    <tableColumn id="8" uniqueName="8" name="ResolutionTimeHours" queryTableFieldId="8" dataDxfId="5">
      <calculatedColumnFormula>(help_desk_tickets[[#This Row],[resolution_date]]-help_desk_tickets[[#This Row],[submission_date]])*24</calculatedColumnFormula>
    </tableColumn>
    <tableColumn id="9" uniqueName="9" name="DayofWeek" queryTableFieldId="9" dataDxfId="4">
      <calculatedColumnFormula>TEXT(help_desk_tickets[[#This Row],[submission_date]],"dddd")</calculatedColumnFormula>
    </tableColumn>
    <tableColumn id="10" uniqueName="10" name="Month" queryTableFieldId="10" dataDxfId="3">
      <calculatedColumnFormula>TEXT(help_desk_tickets[[#This Row],[submission_date]],"mmm yyyy")</calculatedColumnFormula>
    </tableColumn>
    <tableColumn id="11" uniqueName="11" name="HourofDay" queryTableFieldId="11" dataDxfId="2">
      <calculatedColumnFormula>HOUR(help_desk_tickets[[#This Row],[submission_date]])</calculatedColumnFormula>
    </tableColumn>
    <tableColumn id="12" uniqueName="12" name="SLA Flag" queryTableFieldId="12" dataDxfId="1">
      <calculatedColumnFormula>IF(help_desk_tickets[[#This Row],[ResolutionTimeHours]]&lt;=4,"Within SLA","Missed SLA")</calculatedColumnFormula>
    </tableColumn>
    <tableColumn id="13" uniqueName="13" name="Resolved Flag" queryTableFieldId="13" dataDxfId="0">
      <calculatedColumnFormula>IF(help_desk_tickets[[#This Row],[resolution_date]]="","Open","Resolved")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zoomScaleNormal="100" workbookViewId="0">
      <selection activeCell="F1" sqref="F1:F1048576"/>
    </sheetView>
  </sheetViews>
  <sheetFormatPr defaultRowHeight="14.4" x14ac:dyDescent="0.3"/>
  <cols>
    <col min="1" max="1" width="11.109375" bestFit="1" customWidth="1"/>
    <col min="2" max="2" width="17.33203125" bestFit="1" customWidth="1"/>
    <col min="3" max="3" width="16.5546875" bestFit="1" customWidth="1"/>
    <col min="4" max="4" width="10.21875" bestFit="1" customWidth="1"/>
    <col min="5" max="5" width="17.33203125" bestFit="1" customWidth="1"/>
    <col min="6" max="6" width="11" customWidth="1"/>
    <col min="7" max="7" width="19" customWidth="1"/>
    <col min="8" max="8" width="9.21875" bestFit="1" customWidth="1"/>
    <col min="9" max="9" width="21.21875" style="2" bestFit="1" customWidth="1"/>
    <col min="12" max="12" width="12.21875" bestFit="1" customWidth="1"/>
    <col min="13" max="13" width="10.109375" bestFit="1" customWidth="1"/>
    <col min="14" max="14" width="14.21875" bestFit="1" customWidth="1"/>
    <col min="18" max="18" width="18.77734375" bestFit="1" customWidth="1"/>
  </cols>
  <sheetData>
    <row r="1" spans="1:14" x14ac:dyDescent="0.3">
      <c r="A1" t="s">
        <v>0</v>
      </c>
      <c r="B1" t="s">
        <v>1</v>
      </c>
      <c r="C1" t="s">
        <v>2</v>
      </c>
      <c r="D1" t="s">
        <v>3</v>
      </c>
      <c r="E1" t="s">
        <v>4</v>
      </c>
      <c r="F1" t="s">
        <v>5</v>
      </c>
      <c r="G1" t="s">
        <v>365</v>
      </c>
      <c r="H1" t="s">
        <v>6</v>
      </c>
      <c r="I1" s="2" t="s">
        <v>328</v>
      </c>
      <c r="J1" t="s">
        <v>329</v>
      </c>
      <c r="K1" t="s">
        <v>330</v>
      </c>
      <c r="L1" t="s">
        <v>331</v>
      </c>
      <c r="M1" t="s">
        <v>332</v>
      </c>
      <c r="N1" t="s">
        <v>333</v>
      </c>
    </row>
    <row r="2" spans="1:14" x14ac:dyDescent="0.3">
      <c r="A2" t="s">
        <v>7</v>
      </c>
      <c r="B2" s="1">
        <v>45835.941851539355</v>
      </c>
      <c r="C2" s="1">
        <v>45836.157414849535</v>
      </c>
      <c r="D2" t="s">
        <v>8</v>
      </c>
      <c r="E2" t="s">
        <v>9</v>
      </c>
      <c r="F2" t="s">
        <v>10</v>
      </c>
      <c r="G2" t="s">
        <v>8</v>
      </c>
      <c r="H2" t="s">
        <v>11</v>
      </c>
      <c r="I2" s="2">
        <f>(help_desk_tickets[[#This Row],[resolution_date]]-help_desk_tickets[[#This Row],[submission_date]])*24</f>
        <v>5.1735194443026558</v>
      </c>
      <c r="J2" t="str">
        <f>TEXT(help_desk_tickets[[#This Row],[submission_date]],"dddd")</f>
        <v>Friday</v>
      </c>
      <c r="K2" t="str">
        <f>TEXT(help_desk_tickets[[#This Row],[submission_date]],"mmm yyyy")</f>
        <v>Jun 2025</v>
      </c>
      <c r="L2">
        <f>HOUR(help_desk_tickets[[#This Row],[submission_date]])</f>
        <v>22</v>
      </c>
      <c r="M2" t="str">
        <f>IF(help_desk_tickets[[#This Row],[ResolutionTimeHours]]&lt;=4,"Within SLA","Missed SLA")</f>
        <v>Missed SLA</v>
      </c>
      <c r="N2" t="str">
        <f>IF(help_desk_tickets[[#This Row],[resolution_date]]="","Open","Resolved")</f>
        <v>Resolved</v>
      </c>
    </row>
    <row r="3" spans="1:14" x14ac:dyDescent="0.3">
      <c r="A3" t="s">
        <v>12</v>
      </c>
      <c r="B3" s="1">
        <v>45901.811099560182</v>
      </c>
      <c r="C3" s="1">
        <v>45903.304232997689</v>
      </c>
      <c r="D3" t="s">
        <v>13</v>
      </c>
      <c r="E3" t="s">
        <v>14</v>
      </c>
      <c r="F3" t="s">
        <v>15</v>
      </c>
      <c r="G3" t="s">
        <v>364</v>
      </c>
      <c r="H3" t="s">
        <v>16</v>
      </c>
      <c r="I3" s="2">
        <f>(help_desk_tickets[[#This Row],[resolution_date]]-help_desk_tickets[[#This Row],[submission_date]])*24</f>
        <v>35.835202500165906</v>
      </c>
      <c r="J3" t="str">
        <f>TEXT(help_desk_tickets[[#This Row],[submission_date]],"dddd")</f>
        <v>Monday</v>
      </c>
      <c r="K3" t="str">
        <f>TEXT(help_desk_tickets[[#This Row],[submission_date]],"mmm yyyy")</f>
        <v>Sep 2025</v>
      </c>
      <c r="L3">
        <f>HOUR(help_desk_tickets[[#This Row],[submission_date]])</f>
        <v>19</v>
      </c>
      <c r="M3" t="str">
        <f>IF(help_desk_tickets[[#This Row],[ResolutionTimeHours]]&lt;=4,"Within SLA","Missed SLA")</f>
        <v>Missed SLA</v>
      </c>
      <c r="N3" t="str">
        <f>IF(help_desk_tickets[[#This Row],[resolution_date]]="","Open","Resolved")</f>
        <v>Resolved</v>
      </c>
    </row>
    <row r="4" spans="1:14" x14ac:dyDescent="0.3">
      <c r="A4" t="s">
        <v>17</v>
      </c>
      <c r="B4" s="1">
        <v>45904.397251620372</v>
      </c>
      <c r="C4" s="1">
        <v>45905.993478171295</v>
      </c>
      <c r="D4" t="s">
        <v>8</v>
      </c>
      <c r="E4" t="s">
        <v>18</v>
      </c>
      <c r="F4" t="s">
        <v>19</v>
      </c>
      <c r="G4" t="s">
        <v>8</v>
      </c>
      <c r="H4" t="s">
        <v>16</v>
      </c>
      <c r="I4" s="2">
        <f>(help_desk_tickets[[#This Row],[resolution_date]]-help_desk_tickets[[#This Row],[submission_date]])*24</f>
        <v>38.309437222138513</v>
      </c>
      <c r="J4" t="str">
        <f>TEXT(help_desk_tickets[[#This Row],[submission_date]],"dddd")</f>
        <v>Thursday</v>
      </c>
      <c r="K4" t="str">
        <f>TEXT(help_desk_tickets[[#This Row],[submission_date]],"mmm yyyy")</f>
        <v>Sep 2025</v>
      </c>
      <c r="L4">
        <f>HOUR(help_desk_tickets[[#This Row],[submission_date]])</f>
        <v>9</v>
      </c>
      <c r="M4" t="str">
        <f>IF(help_desk_tickets[[#This Row],[ResolutionTimeHours]]&lt;=4,"Within SLA","Missed SLA")</f>
        <v>Missed SLA</v>
      </c>
      <c r="N4" t="str">
        <f>IF(help_desk_tickets[[#This Row],[resolution_date]]="","Open","Resolved")</f>
        <v>Resolved</v>
      </c>
    </row>
    <row r="5" spans="1:14" x14ac:dyDescent="0.3">
      <c r="A5" t="s">
        <v>20</v>
      </c>
      <c r="B5" s="1">
        <v>45866.74136521991</v>
      </c>
      <c r="C5" s="1">
        <v>45867.068278449071</v>
      </c>
      <c r="D5" t="s">
        <v>21</v>
      </c>
      <c r="E5" t="s">
        <v>22</v>
      </c>
      <c r="F5" t="s">
        <v>23</v>
      </c>
      <c r="G5" t="s">
        <v>366</v>
      </c>
      <c r="H5" t="s">
        <v>11</v>
      </c>
      <c r="I5" s="2">
        <f>(help_desk_tickets[[#This Row],[resolution_date]]-help_desk_tickets[[#This Row],[submission_date]])*24</f>
        <v>7.8459174998570234</v>
      </c>
      <c r="J5" t="str">
        <f>TEXT(help_desk_tickets[[#This Row],[submission_date]],"dddd")</f>
        <v>Monday</v>
      </c>
      <c r="K5" t="str">
        <f>TEXT(help_desk_tickets[[#This Row],[submission_date]],"mmm yyyy")</f>
        <v>Jul 2025</v>
      </c>
      <c r="L5">
        <f>HOUR(help_desk_tickets[[#This Row],[submission_date]])</f>
        <v>17</v>
      </c>
      <c r="M5" t="str">
        <f>IF(help_desk_tickets[[#This Row],[ResolutionTimeHours]]&lt;=4,"Within SLA","Missed SLA")</f>
        <v>Missed SLA</v>
      </c>
      <c r="N5" t="str">
        <f>IF(help_desk_tickets[[#This Row],[resolution_date]]="","Open","Resolved")</f>
        <v>Resolved</v>
      </c>
    </row>
    <row r="6" spans="1:14" x14ac:dyDescent="0.3">
      <c r="A6" t="s">
        <v>24</v>
      </c>
      <c r="B6" s="1">
        <v>45903.907044247688</v>
      </c>
      <c r="C6" s="1">
        <v>45904.286888356481</v>
      </c>
      <c r="D6" t="s">
        <v>13</v>
      </c>
      <c r="E6" t="s">
        <v>25</v>
      </c>
      <c r="F6" t="s">
        <v>26</v>
      </c>
      <c r="G6" t="s">
        <v>364</v>
      </c>
      <c r="H6" t="s">
        <v>11</v>
      </c>
      <c r="I6" s="2">
        <f>(help_desk_tickets[[#This Row],[resolution_date]]-help_desk_tickets[[#This Row],[submission_date]])*24</f>
        <v>9.1162586110294797</v>
      </c>
      <c r="J6" t="str">
        <f>TEXT(help_desk_tickets[[#This Row],[submission_date]],"dddd")</f>
        <v>Wednesday</v>
      </c>
      <c r="K6" t="str">
        <f>TEXT(help_desk_tickets[[#This Row],[submission_date]],"mmm yyyy")</f>
        <v>Sep 2025</v>
      </c>
      <c r="L6">
        <f>HOUR(help_desk_tickets[[#This Row],[submission_date]])</f>
        <v>21</v>
      </c>
      <c r="M6" t="str">
        <f>IF(help_desk_tickets[[#This Row],[ResolutionTimeHours]]&lt;=4,"Within SLA","Missed SLA")</f>
        <v>Missed SLA</v>
      </c>
      <c r="N6" t="str">
        <f>IF(help_desk_tickets[[#This Row],[resolution_date]]="","Open","Resolved")</f>
        <v>Resolved</v>
      </c>
    </row>
    <row r="7" spans="1:14" x14ac:dyDescent="0.3">
      <c r="A7" t="s">
        <v>27</v>
      </c>
      <c r="B7" s="1">
        <v>45873.856022048611</v>
      </c>
      <c r="C7" s="1">
        <v>45879.411592372686</v>
      </c>
      <c r="D7" t="s">
        <v>13</v>
      </c>
      <c r="E7" t="s">
        <v>18</v>
      </c>
      <c r="F7" t="s">
        <v>28</v>
      </c>
      <c r="G7" t="s">
        <v>364</v>
      </c>
      <c r="H7" t="s">
        <v>29</v>
      </c>
      <c r="I7" s="2">
        <f>(help_desk_tickets[[#This Row],[resolution_date]]-help_desk_tickets[[#This Row],[submission_date]])*24</f>
        <v>133.33368777780561</v>
      </c>
      <c r="J7" t="str">
        <f>TEXT(help_desk_tickets[[#This Row],[submission_date]],"dddd")</f>
        <v>Monday</v>
      </c>
      <c r="K7" t="str">
        <f>TEXT(help_desk_tickets[[#This Row],[submission_date]],"mmm yyyy")</f>
        <v>Aug 2025</v>
      </c>
      <c r="L7">
        <f>HOUR(help_desk_tickets[[#This Row],[submission_date]])</f>
        <v>20</v>
      </c>
      <c r="M7" t="str">
        <f>IF(help_desk_tickets[[#This Row],[ResolutionTimeHours]]&lt;=4,"Within SLA","Missed SLA")</f>
        <v>Missed SLA</v>
      </c>
      <c r="N7" t="str">
        <f>IF(help_desk_tickets[[#This Row],[resolution_date]]="","Open","Resolved")</f>
        <v>Resolved</v>
      </c>
    </row>
    <row r="8" spans="1:14" x14ac:dyDescent="0.3">
      <c r="A8" t="s">
        <v>30</v>
      </c>
      <c r="B8" s="1">
        <v>45891.443237013889</v>
      </c>
      <c r="C8" s="1">
        <v>45892.591544872688</v>
      </c>
      <c r="D8" t="s">
        <v>31</v>
      </c>
      <c r="E8" t="s">
        <v>32</v>
      </c>
      <c r="F8" t="s">
        <v>33</v>
      </c>
      <c r="G8" t="s">
        <v>367</v>
      </c>
      <c r="H8" t="s">
        <v>29</v>
      </c>
      <c r="I8" s="2">
        <f>(help_desk_tickets[[#This Row],[resolution_date]]-help_desk_tickets[[#This Row],[submission_date]])*24</f>
        <v>27.559388611174654</v>
      </c>
      <c r="J8" t="str">
        <f>TEXT(help_desk_tickets[[#This Row],[submission_date]],"dddd")</f>
        <v>Friday</v>
      </c>
      <c r="K8" t="str">
        <f>TEXT(help_desk_tickets[[#This Row],[submission_date]],"mmm yyyy")</f>
        <v>Aug 2025</v>
      </c>
      <c r="L8">
        <f>HOUR(help_desk_tickets[[#This Row],[submission_date]])</f>
        <v>10</v>
      </c>
      <c r="M8" t="str">
        <f>IF(help_desk_tickets[[#This Row],[ResolutionTimeHours]]&lt;=4,"Within SLA","Missed SLA")</f>
        <v>Missed SLA</v>
      </c>
      <c r="N8" t="str">
        <f>IF(help_desk_tickets[[#This Row],[resolution_date]]="","Open","Resolved")</f>
        <v>Resolved</v>
      </c>
    </row>
    <row r="9" spans="1:14" x14ac:dyDescent="0.3">
      <c r="A9" t="s">
        <v>34</v>
      </c>
      <c r="B9" s="1">
        <v>45843.321851516201</v>
      </c>
      <c r="C9" s="1">
        <v>45847.851614560182</v>
      </c>
      <c r="D9" t="s">
        <v>13</v>
      </c>
      <c r="E9" t="s">
        <v>35</v>
      </c>
      <c r="F9" t="s">
        <v>36</v>
      </c>
      <c r="G9" t="s">
        <v>364</v>
      </c>
      <c r="H9" t="s">
        <v>29</v>
      </c>
      <c r="I9" s="2">
        <f>(help_desk_tickets[[#This Row],[resolution_date]]-help_desk_tickets[[#This Row],[submission_date]])*24</f>
        <v>108.71431305556325</v>
      </c>
      <c r="J9" t="str">
        <f>TEXT(help_desk_tickets[[#This Row],[submission_date]],"dddd")</f>
        <v>Saturday</v>
      </c>
      <c r="K9" t="str">
        <f>TEXT(help_desk_tickets[[#This Row],[submission_date]],"mmm yyyy")</f>
        <v>Jul 2025</v>
      </c>
      <c r="L9">
        <f>HOUR(help_desk_tickets[[#This Row],[submission_date]])</f>
        <v>7</v>
      </c>
      <c r="M9" t="str">
        <f>IF(help_desk_tickets[[#This Row],[ResolutionTimeHours]]&lt;=4,"Within SLA","Missed SLA")</f>
        <v>Missed SLA</v>
      </c>
      <c r="N9" t="str">
        <f>IF(help_desk_tickets[[#This Row],[resolution_date]]="","Open","Resolved")</f>
        <v>Resolved</v>
      </c>
    </row>
    <row r="10" spans="1:14" x14ac:dyDescent="0.3">
      <c r="A10" t="s">
        <v>37</v>
      </c>
      <c r="B10" s="1">
        <v>45845.695295972226</v>
      </c>
      <c r="C10" s="1">
        <v>45846.419769224536</v>
      </c>
      <c r="D10" t="s">
        <v>21</v>
      </c>
      <c r="E10" t="s">
        <v>35</v>
      </c>
      <c r="F10" t="s">
        <v>38</v>
      </c>
      <c r="G10" t="s">
        <v>366</v>
      </c>
      <c r="H10" t="s">
        <v>16</v>
      </c>
      <c r="I10" s="2">
        <f>(help_desk_tickets[[#This Row],[resolution_date]]-help_desk_tickets[[#This Row],[submission_date]])*24</f>
        <v>17.387358055450022</v>
      </c>
      <c r="J10" t="str">
        <f>TEXT(help_desk_tickets[[#This Row],[submission_date]],"dddd")</f>
        <v>Monday</v>
      </c>
      <c r="K10" t="str">
        <f>TEXT(help_desk_tickets[[#This Row],[submission_date]],"mmm yyyy")</f>
        <v>Jul 2025</v>
      </c>
      <c r="L10">
        <f>HOUR(help_desk_tickets[[#This Row],[submission_date]])</f>
        <v>16</v>
      </c>
      <c r="M10" t="str">
        <f>IF(help_desk_tickets[[#This Row],[ResolutionTimeHours]]&lt;=4,"Within SLA","Missed SLA")</f>
        <v>Missed SLA</v>
      </c>
      <c r="N10" t="str">
        <f>IF(help_desk_tickets[[#This Row],[resolution_date]]="","Open","Resolved")</f>
        <v>Resolved</v>
      </c>
    </row>
    <row r="11" spans="1:14" x14ac:dyDescent="0.3">
      <c r="A11" t="s">
        <v>39</v>
      </c>
      <c r="B11" s="1">
        <v>45910.617740416666</v>
      </c>
      <c r="C11" s="1">
        <v>45911.83237329861</v>
      </c>
      <c r="D11" t="s">
        <v>13</v>
      </c>
      <c r="E11" t="s">
        <v>18</v>
      </c>
      <c r="F11" t="s">
        <v>40</v>
      </c>
      <c r="G11" t="s">
        <v>364</v>
      </c>
      <c r="H11" t="s">
        <v>16</v>
      </c>
      <c r="I11" s="2">
        <f>(help_desk_tickets[[#This Row],[resolution_date]]-help_desk_tickets[[#This Row],[submission_date]])*24</f>
        <v>29.151189166645054</v>
      </c>
      <c r="J11" t="str">
        <f>TEXT(help_desk_tickets[[#This Row],[submission_date]],"dddd")</f>
        <v>Wednesday</v>
      </c>
      <c r="K11" t="str">
        <f>TEXT(help_desk_tickets[[#This Row],[submission_date]],"mmm yyyy")</f>
        <v>Sep 2025</v>
      </c>
      <c r="L11">
        <f>HOUR(help_desk_tickets[[#This Row],[submission_date]])</f>
        <v>14</v>
      </c>
      <c r="M11" t="str">
        <f>IF(help_desk_tickets[[#This Row],[ResolutionTimeHours]]&lt;=4,"Within SLA","Missed SLA")</f>
        <v>Missed SLA</v>
      </c>
      <c r="N11" t="str">
        <f>IF(help_desk_tickets[[#This Row],[resolution_date]]="","Open","Resolved")</f>
        <v>Resolved</v>
      </c>
    </row>
    <row r="12" spans="1:14" x14ac:dyDescent="0.3">
      <c r="A12" t="s">
        <v>41</v>
      </c>
      <c r="B12" s="1">
        <v>45896.555576678242</v>
      </c>
      <c r="C12" s="1">
        <v>45902.686473993053</v>
      </c>
      <c r="D12" t="s">
        <v>13</v>
      </c>
      <c r="E12" t="s">
        <v>42</v>
      </c>
      <c r="F12" t="s">
        <v>43</v>
      </c>
      <c r="G12" t="s">
        <v>364</v>
      </c>
      <c r="H12" t="s">
        <v>29</v>
      </c>
      <c r="I12" s="2">
        <f>(help_desk_tickets[[#This Row],[resolution_date]]-help_desk_tickets[[#This Row],[submission_date]])*24</f>
        <v>147.14153555547819</v>
      </c>
      <c r="J12" t="str">
        <f>TEXT(help_desk_tickets[[#This Row],[submission_date]],"dddd")</f>
        <v>Wednesday</v>
      </c>
      <c r="K12" t="str">
        <f>TEXT(help_desk_tickets[[#This Row],[submission_date]],"mmm yyyy")</f>
        <v>Aug 2025</v>
      </c>
      <c r="L12">
        <f>HOUR(help_desk_tickets[[#This Row],[submission_date]])</f>
        <v>13</v>
      </c>
      <c r="M12" t="str">
        <f>IF(help_desk_tickets[[#This Row],[ResolutionTimeHours]]&lt;=4,"Within SLA","Missed SLA")</f>
        <v>Missed SLA</v>
      </c>
      <c r="N12" t="str">
        <f>IF(help_desk_tickets[[#This Row],[resolution_date]]="","Open","Resolved")</f>
        <v>Resolved</v>
      </c>
    </row>
    <row r="13" spans="1:14" x14ac:dyDescent="0.3">
      <c r="A13" t="s">
        <v>44</v>
      </c>
      <c r="B13" s="1">
        <v>45832.080772222223</v>
      </c>
      <c r="C13" s="1">
        <v>45832.240656608796</v>
      </c>
      <c r="D13" t="s">
        <v>45</v>
      </c>
      <c r="E13" t="s">
        <v>46</v>
      </c>
      <c r="F13" t="s">
        <v>47</v>
      </c>
      <c r="G13" t="s">
        <v>368</v>
      </c>
      <c r="H13" t="s">
        <v>11</v>
      </c>
      <c r="I13" s="2">
        <f>(help_desk_tickets[[#This Row],[resolution_date]]-help_desk_tickets[[#This Row],[submission_date]])*24</f>
        <v>3.8372252777335234</v>
      </c>
      <c r="J13" t="str">
        <f>TEXT(help_desk_tickets[[#This Row],[submission_date]],"dddd")</f>
        <v>Tuesday</v>
      </c>
      <c r="K13" t="str">
        <f>TEXT(help_desk_tickets[[#This Row],[submission_date]],"mmm yyyy")</f>
        <v>Jun 2025</v>
      </c>
      <c r="L13">
        <f>HOUR(help_desk_tickets[[#This Row],[submission_date]])</f>
        <v>1</v>
      </c>
      <c r="M13" t="str">
        <f>IF(help_desk_tickets[[#This Row],[ResolutionTimeHours]]&lt;=4,"Within SLA","Missed SLA")</f>
        <v>Within SLA</v>
      </c>
      <c r="N13" t="str">
        <f>IF(help_desk_tickets[[#This Row],[resolution_date]]="","Open","Resolved")</f>
        <v>Resolved</v>
      </c>
    </row>
    <row r="14" spans="1:14" x14ac:dyDescent="0.3">
      <c r="A14" t="s">
        <v>48</v>
      </c>
      <c r="B14" s="1">
        <v>45836.410961250003</v>
      </c>
      <c r="C14" s="1">
        <v>45837.124087824071</v>
      </c>
      <c r="D14" t="s">
        <v>45</v>
      </c>
      <c r="E14" t="s">
        <v>9</v>
      </c>
      <c r="F14" t="s">
        <v>49</v>
      </c>
      <c r="G14" t="s">
        <v>368</v>
      </c>
      <c r="H14" t="s">
        <v>16</v>
      </c>
      <c r="I14" s="2">
        <f>(help_desk_tickets[[#This Row],[resolution_date]]-help_desk_tickets[[#This Row],[submission_date]])*24</f>
        <v>17.115037777635735</v>
      </c>
      <c r="J14" t="str">
        <f>TEXT(help_desk_tickets[[#This Row],[submission_date]],"dddd")</f>
        <v>Saturday</v>
      </c>
      <c r="K14" t="str">
        <f>TEXT(help_desk_tickets[[#This Row],[submission_date]],"mmm yyyy")</f>
        <v>Jun 2025</v>
      </c>
      <c r="L14">
        <f>HOUR(help_desk_tickets[[#This Row],[submission_date]])</f>
        <v>9</v>
      </c>
      <c r="M14" t="str">
        <f>IF(help_desk_tickets[[#This Row],[ResolutionTimeHours]]&lt;=4,"Within SLA","Missed SLA")</f>
        <v>Missed SLA</v>
      </c>
      <c r="N14" t="str">
        <f>IF(help_desk_tickets[[#This Row],[resolution_date]]="","Open","Resolved")</f>
        <v>Resolved</v>
      </c>
    </row>
    <row r="15" spans="1:14" x14ac:dyDescent="0.3">
      <c r="A15" t="s">
        <v>50</v>
      </c>
      <c r="B15" s="1">
        <v>45860.381175960647</v>
      </c>
      <c r="C15" s="1">
        <v>45864.663007303243</v>
      </c>
      <c r="D15" t="s">
        <v>13</v>
      </c>
      <c r="E15" t="s">
        <v>35</v>
      </c>
      <c r="F15" t="s">
        <v>51</v>
      </c>
      <c r="G15" t="s">
        <v>364</v>
      </c>
      <c r="H15" t="s">
        <v>29</v>
      </c>
      <c r="I15" s="2">
        <f>(help_desk_tickets[[#This Row],[resolution_date]]-help_desk_tickets[[#This Row],[submission_date]])*24</f>
        <v>102.76395222230349</v>
      </c>
      <c r="J15" t="str">
        <f>TEXT(help_desk_tickets[[#This Row],[submission_date]],"dddd")</f>
        <v>Tuesday</v>
      </c>
      <c r="K15" t="str">
        <f>TEXT(help_desk_tickets[[#This Row],[submission_date]],"mmm yyyy")</f>
        <v>Jul 2025</v>
      </c>
      <c r="L15">
        <f>HOUR(help_desk_tickets[[#This Row],[submission_date]])</f>
        <v>9</v>
      </c>
      <c r="M15" t="str">
        <f>IF(help_desk_tickets[[#This Row],[ResolutionTimeHours]]&lt;=4,"Within SLA","Missed SLA")</f>
        <v>Missed SLA</v>
      </c>
      <c r="N15" t="str">
        <f>IF(help_desk_tickets[[#This Row],[resolution_date]]="","Open","Resolved")</f>
        <v>Resolved</v>
      </c>
    </row>
    <row r="16" spans="1:14" x14ac:dyDescent="0.3">
      <c r="A16" t="s">
        <v>52</v>
      </c>
      <c r="B16" s="1">
        <v>45847.939561192128</v>
      </c>
      <c r="C16" s="1">
        <v>45848.049673622685</v>
      </c>
      <c r="D16" t="s">
        <v>13</v>
      </c>
      <c r="E16" t="s">
        <v>14</v>
      </c>
      <c r="F16" t="s">
        <v>53</v>
      </c>
      <c r="G16" t="s">
        <v>364</v>
      </c>
      <c r="H16" t="s">
        <v>11</v>
      </c>
      <c r="I16" s="2">
        <f>(help_desk_tickets[[#This Row],[resolution_date]]-help_desk_tickets[[#This Row],[submission_date]])*24</f>
        <v>2.6426983333658427</v>
      </c>
      <c r="J16" t="str">
        <f>TEXT(help_desk_tickets[[#This Row],[submission_date]],"dddd")</f>
        <v>Wednesday</v>
      </c>
      <c r="K16" t="str">
        <f>TEXT(help_desk_tickets[[#This Row],[submission_date]],"mmm yyyy")</f>
        <v>Jul 2025</v>
      </c>
      <c r="L16">
        <f>HOUR(help_desk_tickets[[#This Row],[submission_date]])</f>
        <v>22</v>
      </c>
      <c r="M16" t="str">
        <f>IF(help_desk_tickets[[#This Row],[ResolutionTimeHours]]&lt;=4,"Within SLA","Missed SLA")</f>
        <v>Within SLA</v>
      </c>
      <c r="N16" t="str">
        <f>IF(help_desk_tickets[[#This Row],[resolution_date]]="","Open","Resolved")</f>
        <v>Resolved</v>
      </c>
    </row>
    <row r="17" spans="1:14" x14ac:dyDescent="0.3">
      <c r="A17" t="s">
        <v>54</v>
      </c>
      <c r="B17" s="1">
        <v>45861.940402638887</v>
      </c>
      <c r="C17" s="1">
        <v>45862.055572893521</v>
      </c>
      <c r="D17" t="s">
        <v>13</v>
      </c>
      <c r="E17" t="s">
        <v>55</v>
      </c>
      <c r="F17" t="s">
        <v>56</v>
      </c>
      <c r="G17" t="s">
        <v>364</v>
      </c>
      <c r="H17" t="s">
        <v>11</v>
      </c>
      <c r="I17" s="2">
        <f>(help_desk_tickets[[#This Row],[resolution_date]]-help_desk_tickets[[#This Row],[submission_date]])*24</f>
        <v>2.7640861112158746</v>
      </c>
      <c r="J17" t="str">
        <f>TEXT(help_desk_tickets[[#This Row],[submission_date]],"dddd")</f>
        <v>Wednesday</v>
      </c>
      <c r="K17" t="str">
        <f>TEXT(help_desk_tickets[[#This Row],[submission_date]],"mmm yyyy")</f>
        <v>Jul 2025</v>
      </c>
      <c r="L17">
        <f>HOUR(help_desk_tickets[[#This Row],[submission_date]])</f>
        <v>22</v>
      </c>
      <c r="M17" t="str">
        <f>IF(help_desk_tickets[[#This Row],[ResolutionTimeHours]]&lt;=4,"Within SLA","Missed SLA")</f>
        <v>Within SLA</v>
      </c>
      <c r="N17" t="str">
        <f>IF(help_desk_tickets[[#This Row],[resolution_date]]="","Open","Resolved")</f>
        <v>Resolved</v>
      </c>
    </row>
    <row r="18" spans="1:14" x14ac:dyDescent="0.3">
      <c r="A18" t="s">
        <v>57</v>
      </c>
      <c r="B18" s="1">
        <v>45875.494504571761</v>
      </c>
      <c r="C18" s="1">
        <v>45880.346445104165</v>
      </c>
      <c r="D18" t="s">
        <v>13</v>
      </c>
      <c r="E18" t="s">
        <v>35</v>
      </c>
      <c r="F18" t="s">
        <v>58</v>
      </c>
      <c r="G18" t="s">
        <v>364</v>
      </c>
      <c r="H18" t="s">
        <v>29</v>
      </c>
      <c r="I18" s="2">
        <f>(help_desk_tickets[[#This Row],[resolution_date]]-help_desk_tickets[[#This Row],[submission_date]])*24</f>
        <v>116.44657277769875</v>
      </c>
      <c r="J18" t="str">
        <f>TEXT(help_desk_tickets[[#This Row],[submission_date]],"dddd")</f>
        <v>Wednesday</v>
      </c>
      <c r="K18" t="str">
        <f>TEXT(help_desk_tickets[[#This Row],[submission_date]],"mmm yyyy")</f>
        <v>Aug 2025</v>
      </c>
      <c r="L18">
        <f>HOUR(help_desk_tickets[[#This Row],[submission_date]])</f>
        <v>11</v>
      </c>
      <c r="M18" t="str">
        <f>IF(help_desk_tickets[[#This Row],[ResolutionTimeHours]]&lt;=4,"Within SLA","Missed SLA")</f>
        <v>Missed SLA</v>
      </c>
      <c r="N18" t="str">
        <f>IF(help_desk_tickets[[#This Row],[resolution_date]]="","Open","Resolved")</f>
        <v>Resolved</v>
      </c>
    </row>
    <row r="19" spans="1:14" x14ac:dyDescent="0.3">
      <c r="A19" t="s">
        <v>59</v>
      </c>
      <c r="B19" s="1">
        <v>45838.695992060188</v>
      </c>
      <c r="C19" s="1">
        <v>45840.859242060185</v>
      </c>
      <c r="D19" t="s">
        <v>60</v>
      </c>
      <c r="E19" t="s">
        <v>9</v>
      </c>
      <c r="F19" t="s">
        <v>61</v>
      </c>
      <c r="G19" t="s">
        <v>8</v>
      </c>
      <c r="H19" t="s">
        <v>29</v>
      </c>
      <c r="I19" s="2">
        <f>(help_desk_tickets[[#This Row],[resolution_date]]-help_desk_tickets[[#This Row],[submission_date]])*24</f>
        <v>51.917999999946915</v>
      </c>
      <c r="J19" t="str">
        <f>TEXT(help_desk_tickets[[#This Row],[submission_date]],"dddd")</f>
        <v>Monday</v>
      </c>
      <c r="K19" t="str">
        <f>TEXT(help_desk_tickets[[#This Row],[submission_date]],"mmm yyyy")</f>
        <v>Jun 2025</v>
      </c>
      <c r="L19">
        <f>HOUR(help_desk_tickets[[#This Row],[submission_date]])</f>
        <v>16</v>
      </c>
      <c r="M19" t="str">
        <f>IF(help_desk_tickets[[#This Row],[ResolutionTimeHours]]&lt;=4,"Within SLA","Missed SLA")</f>
        <v>Missed SLA</v>
      </c>
      <c r="N19" t="str">
        <f>IF(help_desk_tickets[[#This Row],[resolution_date]]="","Open","Resolved")</f>
        <v>Resolved</v>
      </c>
    </row>
    <row r="20" spans="1:14" x14ac:dyDescent="0.3">
      <c r="A20" t="s">
        <v>62</v>
      </c>
      <c r="B20" s="1">
        <v>45838.960468067133</v>
      </c>
      <c r="C20" s="1">
        <v>45842.491957118058</v>
      </c>
      <c r="D20" t="s">
        <v>45</v>
      </c>
      <c r="E20" t="s">
        <v>22</v>
      </c>
      <c r="F20" t="s">
        <v>63</v>
      </c>
      <c r="G20" t="s">
        <v>368</v>
      </c>
      <c r="H20" t="s">
        <v>29</v>
      </c>
      <c r="I20" s="2">
        <f>(help_desk_tickets[[#This Row],[resolution_date]]-help_desk_tickets[[#This Row],[submission_date]])*24</f>
        <v>84.755737222207244</v>
      </c>
      <c r="J20" t="str">
        <f>TEXT(help_desk_tickets[[#This Row],[submission_date]],"dddd")</f>
        <v>Monday</v>
      </c>
      <c r="K20" t="str">
        <f>TEXT(help_desk_tickets[[#This Row],[submission_date]],"mmm yyyy")</f>
        <v>Jun 2025</v>
      </c>
      <c r="L20">
        <f>HOUR(help_desk_tickets[[#This Row],[submission_date]])</f>
        <v>23</v>
      </c>
      <c r="M20" t="str">
        <f>IF(help_desk_tickets[[#This Row],[ResolutionTimeHours]]&lt;=4,"Within SLA","Missed SLA")</f>
        <v>Missed SLA</v>
      </c>
      <c r="N20" t="str">
        <f>IF(help_desk_tickets[[#This Row],[resolution_date]]="","Open","Resolved")</f>
        <v>Resolved</v>
      </c>
    </row>
    <row r="21" spans="1:14" x14ac:dyDescent="0.3">
      <c r="A21" t="s">
        <v>64</v>
      </c>
      <c r="B21" s="1">
        <v>45841.310591296293</v>
      </c>
      <c r="C21" s="1">
        <v>45842.999058043984</v>
      </c>
      <c r="D21" t="s">
        <v>21</v>
      </c>
      <c r="E21" t="s">
        <v>22</v>
      </c>
      <c r="F21" t="s">
        <v>65</v>
      </c>
      <c r="G21" t="s">
        <v>366</v>
      </c>
      <c r="H21" t="s">
        <v>16</v>
      </c>
      <c r="I21" s="2">
        <f>(help_desk_tickets[[#This Row],[resolution_date]]-help_desk_tickets[[#This Row],[submission_date]])*24</f>
        <v>40.523201944597531</v>
      </c>
      <c r="J21" t="str">
        <f>TEXT(help_desk_tickets[[#This Row],[submission_date]],"dddd")</f>
        <v>Thursday</v>
      </c>
      <c r="K21" t="str">
        <f>TEXT(help_desk_tickets[[#This Row],[submission_date]],"mmm yyyy")</f>
        <v>Jul 2025</v>
      </c>
      <c r="L21">
        <f>HOUR(help_desk_tickets[[#This Row],[submission_date]])</f>
        <v>7</v>
      </c>
      <c r="M21" t="str">
        <f>IF(help_desk_tickets[[#This Row],[ResolutionTimeHours]]&lt;=4,"Within SLA","Missed SLA")</f>
        <v>Missed SLA</v>
      </c>
      <c r="N21" t="str">
        <f>IF(help_desk_tickets[[#This Row],[resolution_date]]="","Open","Resolved")</f>
        <v>Resolved</v>
      </c>
    </row>
    <row r="22" spans="1:14" x14ac:dyDescent="0.3">
      <c r="A22" t="s">
        <v>66</v>
      </c>
      <c r="B22" s="1">
        <v>45831.951130150461</v>
      </c>
      <c r="C22" s="1">
        <v>45833.462965312501</v>
      </c>
      <c r="D22" t="s">
        <v>13</v>
      </c>
      <c r="E22" t="s">
        <v>14</v>
      </c>
      <c r="F22" t="s">
        <v>67</v>
      </c>
      <c r="G22" t="s">
        <v>364</v>
      </c>
      <c r="H22" t="s">
        <v>16</v>
      </c>
      <c r="I22" s="2">
        <f>(help_desk_tickets[[#This Row],[resolution_date]]-help_desk_tickets[[#This Row],[submission_date]])*24</f>
        <v>36.284043888968881</v>
      </c>
      <c r="J22" t="str">
        <f>TEXT(help_desk_tickets[[#This Row],[submission_date]],"dddd")</f>
        <v>Monday</v>
      </c>
      <c r="K22" t="str">
        <f>TEXT(help_desk_tickets[[#This Row],[submission_date]],"mmm yyyy")</f>
        <v>Jun 2025</v>
      </c>
      <c r="L22">
        <f>HOUR(help_desk_tickets[[#This Row],[submission_date]])</f>
        <v>22</v>
      </c>
      <c r="M22" t="str">
        <f>IF(help_desk_tickets[[#This Row],[ResolutionTimeHours]]&lt;=4,"Within SLA","Missed SLA")</f>
        <v>Missed SLA</v>
      </c>
      <c r="N22" t="str">
        <f>IF(help_desk_tickets[[#This Row],[resolution_date]]="","Open","Resolved")</f>
        <v>Resolved</v>
      </c>
    </row>
    <row r="23" spans="1:14" x14ac:dyDescent="0.3">
      <c r="A23" t="s">
        <v>68</v>
      </c>
      <c r="B23" s="1">
        <v>45846.482601516203</v>
      </c>
      <c r="C23" s="1">
        <v>45848.392504687501</v>
      </c>
      <c r="D23" t="s">
        <v>13</v>
      </c>
      <c r="E23" t="s">
        <v>9</v>
      </c>
      <c r="F23" t="s">
        <v>69</v>
      </c>
      <c r="G23" t="s">
        <v>364</v>
      </c>
      <c r="H23" t="s">
        <v>16</v>
      </c>
      <c r="I23" s="2">
        <f>(help_desk_tickets[[#This Row],[resolution_date]]-help_desk_tickets[[#This Row],[submission_date]])*24</f>
        <v>45.837676111143082</v>
      </c>
      <c r="J23" t="str">
        <f>TEXT(help_desk_tickets[[#This Row],[submission_date]],"dddd")</f>
        <v>Tuesday</v>
      </c>
      <c r="K23" t="str">
        <f>TEXT(help_desk_tickets[[#This Row],[submission_date]],"mmm yyyy")</f>
        <v>Jul 2025</v>
      </c>
      <c r="L23">
        <f>HOUR(help_desk_tickets[[#This Row],[submission_date]])</f>
        <v>11</v>
      </c>
      <c r="M23" t="str">
        <f>IF(help_desk_tickets[[#This Row],[ResolutionTimeHours]]&lt;=4,"Within SLA","Missed SLA")</f>
        <v>Missed SLA</v>
      </c>
      <c r="N23" t="str">
        <f>IF(help_desk_tickets[[#This Row],[resolution_date]]="","Open","Resolved")</f>
        <v>Resolved</v>
      </c>
    </row>
    <row r="24" spans="1:14" x14ac:dyDescent="0.3">
      <c r="A24" t="s">
        <v>70</v>
      </c>
      <c r="B24" s="1">
        <v>45830.978999976855</v>
      </c>
      <c r="C24" s="1">
        <v>45831.69044273148</v>
      </c>
      <c r="D24" t="s">
        <v>13</v>
      </c>
      <c r="E24" t="s">
        <v>42</v>
      </c>
      <c r="F24" t="s">
        <v>71</v>
      </c>
      <c r="G24" t="s">
        <v>364</v>
      </c>
      <c r="H24" t="s">
        <v>16</v>
      </c>
      <c r="I24" s="2">
        <f>(help_desk_tickets[[#This Row],[resolution_date]]-help_desk_tickets[[#This Row],[submission_date]])*24</f>
        <v>17.074626111018006</v>
      </c>
      <c r="J24" t="str">
        <f>TEXT(help_desk_tickets[[#This Row],[submission_date]],"dddd")</f>
        <v>Sunday</v>
      </c>
      <c r="K24" t="str">
        <f>TEXT(help_desk_tickets[[#This Row],[submission_date]],"mmm yyyy")</f>
        <v>Jun 2025</v>
      </c>
      <c r="L24">
        <f>HOUR(help_desk_tickets[[#This Row],[submission_date]])</f>
        <v>23</v>
      </c>
      <c r="M24" t="str">
        <f>IF(help_desk_tickets[[#This Row],[ResolutionTimeHours]]&lt;=4,"Within SLA","Missed SLA")</f>
        <v>Missed SLA</v>
      </c>
      <c r="N24" t="str">
        <f>IF(help_desk_tickets[[#This Row],[resolution_date]]="","Open","Resolved")</f>
        <v>Resolved</v>
      </c>
    </row>
    <row r="25" spans="1:14" x14ac:dyDescent="0.3">
      <c r="A25" t="s">
        <v>72</v>
      </c>
      <c r="B25" s="1">
        <v>45898.519360115744</v>
      </c>
      <c r="C25" s="1">
        <v>45900.18315665509</v>
      </c>
      <c r="D25" t="s">
        <v>13</v>
      </c>
      <c r="E25" t="s">
        <v>25</v>
      </c>
      <c r="F25" t="s">
        <v>73</v>
      </c>
      <c r="G25" t="s">
        <v>364</v>
      </c>
      <c r="H25" t="s">
        <v>16</v>
      </c>
      <c r="I25" s="2">
        <f>(help_desk_tickets[[#This Row],[resolution_date]]-help_desk_tickets[[#This Row],[submission_date]])*24</f>
        <v>39.931116944295354</v>
      </c>
      <c r="J25" t="str">
        <f>TEXT(help_desk_tickets[[#This Row],[submission_date]],"dddd")</f>
        <v>Friday</v>
      </c>
      <c r="K25" t="str">
        <f>TEXT(help_desk_tickets[[#This Row],[submission_date]],"mmm yyyy")</f>
        <v>Aug 2025</v>
      </c>
      <c r="L25">
        <f>HOUR(help_desk_tickets[[#This Row],[submission_date]])</f>
        <v>12</v>
      </c>
      <c r="M25" t="str">
        <f>IF(help_desk_tickets[[#This Row],[ResolutionTimeHours]]&lt;=4,"Within SLA","Missed SLA")</f>
        <v>Missed SLA</v>
      </c>
      <c r="N25" t="str">
        <f>IF(help_desk_tickets[[#This Row],[resolution_date]]="","Open","Resolved")</f>
        <v>Resolved</v>
      </c>
    </row>
    <row r="26" spans="1:14" x14ac:dyDescent="0.3">
      <c r="A26" t="s">
        <v>74</v>
      </c>
      <c r="B26" s="1">
        <v>45850.151124641205</v>
      </c>
      <c r="C26" s="1">
        <v>45854.404572476851</v>
      </c>
      <c r="D26" t="s">
        <v>45</v>
      </c>
      <c r="E26" t="s">
        <v>22</v>
      </c>
      <c r="F26" t="s">
        <v>75</v>
      </c>
      <c r="G26" t="s">
        <v>368</v>
      </c>
      <c r="H26" t="s">
        <v>29</v>
      </c>
      <c r="I26" s="2">
        <f>(help_desk_tickets[[#This Row],[resolution_date]]-help_desk_tickets[[#This Row],[submission_date]])*24</f>
        <v>102.08274805551628</v>
      </c>
      <c r="J26" t="str">
        <f>TEXT(help_desk_tickets[[#This Row],[submission_date]],"dddd")</f>
        <v>Saturday</v>
      </c>
      <c r="K26" t="str">
        <f>TEXT(help_desk_tickets[[#This Row],[submission_date]],"mmm yyyy")</f>
        <v>Jul 2025</v>
      </c>
      <c r="L26">
        <f>HOUR(help_desk_tickets[[#This Row],[submission_date]])</f>
        <v>3</v>
      </c>
      <c r="M26" t="str">
        <f>IF(help_desk_tickets[[#This Row],[ResolutionTimeHours]]&lt;=4,"Within SLA","Missed SLA")</f>
        <v>Missed SLA</v>
      </c>
      <c r="N26" t="str">
        <f>IF(help_desk_tickets[[#This Row],[resolution_date]]="","Open","Resolved")</f>
        <v>Resolved</v>
      </c>
    </row>
    <row r="27" spans="1:14" x14ac:dyDescent="0.3">
      <c r="A27" t="s">
        <v>76</v>
      </c>
      <c r="B27" s="1">
        <v>45851.238076631947</v>
      </c>
      <c r="C27" s="1">
        <v>45852.816654155089</v>
      </c>
      <c r="D27" t="s">
        <v>13</v>
      </c>
      <c r="E27" t="s">
        <v>14</v>
      </c>
      <c r="F27" t="s">
        <v>77</v>
      </c>
      <c r="G27" t="s">
        <v>364</v>
      </c>
      <c r="H27" t="s">
        <v>16</v>
      </c>
      <c r="I27" s="2">
        <f>(help_desk_tickets[[#This Row],[resolution_date]]-help_desk_tickets[[#This Row],[submission_date]])*24</f>
        <v>37.885860555397812</v>
      </c>
      <c r="J27" t="str">
        <f>TEXT(help_desk_tickets[[#This Row],[submission_date]],"dddd")</f>
        <v>Sunday</v>
      </c>
      <c r="K27" t="str">
        <f>TEXT(help_desk_tickets[[#This Row],[submission_date]],"mmm yyyy")</f>
        <v>Jul 2025</v>
      </c>
      <c r="L27">
        <f>HOUR(help_desk_tickets[[#This Row],[submission_date]])</f>
        <v>5</v>
      </c>
      <c r="M27" t="str">
        <f>IF(help_desk_tickets[[#This Row],[ResolutionTimeHours]]&lt;=4,"Within SLA","Missed SLA")</f>
        <v>Missed SLA</v>
      </c>
      <c r="N27" t="str">
        <f>IF(help_desk_tickets[[#This Row],[resolution_date]]="","Open","Resolved")</f>
        <v>Resolved</v>
      </c>
    </row>
    <row r="28" spans="1:14" x14ac:dyDescent="0.3">
      <c r="A28" t="s">
        <v>78</v>
      </c>
      <c r="B28" s="1">
        <v>45832.01864923611</v>
      </c>
      <c r="C28" s="1">
        <v>45832.510323969909</v>
      </c>
      <c r="D28" t="s">
        <v>45</v>
      </c>
      <c r="E28" t="s">
        <v>25</v>
      </c>
      <c r="F28" t="s">
        <v>79</v>
      </c>
      <c r="G28" t="s">
        <v>368</v>
      </c>
      <c r="H28" t="s">
        <v>11</v>
      </c>
      <c r="I28" s="2">
        <f>(help_desk_tickets[[#This Row],[resolution_date]]-help_desk_tickets[[#This Row],[submission_date]])*24</f>
        <v>11.800193611183204</v>
      </c>
      <c r="J28" t="str">
        <f>TEXT(help_desk_tickets[[#This Row],[submission_date]],"dddd")</f>
        <v>Tuesday</v>
      </c>
      <c r="K28" t="str">
        <f>TEXT(help_desk_tickets[[#This Row],[submission_date]],"mmm yyyy")</f>
        <v>Jun 2025</v>
      </c>
      <c r="L28">
        <f>HOUR(help_desk_tickets[[#This Row],[submission_date]])</f>
        <v>0</v>
      </c>
      <c r="M28" t="str">
        <f>IF(help_desk_tickets[[#This Row],[ResolutionTimeHours]]&lt;=4,"Within SLA","Missed SLA")</f>
        <v>Missed SLA</v>
      </c>
      <c r="N28" t="str">
        <f>IF(help_desk_tickets[[#This Row],[resolution_date]]="","Open","Resolved")</f>
        <v>Resolved</v>
      </c>
    </row>
    <row r="29" spans="1:14" x14ac:dyDescent="0.3">
      <c r="A29" t="s">
        <v>80</v>
      </c>
      <c r="B29" s="1">
        <v>45841.81186765046</v>
      </c>
      <c r="C29" s="1">
        <v>45843.718911377313</v>
      </c>
      <c r="D29" t="s">
        <v>81</v>
      </c>
      <c r="E29" t="s">
        <v>14</v>
      </c>
      <c r="F29" t="s">
        <v>82</v>
      </c>
      <c r="G29" t="s">
        <v>8</v>
      </c>
      <c r="H29" t="s">
        <v>16</v>
      </c>
      <c r="I29" s="2">
        <f>(help_desk_tickets[[#This Row],[resolution_date]]-help_desk_tickets[[#This Row],[submission_date]])*24</f>
        <v>45.769049444468692</v>
      </c>
      <c r="J29" t="str">
        <f>TEXT(help_desk_tickets[[#This Row],[submission_date]],"dddd")</f>
        <v>Thursday</v>
      </c>
      <c r="K29" t="str">
        <f>TEXT(help_desk_tickets[[#This Row],[submission_date]],"mmm yyyy")</f>
        <v>Jul 2025</v>
      </c>
      <c r="L29">
        <f>HOUR(help_desk_tickets[[#This Row],[submission_date]])</f>
        <v>19</v>
      </c>
      <c r="M29" t="str">
        <f>IF(help_desk_tickets[[#This Row],[ResolutionTimeHours]]&lt;=4,"Within SLA","Missed SLA")</f>
        <v>Missed SLA</v>
      </c>
      <c r="N29" t="str">
        <f>IF(help_desk_tickets[[#This Row],[resolution_date]]="","Open","Resolved")</f>
        <v>Resolved</v>
      </c>
    </row>
    <row r="30" spans="1:14" x14ac:dyDescent="0.3">
      <c r="A30" t="s">
        <v>83</v>
      </c>
      <c r="B30" s="1">
        <v>45915.543717083332</v>
      </c>
      <c r="C30" s="1">
        <v>45917.331455451385</v>
      </c>
      <c r="D30" t="s">
        <v>8</v>
      </c>
      <c r="E30" t="s">
        <v>9</v>
      </c>
      <c r="F30" t="s">
        <v>84</v>
      </c>
      <c r="G30" t="s">
        <v>8</v>
      </c>
      <c r="H30" t="s">
        <v>29</v>
      </c>
      <c r="I30" s="2">
        <f>(help_desk_tickets[[#This Row],[resolution_date]]-help_desk_tickets[[#This Row],[submission_date]])*24</f>
        <v>42.905720833281521</v>
      </c>
      <c r="J30" t="str">
        <f>TEXT(help_desk_tickets[[#This Row],[submission_date]],"dddd")</f>
        <v>Monday</v>
      </c>
      <c r="K30" t="str">
        <f>TEXT(help_desk_tickets[[#This Row],[submission_date]],"mmm yyyy")</f>
        <v>Sep 2025</v>
      </c>
      <c r="L30">
        <f>HOUR(help_desk_tickets[[#This Row],[submission_date]])</f>
        <v>13</v>
      </c>
      <c r="M30" t="str">
        <f>IF(help_desk_tickets[[#This Row],[ResolutionTimeHours]]&lt;=4,"Within SLA","Missed SLA")</f>
        <v>Missed SLA</v>
      </c>
      <c r="N30" t="str">
        <f>IF(help_desk_tickets[[#This Row],[resolution_date]]="","Open","Resolved")</f>
        <v>Resolved</v>
      </c>
    </row>
    <row r="31" spans="1:14" x14ac:dyDescent="0.3">
      <c r="A31" t="s">
        <v>85</v>
      </c>
      <c r="B31" s="1">
        <v>45896.914734537037</v>
      </c>
      <c r="C31" s="1">
        <v>45898.277047476855</v>
      </c>
      <c r="D31" t="s">
        <v>13</v>
      </c>
      <c r="E31" t="s">
        <v>18</v>
      </c>
      <c r="F31" t="s">
        <v>86</v>
      </c>
      <c r="G31" t="s">
        <v>364</v>
      </c>
      <c r="H31" t="s">
        <v>16</v>
      </c>
      <c r="I31" s="2">
        <f>(help_desk_tickets[[#This Row],[resolution_date]]-help_desk_tickets[[#This Row],[submission_date]])*24</f>
        <v>32.695510555640794</v>
      </c>
      <c r="J31" t="str">
        <f>TEXT(help_desk_tickets[[#This Row],[submission_date]],"dddd")</f>
        <v>Wednesday</v>
      </c>
      <c r="K31" t="str">
        <f>TEXT(help_desk_tickets[[#This Row],[submission_date]],"mmm yyyy")</f>
        <v>Aug 2025</v>
      </c>
      <c r="L31">
        <f>HOUR(help_desk_tickets[[#This Row],[submission_date]])</f>
        <v>21</v>
      </c>
      <c r="M31" t="str">
        <f>IF(help_desk_tickets[[#This Row],[ResolutionTimeHours]]&lt;=4,"Within SLA","Missed SLA")</f>
        <v>Missed SLA</v>
      </c>
      <c r="N31" t="str">
        <f>IF(help_desk_tickets[[#This Row],[resolution_date]]="","Open","Resolved")</f>
        <v>Resolved</v>
      </c>
    </row>
    <row r="32" spans="1:14" x14ac:dyDescent="0.3">
      <c r="A32" t="s">
        <v>87</v>
      </c>
      <c r="B32" s="1">
        <v>45899.845190624997</v>
      </c>
      <c r="C32" s="1">
        <v>45906.109850624998</v>
      </c>
      <c r="D32" t="s">
        <v>45</v>
      </c>
      <c r="E32" t="s">
        <v>18</v>
      </c>
      <c r="F32" t="s">
        <v>88</v>
      </c>
      <c r="G32" t="s">
        <v>368</v>
      </c>
      <c r="H32" t="s">
        <v>29</v>
      </c>
      <c r="I32" s="2">
        <f>(help_desk_tickets[[#This Row],[resolution_date]]-help_desk_tickets[[#This Row],[submission_date]])*24</f>
        <v>150.35184000001755</v>
      </c>
      <c r="J32" t="str">
        <f>TEXT(help_desk_tickets[[#This Row],[submission_date]],"dddd")</f>
        <v>Saturday</v>
      </c>
      <c r="K32" t="str">
        <f>TEXT(help_desk_tickets[[#This Row],[submission_date]],"mmm yyyy")</f>
        <v>Aug 2025</v>
      </c>
      <c r="L32">
        <f>HOUR(help_desk_tickets[[#This Row],[submission_date]])</f>
        <v>20</v>
      </c>
      <c r="M32" t="str">
        <f>IF(help_desk_tickets[[#This Row],[ResolutionTimeHours]]&lt;=4,"Within SLA","Missed SLA")</f>
        <v>Missed SLA</v>
      </c>
      <c r="N32" t="str">
        <f>IF(help_desk_tickets[[#This Row],[resolution_date]]="","Open","Resolved")</f>
        <v>Resolved</v>
      </c>
    </row>
    <row r="33" spans="1:14" x14ac:dyDescent="0.3">
      <c r="A33" t="s">
        <v>89</v>
      </c>
      <c r="B33" s="1">
        <v>45893.999277326388</v>
      </c>
      <c r="C33" s="1">
        <v>45894.316192916667</v>
      </c>
      <c r="D33" t="s">
        <v>13</v>
      </c>
      <c r="E33" t="s">
        <v>14</v>
      </c>
      <c r="F33" t="s">
        <v>90</v>
      </c>
      <c r="G33" t="s">
        <v>364</v>
      </c>
      <c r="H33" t="s">
        <v>11</v>
      </c>
      <c r="I33" s="2">
        <f>(help_desk_tickets[[#This Row],[resolution_date]]-help_desk_tickets[[#This Row],[submission_date]])*24</f>
        <v>7.605974166712258</v>
      </c>
      <c r="J33" t="str">
        <f>TEXT(help_desk_tickets[[#This Row],[submission_date]],"dddd")</f>
        <v>Sunday</v>
      </c>
      <c r="K33" t="str">
        <f>TEXT(help_desk_tickets[[#This Row],[submission_date]],"mmm yyyy")</f>
        <v>Aug 2025</v>
      </c>
      <c r="L33">
        <f>HOUR(help_desk_tickets[[#This Row],[submission_date]])</f>
        <v>23</v>
      </c>
      <c r="M33" t="str">
        <f>IF(help_desk_tickets[[#This Row],[ResolutionTimeHours]]&lt;=4,"Within SLA","Missed SLA")</f>
        <v>Missed SLA</v>
      </c>
      <c r="N33" t="str">
        <f>IF(help_desk_tickets[[#This Row],[resolution_date]]="","Open","Resolved")</f>
        <v>Resolved</v>
      </c>
    </row>
    <row r="34" spans="1:14" x14ac:dyDescent="0.3">
      <c r="A34" t="s">
        <v>91</v>
      </c>
      <c r="B34" s="1">
        <v>45849.757392430554</v>
      </c>
      <c r="C34" s="1">
        <v>45855.278215266204</v>
      </c>
      <c r="D34" t="s">
        <v>45</v>
      </c>
      <c r="E34" t="s">
        <v>35</v>
      </c>
      <c r="F34" t="s">
        <v>92</v>
      </c>
      <c r="G34" t="s">
        <v>368</v>
      </c>
      <c r="H34" t="s">
        <v>29</v>
      </c>
      <c r="I34" s="2">
        <f>(help_desk_tickets[[#This Row],[resolution_date]]-help_desk_tickets[[#This Row],[submission_date]])*24</f>
        <v>132.49974805559032</v>
      </c>
      <c r="J34" t="str">
        <f>TEXT(help_desk_tickets[[#This Row],[submission_date]],"dddd")</f>
        <v>Friday</v>
      </c>
      <c r="K34" t="str">
        <f>TEXT(help_desk_tickets[[#This Row],[submission_date]],"mmm yyyy")</f>
        <v>Jul 2025</v>
      </c>
      <c r="L34">
        <f>HOUR(help_desk_tickets[[#This Row],[submission_date]])</f>
        <v>18</v>
      </c>
      <c r="M34" t="str">
        <f>IF(help_desk_tickets[[#This Row],[ResolutionTimeHours]]&lt;=4,"Within SLA","Missed SLA")</f>
        <v>Missed SLA</v>
      </c>
      <c r="N34" t="str">
        <f>IF(help_desk_tickets[[#This Row],[resolution_date]]="","Open","Resolved")</f>
        <v>Resolved</v>
      </c>
    </row>
    <row r="35" spans="1:14" x14ac:dyDescent="0.3">
      <c r="A35" t="s">
        <v>93</v>
      </c>
      <c r="B35" s="1">
        <v>45904.814613437498</v>
      </c>
      <c r="C35" s="1">
        <v>45910.228323379626</v>
      </c>
      <c r="D35" t="s">
        <v>81</v>
      </c>
      <c r="E35" t="s">
        <v>32</v>
      </c>
      <c r="F35" t="s">
        <v>94</v>
      </c>
      <c r="G35" t="s">
        <v>8</v>
      </c>
      <c r="H35" t="s">
        <v>29</v>
      </c>
      <c r="I35" s="2">
        <f>(help_desk_tickets[[#This Row],[resolution_date]]-help_desk_tickets[[#This Row],[submission_date]])*24</f>
        <v>129.92903861106606</v>
      </c>
      <c r="J35" t="str">
        <f>TEXT(help_desk_tickets[[#This Row],[submission_date]],"dddd")</f>
        <v>Thursday</v>
      </c>
      <c r="K35" t="str">
        <f>TEXT(help_desk_tickets[[#This Row],[submission_date]],"mmm yyyy")</f>
        <v>Sep 2025</v>
      </c>
      <c r="L35">
        <f>HOUR(help_desk_tickets[[#This Row],[submission_date]])</f>
        <v>19</v>
      </c>
      <c r="M35" t="str">
        <f>IF(help_desk_tickets[[#This Row],[ResolutionTimeHours]]&lt;=4,"Within SLA","Missed SLA")</f>
        <v>Missed SLA</v>
      </c>
      <c r="N35" t="str">
        <f>IF(help_desk_tickets[[#This Row],[resolution_date]]="","Open","Resolved")</f>
        <v>Resolved</v>
      </c>
    </row>
    <row r="36" spans="1:14" x14ac:dyDescent="0.3">
      <c r="A36" t="s">
        <v>95</v>
      </c>
      <c r="B36" s="1">
        <v>45893.712596354169</v>
      </c>
      <c r="C36" s="1">
        <v>45899.821769236114</v>
      </c>
      <c r="D36" t="s">
        <v>13</v>
      </c>
      <c r="E36" t="s">
        <v>25</v>
      </c>
      <c r="F36" t="s">
        <v>96</v>
      </c>
      <c r="G36" t="s">
        <v>364</v>
      </c>
      <c r="H36" t="s">
        <v>29</v>
      </c>
      <c r="I36" s="2">
        <f>(help_desk_tickets[[#This Row],[resolution_date]]-help_desk_tickets[[#This Row],[submission_date]])*24</f>
        <v>146.62014916667249</v>
      </c>
      <c r="J36" t="str">
        <f>TEXT(help_desk_tickets[[#This Row],[submission_date]],"dddd")</f>
        <v>Sunday</v>
      </c>
      <c r="K36" t="str">
        <f>TEXT(help_desk_tickets[[#This Row],[submission_date]],"mmm yyyy")</f>
        <v>Aug 2025</v>
      </c>
      <c r="L36">
        <f>HOUR(help_desk_tickets[[#This Row],[submission_date]])</f>
        <v>17</v>
      </c>
      <c r="M36" t="str">
        <f>IF(help_desk_tickets[[#This Row],[ResolutionTimeHours]]&lt;=4,"Within SLA","Missed SLA")</f>
        <v>Missed SLA</v>
      </c>
      <c r="N36" t="str">
        <f>IF(help_desk_tickets[[#This Row],[resolution_date]]="","Open","Resolved")</f>
        <v>Resolved</v>
      </c>
    </row>
    <row r="37" spans="1:14" x14ac:dyDescent="0.3">
      <c r="A37" t="s">
        <v>97</v>
      </c>
      <c r="B37" s="1">
        <v>45838.741699270831</v>
      </c>
      <c r="C37" s="1">
        <v>45839.817210740737</v>
      </c>
      <c r="D37" t="s">
        <v>21</v>
      </c>
      <c r="E37" t="s">
        <v>14</v>
      </c>
      <c r="F37" t="s">
        <v>98</v>
      </c>
      <c r="G37" t="s">
        <v>366</v>
      </c>
      <c r="H37" t="s">
        <v>29</v>
      </c>
      <c r="I37" s="2">
        <f>(help_desk_tickets[[#This Row],[resolution_date]]-help_desk_tickets[[#This Row],[submission_date]])*24</f>
        <v>25.812275277741719</v>
      </c>
      <c r="J37" t="str">
        <f>TEXT(help_desk_tickets[[#This Row],[submission_date]],"dddd")</f>
        <v>Monday</v>
      </c>
      <c r="K37" t="str">
        <f>TEXT(help_desk_tickets[[#This Row],[submission_date]],"mmm yyyy")</f>
        <v>Jun 2025</v>
      </c>
      <c r="L37">
        <f>HOUR(help_desk_tickets[[#This Row],[submission_date]])</f>
        <v>17</v>
      </c>
      <c r="M37" t="str">
        <f>IF(help_desk_tickets[[#This Row],[ResolutionTimeHours]]&lt;=4,"Within SLA","Missed SLA")</f>
        <v>Missed SLA</v>
      </c>
      <c r="N37" t="str">
        <f>IF(help_desk_tickets[[#This Row],[resolution_date]]="","Open","Resolved")</f>
        <v>Resolved</v>
      </c>
    </row>
    <row r="38" spans="1:14" x14ac:dyDescent="0.3">
      <c r="A38" t="s">
        <v>99</v>
      </c>
      <c r="B38" s="1">
        <v>45909.365578680554</v>
      </c>
      <c r="C38" s="1">
        <v>45913.26306931713</v>
      </c>
      <c r="D38" t="s">
        <v>13</v>
      </c>
      <c r="E38" t="s">
        <v>46</v>
      </c>
      <c r="F38" t="s">
        <v>100</v>
      </c>
      <c r="G38" t="s">
        <v>364</v>
      </c>
      <c r="H38" t="s">
        <v>29</v>
      </c>
      <c r="I38" s="2">
        <f>(help_desk_tickets[[#This Row],[resolution_date]]-help_desk_tickets[[#This Row],[submission_date]])*24</f>
        <v>93.53977527783718</v>
      </c>
      <c r="J38" t="str">
        <f>TEXT(help_desk_tickets[[#This Row],[submission_date]],"dddd")</f>
        <v>Tuesday</v>
      </c>
      <c r="K38" t="str">
        <f>TEXT(help_desk_tickets[[#This Row],[submission_date]],"mmm yyyy")</f>
        <v>Sep 2025</v>
      </c>
      <c r="L38">
        <f>HOUR(help_desk_tickets[[#This Row],[submission_date]])</f>
        <v>8</v>
      </c>
      <c r="M38" t="str">
        <f>IF(help_desk_tickets[[#This Row],[ResolutionTimeHours]]&lt;=4,"Within SLA","Missed SLA")</f>
        <v>Missed SLA</v>
      </c>
      <c r="N38" t="str">
        <f>IF(help_desk_tickets[[#This Row],[resolution_date]]="","Open","Resolved")</f>
        <v>Resolved</v>
      </c>
    </row>
    <row r="39" spans="1:14" x14ac:dyDescent="0.3">
      <c r="A39" t="s">
        <v>101</v>
      </c>
      <c r="B39" s="1">
        <v>45880.455971180556</v>
      </c>
      <c r="C39" s="1">
        <v>45886.671748981484</v>
      </c>
      <c r="D39" t="s">
        <v>8</v>
      </c>
      <c r="E39" t="s">
        <v>42</v>
      </c>
      <c r="F39" t="s">
        <v>102</v>
      </c>
      <c r="G39" t="s">
        <v>8</v>
      </c>
      <c r="H39" t="s">
        <v>29</v>
      </c>
      <c r="I39" s="2">
        <f>(help_desk_tickets[[#This Row],[resolution_date]]-help_desk_tickets[[#This Row],[submission_date]])*24</f>
        <v>149.17866722226609</v>
      </c>
      <c r="J39" t="str">
        <f>TEXT(help_desk_tickets[[#This Row],[submission_date]],"dddd")</f>
        <v>Monday</v>
      </c>
      <c r="K39" t="str">
        <f>TEXT(help_desk_tickets[[#This Row],[submission_date]],"mmm yyyy")</f>
        <v>Aug 2025</v>
      </c>
      <c r="L39">
        <f>HOUR(help_desk_tickets[[#This Row],[submission_date]])</f>
        <v>10</v>
      </c>
      <c r="M39" t="str">
        <f>IF(help_desk_tickets[[#This Row],[ResolutionTimeHours]]&lt;=4,"Within SLA","Missed SLA")</f>
        <v>Missed SLA</v>
      </c>
      <c r="N39" t="str">
        <f>IF(help_desk_tickets[[#This Row],[resolution_date]]="","Open","Resolved")</f>
        <v>Resolved</v>
      </c>
    </row>
    <row r="40" spans="1:14" x14ac:dyDescent="0.3">
      <c r="A40" t="s">
        <v>103</v>
      </c>
      <c r="B40" s="1">
        <v>45901.680695057868</v>
      </c>
      <c r="C40" s="1">
        <v>45902.113242870371</v>
      </c>
      <c r="D40" t="s">
        <v>13</v>
      </c>
      <c r="E40" t="s">
        <v>32</v>
      </c>
      <c r="F40" t="s">
        <v>104</v>
      </c>
      <c r="G40" t="s">
        <v>364</v>
      </c>
      <c r="H40" t="s">
        <v>16</v>
      </c>
      <c r="I40" s="2">
        <f>(help_desk_tickets[[#This Row],[resolution_date]]-help_desk_tickets[[#This Row],[submission_date]])*24</f>
        <v>10.381147500069346</v>
      </c>
      <c r="J40" t="str">
        <f>TEXT(help_desk_tickets[[#This Row],[submission_date]],"dddd")</f>
        <v>Monday</v>
      </c>
      <c r="K40" t="str">
        <f>TEXT(help_desk_tickets[[#This Row],[submission_date]],"mmm yyyy")</f>
        <v>Sep 2025</v>
      </c>
      <c r="L40">
        <f>HOUR(help_desk_tickets[[#This Row],[submission_date]])</f>
        <v>16</v>
      </c>
      <c r="M40" t="str">
        <f>IF(help_desk_tickets[[#This Row],[ResolutionTimeHours]]&lt;=4,"Within SLA","Missed SLA")</f>
        <v>Missed SLA</v>
      </c>
      <c r="N40" t="str">
        <f>IF(help_desk_tickets[[#This Row],[resolution_date]]="","Open","Resolved")</f>
        <v>Resolved</v>
      </c>
    </row>
    <row r="41" spans="1:14" x14ac:dyDescent="0.3">
      <c r="A41" t="s">
        <v>105</v>
      </c>
      <c r="B41" s="1">
        <v>45883.854248391202</v>
      </c>
      <c r="C41" s="1">
        <v>45884.364103043983</v>
      </c>
      <c r="D41" t="s">
        <v>31</v>
      </c>
      <c r="E41" t="s">
        <v>35</v>
      </c>
      <c r="F41" t="s">
        <v>106</v>
      </c>
      <c r="G41" t="s">
        <v>367</v>
      </c>
      <c r="H41" t="s">
        <v>16</v>
      </c>
      <c r="I41" s="2">
        <f>(help_desk_tickets[[#This Row],[resolution_date]]-help_desk_tickets[[#This Row],[submission_date]])*24</f>
        <v>12.236511666735169</v>
      </c>
      <c r="J41" t="str">
        <f>TEXT(help_desk_tickets[[#This Row],[submission_date]],"dddd")</f>
        <v>Thursday</v>
      </c>
      <c r="K41" t="str">
        <f>TEXT(help_desk_tickets[[#This Row],[submission_date]],"mmm yyyy")</f>
        <v>Aug 2025</v>
      </c>
      <c r="L41">
        <f>HOUR(help_desk_tickets[[#This Row],[submission_date]])</f>
        <v>20</v>
      </c>
      <c r="M41" t="str">
        <f>IF(help_desk_tickets[[#This Row],[ResolutionTimeHours]]&lt;=4,"Within SLA","Missed SLA")</f>
        <v>Missed SLA</v>
      </c>
      <c r="N41" t="str">
        <f>IF(help_desk_tickets[[#This Row],[resolution_date]]="","Open","Resolved")</f>
        <v>Resolved</v>
      </c>
    </row>
    <row r="42" spans="1:14" x14ac:dyDescent="0.3">
      <c r="A42" t="s">
        <v>107</v>
      </c>
      <c r="B42" s="1">
        <v>45905.242808854164</v>
      </c>
      <c r="C42" s="1">
        <v>45906.957953680554</v>
      </c>
      <c r="D42" t="s">
        <v>45</v>
      </c>
      <c r="E42" t="s">
        <v>9</v>
      </c>
      <c r="F42" t="s">
        <v>108</v>
      </c>
      <c r="G42" t="s">
        <v>368</v>
      </c>
      <c r="H42" t="s">
        <v>16</v>
      </c>
      <c r="I42" s="2">
        <f>(help_desk_tickets[[#This Row],[resolution_date]]-help_desk_tickets[[#This Row],[submission_date]])*24</f>
        <v>41.163475833367556</v>
      </c>
      <c r="J42" t="str">
        <f>TEXT(help_desk_tickets[[#This Row],[submission_date]],"dddd")</f>
        <v>Friday</v>
      </c>
      <c r="K42" t="str">
        <f>TEXT(help_desk_tickets[[#This Row],[submission_date]],"mmm yyyy")</f>
        <v>Sep 2025</v>
      </c>
      <c r="L42">
        <f>HOUR(help_desk_tickets[[#This Row],[submission_date]])</f>
        <v>5</v>
      </c>
      <c r="M42" t="str">
        <f>IF(help_desk_tickets[[#This Row],[ResolutionTimeHours]]&lt;=4,"Within SLA","Missed SLA")</f>
        <v>Missed SLA</v>
      </c>
      <c r="N42" t="str">
        <f>IF(help_desk_tickets[[#This Row],[resolution_date]]="","Open","Resolved")</f>
        <v>Resolved</v>
      </c>
    </row>
    <row r="43" spans="1:14" x14ac:dyDescent="0.3">
      <c r="A43" t="s">
        <v>109</v>
      </c>
      <c r="B43" s="1">
        <v>45913.768400347224</v>
      </c>
      <c r="C43" s="1">
        <v>45914.807395497686</v>
      </c>
      <c r="D43" t="s">
        <v>21</v>
      </c>
      <c r="E43" t="s">
        <v>14</v>
      </c>
      <c r="F43" t="s">
        <v>110</v>
      </c>
      <c r="G43" t="s">
        <v>366</v>
      </c>
      <c r="H43" t="s">
        <v>29</v>
      </c>
      <c r="I43" s="2">
        <f>(help_desk_tickets[[#This Row],[resolution_date]]-help_desk_tickets[[#This Row],[submission_date]])*24</f>
        <v>24.935883611091413</v>
      </c>
      <c r="J43" t="str">
        <f>TEXT(help_desk_tickets[[#This Row],[submission_date]],"dddd")</f>
        <v>Saturday</v>
      </c>
      <c r="K43" t="str">
        <f>TEXT(help_desk_tickets[[#This Row],[submission_date]],"mmm yyyy")</f>
        <v>Sep 2025</v>
      </c>
      <c r="L43">
        <f>HOUR(help_desk_tickets[[#This Row],[submission_date]])</f>
        <v>18</v>
      </c>
      <c r="M43" t="str">
        <f>IF(help_desk_tickets[[#This Row],[ResolutionTimeHours]]&lt;=4,"Within SLA","Missed SLA")</f>
        <v>Missed SLA</v>
      </c>
      <c r="N43" t="str">
        <f>IF(help_desk_tickets[[#This Row],[resolution_date]]="","Open","Resolved")</f>
        <v>Resolved</v>
      </c>
    </row>
    <row r="44" spans="1:14" x14ac:dyDescent="0.3">
      <c r="A44" t="s">
        <v>111</v>
      </c>
      <c r="B44" s="1">
        <v>45866.029443495368</v>
      </c>
      <c r="C44" s="1">
        <v>45872.45864300926</v>
      </c>
      <c r="D44" t="s">
        <v>81</v>
      </c>
      <c r="E44" t="s">
        <v>55</v>
      </c>
      <c r="F44" t="s">
        <v>112</v>
      </c>
      <c r="G44" t="s">
        <v>8</v>
      </c>
      <c r="H44" t="s">
        <v>29</v>
      </c>
      <c r="I44" s="2">
        <f>(help_desk_tickets[[#This Row],[resolution_date]]-help_desk_tickets[[#This Row],[submission_date]])*24</f>
        <v>154.30078833340667</v>
      </c>
      <c r="J44" t="str">
        <f>TEXT(help_desk_tickets[[#This Row],[submission_date]],"dddd")</f>
        <v>Monday</v>
      </c>
      <c r="K44" t="str">
        <f>TEXT(help_desk_tickets[[#This Row],[submission_date]],"mmm yyyy")</f>
        <v>Jul 2025</v>
      </c>
      <c r="L44">
        <f>HOUR(help_desk_tickets[[#This Row],[submission_date]])</f>
        <v>0</v>
      </c>
      <c r="M44" t="str">
        <f>IF(help_desk_tickets[[#This Row],[ResolutionTimeHours]]&lt;=4,"Within SLA","Missed SLA")</f>
        <v>Missed SLA</v>
      </c>
      <c r="N44" t="str">
        <f>IF(help_desk_tickets[[#This Row],[resolution_date]]="","Open","Resolved")</f>
        <v>Resolved</v>
      </c>
    </row>
    <row r="45" spans="1:14" x14ac:dyDescent="0.3">
      <c r="A45" t="s">
        <v>113</v>
      </c>
      <c r="B45" s="1">
        <v>45868.90107226852</v>
      </c>
      <c r="C45" s="1">
        <v>45868.965096064814</v>
      </c>
      <c r="D45" t="s">
        <v>13</v>
      </c>
      <c r="E45" t="s">
        <v>35</v>
      </c>
      <c r="F45" t="s">
        <v>114</v>
      </c>
      <c r="G45" t="s">
        <v>364</v>
      </c>
      <c r="H45" t="s">
        <v>115</v>
      </c>
      <c r="I45" s="2">
        <f>(help_desk_tickets[[#This Row],[resolution_date]]-help_desk_tickets[[#This Row],[submission_date]])*24</f>
        <v>1.5365711110644042</v>
      </c>
      <c r="J45" t="str">
        <f>TEXT(help_desk_tickets[[#This Row],[submission_date]],"dddd")</f>
        <v>Wednesday</v>
      </c>
      <c r="K45" t="str">
        <f>TEXT(help_desk_tickets[[#This Row],[submission_date]],"mmm yyyy")</f>
        <v>Jul 2025</v>
      </c>
      <c r="L45">
        <f>HOUR(help_desk_tickets[[#This Row],[submission_date]])</f>
        <v>21</v>
      </c>
      <c r="M45" t="str">
        <f>IF(help_desk_tickets[[#This Row],[ResolutionTimeHours]]&lt;=4,"Within SLA","Missed SLA")</f>
        <v>Within SLA</v>
      </c>
      <c r="N45" t="str">
        <f>IF(help_desk_tickets[[#This Row],[resolution_date]]="","Open","Resolved")</f>
        <v>Resolved</v>
      </c>
    </row>
    <row r="46" spans="1:14" x14ac:dyDescent="0.3">
      <c r="A46" t="s">
        <v>116</v>
      </c>
      <c r="B46" s="1">
        <v>45872.126770416668</v>
      </c>
      <c r="C46" s="1">
        <v>45872.29889071759</v>
      </c>
      <c r="D46" t="s">
        <v>21</v>
      </c>
      <c r="E46" t="s">
        <v>32</v>
      </c>
      <c r="F46" t="s">
        <v>117</v>
      </c>
      <c r="G46" t="s">
        <v>366</v>
      </c>
      <c r="H46" t="s">
        <v>11</v>
      </c>
      <c r="I46" s="2">
        <f>(help_desk_tickets[[#This Row],[resolution_date]]-help_desk_tickets[[#This Row],[submission_date]])*24</f>
        <v>4.1308872221270576</v>
      </c>
      <c r="J46" t="str">
        <f>TEXT(help_desk_tickets[[#This Row],[submission_date]],"dddd")</f>
        <v>Sunday</v>
      </c>
      <c r="K46" t="str">
        <f>TEXT(help_desk_tickets[[#This Row],[submission_date]],"mmm yyyy")</f>
        <v>Aug 2025</v>
      </c>
      <c r="L46">
        <f>HOUR(help_desk_tickets[[#This Row],[submission_date]])</f>
        <v>3</v>
      </c>
      <c r="M46" t="str">
        <f>IF(help_desk_tickets[[#This Row],[ResolutionTimeHours]]&lt;=4,"Within SLA","Missed SLA")</f>
        <v>Missed SLA</v>
      </c>
      <c r="N46" t="str">
        <f>IF(help_desk_tickets[[#This Row],[resolution_date]]="","Open","Resolved")</f>
        <v>Resolved</v>
      </c>
    </row>
    <row r="47" spans="1:14" x14ac:dyDescent="0.3">
      <c r="A47" t="s">
        <v>118</v>
      </c>
      <c r="B47" s="1">
        <v>45843.404094456018</v>
      </c>
      <c r="C47" s="1">
        <v>45843.878437812498</v>
      </c>
      <c r="D47" t="s">
        <v>13</v>
      </c>
      <c r="E47" t="s">
        <v>14</v>
      </c>
      <c r="F47" t="s">
        <v>119</v>
      </c>
      <c r="G47" t="s">
        <v>364</v>
      </c>
      <c r="H47" t="s">
        <v>11</v>
      </c>
      <c r="I47" s="2">
        <f>(help_desk_tickets[[#This Row],[resolution_date]]-help_desk_tickets[[#This Row],[submission_date]])*24</f>
        <v>11.384240555518772</v>
      </c>
      <c r="J47" t="str">
        <f>TEXT(help_desk_tickets[[#This Row],[submission_date]],"dddd")</f>
        <v>Saturday</v>
      </c>
      <c r="K47" t="str">
        <f>TEXT(help_desk_tickets[[#This Row],[submission_date]],"mmm yyyy")</f>
        <v>Jul 2025</v>
      </c>
      <c r="L47">
        <f>HOUR(help_desk_tickets[[#This Row],[submission_date]])</f>
        <v>9</v>
      </c>
      <c r="M47" t="str">
        <f>IF(help_desk_tickets[[#This Row],[ResolutionTimeHours]]&lt;=4,"Within SLA","Missed SLA")</f>
        <v>Missed SLA</v>
      </c>
      <c r="N47" t="str">
        <f>IF(help_desk_tickets[[#This Row],[resolution_date]]="","Open","Resolved")</f>
        <v>Resolved</v>
      </c>
    </row>
    <row r="48" spans="1:14" x14ac:dyDescent="0.3">
      <c r="A48" t="s">
        <v>120</v>
      </c>
      <c r="B48" s="1">
        <v>45899.571593842593</v>
      </c>
      <c r="C48" s="1">
        <v>45901.487486134261</v>
      </c>
      <c r="D48" t="s">
        <v>45</v>
      </c>
      <c r="E48" t="s">
        <v>25</v>
      </c>
      <c r="F48" t="s">
        <v>121</v>
      </c>
      <c r="G48" t="s">
        <v>368</v>
      </c>
      <c r="H48" t="s">
        <v>16</v>
      </c>
      <c r="I48" s="2">
        <f>(help_desk_tickets[[#This Row],[resolution_date]]-help_desk_tickets[[#This Row],[submission_date]])*24</f>
        <v>45.981415000045672</v>
      </c>
      <c r="J48" t="str">
        <f>TEXT(help_desk_tickets[[#This Row],[submission_date]],"dddd")</f>
        <v>Saturday</v>
      </c>
      <c r="K48" t="str">
        <f>TEXT(help_desk_tickets[[#This Row],[submission_date]],"mmm yyyy")</f>
        <v>Aug 2025</v>
      </c>
      <c r="L48">
        <f>HOUR(help_desk_tickets[[#This Row],[submission_date]])</f>
        <v>13</v>
      </c>
      <c r="M48" t="str">
        <f>IF(help_desk_tickets[[#This Row],[ResolutionTimeHours]]&lt;=4,"Within SLA","Missed SLA")</f>
        <v>Missed SLA</v>
      </c>
      <c r="N48" t="str">
        <f>IF(help_desk_tickets[[#This Row],[resolution_date]]="","Open","Resolved")</f>
        <v>Resolved</v>
      </c>
    </row>
    <row r="49" spans="1:14" x14ac:dyDescent="0.3">
      <c r="A49" t="s">
        <v>122</v>
      </c>
      <c r="B49" s="1">
        <v>45830.641442060187</v>
      </c>
      <c r="C49" s="1">
        <v>45835.53980752315</v>
      </c>
      <c r="D49" t="s">
        <v>31</v>
      </c>
      <c r="E49" t="s">
        <v>14</v>
      </c>
      <c r="F49" t="s">
        <v>123</v>
      </c>
      <c r="G49" t="s">
        <v>367</v>
      </c>
      <c r="H49" t="s">
        <v>29</v>
      </c>
      <c r="I49" s="2">
        <f>(help_desk_tickets[[#This Row],[resolution_date]]-help_desk_tickets[[#This Row],[submission_date]])*24</f>
        <v>117.5607711111079</v>
      </c>
      <c r="J49" t="str">
        <f>TEXT(help_desk_tickets[[#This Row],[submission_date]],"dddd")</f>
        <v>Sunday</v>
      </c>
      <c r="K49" t="str">
        <f>TEXT(help_desk_tickets[[#This Row],[submission_date]],"mmm yyyy")</f>
        <v>Jun 2025</v>
      </c>
      <c r="L49">
        <f>HOUR(help_desk_tickets[[#This Row],[submission_date]])</f>
        <v>15</v>
      </c>
      <c r="M49" t="str">
        <f>IF(help_desk_tickets[[#This Row],[ResolutionTimeHours]]&lt;=4,"Within SLA","Missed SLA")</f>
        <v>Missed SLA</v>
      </c>
      <c r="N49" t="str">
        <f>IF(help_desk_tickets[[#This Row],[resolution_date]]="","Open","Resolved")</f>
        <v>Resolved</v>
      </c>
    </row>
    <row r="50" spans="1:14" x14ac:dyDescent="0.3">
      <c r="A50" t="s">
        <v>124</v>
      </c>
      <c r="B50" s="1">
        <v>45841.133833182874</v>
      </c>
      <c r="C50" s="1">
        <v>45841.652713541669</v>
      </c>
      <c r="D50" t="s">
        <v>45</v>
      </c>
      <c r="E50" t="s">
        <v>14</v>
      </c>
      <c r="F50" t="s">
        <v>125</v>
      </c>
      <c r="G50" t="s">
        <v>368</v>
      </c>
      <c r="H50" t="s">
        <v>16</v>
      </c>
      <c r="I50" s="2">
        <f>(help_desk_tickets[[#This Row],[resolution_date]]-help_desk_tickets[[#This Row],[submission_date]])*24</f>
        <v>12.453128611086868</v>
      </c>
      <c r="J50" t="str">
        <f>TEXT(help_desk_tickets[[#This Row],[submission_date]],"dddd")</f>
        <v>Thursday</v>
      </c>
      <c r="K50" t="str">
        <f>TEXT(help_desk_tickets[[#This Row],[submission_date]],"mmm yyyy")</f>
        <v>Jul 2025</v>
      </c>
      <c r="L50">
        <f>HOUR(help_desk_tickets[[#This Row],[submission_date]])</f>
        <v>3</v>
      </c>
      <c r="M50" t="str">
        <f>IF(help_desk_tickets[[#This Row],[ResolutionTimeHours]]&lt;=4,"Within SLA","Missed SLA")</f>
        <v>Missed SLA</v>
      </c>
      <c r="N50" t="str">
        <f>IF(help_desk_tickets[[#This Row],[resolution_date]]="","Open","Resolved")</f>
        <v>Resolved</v>
      </c>
    </row>
    <row r="51" spans="1:14" x14ac:dyDescent="0.3">
      <c r="A51" t="s">
        <v>126</v>
      </c>
      <c r="B51" s="1">
        <v>45878.743972025462</v>
      </c>
      <c r="C51" s="1">
        <v>45879.856085624997</v>
      </c>
      <c r="D51" t="s">
        <v>45</v>
      </c>
      <c r="E51" t="s">
        <v>14</v>
      </c>
      <c r="F51" t="s">
        <v>127</v>
      </c>
      <c r="G51" t="s">
        <v>368</v>
      </c>
      <c r="H51" t="s">
        <v>16</v>
      </c>
      <c r="I51" s="2">
        <f>(help_desk_tickets[[#This Row],[resolution_date]]-help_desk_tickets[[#This Row],[submission_date]])*24</f>
        <v>26.690726388827898</v>
      </c>
      <c r="J51" t="str">
        <f>TEXT(help_desk_tickets[[#This Row],[submission_date]],"dddd")</f>
        <v>Saturday</v>
      </c>
      <c r="K51" t="str">
        <f>TEXT(help_desk_tickets[[#This Row],[submission_date]],"mmm yyyy")</f>
        <v>Aug 2025</v>
      </c>
      <c r="L51">
        <f>HOUR(help_desk_tickets[[#This Row],[submission_date]])</f>
        <v>17</v>
      </c>
      <c r="M51" t="str">
        <f>IF(help_desk_tickets[[#This Row],[ResolutionTimeHours]]&lt;=4,"Within SLA","Missed SLA")</f>
        <v>Missed SLA</v>
      </c>
      <c r="N51" t="str">
        <f>IF(help_desk_tickets[[#This Row],[resolution_date]]="","Open","Resolved")</f>
        <v>Resolved</v>
      </c>
    </row>
    <row r="52" spans="1:14" x14ac:dyDescent="0.3">
      <c r="A52" t="s">
        <v>128</v>
      </c>
      <c r="B52" s="1">
        <v>45861.349098321756</v>
      </c>
      <c r="C52" s="1">
        <v>45865.965208310183</v>
      </c>
      <c r="D52" t="s">
        <v>8</v>
      </c>
      <c r="E52" t="s">
        <v>22</v>
      </c>
      <c r="F52" t="s">
        <v>129</v>
      </c>
      <c r="G52" t="s">
        <v>8</v>
      </c>
      <c r="H52" t="s">
        <v>29</v>
      </c>
      <c r="I52" s="2">
        <f>(help_desk_tickets[[#This Row],[resolution_date]]-help_desk_tickets[[#This Row],[submission_date]])*24</f>
        <v>110.78663972223876</v>
      </c>
      <c r="J52" t="str">
        <f>TEXT(help_desk_tickets[[#This Row],[submission_date]],"dddd")</f>
        <v>Wednesday</v>
      </c>
      <c r="K52" t="str">
        <f>TEXT(help_desk_tickets[[#This Row],[submission_date]],"mmm yyyy")</f>
        <v>Jul 2025</v>
      </c>
      <c r="L52">
        <f>HOUR(help_desk_tickets[[#This Row],[submission_date]])</f>
        <v>8</v>
      </c>
      <c r="M52" t="str">
        <f>IF(help_desk_tickets[[#This Row],[ResolutionTimeHours]]&lt;=4,"Within SLA","Missed SLA")</f>
        <v>Missed SLA</v>
      </c>
      <c r="N52" t="str">
        <f>IF(help_desk_tickets[[#This Row],[resolution_date]]="","Open","Resolved")</f>
        <v>Resolved</v>
      </c>
    </row>
    <row r="53" spans="1:14" x14ac:dyDescent="0.3">
      <c r="A53" t="s">
        <v>130</v>
      </c>
      <c r="B53" s="1">
        <v>45869.827586620369</v>
      </c>
      <c r="C53" s="1">
        <v>45876.059095208337</v>
      </c>
      <c r="D53" t="s">
        <v>13</v>
      </c>
      <c r="E53" t="s">
        <v>14</v>
      </c>
      <c r="F53" t="s">
        <v>131</v>
      </c>
      <c r="G53" t="s">
        <v>364</v>
      </c>
      <c r="H53" t="s">
        <v>29</v>
      </c>
      <c r="I53" s="2">
        <f>(help_desk_tickets[[#This Row],[resolution_date]]-help_desk_tickets[[#This Row],[submission_date]])*24</f>
        <v>149.55620611121412</v>
      </c>
      <c r="J53" t="str">
        <f>TEXT(help_desk_tickets[[#This Row],[submission_date]],"dddd")</f>
        <v>Thursday</v>
      </c>
      <c r="K53" t="str">
        <f>TEXT(help_desk_tickets[[#This Row],[submission_date]],"mmm yyyy")</f>
        <v>Jul 2025</v>
      </c>
      <c r="L53">
        <f>HOUR(help_desk_tickets[[#This Row],[submission_date]])</f>
        <v>19</v>
      </c>
      <c r="M53" t="str">
        <f>IF(help_desk_tickets[[#This Row],[ResolutionTimeHours]]&lt;=4,"Within SLA","Missed SLA")</f>
        <v>Missed SLA</v>
      </c>
      <c r="N53" t="str">
        <f>IF(help_desk_tickets[[#This Row],[resolution_date]]="","Open","Resolved")</f>
        <v>Resolved</v>
      </c>
    </row>
    <row r="54" spans="1:14" x14ac:dyDescent="0.3">
      <c r="A54" t="s">
        <v>132</v>
      </c>
      <c r="B54" s="1">
        <v>45837.098491817131</v>
      </c>
      <c r="C54" s="1">
        <v>45837.72761415509</v>
      </c>
      <c r="D54" t="s">
        <v>13</v>
      </c>
      <c r="E54" t="s">
        <v>22</v>
      </c>
      <c r="F54" t="s">
        <v>133</v>
      </c>
      <c r="G54" t="s">
        <v>364</v>
      </c>
      <c r="H54" t="s">
        <v>16</v>
      </c>
      <c r="I54" s="2">
        <f>(help_desk_tickets[[#This Row],[resolution_date]]-help_desk_tickets[[#This Row],[submission_date]])*24</f>
        <v>15.098936111025978</v>
      </c>
      <c r="J54" t="str">
        <f>TEXT(help_desk_tickets[[#This Row],[submission_date]],"dddd")</f>
        <v>Sunday</v>
      </c>
      <c r="K54" t="str">
        <f>TEXT(help_desk_tickets[[#This Row],[submission_date]],"mmm yyyy")</f>
        <v>Jun 2025</v>
      </c>
      <c r="L54">
        <f>HOUR(help_desk_tickets[[#This Row],[submission_date]])</f>
        <v>2</v>
      </c>
      <c r="M54" t="str">
        <f>IF(help_desk_tickets[[#This Row],[ResolutionTimeHours]]&lt;=4,"Within SLA","Missed SLA")</f>
        <v>Missed SLA</v>
      </c>
      <c r="N54" t="str">
        <f>IF(help_desk_tickets[[#This Row],[resolution_date]]="","Open","Resolved")</f>
        <v>Resolved</v>
      </c>
    </row>
    <row r="55" spans="1:14" x14ac:dyDescent="0.3">
      <c r="A55" t="s">
        <v>134</v>
      </c>
      <c r="B55" s="1">
        <v>45884.862366678244</v>
      </c>
      <c r="C55" s="1">
        <v>45885.412255208335</v>
      </c>
      <c r="D55" t="s">
        <v>13</v>
      </c>
      <c r="E55" t="s">
        <v>14</v>
      </c>
      <c r="F55" t="s">
        <v>135</v>
      </c>
      <c r="G55" t="s">
        <v>364</v>
      </c>
      <c r="H55" t="s">
        <v>16</v>
      </c>
      <c r="I55" s="2">
        <f>(help_desk_tickets[[#This Row],[resolution_date]]-help_desk_tickets[[#This Row],[submission_date]])*24</f>
        <v>13.197324722190388</v>
      </c>
      <c r="J55" t="str">
        <f>TEXT(help_desk_tickets[[#This Row],[submission_date]],"dddd")</f>
        <v>Friday</v>
      </c>
      <c r="K55" t="str">
        <f>TEXT(help_desk_tickets[[#This Row],[submission_date]],"mmm yyyy")</f>
        <v>Aug 2025</v>
      </c>
      <c r="L55">
        <f>HOUR(help_desk_tickets[[#This Row],[submission_date]])</f>
        <v>20</v>
      </c>
      <c r="M55" t="str">
        <f>IF(help_desk_tickets[[#This Row],[ResolutionTimeHours]]&lt;=4,"Within SLA","Missed SLA")</f>
        <v>Missed SLA</v>
      </c>
      <c r="N55" t="str">
        <f>IF(help_desk_tickets[[#This Row],[resolution_date]]="","Open","Resolved")</f>
        <v>Resolved</v>
      </c>
    </row>
    <row r="56" spans="1:14" x14ac:dyDescent="0.3">
      <c r="A56" t="s">
        <v>136</v>
      </c>
      <c r="B56" s="1">
        <v>45853.375071759256</v>
      </c>
      <c r="C56" s="1">
        <v>45853.79386150463</v>
      </c>
      <c r="D56" t="s">
        <v>45</v>
      </c>
      <c r="E56" t="s">
        <v>18</v>
      </c>
      <c r="F56" t="s">
        <v>137</v>
      </c>
      <c r="G56" t="s">
        <v>368</v>
      </c>
      <c r="H56" t="s">
        <v>11</v>
      </c>
      <c r="I56" s="2">
        <f>(help_desk_tickets[[#This Row],[resolution_date]]-help_desk_tickets[[#This Row],[submission_date]])*24</f>
        <v>10.050953888974618</v>
      </c>
      <c r="J56" t="str">
        <f>TEXT(help_desk_tickets[[#This Row],[submission_date]],"dddd")</f>
        <v>Tuesday</v>
      </c>
      <c r="K56" t="str">
        <f>TEXT(help_desk_tickets[[#This Row],[submission_date]],"mmm yyyy")</f>
        <v>Jul 2025</v>
      </c>
      <c r="L56">
        <f>HOUR(help_desk_tickets[[#This Row],[submission_date]])</f>
        <v>9</v>
      </c>
      <c r="M56" t="str">
        <f>IF(help_desk_tickets[[#This Row],[ResolutionTimeHours]]&lt;=4,"Within SLA","Missed SLA")</f>
        <v>Missed SLA</v>
      </c>
      <c r="N56" t="str">
        <f>IF(help_desk_tickets[[#This Row],[resolution_date]]="","Open","Resolved")</f>
        <v>Resolved</v>
      </c>
    </row>
    <row r="57" spans="1:14" x14ac:dyDescent="0.3">
      <c r="A57" t="s">
        <v>138</v>
      </c>
      <c r="B57" s="1">
        <v>45829.046392870368</v>
      </c>
      <c r="C57" s="1">
        <v>45830.741530185187</v>
      </c>
      <c r="D57" t="s">
        <v>31</v>
      </c>
      <c r="E57" t="s">
        <v>14</v>
      </c>
      <c r="F57" t="s">
        <v>139</v>
      </c>
      <c r="G57" t="s">
        <v>367</v>
      </c>
      <c r="H57" t="s">
        <v>16</v>
      </c>
      <c r="I57" s="2">
        <f>(help_desk_tickets[[#This Row],[resolution_date]]-help_desk_tickets[[#This Row],[submission_date]])*24</f>
        <v>40.6832955556456</v>
      </c>
      <c r="J57" t="str">
        <f>TEXT(help_desk_tickets[[#This Row],[submission_date]],"dddd")</f>
        <v>Saturday</v>
      </c>
      <c r="K57" t="str">
        <f>TEXT(help_desk_tickets[[#This Row],[submission_date]],"mmm yyyy")</f>
        <v>Jun 2025</v>
      </c>
      <c r="L57">
        <f>HOUR(help_desk_tickets[[#This Row],[submission_date]])</f>
        <v>1</v>
      </c>
      <c r="M57" t="str">
        <f>IF(help_desk_tickets[[#This Row],[ResolutionTimeHours]]&lt;=4,"Within SLA","Missed SLA")</f>
        <v>Missed SLA</v>
      </c>
      <c r="N57" t="str">
        <f>IF(help_desk_tickets[[#This Row],[resolution_date]]="","Open","Resolved")</f>
        <v>Resolved</v>
      </c>
    </row>
    <row r="58" spans="1:14" x14ac:dyDescent="0.3">
      <c r="A58" t="s">
        <v>140</v>
      </c>
      <c r="B58" s="1">
        <v>45871.327925046295</v>
      </c>
      <c r="C58" s="1">
        <v>45872.603165891203</v>
      </c>
      <c r="D58" t="s">
        <v>8</v>
      </c>
      <c r="E58" t="s">
        <v>22</v>
      </c>
      <c r="F58" t="s">
        <v>141</v>
      </c>
      <c r="G58" t="s">
        <v>8</v>
      </c>
      <c r="H58" t="s">
        <v>16</v>
      </c>
      <c r="I58" s="2">
        <f>(help_desk_tickets[[#This Row],[resolution_date]]-help_desk_tickets[[#This Row],[submission_date]])*24</f>
        <v>30.605780277808663</v>
      </c>
      <c r="J58" t="str">
        <f>TEXT(help_desk_tickets[[#This Row],[submission_date]],"dddd")</f>
        <v>Saturday</v>
      </c>
      <c r="K58" t="str">
        <f>TEXT(help_desk_tickets[[#This Row],[submission_date]],"mmm yyyy")</f>
        <v>Aug 2025</v>
      </c>
      <c r="L58">
        <f>HOUR(help_desk_tickets[[#This Row],[submission_date]])</f>
        <v>7</v>
      </c>
      <c r="M58" t="str">
        <f>IF(help_desk_tickets[[#This Row],[ResolutionTimeHours]]&lt;=4,"Within SLA","Missed SLA")</f>
        <v>Missed SLA</v>
      </c>
      <c r="N58" t="str">
        <f>IF(help_desk_tickets[[#This Row],[resolution_date]]="","Open","Resolved")</f>
        <v>Resolved</v>
      </c>
    </row>
    <row r="59" spans="1:14" x14ac:dyDescent="0.3">
      <c r="A59" t="s">
        <v>142</v>
      </c>
      <c r="B59" s="1">
        <v>45860.353873182874</v>
      </c>
      <c r="C59" s="1">
        <v>45867.28399974537</v>
      </c>
      <c r="D59" t="s">
        <v>60</v>
      </c>
      <c r="E59" t="s">
        <v>35</v>
      </c>
      <c r="F59" t="s">
        <v>143</v>
      </c>
      <c r="G59" t="s">
        <v>8</v>
      </c>
      <c r="H59" t="s">
        <v>29</v>
      </c>
      <c r="I59" s="2">
        <f>(help_desk_tickets[[#This Row],[resolution_date]]-help_desk_tickets[[#This Row],[submission_date]])*24</f>
        <v>166.32303749991115</v>
      </c>
      <c r="J59" t="str">
        <f>TEXT(help_desk_tickets[[#This Row],[submission_date]],"dddd")</f>
        <v>Tuesday</v>
      </c>
      <c r="K59" t="str">
        <f>TEXT(help_desk_tickets[[#This Row],[submission_date]],"mmm yyyy")</f>
        <v>Jul 2025</v>
      </c>
      <c r="L59">
        <f>HOUR(help_desk_tickets[[#This Row],[submission_date]])</f>
        <v>8</v>
      </c>
      <c r="M59" t="str">
        <f>IF(help_desk_tickets[[#This Row],[ResolutionTimeHours]]&lt;=4,"Within SLA","Missed SLA")</f>
        <v>Missed SLA</v>
      </c>
      <c r="N59" t="str">
        <f>IF(help_desk_tickets[[#This Row],[resolution_date]]="","Open","Resolved")</f>
        <v>Resolved</v>
      </c>
    </row>
    <row r="60" spans="1:14" x14ac:dyDescent="0.3">
      <c r="A60" t="s">
        <v>144</v>
      </c>
      <c r="B60" s="1">
        <v>45875.571420300927</v>
      </c>
      <c r="C60" s="1">
        <v>45877.303206296296</v>
      </c>
      <c r="D60" t="s">
        <v>8</v>
      </c>
      <c r="E60" t="s">
        <v>35</v>
      </c>
      <c r="F60" t="s">
        <v>145</v>
      </c>
      <c r="G60" t="s">
        <v>8</v>
      </c>
      <c r="H60" t="s">
        <v>16</v>
      </c>
      <c r="I60" s="2">
        <f>(help_desk_tickets[[#This Row],[resolution_date]]-help_desk_tickets[[#This Row],[submission_date]])*24</f>
        <v>41.562863888859283</v>
      </c>
      <c r="J60" t="str">
        <f>TEXT(help_desk_tickets[[#This Row],[submission_date]],"dddd")</f>
        <v>Wednesday</v>
      </c>
      <c r="K60" t="str">
        <f>TEXT(help_desk_tickets[[#This Row],[submission_date]],"mmm yyyy")</f>
        <v>Aug 2025</v>
      </c>
      <c r="L60">
        <f>HOUR(help_desk_tickets[[#This Row],[submission_date]])</f>
        <v>13</v>
      </c>
      <c r="M60" t="str">
        <f>IF(help_desk_tickets[[#This Row],[ResolutionTimeHours]]&lt;=4,"Within SLA","Missed SLA")</f>
        <v>Missed SLA</v>
      </c>
      <c r="N60" t="str">
        <f>IF(help_desk_tickets[[#This Row],[resolution_date]]="","Open","Resolved")</f>
        <v>Resolved</v>
      </c>
    </row>
    <row r="61" spans="1:14" x14ac:dyDescent="0.3">
      <c r="A61" t="s">
        <v>146</v>
      </c>
      <c r="B61" s="1">
        <v>45827.276196747684</v>
      </c>
      <c r="C61" s="1">
        <v>45828.595821400464</v>
      </c>
      <c r="D61" t="s">
        <v>13</v>
      </c>
      <c r="E61" t="s">
        <v>32</v>
      </c>
      <c r="F61" t="s">
        <v>147</v>
      </c>
      <c r="G61" t="s">
        <v>364</v>
      </c>
      <c r="H61" t="s">
        <v>16</v>
      </c>
      <c r="I61" s="2">
        <f>(help_desk_tickets[[#This Row],[resolution_date]]-help_desk_tickets[[#This Row],[submission_date]])*24</f>
        <v>31.670991666731425</v>
      </c>
      <c r="J61" t="str">
        <f>TEXT(help_desk_tickets[[#This Row],[submission_date]],"dddd")</f>
        <v>Thursday</v>
      </c>
      <c r="K61" t="str">
        <f>TEXT(help_desk_tickets[[#This Row],[submission_date]],"mmm yyyy")</f>
        <v>Jun 2025</v>
      </c>
      <c r="L61">
        <f>HOUR(help_desk_tickets[[#This Row],[submission_date]])</f>
        <v>6</v>
      </c>
      <c r="M61" t="str">
        <f>IF(help_desk_tickets[[#This Row],[ResolutionTimeHours]]&lt;=4,"Within SLA","Missed SLA")</f>
        <v>Missed SLA</v>
      </c>
      <c r="N61" t="str">
        <f>IF(help_desk_tickets[[#This Row],[resolution_date]]="","Open","Resolved")</f>
        <v>Resolved</v>
      </c>
    </row>
    <row r="62" spans="1:14" x14ac:dyDescent="0.3">
      <c r="A62" t="s">
        <v>148</v>
      </c>
      <c r="B62" s="1">
        <v>45896.462244918985</v>
      </c>
      <c r="C62" s="1">
        <v>45897.49294236111</v>
      </c>
      <c r="D62" t="s">
        <v>21</v>
      </c>
      <c r="E62" t="s">
        <v>22</v>
      </c>
      <c r="F62" t="s">
        <v>149</v>
      </c>
      <c r="G62" t="s">
        <v>366</v>
      </c>
      <c r="H62" t="s">
        <v>16</v>
      </c>
      <c r="I62" s="2">
        <f>(help_desk_tickets[[#This Row],[resolution_date]]-help_desk_tickets[[#This Row],[submission_date]])*24</f>
        <v>24.736738611012697</v>
      </c>
      <c r="J62" t="str">
        <f>TEXT(help_desk_tickets[[#This Row],[submission_date]],"dddd")</f>
        <v>Wednesday</v>
      </c>
      <c r="K62" t="str">
        <f>TEXT(help_desk_tickets[[#This Row],[submission_date]],"mmm yyyy")</f>
        <v>Aug 2025</v>
      </c>
      <c r="L62">
        <f>HOUR(help_desk_tickets[[#This Row],[submission_date]])</f>
        <v>11</v>
      </c>
      <c r="M62" t="str">
        <f>IF(help_desk_tickets[[#This Row],[ResolutionTimeHours]]&lt;=4,"Within SLA","Missed SLA")</f>
        <v>Missed SLA</v>
      </c>
      <c r="N62" t="str">
        <f>IF(help_desk_tickets[[#This Row],[resolution_date]]="","Open","Resolved")</f>
        <v>Resolved</v>
      </c>
    </row>
    <row r="63" spans="1:14" x14ac:dyDescent="0.3">
      <c r="A63" t="s">
        <v>150</v>
      </c>
      <c r="B63" s="1">
        <v>45910.846970925923</v>
      </c>
      <c r="C63" s="1">
        <v>45912.419087835646</v>
      </c>
      <c r="D63" t="s">
        <v>13</v>
      </c>
      <c r="E63" t="s">
        <v>9</v>
      </c>
      <c r="F63" t="s">
        <v>151</v>
      </c>
      <c r="G63" t="s">
        <v>364</v>
      </c>
      <c r="H63" t="s">
        <v>16</v>
      </c>
      <c r="I63" s="2">
        <f>(help_desk_tickets[[#This Row],[resolution_date]]-help_desk_tickets[[#This Row],[submission_date]])*24</f>
        <v>37.730805833358318</v>
      </c>
      <c r="J63" t="str">
        <f>TEXT(help_desk_tickets[[#This Row],[submission_date]],"dddd")</f>
        <v>Wednesday</v>
      </c>
      <c r="K63" t="str">
        <f>TEXT(help_desk_tickets[[#This Row],[submission_date]],"mmm yyyy")</f>
        <v>Sep 2025</v>
      </c>
      <c r="L63">
        <f>HOUR(help_desk_tickets[[#This Row],[submission_date]])</f>
        <v>20</v>
      </c>
      <c r="M63" t="str">
        <f>IF(help_desk_tickets[[#This Row],[ResolutionTimeHours]]&lt;=4,"Within SLA","Missed SLA")</f>
        <v>Missed SLA</v>
      </c>
      <c r="N63" t="str">
        <f>IF(help_desk_tickets[[#This Row],[resolution_date]]="","Open","Resolved")</f>
        <v>Resolved</v>
      </c>
    </row>
    <row r="64" spans="1:14" x14ac:dyDescent="0.3">
      <c r="A64" t="s">
        <v>152</v>
      </c>
      <c r="B64" s="1">
        <v>45839.694215011572</v>
      </c>
      <c r="C64" s="1">
        <v>45840.68174284722</v>
      </c>
      <c r="D64" t="s">
        <v>13</v>
      </c>
      <c r="E64" t="s">
        <v>42</v>
      </c>
      <c r="F64" t="s">
        <v>153</v>
      </c>
      <c r="G64" t="s">
        <v>364</v>
      </c>
      <c r="H64" t="s">
        <v>16</v>
      </c>
      <c r="I64" s="2">
        <f>(help_desk_tickets[[#This Row],[resolution_date]]-help_desk_tickets[[#This Row],[submission_date]])*24</f>
        <v>23.700668055564165</v>
      </c>
      <c r="J64" t="str">
        <f>TEXT(help_desk_tickets[[#This Row],[submission_date]],"dddd")</f>
        <v>Tuesday</v>
      </c>
      <c r="K64" t="str">
        <f>TEXT(help_desk_tickets[[#This Row],[submission_date]],"mmm yyyy")</f>
        <v>Jul 2025</v>
      </c>
      <c r="L64">
        <f>HOUR(help_desk_tickets[[#This Row],[submission_date]])</f>
        <v>16</v>
      </c>
      <c r="M64" t="str">
        <f>IF(help_desk_tickets[[#This Row],[ResolutionTimeHours]]&lt;=4,"Within SLA","Missed SLA")</f>
        <v>Missed SLA</v>
      </c>
      <c r="N64" t="str">
        <f>IF(help_desk_tickets[[#This Row],[resolution_date]]="","Open","Resolved")</f>
        <v>Resolved</v>
      </c>
    </row>
    <row r="65" spans="1:14" x14ac:dyDescent="0.3">
      <c r="A65" t="s">
        <v>154</v>
      </c>
      <c r="B65" s="1">
        <v>45871.33135270833</v>
      </c>
      <c r="C65" s="1">
        <v>45871.66361797454</v>
      </c>
      <c r="D65" t="s">
        <v>31</v>
      </c>
      <c r="E65" t="s">
        <v>42</v>
      </c>
      <c r="F65" t="s">
        <v>155</v>
      </c>
      <c r="G65" t="s">
        <v>367</v>
      </c>
      <c r="H65" t="s">
        <v>11</v>
      </c>
      <c r="I65" s="2">
        <f>(help_desk_tickets[[#This Row],[resolution_date]]-help_desk_tickets[[#This Row],[submission_date]])*24</f>
        <v>7.9743663890403695</v>
      </c>
      <c r="J65" t="str">
        <f>TEXT(help_desk_tickets[[#This Row],[submission_date]],"dddd")</f>
        <v>Saturday</v>
      </c>
      <c r="K65" t="str">
        <f>TEXT(help_desk_tickets[[#This Row],[submission_date]],"mmm yyyy")</f>
        <v>Aug 2025</v>
      </c>
      <c r="L65">
        <f>HOUR(help_desk_tickets[[#This Row],[submission_date]])</f>
        <v>7</v>
      </c>
      <c r="M65" t="str">
        <f>IF(help_desk_tickets[[#This Row],[ResolutionTimeHours]]&lt;=4,"Within SLA","Missed SLA")</f>
        <v>Missed SLA</v>
      </c>
      <c r="N65" t="str">
        <f>IF(help_desk_tickets[[#This Row],[resolution_date]]="","Open","Resolved")</f>
        <v>Resolved</v>
      </c>
    </row>
    <row r="66" spans="1:14" x14ac:dyDescent="0.3">
      <c r="A66" t="s">
        <v>156</v>
      </c>
      <c r="B66" s="1">
        <v>45910.24875373843</v>
      </c>
      <c r="C66" s="1">
        <v>45910.584669606484</v>
      </c>
      <c r="D66" t="s">
        <v>31</v>
      </c>
      <c r="E66" t="s">
        <v>25</v>
      </c>
      <c r="F66" t="s">
        <v>157</v>
      </c>
      <c r="G66" t="s">
        <v>367</v>
      </c>
      <c r="H66" t="s">
        <v>16</v>
      </c>
      <c r="I66" s="2">
        <f>(help_desk_tickets[[#This Row],[resolution_date]]-help_desk_tickets[[#This Row],[submission_date]])*24</f>
        <v>8.061980833299458</v>
      </c>
      <c r="J66" t="str">
        <f>TEXT(help_desk_tickets[[#This Row],[submission_date]],"dddd")</f>
        <v>Wednesday</v>
      </c>
      <c r="K66" t="str">
        <f>TEXT(help_desk_tickets[[#This Row],[submission_date]],"mmm yyyy")</f>
        <v>Sep 2025</v>
      </c>
      <c r="L66">
        <f>HOUR(help_desk_tickets[[#This Row],[submission_date]])</f>
        <v>5</v>
      </c>
      <c r="M66" t="str">
        <f>IF(help_desk_tickets[[#This Row],[ResolutionTimeHours]]&lt;=4,"Within SLA","Missed SLA")</f>
        <v>Missed SLA</v>
      </c>
      <c r="N66" t="str">
        <f>IF(help_desk_tickets[[#This Row],[resolution_date]]="","Open","Resolved")</f>
        <v>Resolved</v>
      </c>
    </row>
    <row r="67" spans="1:14" x14ac:dyDescent="0.3">
      <c r="A67" t="s">
        <v>158</v>
      </c>
      <c r="B67" s="1">
        <v>45886.799485462965</v>
      </c>
      <c r="C67" s="1">
        <v>45887.413612962962</v>
      </c>
      <c r="D67" t="s">
        <v>45</v>
      </c>
      <c r="E67" t="s">
        <v>9</v>
      </c>
      <c r="F67" t="s">
        <v>159</v>
      </c>
      <c r="G67" t="s">
        <v>368</v>
      </c>
      <c r="H67" t="s">
        <v>16</v>
      </c>
      <c r="I67" s="2">
        <f>(help_desk_tickets[[#This Row],[resolution_date]]-help_desk_tickets[[#This Row],[submission_date]])*24</f>
        <v>14.739059999934398</v>
      </c>
      <c r="J67" t="str">
        <f>TEXT(help_desk_tickets[[#This Row],[submission_date]],"dddd")</f>
        <v>Sunday</v>
      </c>
      <c r="K67" t="str">
        <f>TEXT(help_desk_tickets[[#This Row],[submission_date]],"mmm yyyy")</f>
        <v>Aug 2025</v>
      </c>
      <c r="L67">
        <f>HOUR(help_desk_tickets[[#This Row],[submission_date]])</f>
        <v>19</v>
      </c>
      <c r="M67" t="str">
        <f>IF(help_desk_tickets[[#This Row],[ResolutionTimeHours]]&lt;=4,"Within SLA","Missed SLA")</f>
        <v>Missed SLA</v>
      </c>
      <c r="N67" t="str">
        <f>IF(help_desk_tickets[[#This Row],[resolution_date]]="","Open","Resolved")</f>
        <v>Resolved</v>
      </c>
    </row>
    <row r="68" spans="1:14" x14ac:dyDescent="0.3">
      <c r="A68" t="s">
        <v>160</v>
      </c>
      <c r="B68" s="1">
        <v>45856.265250358796</v>
      </c>
      <c r="C68" s="1">
        <v>45861.837133449073</v>
      </c>
      <c r="D68" t="s">
        <v>21</v>
      </c>
      <c r="E68" t="s">
        <v>18</v>
      </c>
      <c r="F68" t="s">
        <v>161</v>
      </c>
      <c r="G68" t="s">
        <v>366</v>
      </c>
      <c r="H68" t="s">
        <v>29</v>
      </c>
      <c r="I68" s="2">
        <f>(help_desk_tickets[[#This Row],[resolution_date]]-help_desk_tickets[[#This Row],[submission_date]])*24</f>
        <v>133.72519416664727</v>
      </c>
      <c r="J68" t="str">
        <f>TEXT(help_desk_tickets[[#This Row],[submission_date]],"dddd")</f>
        <v>Friday</v>
      </c>
      <c r="K68" t="str">
        <f>TEXT(help_desk_tickets[[#This Row],[submission_date]],"mmm yyyy")</f>
        <v>Jul 2025</v>
      </c>
      <c r="L68">
        <f>HOUR(help_desk_tickets[[#This Row],[submission_date]])</f>
        <v>6</v>
      </c>
      <c r="M68" t="str">
        <f>IF(help_desk_tickets[[#This Row],[ResolutionTimeHours]]&lt;=4,"Within SLA","Missed SLA")</f>
        <v>Missed SLA</v>
      </c>
      <c r="N68" t="str">
        <f>IF(help_desk_tickets[[#This Row],[resolution_date]]="","Open","Resolved")</f>
        <v>Resolved</v>
      </c>
    </row>
    <row r="69" spans="1:14" x14ac:dyDescent="0.3">
      <c r="A69" t="s">
        <v>162</v>
      </c>
      <c r="B69" s="1">
        <v>45844.096052187502</v>
      </c>
      <c r="C69" s="1">
        <v>45845.543753981481</v>
      </c>
      <c r="D69" t="s">
        <v>45</v>
      </c>
      <c r="E69" t="s">
        <v>42</v>
      </c>
      <c r="F69" t="s">
        <v>163</v>
      </c>
      <c r="G69" t="s">
        <v>368</v>
      </c>
      <c r="H69" t="s">
        <v>16</v>
      </c>
      <c r="I69" s="2">
        <f>(help_desk_tickets[[#This Row],[resolution_date]]-help_desk_tickets[[#This Row],[submission_date]])*24</f>
        <v>34.74484305549413</v>
      </c>
      <c r="J69" t="str">
        <f>TEXT(help_desk_tickets[[#This Row],[submission_date]],"dddd")</f>
        <v>Sunday</v>
      </c>
      <c r="K69" t="str">
        <f>TEXT(help_desk_tickets[[#This Row],[submission_date]],"mmm yyyy")</f>
        <v>Jul 2025</v>
      </c>
      <c r="L69">
        <f>HOUR(help_desk_tickets[[#This Row],[submission_date]])</f>
        <v>2</v>
      </c>
      <c r="M69" t="str">
        <f>IF(help_desk_tickets[[#This Row],[ResolutionTimeHours]]&lt;=4,"Within SLA","Missed SLA")</f>
        <v>Missed SLA</v>
      </c>
      <c r="N69" t="str">
        <f>IF(help_desk_tickets[[#This Row],[resolution_date]]="","Open","Resolved")</f>
        <v>Resolved</v>
      </c>
    </row>
    <row r="70" spans="1:14" x14ac:dyDescent="0.3">
      <c r="A70" t="s">
        <v>164</v>
      </c>
      <c r="B70" s="1">
        <v>45894.949184375</v>
      </c>
      <c r="C70" s="1">
        <v>45898.220131793983</v>
      </c>
      <c r="D70" t="s">
        <v>13</v>
      </c>
      <c r="E70" t="s">
        <v>32</v>
      </c>
      <c r="F70" t="s">
        <v>165</v>
      </c>
      <c r="G70" t="s">
        <v>364</v>
      </c>
      <c r="H70" t="s">
        <v>29</v>
      </c>
      <c r="I70" s="2">
        <f>(help_desk_tickets[[#This Row],[resolution_date]]-help_desk_tickets[[#This Row],[submission_date]])*24</f>
        <v>78.502738055598456</v>
      </c>
      <c r="J70" t="str">
        <f>TEXT(help_desk_tickets[[#This Row],[submission_date]],"dddd")</f>
        <v>Monday</v>
      </c>
      <c r="K70" t="str">
        <f>TEXT(help_desk_tickets[[#This Row],[submission_date]],"mmm yyyy")</f>
        <v>Aug 2025</v>
      </c>
      <c r="L70">
        <f>HOUR(help_desk_tickets[[#This Row],[submission_date]])</f>
        <v>22</v>
      </c>
      <c r="M70" t="str">
        <f>IF(help_desk_tickets[[#This Row],[ResolutionTimeHours]]&lt;=4,"Within SLA","Missed SLA")</f>
        <v>Missed SLA</v>
      </c>
      <c r="N70" t="str">
        <f>IF(help_desk_tickets[[#This Row],[resolution_date]]="","Open","Resolved")</f>
        <v>Resolved</v>
      </c>
    </row>
    <row r="71" spans="1:14" x14ac:dyDescent="0.3">
      <c r="A71" t="s">
        <v>166</v>
      </c>
      <c r="B71" s="1">
        <v>45907.021170486114</v>
      </c>
      <c r="C71" s="1">
        <v>45908.025708958332</v>
      </c>
      <c r="D71" t="s">
        <v>13</v>
      </c>
      <c r="E71" t="s">
        <v>25</v>
      </c>
      <c r="F71" t="s">
        <v>167</v>
      </c>
      <c r="G71" t="s">
        <v>364</v>
      </c>
      <c r="H71" t="s">
        <v>16</v>
      </c>
      <c r="I71" s="2">
        <f>(help_desk_tickets[[#This Row],[resolution_date]]-help_desk_tickets[[#This Row],[submission_date]])*24</f>
        <v>24.10892333323136</v>
      </c>
      <c r="J71" t="str">
        <f>TEXT(help_desk_tickets[[#This Row],[submission_date]],"dddd")</f>
        <v>Sunday</v>
      </c>
      <c r="K71" t="str">
        <f>TEXT(help_desk_tickets[[#This Row],[submission_date]],"mmm yyyy")</f>
        <v>Sep 2025</v>
      </c>
      <c r="L71">
        <f>HOUR(help_desk_tickets[[#This Row],[submission_date]])</f>
        <v>0</v>
      </c>
      <c r="M71" t="str">
        <f>IF(help_desk_tickets[[#This Row],[ResolutionTimeHours]]&lt;=4,"Within SLA","Missed SLA")</f>
        <v>Missed SLA</v>
      </c>
      <c r="N71" t="str">
        <f>IF(help_desk_tickets[[#This Row],[resolution_date]]="","Open","Resolved")</f>
        <v>Resolved</v>
      </c>
    </row>
    <row r="72" spans="1:14" x14ac:dyDescent="0.3">
      <c r="A72" t="s">
        <v>168</v>
      </c>
      <c r="B72" s="1">
        <v>45859.915516793983</v>
      </c>
      <c r="C72" s="1">
        <v>45860.049579155093</v>
      </c>
      <c r="D72" t="s">
        <v>21</v>
      </c>
      <c r="E72" t="s">
        <v>42</v>
      </c>
      <c r="F72" t="s">
        <v>169</v>
      </c>
      <c r="G72" t="s">
        <v>366</v>
      </c>
      <c r="H72" t="s">
        <v>115</v>
      </c>
      <c r="I72" s="2">
        <f>(help_desk_tickets[[#This Row],[resolution_date]]-help_desk_tickets[[#This Row],[submission_date]])*24</f>
        <v>3.2174966666498221</v>
      </c>
      <c r="J72" t="str">
        <f>TEXT(help_desk_tickets[[#This Row],[submission_date]],"dddd")</f>
        <v>Monday</v>
      </c>
      <c r="K72" t="str">
        <f>TEXT(help_desk_tickets[[#This Row],[submission_date]],"mmm yyyy")</f>
        <v>Jul 2025</v>
      </c>
      <c r="L72">
        <f>HOUR(help_desk_tickets[[#This Row],[submission_date]])</f>
        <v>21</v>
      </c>
      <c r="M72" t="str">
        <f>IF(help_desk_tickets[[#This Row],[ResolutionTimeHours]]&lt;=4,"Within SLA","Missed SLA")</f>
        <v>Within SLA</v>
      </c>
      <c r="N72" t="str">
        <f>IF(help_desk_tickets[[#This Row],[resolution_date]]="","Open","Resolved")</f>
        <v>Resolved</v>
      </c>
    </row>
    <row r="73" spans="1:14" x14ac:dyDescent="0.3">
      <c r="A73" t="s">
        <v>170</v>
      </c>
      <c r="B73" s="1">
        <v>45862.538502314812</v>
      </c>
      <c r="C73" s="1">
        <v>45863.373908425929</v>
      </c>
      <c r="D73" t="s">
        <v>13</v>
      </c>
      <c r="E73" t="s">
        <v>18</v>
      </c>
      <c r="F73" t="s">
        <v>171</v>
      </c>
      <c r="G73" t="s">
        <v>364</v>
      </c>
      <c r="H73" t="s">
        <v>16</v>
      </c>
      <c r="I73" s="2">
        <f>(help_desk_tickets[[#This Row],[resolution_date]]-help_desk_tickets[[#This Row],[submission_date]])*24</f>
        <v>20.049746666802093</v>
      </c>
      <c r="J73" t="str">
        <f>TEXT(help_desk_tickets[[#This Row],[submission_date]],"dddd")</f>
        <v>Thursday</v>
      </c>
      <c r="K73" t="str">
        <f>TEXT(help_desk_tickets[[#This Row],[submission_date]],"mmm yyyy")</f>
        <v>Jul 2025</v>
      </c>
      <c r="L73">
        <f>HOUR(help_desk_tickets[[#This Row],[submission_date]])</f>
        <v>12</v>
      </c>
      <c r="M73" t="str">
        <f>IF(help_desk_tickets[[#This Row],[ResolutionTimeHours]]&lt;=4,"Within SLA","Missed SLA")</f>
        <v>Missed SLA</v>
      </c>
      <c r="N73" t="str">
        <f>IF(help_desk_tickets[[#This Row],[resolution_date]]="","Open","Resolved")</f>
        <v>Resolved</v>
      </c>
    </row>
    <row r="74" spans="1:14" x14ac:dyDescent="0.3">
      <c r="A74" t="s">
        <v>172</v>
      </c>
      <c r="B74" s="1">
        <v>45826.321113124999</v>
      </c>
      <c r="C74" s="1">
        <v>45827.897584212966</v>
      </c>
      <c r="D74" t="s">
        <v>45</v>
      </c>
      <c r="E74" t="s">
        <v>42</v>
      </c>
      <c r="F74" t="s">
        <v>173</v>
      </c>
      <c r="G74" t="s">
        <v>368</v>
      </c>
      <c r="H74" t="s">
        <v>16</v>
      </c>
      <c r="I74" s="2">
        <f>(help_desk_tickets[[#This Row],[resolution_date]]-help_desk_tickets[[#This Row],[submission_date]])*24</f>
        <v>37.835306111199316</v>
      </c>
      <c r="J74" t="str">
        <f>TEXT(help_desk_tickets[[#This Row],[submission_date]],"dddd")</f>
        <v>Wednesday</v>
      </c>
      <c r="K74" t="str">
        <f>TEXT(help_desk_tickets[[#This Row],[submission_date]],"mmm yyyy")</f>
        <v>Jun 2025</v>
      </c>
      <c r="L74">
        <f>HOUR(help_desk_tickets[[#This Row],[submission_date]])</f>
        <v>7</v>
      </c>
      <c r="M74" t="str">
        <f>IF(help_desk_tickets[[#This Row],[ResolutionTimeHours]]&lt;=4,"Within SLA","Missed SLA")</f>
        <v>Missed SLA</v>
      </c>
      <c r="N74" t="str">
        <f>IF(help_desk_tickets[[#This Row],[resolution_date]]="","Open","Resolved")</f>
        <v>Resolved</v>
      </c>
    </row>
    <row r="75" spans="1:14" x14ac:dyDescent="0.3">
      <c r="A75" t="s">
        <v>174</v>
      </c>
      <c r="B75" s="1">
        <v>45903.107100034722</v>
      </c>
      <c r="C75" s="1">
        <v>45903.445007858798</v>
      </c>
      <c r="D75" t="s">
        <v>8</v>
      </c>
      <c r="E75" t="s">
        <v>46</v>
      </c>
      <c r="F75" t="s">
        <v>175</v>
      </c>
      <c r="G75" t="s">
        <v>8</v>
      </c>
      <c r="H75" t="s">
        <v>11</v>
      </c>
      <c r="I75" s="2">
        <f>(help_desk_tickets[[#This Row],[resolution_date]]-help_desk_tickets[[#This Row],[submission_date]])*24</f>
        <v>8.1097877778229304</v>
      </c>
      <c r="J75" t="str">
        <f>TEXT(help_desk_tickets[[#This Row],[submission_date]],"dddd")</f>
        <v>Wednesday</v>
      </c>
      <c r="K75" t="str">
        <f>TEXT(help_desk_tickets[[#This Row],[submission_date]],"mmm yyyy")</f>
        <v>Sep 2025</v>
      </c>
      <c r="L75">
        <f>HOUR(help_desk_tickets[[#This Row],[submission_date]])</f>
        <v>2</v>
      </c>
      <c r="M75" t="str">
        <f>IF(help_desk_tickets[[#This Row],[ResolutionTimeHours]]&lt;=4,"Within SLA","Missed SLA")</f>
        <v>Missed SLA</v>
      </c>
      <c r="N75" t="str">
        <f>IF(help_desk_tickets[[#This Row],[resolution_date]]="","Open","Resolved")</f>
        <v>Resolved</v>
      </c>
    </row>
    <row r="76" spans="1:14" x14ac:dyDescent="0.3">
      <c r="A76" t="s">
        <v>176</v>
      </c>
      <c r="B76" s="1">
        <v>45877.970792106484</v>
      </c>
      <c r="C76" s="1">
        <v>45883.972063807872</v>
      </c>
      <c r="D76" t="s">
        <v>60</v>
      </c>
      <c r="E76" t="s">
        <v>14</v>
      </c>
      <c r="F76" t="s">
        <v>177</v>
      </c>
      <c r="G76" t="s">
        <v>8</v>
      </c>
      <c r="H76" t="s">
        <v>29</v>
      </c>
      <c r="I76" s="2">
        <f>(help_desk_tickets[[#This Row],[resolution_date]]-help_desk_tickets[[#This Row],[submission_date]])*24</f>
        <v>144.03052083333023</v>
      </c>
      <c r="J76" t="str">
        <f>TEXT(help_desk_tickets[[#This Row],[submission_date]],"dddd")</f>
        <v>Friday</v>
      </c>
      <c r="K76" t="str">
        <f>TEXT(help_desk_tickets[[#This Row],[submission_date]],"mmm yyyy")</f>
        <v>Aug 2025</v>
      </c>
      <c r="L76">
        <f>HOUR(help_desk_tickets[[#This Row],[submission_date]])</f>
        <v>23</v>
      </c>
      <c r="M76" t="str">
        <f>IF(help_desk_tickets[[#This Row],[ResolutionTimeHours]]&lt;=4,"Within SLA","Missed SLA")</f>
        <v>Missed SLA</v>
      </c>
      <c r="N76" t="str">
        <f>IF(help_desk_tickets[[#This Row],[resolution_date]]="","Open","Resolved")</f>
        <v>Resolved</v>
      </c>
    </row>
    <row r="77" spans="1:14" x14ac:dyDescent="0.3">
      <c r="A77" t="s">
        <v>178</v>
      </c>
      <c r="B77" s="1">
        <v>45897.075165671296</v>
      </c>
      <c r="C77" s="1">
        <v>45897.403448726851</v>
      </c>
      <c r="D77" t="s">
        <v>8</v>
      </c>
      <c r="E77" t="s">
        <v>42</v>
      </c>
      <c r="F77" t="s">
        <v>179</v>
      </c>
      <c r="G77" t="s">
        <v>8</v>
      </c>
      <c r="H77" t="s">
        <v>11</v>
      </c>
      <c r="I77" s="2">
        <f>(help_desk_tickets[[#This Row],[resolution_date]]-help_desk_tickets[[#This Row],[submission_date]])*24</f>
        <v>7.8787933333078399</v>
      </c>
      <c r="J77" t="str">
        <f>TEXT(help_desk_tickets[[#This Row],[submission_date]],"dddd")</f>
        <v>Thursday</v>
      </c>
      <c r="K77" t="str">
        <f>TEXT(help_desk_tickets[[#This Row],[submission_date]],"mmm yyyy")</f>
        <v>Aug 2025</v>
      </c>
      <c r="L77">
        <f>HOUR(help_desk_tickets[[#This Row],[submission_date]])</f>
        <v>1</v>
      </c>
      <c r="M77" t="str">
        <f>IF(help_desk_tickets[[#This Row],[ResolutionTimeHours]]&lt;=4,"Within SLA","Missed SLA")</f>
        <v>Missed SLA</v>
      </c>
      <c r="N77" t="str">
        <f>IF(help_desk_tickets[[#This Row],[resolution_date]]="","Open","Resolved")</f>
        <v>Resolved</v>
      </c>
    </row>
    <row r="78" spans="1:14" x14ac:dyDescent="0.3">
      <c r="A78" t="s">
        <v>180</v>
      </c>
      <c r="B78" s="1">
        <v>45858.43846503472</v>
      </c>
      <c r="C78" s="1">
        <v>45858.591115127318</v>
      </c>
      <c r="D78" t="s">
        <v>13</v>
      </c>
      <c r="E78" t="s">
        <v>14</v>
      </c>
      <c r="F78" t="s">
        <v>181</v>
      </c>
      <c r="G78" t="s">
        <v>364</v>
      </c>
      <c r="H78" t="s">
        <v>11</v>
      </c>
      <c r="I78" s="2">
        <f>(help_desk_tickets[[#This Row],[resolution_date]]-help_desk_tickets[[#This Row],[submission_date]])*24</f>
        <v>3.6636022223392501</v>
      </c>
      <c r="J78" t="str">
        <f>TEXT(help_desk_tickets[[#This Row],[submission_date]],"dddd")</f>
        <v>Sunday</v>
      </c>
      <c r="K78" t="str">
        <f>TEXT(help_desk_tickets[[#This Row],[submission_date]],"mmm yyyy")</f>
        <v>Jul 2025</v>
      </c>
      <c r="L78">
        <f>HOUR(help_desk_tickets[[#This Row],[submission_date]])</f>
        <v>10</v>
      </c>
      <c r="M78" t="str">
        <f>IF(help_desk_tickets[[#This Row],[ResolutionTimeHours]]&lt;=4,"Within SLA","Missed SLA")</f>
        <v>Within SLA</v>
      </c>
      <c r="N78" t="str">
        <f>IF(help_desk_tickets[[#This Row],[resolution_date]]="","Open","Resolved")</f>
        <v>Resolved</v>
      </c>
    </row>
    <row r="79" spans="1:14" x14ac:dyDescent="0.3">
      <c r="A79" t="s">
        <v>182</v>
      </c>
      <c r="B79" s="1">
        <v>45855.654603726849</v>
      </c>
      <c r="C79" s="1">
        <v>45855.944653101855</v>
      </c>
      <c r="D79" t="s">
        <v>60</v>
      </c>
      <c r="E79" t="s">
        <v>32</v>
      </c>
      <c r="F79" t="s">
        <v>183</v>
      </c>
      <c r="G79" t="s">
        <v>8</v>
      </c>
      <c r="H79" t="s">
        <v>11</v>
      </c>
      <c r="I79" s="2">
        <f>(help_desk_tickets[[#This Row],[resolution_date]]-help_desk_tickets[[#This Row],[submission_date]])*24</f>
        <v>6.9611850001383573</v>
      </c>
      <c r="J79" t="str">
        <f>TEXT(help_desk_tickets[[#This Row],[submission_date]],"dddd")</f>
        <v>Thursday</v>
      </c>
      <c r="K79" t="str">
        <f>TEXT(help_desk_tickets[[#This Row],[submission_date]],"mmm yyyy")</f>
        <v>Jul 2025</v>
      </c>
      <c r="L79">
        <f>HOUR(help_desk_tickets[[#This Row],[submission_date]])</f>
        <v>15</v>
      </c>
      <c r="M79" t="str">
        <f>IF(help_desk_tickets[[#This Row],[ResolutionTimeHours]]&lt;=4,"Within SLA","Missed SLA")</f>
        <v>Missed SLA</v>
      </c>
      <c r="N79" t="str">
        <f>IF(help_desk_tickets[[#This Row],[resolution_date]]="","Open","Resolved")</f>
        <v>Resolved</v>
      </c>
    </row>
    <row r="80" spans="1:14" x14ac:dyDescent="0.3">
      <c r="A80" t="s">
        <v>184</v>
      </c>
      <c r="B80" s="1">
        <v>45861.832680300926</v>
      </c>
      <c r="C80" s="1">
        <v>45864.478965682873</v>
      </c>
      <c r="D80" t="s">
        <v>13</v>
      </c>
      <c r="E80" t="s">
        <v>14</v>
      </c>
      <c r="F80" t="s">
        <v>185</v>
      </c>
      <c r="G80" t="s">
        <v>364</v>
      </c>
      <c r="H80" t="s">
        <v>29</v>
      </c>
      <c r="I80" s="2">
        <f>(help_desk_tickets[[#This Row],[resolution_date]]-help_desk_tickets[[#This Row],[submission_date]])*24</f>
        <v>63.510849166719709</v>
      </c>
      <c r="J80" t="str">
        <f>TEXT(help_desk_tickets[[#This Row],[submission_date]],"dddd")</f>
        <v>Wednesday</v>
      </c>
      <c r="K80" t="str">
        <f>TEXT(help_desk_tickets[[#This Row],[submission_date]],"mmm yyyy")</f>
        <v>Jul 2025</v>
      </c>
      <c r="L80">
        <f>HOUR(help_desk_tickets[[#This Row],[submission_date]])</f>
        <v>19</v>
      </c>
      <c r="M80" t="str">
        <f>IF(help_desk_tickets[[#This Row],[ResolutionTimeHours]]&lt;=4,"Within SLA","Missed SLA")</f>
        <v>Missed SLA</v>
      </c>
      <c r="N80" t="str">
        <f>IF(help_desk_tickets[[#This Row],[resolution_date]]="","Open","Resolved")</f>
        <v>Resolved</v>
      </c>
    </row>
    <row r="81" spans="1:14" x14ac:dyDescent="0.3">
      <c r="A81" t="s">
        <v>186</v>
      </c>
      <c r="B81" s="1">
        <v>45835.874010046296</v>
      </c>
      <c r="C81" s="1">
        <v>45839.839174641202</v>
      </c>
      <c r="D81" t="s">
        <v>45</v>
      </c>
      <c r="E81" t="s">
        <v>14</v>
      </c>
      <c r="F81" t="s">
        <v>187</v>
      </c>
      <c r="G81" t="s">
        <v>368</v>
      </c>
      <c r="H81" t="s">
        <v>29</v>
      </c>
      <c r="I81" s="2">
        <f>(help_desk_tickets[[#This Row],[resolution_date]]-help_desk_tickets[[#This Row],[submission_date]])*24</f>
        <v>95.163950277725235</v>
      </c>
      <c r="J81" t="str">
        <f>TEXT(help_desk_tickets[[#This Row],[submission_date]],"dddd")</f>
        <v>Friday</v>
      </c>
      <c r="K81" t="str">
        <f>TEXT(help_desk_tickets[[#This Row],[submission_date]],"mmm yyyy")</f>
        <v>Jun 2025</v>
      </c>
      <c r="L81">
        <f>HOUR(help_desk_tickets[[#This Row],[submission_date]])</f>
        <v>20</v>
      </c>
      <c r="M81" t="str">
        <f>IF(help_desk_tickets[[#This Row],[ResolutionTimeHours]]&lt;=4,"Within SLA","Missed SLA")</f>
        <v>Missed SLA</v>
      </c>
      <c r="N81" t="str">
        <f>IF(help_desk_tickets[[#This Row],[resolution_date]]="","Open","Resolved")</f>
        <v>Resolved</v>
      </c>
    </row>
    <row r="82" spans="1:14" x14ac:dyDescent="0.3">
      <c r="A82" t="s">
        <v>188</v>
      </c>
      <c r="B82" s="1">
        <v>45827.696929745369</v>
      </c>
      <c r="C82" s="1">
        <v>45833.939332152775</v>
      </c>
      <c r="D82" t="s">
        <v>13</v>
      </c>
      <c r="E82" t="s">
        <v>35</v>
      </c>
      <c r="F82" t="s">
        <v>189</v>
      </c>
      <c r="G82" t="s">
        <v>364</v>
      </c>
      <c r="H82" t="s">
        <v>29</v>
      </c>
      <c r="I82" s="2">
        <f>(help_desk_tickets[[#This Row],[resolution_date]]-help_desk_tickets[[#This Row],[submission_date]])*24</f>
        <v>149.81765777774854</v>
      </c>
      <c r="J82" t="str">
        <f>TEXT(help_desk_tickets[[#This Row],[submission_date]],"dddd")</f>
        <v>Thursday</v>
      </c>
      <c r="K82" t="str">
        <f>TEXT(help_desk_tickets[[#This Row],[submission_date]],"mmm yyyy")</f>
        <v>Jun 2025</v>
      </c>
      <c r="L82">
        <f>HOUR(help_desk_tickets[[#This Row],[submission_date]])</f>
        <v>16</v>
      </c>
      <c r="M82" t="str">
        <f>IF(help_desk_tickets[[#This Row],[ResolutionTimeHours]]&lt;=4,"Within SLA","Missed SLA")</f>
        <v>Missed SLA</v>
      </c>
      <c r="N82" t="str">
        <f>IF(help_desk_tickets[[#This Row],[resolution_date]]="","Open","Resolved")</f>
        <v>Resolved</v>
      </c>
    </row>
    <row r="83" spans="1:14" x14ac:dyDescent="0.3">
      <c r="A83" t="s">
        <v>190</v>
      </c>
      <c r="B83" s="1">
        <v>45835.035242268517</v>
      </c>
      <c r="C83" s="1">
        <v>45839.417101805557</v>
      </c>
      <c r="D83" t="s">
        <v>31</v>
      </c>
      <c r="E83" t="s">
        <v>22</v>
      </c>
      <c r="F83" t="s">
        <v>191</v>
      </c>
      <c r="G83" t="s">
        <v>367</v>
      </c>
      <c r="H83" t="s">
        <v>29</v>
      </c>
      <c r="I83" s="2">
        <f>(help_desk_tickets[[#This Row],[resolution_date]]-help_desk_tickets[[#This Row],[submission_date]])*24</f>
        <v>105.16462888894603</v>
      </c>
      <c r="J83" t="str">
        <f>TEXT(help_desk_tickets[[#This Row],[submission_date]],"dddd")</f>
        <v>Friday</v>
      </c>
      <c r="K83" t="str">
        <f>TEXT(help_desk_tickets[[#This Row],[submission_date]],"mmm yyyy")</f>
        <v>Jun 2025</v>
      </c>
      <c r="L83">
        <f>HOUR(help_desk_tickets[[#This Row],[submission_date]])</f>
        <v>0</v>
      </c>
      <c r="M83" t="str">
        <f>IF(help_desk_tickets[[#This Row],[ResolutionTimeHours]]&lt;=4,"Within SLA","Missed SLA")</f>
        <v>Missed SLA</v>
      </c>
      <c r="N83" t="str">
        <f>IF(help_desk_tickets[[#This Row],[resolution_date]]="","Open","Resolved")</f>
        <v>Resolved</v>
      </c>
    </row>
    <row r="84" spans="1:14" x14ac:dyDescent="0.3">
      <c r="A84" t="s">
        <v>192</v>
      </c>
      <c r="B84" s="1">
        <v>45879.470454178241</v>
      </c>
      <c r="C84" s="1">
        <v>45881.348121886571</v>
      </c>
      <c r="D84" t="s">
        <v>13</v>
      </c>
      <c r="E84" t="s">
        <v>14</v>
      </c>
      <c r="F84" t="s">
        <v>193</v>
      </c>
      <c r="G84" t="s">
        <v>364</v>
      </c>
      <c r="H84" t="s">
        <v>16</v>
      </c>
      <c r="I84" s="2">
        <f>(help_desk_tickets[[#This Row],[resolution_date]]-help_desk_tickets[[#This Row],[submission_date]])*24</f>
        <v>45.064024999912363</v>
      </c>
      <c r="J84" t="str">
        <f>TEXT(help_desk_tickets[[#This Row],[submission_date]],"dddd")</f>
        <v>Sunday</v>
      </c>
      <c r="K84" t="str">
        <f>TEXT(help_desk_tickets[[#This Row],[submission_date]],"mmm yyyy")</f>
        <v>Aug 2025</v>
      </c>
      <c r="L84">
        <f>HOUR(help_desk_tickets[[#This Row],[submission_date]])</f>
        <v>11</v>
      </c>
      <c r="M84" t="str">
        <f>IF(help_desk_tickets[[#This Row],[ResolutionTimeHours]]&lt;=4,"Within SLA","Missed SLA")</f>
        <v>Missed SLA</v>
      </c>
      <c r="N84" t="str">
        <f>IF(help_desk_tickets[[#This Row],[resolution_date]]="","Open","Resolved")</f>
        <v>Resolved</v>
      </c>
    </row>
    <row r="85" spans="1:14" x14ac:dyDescent="0.3">
      <c r="A85" t="s">
        <v>194</v>
      </c>
      <c r="B85" s="1">
        <v>45867.075831828704</v>
      </c>
      <c r="C85" s="1">
        <v>45869.559900416665</v>
      </c>
      <c r="D85" t="s">
        <v>81</v>
      </c>
      <c r="E85" t="s">
        <v>25</v>
      </c>
      <c r="F85" t="s">
        <v>195</v>
      </c>
      <c r="G85" t="s">
        <v>8</v>
      </c>
      <c r="H85" t="s">
        <v>29</v>
      </c>
      <c r="I85" s="2">
        <f>(help_desk_tickets[[#This Row],[resolution_date]]-help_desk_tickets[[#This Row],[submission_date]])*24</f>
        <v>59.617646111059003</v>
      </c>
      <c r="J85" t="str">
        <f>TEXT(help_desk_tickets[[#This Row],[submission_date]],"dddd")</f>
        <v>Tuesday</v>
      </c>
      <c r="K85" t="str">
        <f>TEXT(help_desk_tickets[[#This Row],[submission_date]],"mmm yyyy")</f>
        <v>Jul 2025</v>
      </c>
      <c r="L85">
        <f>HOUR(help_desk_tickets[[#This Row],[submission_date]])</f>
        <v>1</v>
      </c>
      <c r="M85" t="str">
        <f>IF(help_desk_tickets[[#This Row],[ResolutionTimeHours]]&lt;=4,"Within SLA","Missed SLA")</f>
        <v>Missed SLA</v>
      </c>
      <c r="N85" t="str">
        <f>IF(help_desk_tickets[[#This Row],[resolution_date]]="","Open","Resolved")</f>
        <v>Resolved</v>
      </c>
    </row>
    <row r="86" spans="1:14" x14ac:dyDescent="0.3">
      <c r="A86" t="s">
        <v>196</v>
      </c>
      <c r="B86" s="1">
        <v>45844.422962777775</v>
      </c>
      <c r="C86" s="1">
        <v>45849.014388831019</v>
      </c>
      <c r="D86" t="s">
        <v>21</v>
      </c>
      <c r="E86" t="s">
        <v>55</v>
      </c>
      <c r="F86" t="s">
        <v>197</v>
      </c>
      <c r="G86" t="s">
        <v>366</v>
      </c>
      <c r="H86" t="s">
        <v>29</v>
      </c>
      <c r="I86" s="2">
        <f>(help_desk_tickets[[#This Row],[resolution_date]]-help_desk_tickets[[#This Row],[submission_date]])*24</f>
        <v>110.1942252778681</v>
      </c>
      <c r="J86" t="str">
        <f>TEXT(help_desk_tickets[[#This Row],[submission_date]],"dddd")</f>
        <v>Sunday</v>
      </c>
      <c r="K86" t="str">
        <f>TEXT(help_desk_tickets[[#This Row],[submission_date]],"mmm yyyy")</f>
        <v>Jul 2025</v>
      </c>
      <c r="L86">
        <f>HOUR(help_desk_tickets[[#This Row],[submission_date]])</f>
        <v>10</v>
      </c>
      <c r="M86" t="str">
        <f>IF(help_desk_tickets[[#This Row],[ResolutionTimeHours]]&lt;=4,"Within SLA","Missed SLA")</f>
        <v>Missed SLA</v>
      </c>
      <c r="N86" t="str">
        <f>IF(help_desk_tickets[[#This Row],[resolution_date]]="","Open","Resolved")</f>
        <v>Resolved</v>
      </c>
    </row>
    <row r="87" spans="1:14" x14ac:dyDescent="0.3">
      <c r="A87" t="s">
        <v>198</v>
      </c>
      <c r="B87" s="1">
        <v>45868.183028969906</v>
      </c>
      <c r="C87" s="1">
        <v>45868.547340925928</v>
      </c>
      <c r="D87" t="s">
        <v>31</v>
      </c>
      <c r="E87" t="s">
        <v>32</v>
      </c>
      <c r="F87" t="s">
        <v>199</v>
      </c>
      <c r="G87" t="s">
        <v>367</v>
      </c>
      <c r="H87" t="s">
        <v>11</v>
      </c>
      <c r="I87" s="2">
        <f>(help_desk_tickets[[#This Row],[resolution_date]]-help_desk_tickets[[#This Row],[submission_date]])*24</f>
        <v>8.7434869445278309</v>
      </c>
      <c r="J87" t="str">
        <f>TEXT(help_desk_tickets[[#This Row],[submission_date]],"dddd")</f>
        <v>Wednesday</v>
      </c>
      <c r="K87" t="str">
        <f>TEXT(help_desk_tickets[[#This Row],[submission_date]],"mmm yyyy")</f>
        <v>Jul 2025</v>
      </c>
      <c r="L87">
        <f>HOUR(help_desk_tickets[[#This Row],[submission_date]])</f>
        <v>4</v>
      </c>
      <c r="M87" t="str">
        <f>IF(help_desk_tickets[[#This Row],[ResolutionTimeHours]]&lt;=4,"Within SLA","Missed SLA")</f>
        <v>Missed SLA</v>
      </c>
      <c r="N87" t="str">
        <f>IF(help_desk_tickets[[#This Row],[resolution_date]]="","Open","Resolved")</f>
        <v>Resolved</v>
      </c>
    </row>
    <row r="88" spans="1:14" x14ac:dyDescent="0.3">
      <c r="A88" t="s">
        <v>200</v>
      </c>
      <c r="B88" s="1">
        <v>45892.221289976849</v>
      </c>
      <c r="C88" s="1">
        <v>45893.692486550928</v>
      </c>
      <c r="D88" t="s">
        <v>13</v>
      </c>
      <c r="E88" t="s">
        <v>42</v>
      </c>
      <c r="F88" t="s">
        <v>201</v>
      </c>
      <c r="G88" t="s">
        <v>364</v>
      </c>
      <c r="H88" t="s">
        <v>16</v>
      </c>
      <c r="I88" s="2">
        <f>(help_desk_tickets[[#This Row],[resolution_date]]-help_desk_tickets[[#This Row],[submission_date]])*24</f>
        <v>35.308717777894344</v>
      </c>
      <c r="J88" t="str">
        <f>TEXT(help_desk_tickets[[#This Row],[submission_date]],"dddd")</f>
        <v>Saturday</v>
      </c>
      <c r="K88" t="str">
        <f>TEXT(help_desk_tickets[[#This Row],[submission_date]],"mmm yyyy")</f>
        <v>Aug 2025</v>
      </c>
      <c r="L88">
        <f>HOUR(help_desk_tickets[[#This Row],[submission_date]])</f>
        <v>5</v>
      </c>
      <c r="M88" t="str">
        <f>IF(help_desk_tickets[[#This Row],[ResolutionTimeHours]]&lt;=4,"Within SLA","Missed SLA")</f>
        <v>Missed SLA</v>
      </c>
      <c r="N88" t="str">
        <f>IF(help_desk_tickets[[#This Row],[resolution_date]]="","Open","Resolved")</f>
        <v>Resolved</v>
      </c>
    </row>
    <row r="89" spans="1:14" x14ac:dyDescent="0.3">
      <c r="A89" t="s">
        <v>202</v>
      </c>
      <c r="B89" s="1">
        <v>45848.132901874997</v>
      </c>
      <c r="C89" s="1">
        <v>45848.96668986111</v>
      </c>
      <c r="D89" t="s">
        <v>21</v>
      </c>
      <c r="E89" t="s">
        <v>18</v>
      </c>
      <c r="F89" t="s">
        <v>203</v>
      </c>
      <c r="G89" t="s">
        <v>366</v>
      </c>
      <c r="H89" t="s">
        <v>16</v>
      </c>
      <c r="I89" s="2">
        <f>(help_desk_tickets[[#This Row],[resolution_date]]-help_desk_tickets[[#This Row],[submission_date]])*24</f>
        <v>20.010911666729953</v>
      </c>
      <c r="J89" t="str">
        <f>TEXT(help_desk_tickets[[#This Row],[submission_date]],"dddd")</f>
        <v>Thursday</v>
      </c>
      <c r="K89" t="str">
        <f>TEXT(help_desk_tickets[[#This Row],[submission_date]],"mmm yyyy")</f>
        <v>Jul 2025</v>
      </c>
      <c r="L89">
        <f>HOUR(help_desk_tickets[[#This Row],[submission_date]])</f>
        <v>3</v>
      </c>
      <c r="M89" t="str">
        <f>IF(help_desk_tickets[[#This Row],[ResolutionTimeHours]]&lt;=4,"Within SLA","Missed SLA")</f>
        <v>Missed SLA</v>
      </c>
      <c r="N89" t="str">
        <f>IF(help_desk_tickets[[#This Row],[resolution_date]]="","Open","Resolved")</f>
        <v>Resolved</v>
      </c>
    </row>
    <row r="90" spans="1:14" x14ac:dyDescent="0.3">
      <c r="A90" t="s">
        <v>204</v>
      </c>
      <c r="B90" s="1">
        <v>45912.790745324077</v>
      </c>
      <c r="C90" s="1">
        <v>45914.105542245372</v>
      </c>
      <c r="D90" t="s">
        <v>13</v>
      </c>
      <c r="E90" t="s">
        <v>32</v>
      </c>
      <c r="F90" t="s">
        <v>205</v>
      </c>
      <c r="G90" t="s">
        <v>364</v>
      </c>
      <c r="H90" t="s">
        <v>16</v>
      </c>
      <c r="I90" s="2">
        <f>(help_desk_tickets[[#This Row],[resolution_date]]-help_desk_tickets[[#This Row],[submission_date]])*24</f>
        <v>31.555126111081336</v>
      </c>
      <c r="J90" t="str">
        <f>TEXT(help_desk_tickets[[#This Row],[submission_date]],"dddd")</f>
        <v>Friday</v>
      </c>
      <c r="K90" t="str">
        <f>TEXT(help_desk_tickets[[#This Row],[submission_date]],"mmm yyyy")</f>
        <v>Sep 2025</v>
      </c>
      <c r="L90">
        <f>HOUR(help_desk_tickets[[#This Row],[submission_date]])</f>
        <v>18</v>
      </c>
      <c r="M90" t="str">
        <f>IF(help_desk_tickets[[#This Row],[ResolutionTimeHours]]&lt;=4,"Within SLA","Missed SLA")</f>
        <v>Missed SLA</v>
      </c>
      <c r="N90" t="str">
        <f>IF(help_desk_tickets[[#This Row],[resolution_date]]="","Open","Resolved")</f>
        <v>Resolved</v>
      </c>
    </row>
    <row r="91" spans="1:14" x14ac:dyDescent="0.3">
      <c r="A91" t="s">
        <v>206</v>
      </c>
      <c r="B91" s="1">
        <v>45902.639425532405</v>
      </c>
      <c r="C91" s="1">
        <v>45908.681624143515</v>
      </c>
      <c r="D91" t="s">
        <v>13</v>
      </c>
      <c r="E91" t="s">
        <v>32</v>
      </c>
      <c r="F91" t="s">
        <v>207</v>
      </c>
      <c r="G91" t="s">
        <v>364</v>
      </c>
      <c r="H91" t="s">
        <v>29</v>
      </c>
      <c r="I91" s="2">
        <f>(help_desk_tickets[[#This Row],[resolution_date]]-help_desk_tickets[[#This Row],[submission_date]])*24</f>
        <v>145.01276666665217</v>
      </c>
      <c r="J91" t="str">
        <f>TEXT(help_desk_tickets[[#This Row],[submission_date]],"dddd")</f>
        <v>Tuesday</v>
      </c>
      <c r="K91" t="str">
        <f>TEXT(help_desk_tickets[[#This Row],[submission_date]],"mmm yyyy")</f>
        <v>Sep 2025</v>
      </c>
      <c r="L91">
        <f>HOUR(help_desk_tickets[[#This Row],[submission_date]])</f>
        <v>15</v>
      </c>
      <c r="M91" t="str">
        <f>IF(help_desk_tickets[[#This Row],[ResolutionTimeHours]]&lt;=4,"Within SLA","Missed SLA")</f>
        <v>Missed SLA</v>
      </c>
      <c r="N91" t="str">
        <f>IF(help_desk_tickets[[#This Row],[resolution_date]]="","Open","Resolved")</f>
        <v>Resolved</v>
      </c>
    </row>
    <row r="92" spans="1:14" x14ac:dyDescent="0.3">
      <c r="A92" t="s">
        <v>208</v>
      </c>
      <c r="B92" s="1">
        <v>45850.503205729168</v>
      </c>
      <c r="C92" s="1">
        <v>45851.26551005787</v>
      </c>
      <c r="D92" t="s">
        <v>13</v>
      </c>
      <c r="E92" t="s">
        <v>9</v>
      </c>
      <c r="F92" t="s">
        <v>209</v>
      </c>
      <c r="G92" t="s">
        <v>364</v>
      </c>
      <c r="H92" t="s">
        <v>16</v>
      </c>
      <c r="I92" s="2">
        <f>(help_desk_tickets[[#This Row],[resolution_date]]-help_desk_tickets[[#This Row],[submission_date]])*24</f>
        <v>18.295303888851777</v>
      </c>
      <c r="J92" t="str">
        <f>TEXT(help_desk_tickets[[#This Row],[submission_date]],"dddd")</f>
        <v>Saturday</v>
      </c>
      <c r="K92" t="str">
        <f>TEXT(help_desk_tickets[[#This Row],[submission_date]],"mmm yyyy")</f>
        <v>Jul 2025</v>
      </c>
      <c r="L92">
        <f>HOUR(help_desk_tickets[[#This Row],[submission_date]])</f>
        <v>12</v>
      </c>
      <c r="M92" t="str">
        <f>IF(help_desk_tickets[[#This Row],[ResolutionTimeHours]]&lt;=4,"Within SLA","Missed SLA")</f>
        <v>Missed SLA</v>
      </c>
      <c r="N92" t="str">
        <f>IF(help_desk_tickets[[#This Row],[resolution_date]]="","Open","Resolved")</f>
        <v>Resolved</v>
      </c>
    </row>
    <row r="93" spans="1:14" x14ac:dyDescent="0.3">
      <c r="A93" t="s">
        <v>210</v>
      </c>
      <c r="B93" s="1">
        <v>45875.192167974536</v>
      </c>
      <c r="C93" s="1">
        <v>45881.464590856478</v>
      </c>
      <c r="D93" t="s">
        <v>13</v>
      </c>
      <c r="E93" t="s">
        <v>32</v>
      </c>
      <c r="F93" t="s">
        <v>211</v>
      </c>
      <c r="G93" t="s">
        <v>364</v>
      </c>
      <c r="H93" t="s">
        <v>29</v>
      </c>
      <c r="I93" s="2">
        <f>(help_desk_tickets[[#This Row],[resolution_date]]-help_desk_tickets[[#This Row],[submission_date]])*24</f>
        <v>150.53814916661941</v>
      </c>
      <c r="J93" t="str">
        <f>TEXT(help_desk_tickets[[#This Row],[submission_date]],"dddd")</f>
        <v>Wednesday</v>
      </c>
      <c r="K93" t="str">
        <f>TEXT(help_desk_tickets[[#This Row],[submission_date]],"mmm yyyy")</f>
        <v>Aug 2025</v>
      </c>
      <c r="L93">
        <f>HOUR(help_desk_tickets[[#This Row],[submission_date]])</f>
        <v>4</v>
      </c>
      <c r="M93" t="str">
        <f>IF(help_desk_tickets[[#This Row],[ResolutionTimeHours]]&lt;=4,"Within SLA","Missed SLA")</f>
        <v>Missed SLA</v>
      </c>
      <c r="N93" t="str">
        <f>IF(help_desk_tickets[[#This Row],[resolution_date]]="","Open","Resolved")</f>
        <v>Resolved</v>
      </c>
    </row>
    <row r="94" spans="1:14" x14ac:dyDescent="0.3">
      <c r="A94" t="s">
        <v>212</v>
      </c>
      <c r="B94" s="1">
        <v>45832.518167638889</v>
      </c>
      <c r="C94" s="1">
        <v>45834.451125613428</v>
      </c>
      <c r="D94" t="s">
        <v>45</v>
      </c>
      <c r="E94" t="s">
        <v>22</v>
      </c>
      <c r="F94" t="s">
        <v>213</v>
      </c>
      <c r="G94" t="s">
        <v>368</v>
      </c>
      <c r="H94" t="s">
        <v>16</v>
      </c>
      <c r="I94" s="2">
        <f>(help_desk_tickets[[#This Row],[resolution_date]]-help_desk_tickets[[#This Row],[submission_date]])*24</f>
        <v>46.390991388936527</v>
      </c>
      <c r="J94" t="str">
        <f>TEXT(help_desk_tickets[[#This Row],[submission_date]],"dddd")</f>
        <v>Tuesday</v>
      </c>
      <c r="K94" t="str">
        <f>TEXT(help_desk_tickets[[#This Row],[submission_date]],"mmm yyyy")</f>
        <v>Jun 2025</v>
      </c>
      <c r="L94">
        <f>HOUR(help_desk_tickets[[#This Row],[submission_date]])</f>
        <v>12</v>
      </c>
      <c r="M94" t="str">
        <f>IF(help_desk_tickets[[#This Row],[ResolutionTimeHours]]&lt;=4,"Within SLA","Missed SLA")</f>
        <v>Missed SLA</v>
      </c>
      <c r="N94" t="str">
        <f>IF(help_desk_tickets[[#This Row],[resolution_date]]="","Open","Resolved")</f>
        <v>Resolved</v>
      </c>
    </row>
    <row r="95" spans="1:14" x14ac:dyDescent="0.3">
      <c r="A95" t="s">
        <v>214</v>
      </c>
      <c r="B95" s="1">
        <v>45833.894249444442</v>
      </c>
      <c r="C95" s="1">
        <v>45837.297820671294</v>
      </c>
      <c r="D95" t="s">
        <v>8</v>
      </c>
      <c r="E95" t="s">
        <v>22</v>
      </c>
      <c r="F95" t="s">
        <v>215</v>
      </c>
      <c r="G95" t="s">
        <v>8</v>
      </c>
      <c r="H95" t="s">
        <v>29</v>
      </c>
      <c r="I95" s="2">
        <f>(help_desk_tickets[[#This Row],[resolution_date]]-help_desk_tickets[[#This Row],[submission_date]])*24</f>
        <v>81.685709444456734</v>
      </c>
      <c r="J95" t="str">
        <f>TEXT(help_desk_tickets[[#This Row],[submission_date]],"dddd")</f>
        <v>Wednesday</v>
      </c>
      <c r="K95" t="str">
        <f>TEXT(help_desk_tickets[[#This Row],[submission_date]],"mmm yyyy")</f>
        <v>Jun 2025</v>
      </c>
      <c r="L95">
        <f>HOUR(help_desk_tickets[[#This Row],[submission_date]])</f>
        <v>21</v>
      </c>
      <c r="M95" t="str">
        <f>IF(help_desk_tickets[[#This Row],[ResolutionTimeHours]]&lt;=4,"Within SLA","Missed SLA")</f>
        <v>Missed SLA</v>
      </c>
      <c r="N95" t="str">
        <f>IF(help_desk_tickets[[#This Row],[resolution_date]]="","Open","Resolved")</f>
        <v>Resolved</v>
      </c>
    </row>
    <row r="96" spans="1:14" x14ac:dyDescent="0.3">
      <c r="A96" t="s">
        <v>216</v>
      </c>
      <c r="B96" s="1">
        <v>45863.629643020831</v>
      </c>
      <c r="C96" s="1">
        <v>45868.030028703703</v>
      </c>
      <c r="D96" t="s">
        <v>31</v>
      </c>
      <c r="E96" t="s">
        <v>42</v>
      </c>
      <c r="F96" t="s">
        <v>217</v>
      </c>
      <c r="G96" t="s">
        <v>367</v>
      </c>
      <c r="H96" t="s">
        <v>29</v>
      </c>
      <c r="I96" s="2">
        <f>(help_desk_tickets[[#This Row],[resolution_date]]-help_desk_tickets[[#This Row],[submission_date]])*24</f>
        <v>105.60925638891058</v>
      </c>
      <c r="J96" t="str">
        <f>TEXT(help_desk_tickets[[#This Row],[submission_date]],"dddd")</f>
        <v>Friday</v>
      </c>
      <c r="K96" t="str">
        <f>TEXT(help_desk_tickets[[#This Row],[submission_date]],"mmm yyyy")</f>
        <v>Jul 2025</v>
      </c>
      <c r="L96">
        <f>HOUR(help_desk_tickets[[#This Row],[submission_date]])</f>
        <v>15</v>
      </c>
      <c r="M96" t="str">
        <f>IF(help_desk_tickets[[#This Row],[ResolutionTimeHours]]&lt;=4,"Within SLA","Missed SLA")</f>
        <v>Missed SLA</v>
      </c>
      <c r="N96" t="str">
        <f>IF(help_desk_tickets[[#This Row],[resolution_date]]="","Open","Resolved")</f>
        <v>Resolved</v>
      </c>
    </row>
    <row r="97" spans="1:14" x14ac:dyDescent="0.3">
      <c r="A97" t="s">
        <v>218</v>
      </c>
      <c r="B97" s="1">
        <v>45863.74130209491</v>
      </c>
      <c r="C97" s="1">
        <v>45864.909261307868</v>
      </c>
      <c r="D97" t="s">
        <v>8</v>
      </c>
      <c r="E97" t="s">
        <v>9</v>
      </c>
      <c r="F97" t="s">
        <v>219</v>
      </c>
      <c r="G97" t="s">
        <v>8</v>
      </c>
      <c r="H97" t="s">
        <v>16</v>
      </c>
      <c r="I97" s="2">
        <f>(help_desk_tickets[[#This Row],[resolution_date]]-help_desk_tickets[[#This Row],[submission_date]])*24</f>
        <v>28.03102111100452</v>
      </c>
      <c r="J97" t="str">
        <f>TEXT(help_desk_tickets[[#This Row],[submission_date]],"dddd")</f>
        <v>Friday</v>
      </c>
      <c r="K97" t="str">
        <f>TEXT(help_desk_tickets[[#This Row],[submission_date]],"mmm yyyy")</f>
        <v>Jul 2025</v>
      </c>
      <c r="L97">
        <f>HOUR(help_desk_tickets[[#This Row],[submission_date]])</f>
        <v>17</v>
      </c>
      <c r="M97" t="str">
        <f>IF(help_desk_tickets[[#This Row],[ResolutionTimeHours]]&lt;=4,"Within SLA","Missed SLA")</f>
        <v>Missed SLA</v>
      </c>
      <c r="N97" t="str">
        <f>IF(help_desk_tickets[[#This Row],[resolution_date]]="","Open","Resolved")</f>
        <v>Resolved</v>
      </c>
    </row>
    <row r="98" spans="1:14" x14ac:dyDescent="0.3">
      <c r="A98" t="s">
        <v>220</v>
      </c>
      <c r="B98" s="1">
        <v>45881.742879791665</v>
      </c>
      <c r="C98" s="1">
        <v>45883.565504456019</v>
      </c>
      <c r="D98" t="s">
        <v>31</v>
      </c>
      <c r="E98" t="s">
        <v>25</v>
      </c>
      <c r="F98" t="s">
        <v>221</v>
      </c>
      <c r="G98" t="s">
        <v>367</v>
      </c>
      <c r="H98" t="s">
        <v>29</v>
      </c>
      <c r="I98" s="2">
        <f>(help_desk_tickets[[#This Row],[resolution_date]]-help_desk_tickets[[#This Row],[submission_date]])*24</f>
        <v>43.742991944483947</v>
      </c>
      <c r="J98" t="str">
        <f>TEXT(help_desk_tickets[[#This Row],[submission_date]],"dddd")</f>
        <v>Tuesday</v>
      </c>
      <c r="K98" t="str">
        <f>TEXT(help_desk_tickets[[#This Row],[submission_date]],"mmm yyyy")</f>
        <v>Aug 2025</v>
      </c>
      <c r="L98">
        <f>HOUR(help_desk_tickets[[#This Row],[submission_date]])</f>
        <v>17</v>
      </c>
      <c r="M98" t="str">
        <f>IF(help_desk_tickets[[#This Row],[ResolutionTimeHours]]&lt;=4,"Within SLA","Missed SLA")</f>
        <v>Missed SLA</v>
      </c>
      <c r="N98" t="str">
        <f>IF(help_desk_tickets[[#This Row],[resolution_date]]="","Open","Resolved")</f>
        <v>Resolved</v>
      </c>
    </row>
    <row r="99" spans="1:14" x14ac:dyDescent="0.3">
      <c r="A99" t="s">
        <v>222</v>
      </c>
      <c r="B99" s="1">
        <v>45863.886334641204</v>
      </c>
      <c r="C99" s="1">
        <v>45870.561789212959</v>
      </c>
      <c r="D99" t="s">
        <v>21</v>
      </c>
      <c r="E99" t="s">
        <v>32</v>
      </c>
      <c r="F99" t="s">
        <v>223</v>
      </c>
      <c r="G99" t="s">
        <v>366</v>
      </c>
      <c r="H99" t="s">
        <v>29</v>
      </c>
      <c r="I99" s="2">
        <f>(help_desk_tickets[[#This Row],[resolution_date]]-help_desk_tickets[[#This Row],[submission_date]])*24</f>
        <v>160.21090972214006</v>
      </c>
      <c r="J99" t="str">
        <f>TEXT(help_desk_tickets[[#This Row],[submission_date]],"dddd")</f>
        <v>Friday</v>
      </c>
      <c r="K99" t="str">
        <f>TEXT(help_desk_tickets[[#This Row],[submission_date]],"mmm yyyy")</f>
        <v>Jul 2025</v>
      </c>
      <c r="L99">
        <f>HOUR(help_desk_tickets[[#This Row],[submission_date]])</f>
        <v>21</v>
      </c>
      <c r="M99" t="str">
        <f>IF(help_desk_tickets[[#This Row],[ResolutionTimeHours]]&lt;=4,"Within SLA","Missed SLA")</f>
        <v>Missed SLA</v>
      </c>
      <c r="N99" t="str">
        <f>IF(help_desk_tickets[[#This Row],[resolution_date]]="","Open","Resolved")</f>
        <v>Resolved</v>
      </c>
    </row>
    <row r="100" spans="1:14" x14ac:dyDescent="0.3">
      <c r="A100" t="s">
        <v>224</v>
      </c>
      <c r="B100" s="1">
        <v>45914.807502256946</v>
      </c>
      <c r="C100" s="1">
        <v>45914.935071701388</v>
      </c>
      <c r="D100" t="s">
        <v>13</v>
      </c>
      <c r="E100" t="s">
        <v>14</v>
      </c>
      <c r="F100" t="s">
        <v>225</v>
      </c>
      <c r="G100" t="s">
        <v>364</v>
      </c>
      <c r="H100" t="s">
        <v>11</v>
      </c>
      <c r="I100" s="2">
        <f>(help_desk_tickets[[#This Row],[resolution_date]]-help_desk_tickets[[#This Row],[submission_date]])*24</f>
        <v>3.0616666665882803</v>
      </c>
      <c r="J100" t="str">
        <f>TEXT(help_desk_tickets[[#This Row],[submission_date]],"dddd")</f>
        <v>Sunday</v>
      </c>
      <c r="K100" t="str">
        <f>TEXT(help_desk_tickets[[#This Row],[submission_date]],"mmm yyyy")</f>
        <v>Sep 2025</v>
      </c>
      <c r="L100">
        <f>HOUR(help_desk_tickets[[#This Row],[submission_date]])</f>
        <v>19</v>
      </c>
      <c r="M100" t="str">
        <f>IF(help_desk_tickets[[#This Row],[ResolutionTimeHours]]&lt;=4,"Within SLA","Missed SLA")</f>
        <v>Within SLA</v>
      </c>
      <c r="N100" t="str">
        <f>IF(help_desk_tickets[[#This Row],[resolution_date]]="","Open","Resolved")</f>
        <v>Resolved</v>
      </c>
    </row>
    <row r="101" spans="1:14" x14ac:dyDescent="0.3">
      <c r="A101" t="s">
        <v>226</v>
      </c>
      <c r="B101" s="1">
        <v>45869.010687291666</v>
      </c>
      <c r="C101" s="1">
        <v>45869.377826099539</v>
      </c>
      <c r="D101" t="s">
        <v>21</v>
      </c>
      <c r="E101" t="s">
        <v>25</v>
      </c>
      <c r="F101" t="s">
        <v>227</v>
      </c>
      <c r="G101" t="s">
        <v>366</v>
      </c>
      <c r="H101" t="s">
        <v>16</v>
      </c>
      <c r="I101" s="2">
        <f>(help_desk_tickets[[#This Row],[resolution_date]]-help_desk_tickets[[#This Row],[submission_date]])*24</f>
        <v>8.8113313889480196</v>
      </c>
      <c r="J101" t="str">
        <f>TEXT(help_desk_tickets[[#This Row],[submission_date]],"dddd")</f>
        <v>Thursday</v>
      </c>
      <c r="K101" t="str">
        <f>TEXT(help_desk_tickets[[#This Row],[submission_date]],"mmm yyyy")</f>
        <v>Jul 2025</v>
      </c>
      <c r="L101">
        <f>HOUR(help_desk_tickets[[#This Row],[submission_date]])</f>
        <v>0</v>
      </c>
      <c r="M101" t="str">
        <f>IF(help_desk_tickets[[#This Row],[ResolutionTimeHours]]&lt;=4,"Within SLA","Missed SLA")</f>
        <v>Missed SLA</v>
      </c>
      <c r="N101" t="str">
        <f>IF(help_desk_tickets[[#This Row],[resolution_date]]="","Open","Resolved")</f>
        <v>Resolved</v>
      </c>
    </row>
    <row r="102" spans="1:14" x14ac:dyDescent="0.3">
      <c r="A102" t="s">
        <v>228</v>
      </c>
      <c r="B102" s="1">
        <v>45886.55119928241</v>
      </c>
      <c r="C102" s="1">
        <v>45886.637387997682</v>
      </c>
      <c r="D102" t="s">
        <v>13</v>
      </c>
      <c r="E102" t="s">
        <v>32</v>
      </c>
      <c r="F102" t="s">
        <v>229</v>
      </c>
      <c r="G102" t="s">
        <v>364</v>
      </c>
      <c r="H102" t="s">
        <v>115</v>
      </c>
      <c r="I102" s="2">
        <f>(help_desk_tickets[[#This Row],[resolution_date]]-help_desk_tickets[[#This Row],[submission_date]])*24</f>
        <v>2.0685291665140539</v>
      </c>
      <c r="J102" t="str">
        <f>TEXT(help_desk_tickets[[#This Row],[submission_date]],"dddd")</f>
        <v>Sunday</v>
      </c>
      <c r="K102" t="str">
        <f>TEXT(help_desk_tickets[[#This Row],[submission_date]],"mmm yyyy")</f>
        <v>Aug 2025</v>
      </c>
      <c r="L102">
        <f>HOUR(help_desk_tickets[[#This Row],[submission_date]])</f>
        <v>13</v>
      </c>
      <c r="M102" t="str">
        <f>IF(help_desk_tickets[[#This Row],[ResolutionTimeHours]]&lt;=4,"Within SLA","Missed SLA")</f>
        <v>Within SLA</v>
      </c>
      <c r="N102" t="str">
        <f>IF(help_desk_tickets[[#This Row],[resolution_date]]="","Open","Resolved")</f>
        <v>Resolved</v>
      </c>
    </row>
    <row r="103" spans="1:14" x14ac:dyDescent="0.3">
      <c r="A103" t="s">
        <v>230</v>
      </c>
      <c r="B103" s="1">
        <v>45911.53831733796</v>
      </c>
      <c r="C103" s="1">
        <v>45913.271872881945</v>
      </c>
      <c r="D103" t="s">
        <v>13</v>
      </c>
      <c r="E103" t="s">
        <v>42</v>
      </c>
      <c r="F103" t="s">
        <v>231</v>
      </c>
      <c r="G103" t="s">
        <v>364</v>
      </c>
      <c r="H103" t="s">
        <v>16</v>
      </c>
      <c r="I103" s="2">
        <f>(help_desk_tickets[[#This Row],[resolution_date]]-help_desk_tickets[[#This Row],[submission_date]])*24</f>
        <v>41.605333055660594</v>
      </c>
      <c r="J103" t="str">
        <f>TEXT(help_desk_tickets[[#This Row],[submission_date]],"dddd")</f>
        <v>Thursday</v>
      </c>
      <c r="K103" t="str">
        <f>TEXT(help_desk_tickets[[#This Row],[submission_date]],"mmm yyyy")</f>
        <v>Sep 2025</v>
      </c>
      <c r="L103">
        <f>HOUR(help_desk_tickets[[#This Row],[submission_date]])</f>
        <v>12</v>
      </c>
      <c r="M103" t="str">
        <f>IF(help_desk_tickets[[#This Row],[ResolutionTimeHours]]&lt;=4,"Within SLA","Missed SLA")</f>
        <v>Missed SLA</v>
      </c>
      <c r="N103" t="str">
        <f>IF(help_desk_tickets[[#This Row],[resolution_date]]="","Open","Resolved")</f>
        <v>Resolved</v>
      </c>
    </row>
    <row r="104" spans="1:14" x14ac:dyDescent="0.3">
      <c r="A104" t="s">
        <v>232</v>
      </c>
      <c r="B104" s="1">
        <v>45839.36759386574</v>
      </c>
      <c r="C104" s="1">
        <v>45840.47272208333</v>
      </c>
      <c r="D104" t="s">
        <v>8</v>
      </c>
      <c r="E104" t="s">
        <v>32</v>
      </c>
      <c r="F104" t="s">
        <v>233</v>
      </c>
      <c r="G104" t="s">
        <v>8</v>
      </c>
      <c r="H104" t="s">
        <v>29</v>
      </c>
      <c r="I104" s="2">
        <f>(help_desk_tickets[[#This Row],[resolution_date]]-help_desk_tickets[[#This Row],[submission_date]])*24</f>
        <v>26.523077222169377</v>
      </c>
      <c r="J104" t="str">
        <f>TEXT(help_desk_tickets[[#This Row],[submission_date]],"dddd")</f>
        <v>Tuesday</v>
      </c>
      <c r="K104" t="str">
        <f>TEXT(help_desk_tickets[[#This Row],[submission_date]],"mmm yyyy")</f>
        <v>Jul 2025</v>
      </c>
      <c r="L104">
        <f>HOUR(help_desk_tickets[[#This Row],[submission_date]])</f>
        <v>8</v>
      </c>
      <c r="M104" t="str">
        <f>IF(help_desk_tickets[[#This Row],[ResolutionTimeHours]]&lt;=4,"Within SLA","Missed SLA")</f>
        <v>Missed SLA</v>
      </c>
      <c r="N104" t="str">
        <f>IF(help_desk_tickets[[#This Row],[resolution_date]]="","Open","Resolved")</f>
        <v>Resolved</v>
      </c>
    </row>
    <row r="105" spans="1:14" x14ac:dyDescent="0.3">
      <c r="A105" t="s">
        <v>234</v>
      </c>
      <c r="B105" s="1">
        <v>45833.941698622686</v>
      </c>
      <c r="C105" s="1">
        <v>45834.416492476848</v>
      </c>
      <c r="D105" t="s">
        <v>13</v>
      </c>
      <c r="E105" t="s">
        <v>55</v>
      </c>
      <c r="F105" t="s">
        <v>235</v>
      </c>
      <c r="G105" t="s">
        <v>364</v>
      </c>
      <c r="H105" t="s">
        <v>16</v>
      </c>
      <c r="I105" s="2">
        <f>(help_desk_tickets[[#This Row],[resolution_date]]-help_desk_tickets[[#This Row],[submission_date]])*24</f>
        <v>11.395052499894518</v>
      </c>
      <c r="J105" t="str">
        <f>TEXT(help_desk_tickets[[#This Row],[submission_date]],"dddd")</f>
        <v>Wednesday</v>
      </c>
      <c r="K105" t="str">
        <f>TEXT(help_desk_tickets[[#This Row],[submission_date]],"mmm yyyy")</f>
        <v>Jun 2025</v>
      </c>
      <c r="L105">
        <f>HOUR(help_desk_tickets[[#This Row],[submission_date]])</f>
        <v>22</v>
      </c>
      <c r="M105" t="str">
        <f>IF(help_desk_tickets[[#This Row],[ResolutionTimeHours]]&lt;=4,"Within SLA","Missed SLA")</f>
        <v>Missed SLA</v>
      </c>
      <c r="N105" t="str">
        <f>IF(help_desk_tickets[[#This Row],[resolution_date]]="","Open","Resolved")</f>
        <v>Resolved</v>
      </c>
    </row>
    <row r="106" spans="1:14" x14ac:dyDescent="0.3">
      <c r="A106" t="s">
        <v>236</v>
      </c>
      <c r="B106" s="1">
        <v>45906.263209618053</v>
      </c>
      <c r="C106" s="1">
        <v>45906.441982442127</v>
      </c>
      <c r="D106" t="s">
        <v>81</v>
      </c>
      <c r="E106" t="s">
        <v>55</v>
      </c>
      <c r="F106" t="s">
        <v>237</v>
      </c>
      <c r="G106" t="s">
        <v>8</v>
      </c>
      <c r="H106" t="s">
        <v>11</v>
      </c>
      <c r="I106" s="2">
        <f>(help_desk_tickets[[#This Row],[resolution_date]]-help_desk_tickets[[#This Row],[submission_date]])*24</f>
        <v>4.2905477777821943</v>
      </c>
      <c r="J106" t="str">
        <f>TEXT(help_desk_tickets[[#This Row],[submission_date]],"dddd")</f>
        <v>Saturday</v>
      </c>
      <c r="K106" t="str">
        <f>TEXT(help_desk_tickets[[#This Row],[submission_date]],"mmm yyyy")</f>
        <v>Sep 2025</v>
      </c>
      <c r="L106">
        <f>HOUR(help_desk_tickets[[#This Row],[submission_date]])</f>
        <v>6</v>
      </c>
      <c r="M106" t="str">
        <f>IF(help_desk_tickets[[#This Row],[ResolutionTimeHours]]&lt;=4,"Within SLA","Missed SLA")</f>
        <v>Missed SLA</v>
      </c>
      <c r="N106" t="str">
        <f>IF(help_desk_tickets[[#This Row],[resolution_date]]="","Open","Resolved")</f>
        <v>Resolved</v>
      </c>
    </row>
    <row r="107" spans="1:14" x14ac:dyDescent="0.3">
      <c r="A107" t="s">
        <v>238</v>
      </c>
      <c r="B107" s="1">
        <v>45872.281321724535</v>
      </c>
      <c r="C107" s="1">
        <v>45874.69541202546</v>
      </c>
      <c r="D107" t="s">
        <v>45</v>
      </c>
      <c r="E107" t="s">
        <v>46</v>
      </c>
      <c r="F107" t="s">
        <v>239</v>
      </c>
      <c r="G107" t="s">
        <v>368</v>
      </c>
      <c r="H107" t="s">
        <v>29</v>
      </c>
      <c r="I107" s="2">
        <f>(help_desk_tickets[[#This Row],[resolution_date]]-help_desk_tickets[[#This Row],[submission_date]])*24</f>
        <v>57.938167222193442</v>
      </c>
      <c r="J107" t="str">
        <f>TEXT(help_desk_tickets[[#This Row],[submission_date]],"dddd")</f>
        <v>Sunday</v>
      </c>
      <c r="K107" t="str">
        <f>TEXT(help_desk_tickets[[#This Row],[submission_date]],"mmm yyyy")</f>
        <v>Aug 2025</v>
      </c>
      <c r="L107">
        <f>HOUR(help_desk_tickets[[#This Row],[submission_date]])</f>
        <v>6</v>
      </c>
      <c r="M107" t="str">
        <f>IF(help_desk_tickets[[#This Row],[ResolutionTimeHours]]&lt;=4,"Within SLA","Missed SLA")</f>
        <v>Missed SLA</v>
      </c>
      <c r="N107" t="str">
        <f>IF(help_desk_tickets[[#This Row],[resolution_date]]="","Open","Resolved")</f>
        <v>Resolved</v>
      </c>
    </row>
    <row r="108" spans="1:14" x14ac:dyDescent="0.3">
      <c r="A108" t="s">
        <v>240</v>
      </c>
      <c r="B108" s="1">
        <v>45886.512519641205</v>
      </c>
      <c r="C108" s="1">
        <v>45887.770572557871</v>
      </c>
      <c r="D108" t="s">
        <v>81</v>
      </c>
      <c r="E108" t="s">
        <v>18</v>
      </c>
      <c r="F108" t="s">
        <v>241</v>
      </c>
      <c r="G108" t="s">
        <v>8</v>
      </c>
      <c r="H108" t="s">
        <v>16</v>
      </c>
      <c r="I108" s="2">
        <f>(help_desk_tickets[[#This Row],[resolution_date]]-help_desk_tickets[[#This Row],[submission_date]])*24</f>
        <v>30.193269999988843</v>
      </c>
      <c r="J108" t="str">
        <f>TEXT(help_desk_tickets[[#This Row],[submission_date]],"dddd")</f>
        <v>Sunday</v>
      </c>
      <c r="K108" t="str">
        <f>TEXT(help_desk_tickets[[#This Row],[submission_date]],"mmm yyyy")</f>
        <v>Aug 2025</v>
      </c>
      <c r="L108">
        <f>HOUR(help_desk_tickets[[#This Row],[submission_date]])</f>
        <v>12</v>
      </c>
      <c r="M108" t="str">
        <f>IF(help_desk_tickets[[#This Row],[ResolutionTimeHours]]&lt;=4,"Within SLA","Missed SLA")</f>
        <v>Missed SLA</v>
      </c>
      <c r="N108" t="str">
        <f>IF(help_desk_tickets[[#This Row],[resolution_date]]="","Open","Resolved")</f>
        <v>Resolved</v>
      </c>
    </row>
    <row r="109" spans="1:14" x14ac:dyDescent="0.3">
      <c r="A109" t="s">
        <v>242</v>
      </c>
      <c r="B109" s="1">
        <v>45866.620971504628</v>
      </c>
      <c r="C109" s="1">
        <v>45869.341103587962</v>
      </c>
      <c r="D109" t="s">
        <v>21</v>
      </c>
      <c r="E109" t="s">
        <v>14</v>
      </c>
      <c r="F109" t="s">
        <v>243</v>
      </c>
      <c r="G109" t="s">
        <v>366</v>
      </c>
      <c r="H109" t="s">
        <v>29</v>
      </c>
      <c r="I109" s="2">
        <f>(help_desk_tickets[[#This Row],[resolution_date]]-help_desk_tickets[[#This Row],[submission_date]])*24</f>
        <v>65.283170000009704</v>
      </c>
      <c r="J109" t="str">
        <f>TEXT(help_desk_tickets[[#This Row],[submission_date]],"dddd")</f>
        <v>Monday</v>
      </c>
      <c r="K109" t="str">
        <f>TEXT(help_desk_tickets[[#This Row],[submission_date]],"mmm yyyy")</f>
        <v>Jul 2025</v>
      </c>
      <c r="L109">
        <f>HOUR(help_desk_tickets[[#This Row],[submission_date]])</f>
        <v>14</v>
      </c>
      <c r="M109" t="str">
        <f>IF(help_desk_tickets[[#This Row],[ResolutionTimeHours]]&lt;=4,"Within SLA","Missed SLA")</f>
        <v>Missed SLA</v>
      </c>
      <c r="N109" t="str">
        <f>IF(help_desk_tickets[[#This Row],[resolution_date]]="","Open","Resolved")</f>
        <v>Resolved</v>
      </c>
    </row>
    <row r="110" spans="1:14" x14ac:dyDescent="0.3">
      <c r="A110" t="s">
        <v>244</v>
      </c>
      <c r="B110" s="1">
        <v>45850.289993865743</v>
      </c>
      <c r="C110" s="1">
        <v>45850.497444108798</v>
      </c>
      <c r="D110" t="s">
        <v>21</v>
      </c>
      <c r="E110" t="s">
        <v>18</v>
      </c>
      <c r="F110" t="s">
        <v>245</v>
      </c>
      <c r="G110" t="s">
        <v>366</v>
      </c>
      <c r="H110" t="s">
        <v>11</v>
      </c>
      <c r="I110" s="2">
        <f>(help_desk_tickets[[#This Row],[resolution_date]]-help_desk_tickets[[#This Row],[submission_date]])*24</f>
        <v>4.9788058333215304</v>
      </c>
      <c r="J110" t="str">
        <f>TEXT(help_desk_tickets[[#This Row],[submission_date]],"dddd")</f>
        <v>Saturday</v>
      </c>
      <c r="K110" t="str">
        <f>TEXT(help_desk_tickets[[#This Row],[submission_date]],"mmm yyyy")</f>
        <v>Jul 2025</v>
      </c>
      <c r="L110">
        <f>HOUR(help_desk_tickets[[#This Row],[submission_date]])</f>
        <v>6</v>
      </c>
      <c r="M110" t="str">
        <f>IF(help_desk_tickets[[#This Row],[ResolutionTimeHours]]&lt;=4,"Within SLA","Missed SLA")</f>
        <v>Missed SLA</v>
      </c>
      <c r="N110" t="str">
        <f>IF(help_desk_tickets[[#This Row],[resolution_date]]="","Open","Resolved")</f>
        <v>Resolved</v>
      </c>
    </row>
    <row r="111" spans="1:14" x14ac:dyDescent="0.3">
      <c r="A111" t="s">
        <v>246</v>
      </c>
      <c r="B111" s="1">
        <v>45851.016814189818</v>
      </c>
      <c r="C111" s="1">
        <v>45857.933740289351</v>
      </c>
      <c r="D111" t="s">
        <v>13</v>
      </c>
      <c r="E111" t="s">
        <v>18</v>
      </c>
      <c r="F111" t="s">
        <v>247</v>
      </c>
      <c r="G111" t="s">
        <v>364</v>
      </c>
      <c r="H111" t="s">
        <v>29</v>
      </c>
      <c r="I111" s="2">
        <f>(help_desk_tickets[[#This Row],[resolution_date]]-help_desk_tickets[[#This Row],[submission_date]])*24</f>
        <v>166.00622638879577</v>
      </c>
      <c r="J111" t="str">
        <f>TEXT(help_desk_tickets[[#This Row],[submission_date]],"dddd")</f>
        <v>Sunday</v>
      </c>
      <c r="K111" t="str">
        <f>TEXT(help_desk_tickets[[#This Row],[submission_date]],"mmm yyyy")</f>
        <v>Jul 2025</v>
      </c>
      <c r="L111">
        <f>HOUR(help_desk_tickets[[#This Row],[submission_date]])</f>
        <v>0</v>
      </c>
      <c r="M111" t="str">
        <f>IF(help_desk_tickets[[#This Row],[ResolutionTimeHours]]&lt;=4,"Within SLA","Missed SLA")</f>
        <v>Missed SLA</v>
      </c>
      <c r="N111" t="str">
        <f>IF(help_desk_tickets[[#This Row],[resolution_date]]="","Open","Resolved")</f>
        <v>Resolved</v>
      </c>
    </row>
    <row r="112" spans="1:14" x14ac:dyDescent="0.3">
      <c r="A112" t="s">
        <v>248</v>
      </c>
      <c r="B112" s="1">
        <v>45852.247494606483</v>
      </c>
      <c r="C112" s="1">
        <v>45852.524899652781</v>
      </c>
      <c r="D112" t="s">
        <v>31</v>
      </c>
      <c r="E112" t="s">
        <v>42</v>
      </c>
      <c r="F112" t="s">
        <v>249</v>
      </c>
      <c r="G112" t="s">
        <v>367</v>
      </c>
      <c r="H112" t="s">
        <v>11</v>
      </c>
      <c r="I112" s="2">
        <f>(help_desk_tickets[[#This Row],[resolution_date]]-help_desk_tickets[[#This Row],[submission_date]])*24</f>
        <v>6.6577211111434735</v>
      </c>
      <c r="J112" t="str">
        <f>TEXT(help_desk_tickets[[#This Row],[submission_date]],"dddd")</f>
        <v>Monday</v>
      </c>
      <c r="K112" t="str">
        <f>TEXT(help_desk_tickets[[#This Row],[submission_date]],"mmm yyyy")</f>
        <v>Jul 2025</v>
      </c>
      <c r="L112">
        <f>HOUR(help_desk_tickets[[#This Row],[submission_date]])</f>
        <v>5</v>
      </c>
      <c r="M112" t="str">
        <f>IF(help_desk_tickets[[#This Row],[ResolutionTimeHours]]&lt;=4,"Within SLA","Missed SLA")</f>
        <v>Missed SLA</v>
      </c>
      <c r="N112" t="str">
        <f>IF(help_desk_tickets[[#This Row],[resolution_date]]="","Open","Resolved")</f>
        <v>Resolved</v>
      </c>
    </row>
    <row r="113" spans="1:14" x14ac:dyDescent="0.3">
      <c r="A113" t="s">
        <v>250</v>
      </c>
      <c r="B113" s="1">
        <v>45897.479103912039</v>
      </c>
      <c r="C113" s="1">
        <v>45904.444584282406</v>
      </c>
      <c r="D113" t="s">
        <v>13</v>
      </c>
      <c r="E113" t="s">
        <v>18</v>
      </c>
      <c r="F113" t="s">
        <v>251</v>
      </c>
      <c r="G113" t="s">
        <v>364</v>
      </c>
      <c r="H113" t="s">
        <v>29</v>
      </c>
      <c r="I113" s="2">
        <f>(help_desk_tickets[[#This Row],[resolution_date]]-help_desk_tickets[[#This Row],[submission_date]])*24</f>
        <v>167.1715288888081</v>
      </c>
      <c r="J113" t="str">
        <f>TEXT(help_desk_tickets[[#This Row],[submission_date]],"dddd")</f>
        <v>Thursday</v>
      </c>
      <c r="K113" t="str">
        <f>TEXT(help_desk_tickets[[#This Row],[submission_date]],"mmm yyyy")</f>
        <v>Aug 2025</v>
      </c>
      <c r="L113">
        <f>HOUR(help_desk_tickets[[#This Row],[submission_date]])</f>
        <v>11</v>
      </c>
      <c r="M113" t="str">
        <f>IF(help_desk_tickets[[#This Row],[ResolutionTimeHours]]&lt;=4,"Within SLA","Missed SLA")</f>
        <v>Missed SLA</v>
      </c>
      <c r="N113" t="str">
        <f>IF(help_desk_tickets[[#This Row],[resolution_date]]="","Open","Resolved")</f>
        <v>Resolved</v>
      </c>
    </row>
    <row r="114" spans="1:14" x14ac:dyDescent="0.3">
      <c r="A114" t="s">
        <v>252</v>
      </c>
      <c r="B114" s="1">
        <v>45897.33485097222</v>
      </c>
      <c r="C114" s="1">
        <v>45902.195088425928</v>
      </c>
      <c r="D114" t="s">
        <v>60</v>
      </c>
      <c r="E114" t="s">
        <v>14</v>
      </c>
      <c r="F114" t="s">
        <v>253</v>
      </c>
      <c r="G114" t="s">
        <v>8</v>
      </c>
      <c r="H114" t="s">
        <v>29</v>
      </c>
      <c r="I114" s="2">
        <f>(help_desk_tickets[[#This Row],[resolution_date]]-help_desk_tickets[[#This Row],[submission_date]])*24</f>
        <v>116.64569888898404</v>
      </c>
      <c r="J114" t="str">
        <f>TEXT(help_desk_tickets[[#This Row],[submission_date]],"dddd")</f>
        <v>Thursday</v>
      </c>
      <c r="K114" t="str">
        <f>TEXT(help_desk_tickets[[#This Row],[submission_date]],"mmm yyyy")</f>
        <v>Aug 2025</v>
      </c>
      <c r="L114">
        <f>HOUR(help_desk_tickets[[#This Row],[submission_date]])</f>
        <v>8</v>
      </c>
      <c r="M114" t="str">
        <f>IF(help_desk_tickets[[#This Row],[ResolutionTimeHours]]&lt;=4,"Within SLA","Missed SLA")</f>
        <v>Missed SLA</v>
      </c>
      <c r="N114" t="str">
        <f>IF(help_desk_tickets[[#This Row],[resolution_date]]="","Open","Resolved")</f>
        <v>Resolved</v>
      </c>
    </row>
    <row r="115" spans="1:14" x14ac:dyDescent="0.3">
      <c r="A115" t="s">
        <v>254</v>
      </c>
      <c r="B115" s="1">
        <v>45889.47208496528</v>
      </c>
      <c r="C115" s="1">
        <v>45889.563600474539</v>
      </c>
      <c r="D115" t="s">
        <v>21</v>
      </c>
      <c r="E115" t="s">
        <v>22</v>
      </c>
      <c r="F115" t="s">
        <v>255</v>
      </c>
      <c r="G115" t="s">
        <v>366</v>
      </c>
      <c r="H115" t="s">
        <v>11</v>
      </c>
      <c r="I115" s="2">
        <f>(help_desk_tickets[[#This Row],[resolution_date]]-help_desk_tickets[[#This Row],[submission_date]])*24</f>
        <v>2.1963722222135402</v>
      </c>
      <c r="J115" t="str">
        <f>TEXT(help_desk_tickets[[#This Row],[submission_date]],"dddd")</f>
        <v>Wednesday</v>
      </c>
      <c r="K115" t="str">
        <f>TEXT(help_desk_tickets[[#This Row],[submission_date]],"mmm yyyy")</f>
        <v>Aug 2025</v>
      </c>
      <c r="L115">
        <f>HOUR(help_desk_tickets[[#This Row],[submission_date]])</f>
        <v>11</v>
      </c>
      <c r="M115" t="str">
        <f>IF(help_desk_tickets[[#This Row],[ResolutionTimeHours]]&lt;=4,"Within SLA","Missed SLA")</f>
        <v>Within SLA</v>
      </c>
      <c r="N115" t="str">
        <f>IF(help_desk_tickets[[#This Row],[resolution_date]]="","Open","Resolved")</f>
        <v>Resolved</v>
      </c>
    </row>
    <row r="116" spans="1:14" x14ac:dyDescent="0.3">
      <c r="A116" t="s">
        <v>256</v>
      </c>
      <c r="B116" s="1">
        <v>45834.277258090275</v>
      </c>
      <c r="C116" s="1">
        <v>45834.880186087961</v>
      </c>
      <c r="D116" t="s">
        <v>8</v>
      </c>
      <c r="E116" t="s">
        <v>25</v>
      </c>
      <c r="F116" t="s">
        <v>257</v>
      </c>
      <c r="G116" t="s">
        <v>8</v>
      </c>
      <c r="H116" t="s">
        <v>16</v>
      </c>
      <c r="I116" s="2">
        <f>(help_desk_tickets[[#This Row],[resolution_date]]-help_desk_tickets[[#This Row],[submission_date]])*24</f>
        <v>14.470271944475826</v>
      </c>
      <c r="J116" t="str">
        <f>TEXT(help_desk_tickets[[#This Row],[submission_date]],"dddd")</f>
        <v>Thursday</v>
      </c>
      <c r="K116" t="str">
        <f>TEXT(help_desk_tickets[[#This Row],[submission_date]],"mmm yyyy")</f>
        <v>Jun 2025</v>
      </c>
      <c r="L116">
        <f>HOUR(help_desk_tickets[[#This Row],[submission_date]])</f>
        <v>6</v>
      </c>
      <c r="M116" t="str">
        <f>IF(help_desk_tickets[[#This Row],[ResolutionTimeHours]]&lt;=4,"Within SLA","Missed SLA")</f>
        <v>Missed SLA</v>
      </c>
      <c r="N116" t="str">
        <f>IF(help_desk_tickets[[#This Row],[resolution_date]]="","Open","Resolved")</f>
        <v>Resolved</v>
      </c>
    </row>
    <row r="117" spans="1:14" x14ac:dyDescent="0.3">
      <c r="A117" t="s">
        <v>258</v>
      </c>
      <c r="B117" s="1">
        <v>45904.00158491898</v>
      </c>
      <c r="C117" s="1">
        <v>45908.743610995371</v>
      </c>
      <c r="D117" t="s">
        <v>31</v>
      </c>
      <c r="E117" t="s">
        <v>55</v>
      </c>
      <c r="F117" t="s">
        <v>259</v>
      </c>
      <c r="G117" t="s">
        <v>367</v>
      </c>
      <c r="H117" t="s">
        <v>29</v>
      </c>
      <c r="I117" s="2">
        <f>(help_desk_tickets[[#This Row],[resolution_date]]-help_desk_tickets[[#This Row],[submission_date]])*24</f>
        <v>113.8086258333642</v>
      </c>
      <c r="J117" t="str">
        <f>TEXT(help_desk_tickets[[#This Row],[submission_date]],"dddd")</f>
        <v>Thursday</v>
      </c>
      <c r="K117" t="str">
        <f>TEXT(help_desk_tickets[[#This Row],[submission_date]],"mmm yyyy")</f>
        <v>Sep 2025</v>
      </c>
      <c r="L117">
        <f>HOUR(help_desk_tickets[[#This Row],[submission_date]])</f>
        <v>0</v>
      </c>
      <c r="M117" t="str">
        <f>IF(help_desk_tickets[[#This Row],[ResolutionTimeHours]]&lt;=4,"Within SLA","Missed SLA")</f>
        <v>Missed SLA</v>
      </c>
      <c r="N117" t="str">
        <f>IF(help_desk_tickets[[#This Row],[resolution_date]]="","Open","Resolved")</f>
        <v>Resolved</v>
      </c>
    </row>
    <row r="118" spans="1:14" x14ac:dyDescent="0.3">
      <c r="A118" t="s">
        <v>260</v>
      </c>
      <c r="B118" s="1">
        <v>45852.145348530095</v>
      </c>
      <c r="C118" s="1">
        <v>45853.493291354163</v>
      </c>
      <c r="D118" t="s">
        <v>13</v>
      </c>
      <c r="E118" t="s">
        <v>18</v>
      </c>
      <c r="F118" t="s">
        <v>261</v>
      </c>
      <c r="G118" t="s">
        <v>364</v>
      </c>
      <c r="H118" t="s">
        <v>16</v>
      </c>
      <c r="I118" s="2">
        <f>(help_desk_tickets[[#This Row],[resolution_date]]-help_desk_tickets[[#This Row],[submission_date]])*24</f>
        <v>32.350627777632326</v>
      </c>
      <c r="J118" t="str">
        <f>TEXT(help_desk_tickets[[#This Row],[submission_date]],"dddd")</f>
        <v>Monday</v>
      </c>
      <c r="K118" t="str">
        <f>TEXT(help_desk_tickets[[#This Row],[submission_date]],"mmm yyyy")</f>
        <v>Jul 2025</v>
      </c>
      <c r="L118">
        <f>HOUR(help_desk_tickets[[#This Row],[submission_date]])</f>
        <v>3</v>
      </c>
      <c r="M118" t="str">
        <f>IF(help_desk_tickets[[#This Row],[ResolutionTimeHours]]&lt;=4,"Within SLA","Missed SLA")</f>
        <v>Missed SLA</v>
      </c>
      <c r="N118" t="str">
        <f>IF(help_desk_tickets[[#This Row],[resolution_date]]="","Open","Resolved")</f>
        <v>Resolved</v>
      </c>
    </row>
    <row r="119" spans="1:14" x14ac:dyDescent="0.3">
      <c r="A119" t="s">
        <v>262</v>
      </c>
      <c r="B119" s="1">
        <v>45862.277817835646</v>
      </c>
      <c r="C119" s="1">
        <v>45864.09636747685</v>
      </c>
      <c r="D119" t="s">
        <v>31</v>
      </c>
      <c r="E119" t="s">
        <v>46</v>
      </c>
      <c r="F119" t="s">
        <v>263</v>
      </c>
      <c r="G119" t="s">
        <v>367</v>
      </c>
      <c r="H119" t="s">
        <v>16</v>
      </c>
      <c r="I119" s="2">
        <f>(help_desk_tickets[[#This Row],[resolution_date]]-help_desk_tickets[[#This Row],[submission_date]])*24</f>
        <v>43.645191388903186</v>
      </c>
      <c r="J119" t="str">
        <f>TEXT(help_desk_tickets[[#This Row],[submission_date]],"dddd")</f>
        <v>Thursday</v>
      </c>
      <c r="K119" t="str">
        <f>TEXT(help_desk_tickets[[#This Row],[submission_date]],"mmm yyyy")</f>
        <v>Jul 2025</v>
      </c>
      <c r="L119">
        <f>HOUR(help_desk_tickets[[#This Row],[submission_date]])</f>
        <v>6</v>
      </c>
      <c r="M119" t="str">
        <f>IF(help_desk_tickets[[#This Row],[ResolutionTimeHours]]&lt;=4,"Within SLA","Missed SLA")</f>
        <v>Missed SLA</v>
      </c>
      <c r="N119" t="str">
        <f>IF(help_desk_tickets[[#This Row],[resolution_date]]="","Open","Resolved")</f>
        <v>Resolved</v>
      </c>
    </row>
    <row r="120" spans="1:14" x14ac:dyDescent="0.3">
      <c r="A120" t="s">
        <v>264</v>
      </c>
      <c r="B120" s="1">
        <v>45872.946095925923</v>
      </c>
      <c r="C120" s="1">
        <v>45879.541631342596</v>
      </c>
      <c r="D120" t="s">
        <v>81</v>
      </c>
      <c r="E120" t="s">
        <v>32</v>
      </c>
      <c r="F120" t="s">
        <v>265</v>
      </c>
      <c r="G120" t="s">
        <v>8</v>
      </c>
      <c r="H120" t="s">
        <v>29</v>
      </c>
      <c r="I120" s="2">
        <f>(help_desk_tickets[[#This Row],[resolution_date]]-help_desk_tickets[[#This Row],[submission_date]])*24</f>
        <v>158.29285000014352</v>
      </c>
      <c r="J120" t="str">
        <f>TEXT(help_desk_tickets[[#This Row],[submission_date]],"dddd")</f>
        <v>Sunday</v>
      </c>
      <c r="K120" t="str">
        <f>TEXT(help_desk_tickets[[#This Row],[submission_date]],"mmm yyyy")</f>
        <v>Aug 2025</v>
      </c>
      <c r="L120">
        <f>HOUR(help_desk_tickets[[#This Row],[submission_date]])</f>
        <v>22</v>
      </c>
      <c r="M120" t="str">
        <f>IF(help_desk_tickets[[#This Row],[ResolutionTimeHours]]&lt;=4,"Within SLA","Missed SLA")</f>
        <v>Missed SLA</v>
      </c>
      <c r="N120" t="str">
        <f>IF(help_desk_tickets[[#This Row],[resolution_date]]="","Open","Resolved")</f>
        <v>Resolved</v>
      </c>
    </row>
    <row r="121" spans="1:14" x14ac:dyDescent="0.3">
      <c r="A121" t="s">
        <v>266</v>
      </c>
      <c r="B121" s="1">
        <v>45850.010814965281</v>
      </c>
      <c r="C121" s="1">
        <v>45850.795333125003</v>
      </c>
      <c r="D121" t="s">
        <v>21</v>
      </c>
      <c r="E121" t="s">
        <v>14</v>
      </c>
      <c r="F121" t="s">
        <v>267</v>
      </c>
      <c r="G121" t="s">
        <v>366</v>
      </c>
      <c r="H121" t="s">
        <v>16</v>
      </c>
      <c r="I121" s="2">
        <f>(help_desk_tickets[[#This Row],[resolution_date]]-help_desk_tickets[[#This Row],[submission_date]])*24</f>
        <v>18.82843583333306</v>
      </c>
      <c r="J121" t="str">
        <f>TEXT(help_desk_tickets[[#This Row],[submission_date]],"dddd")</f>
        <v>Saturday</v>
      </c>
      <c r="K121" t="str">
        <f>TEXT(help_desk_tickets[[#This Row],[submission_date]],"mmm yyyy")</f>
        <v>Jul 2025</v>
      </c>
      <c r="L121">
        <f>HOUR(help_desk_tickets[[#This Row],[submission_date]])</f>
        <v>0</v>
      </c>
      <c r="M121" t="str">
        <f>IF(help_desk_tickets[[#This Row],[ResolutionTimeHours]]&lt;=4,"Within SLA","Missed SLA")</f>
        <v>Missed SLA</v>
      </c>
      <c r="N121" t="str">
        <f>IF(help_desk_tickets[[#This Row],[resolution_date]]="","Open","Resolved")</f>
        <v>Resolved</v>
      </c>
    </row>
    <row r="122" spans="1:14" x14ac:dyDescent="0.3">
      <c r="A122" t="s">
        <v>268</v>
      </c>
      <c r="B122" s="1">
        <v>45857.543304513893</v>
      </c>
      <c r="C122" s="1">
        <v>45858.309298773151</v>
      </c>
      <c r="D122" t="s">
        <v>8</v>
      </c>
      <c r="E122" t="s">
        <v>25</v>
      </c>
      <c r="F122" t="s">
        <v>269</v>
      </c>
      <c r="G122" t="s">
        <v>8</v>
      </c>
      <c r="H122" t="s">
        <v>16</v>
      </c>
      <c r="I122" s="2">
        <f>(help_desk_tickets[[#This Row],[resolution_date]]-help_desk_tickets[[#This Row],[submission_date]])*24</f>
        <v>18.383862222195603</v>
      </c>
      <c r="J122" t="str">
        <f>TEXT(help_desk_tickets[[#This Row],[submission_date]],"dddd")</f>
        <v>Saturday</v>
      </c>
      <c r="K122" t="str">
        <f>TEXT(help_desk_tickets[[#This Row],[submission_date]],"mmm yyyy")</f>
        <v>Jul 2025</v>
      </c>
      <c r="L122">
        <f>HOUR(help_desk_tickets[[#This Row],[submission_date]])</f>
        <v>13</v>
      </c>
      <c r="M122" t="str">
        <f>IF(help_desk_tickets[[#This Row],[ResolutionTimeHours]]&lt;=4,"Within SLA","Missed SLA")</f>
        <v>Missed SLA</v>
      </c>
      <c r="N122" t="str">
        <f>IF(help_desk_tickets[[#This Row],[resolution_date]]="","Open","Resolved")</f>
        <v>Resolved</v>
      </c>
    </row>
    <row r="123" spans="1:14" x14ac:dyDescent="0.3">
      <c r="A123" t="s">
        <v>270</v>
      </c>
      <c r="B123" s="1">
        <v>45837.839233391205</v>
      </c>
      <c r="C123" s="1">
        <v>45838.43869422454</v>
      </c>
      <c r="D123" t="s">
        <v>31</v>
      </c>
      <c r="E123" t="s">
        <v>42</v>
      </c>
      <c r="F123" t="s">
        <v>271</v>
      </c>
      <c r="G123" t="s">
        <v>367</v>
      </c>
      <c r="H123" t="s">
        <v>16</v>
      </c>
      <c r="I123" s="2">
        <f>(help_desk_tickets[[#This Row],[resolution_date]]-help_desk_tickets[[#This Row],[submission_date]])*24</f>
        <v>14.387060000037309</v>
      </c>
      <c r="J123" t="str">
        <f>TEXT(help_desk_tickets[[#This Row],[submission_date]],"dddd")</f>
        <v>Sunday</v>
      </c>
      <c r="K123" t="str">
        <f>TEXT(help_desk_tickets[[#This Row],[submission_date]],"mmm yyyy")</f>
        <v>Jun 2025</v>
      </c>
      <c r="L123">
        <f>HOUR(help_desk_tickets[[#This Row],[submission_date]])</f>
        <v>20</v>
      </c>
      <c r="M123" t="str">
        <f>IF(help_desk_tickets[[#This Row],[ResolutionTimeHours]]&lt;=4,"Within SLA","Missed SLA")</f>
        <v>Missed SLA</v>
      </c>
      <c r="N123" t="str">
        <f>IF(help_desk_tickets[[#This Row],[resolution_date]]="","Open","Resolved")</f>
        <v>Resolved</v>
      </c>
    </row>
    <row r="124" spans="1:14" x14ac:dyDescent="0.3">
      <c r="A124" t="s">
        <v>272</v>
      </c>
      <c r="B124" s="1">
        <v>45867.618249074076</v>
      </c>
      <c r="C124" s="1">
        <v>45868.392216446759</v>
      </c>
      <c r="D124" t="s">
        <v>13</v>
      </c>
      <c r="E124" t="s">
        <v>9</v>
      </c>
      <c r="F124" t="s">
        <v>273</v>
      </c>
      <c r="G124" t="s">
        <v>364</v>
      </c>
      <c r="H124" t="s">
        <v>16</v>
      </c>
      <c r="I124" s="2">
        <f>(help_desk_tickets[[#This Row],[resolution_date]]-help_desk_tickets[[#This Row],[submission_date]])*24</f>
        <v>18.575216944387648</v>
      </c>
      <c r="J124" t="str">
        <f>TEXT(help_desk_tickets[[#This Row],[submission_date]],"dddd")</f>
        <v>Tuesday</v>
      </c>
      <c r="K124" t="str">
        <f>TEXT(help_desk_tickets[[#This Row],[submission_date]],"mmm yyyy")</f>
        <v>Jul 2025</v>
      </c>
      <c r="L124">
        <f>HOUR(help_desk_tickets[[#This Row],[submission_date]])</f>
        <v>14</v>
      </c>
      <c r="M124" t="str">
        <f>IF(help_desk_tickets[[#This Row],[ResolutionTimeHours]]&lt;=4,"Within SLA","Missed SLA")</f>
        <v>Missed SLA</v>
      </c>
      <c r="N124" t="str">
        <f>IF(help_desk_tickets[[#This Row],[resolution_date]]="","Open","Resolved")</f>
        <v>Resolved</v>
      </c>
    </row>
    <row r="125" spans="1:14" x14ac:dyDescent="0.3">
      <c r="A125" t="s">
        <v>274</v>
      </c>
      <c r="B125" s="1">
        <v>45888.049664398146</v>
      </c>
      <c r="C125" s="1">
        <v>45889.796211516201</v>
      </c>
      <c r="D125" t="s">
        <v>45</v>
      </c>
      <c r="E125" t="s">
        <v>14</v>
      </c>
      <c r="F125" t="s">
        <v>275</v>
      </c>
      <c r="G125" t="s">
        <v>368</v>
      </c>
      <c r="H125" t="s">
        <v>16</v>
      </c>
      <c r="I125" s="2">
        <f>(help_desk_tickets[[#This Row],[resolution_date]]-help_desk_tickets[[#This Row],[submission_date]])*24</f>
        <v>41.91713083331706</v>
      </c>
      <c r="J125" t="str">
        <f>TEXT(help_desk_tickets[[#This Row],[submission_date]],"dddd")</f>
        <v>Tuesday</v>
      </c>
      <c r="K125" t="str">
        <f>TEXT(help_desk_tickets[[#This Row],[submission_date]],"mmm yyyy")</f>
        <v>Aug 2025</v>
      </c>
      <c r="L125">
        <f>HOUR(help_desk_tickets[[#This Row],[submission_date]])</f>
        <v>1</v>
      </c>
      <c r="M125" t="str">
        <f>IF(help_desk_tickets[[#This Row],[ResolutionTimeHours]]&lt;=4,"Within SLA","Missed SLA")</f>
        <v>Missed SLA</v>
      </c>
      <c r="N125" t="str">
        <f>IF(help_desk_tickets[[#This Row],[resolution_date]]="","Open","Resolved")</f>
        <v>Resolved</v>
      </c>
    </row>
    <row r="126" spans="1:14" x14ac:dyDescent="0.3">
      <c r="A126" t="s">
        <v>276</v>
      </c>
      <c r="B126" s="1">
        <v>45833.252764166667</v>
      </c>
      <c r="C126" s="1">
        <v>45833.782323101848</v>
      </c>
      <c r="D126" t="s">
        <v>81</v>
      </c>
      <c r="E126" t="s">
        <v>55</v>
      </c>
      <c r="F126" t="s">
        <v>277</v>
      </c>
      <c r="G126" t="s">
        <v>8</v>
      </c>
      <c r="H126" t="s">
        <v>16</v>
      </c>
      <c r="I126" s="2">
        <f>(help_desk_tickets[[#This Row],[resolution_date]]-help_desk_tickets[[#This Row],[submission_date]])*24</f>
        <v>12.709414444339927</v>
      </c>
      <c r="J126" t="str">
        <f>TEXT(help_desk_tickets[[#This Row],[submission_date]],"dddd")</f>
        <v>Wednesday</v>
      </c>
      <c r="K126" t="str">
        <f>TEXT(help_desk_tickets[[#This Row],[submission_date]],"mmm yyyy")</f>
        <v>Jun 2025</v>
      </c>
      <c r="L126">
        <f>HOUR(help_desk_tickets[[#This Row],[submission_date]])</f>
        <v>6</v>
      </c>
      <c r="M126" t="str">
        <f>IF(help_desk_tickets[[#This Row],[ResolutionTimeHours]]&lt;=4,"Within SLA","Missed SLA")</f>
        <v>Missed SLA</v>
      </c>
      <c r="N126" t="str">
        <f>IF(help_desk_tickets[[#This Row],[resolution_date]]="","Open","Resolved")</f>
        <v>Resolved</v>
      </c>
    </row>
    <row r="127" spans="1:14" x14ac:dyDescent="0.3">
      <c r="A127" t="s">
        <v>278</v>
      </c>
      <c r="B127" s="1">
        <v>45871.769415833332</v>
      </c>
      <c r="C127" s="1">
        <v>45872.507896226853</v>
      </c>
      <c r="D127" t="s">
        <v>81</v>
      </c>
      <c r="E127" t="s">
        <v>22</v>
      </c>
      <c r="F127" t="s">
        <v>279</v>
      </c>
      <c r="G127" t="s">
        <v>8</v>
      </c>
      <c r="H127" t="s">
        <v>16</v>
      </c>
      <c r="I127" s="2">
        <f>(help_desk_tickets[[#This Row],[resolution_date]]-help_desk_tickets[[#This Row],[submission_date]])*24</f>
        <v>17.723529444483574</v>
      </c>
      <c r="J127" t="str">
        <f>TEXT(help_desk_tickets[[#This Row],[submission_date]],"dddd")</f>
        <v>Saturday</v>
      </c>
      <c r="K127" t="str">
        <f>TEXT(help_desk_tickets[[#This Row],[submission_date]],"mmm yyyy")</f>
        <v>Aug 2025</v>
      </c>
      <c r="L127">
        <f>HOUR(help_desk_tickets[[#This Row],[submission_date]])</f>
        <v>18</v>
      </c>
      <c r="M127" t="str">
        <f>IF(help_desk_tickets[[#This Row],[ResolutionTimeHours]]&lt;=4,"Within SLA","Missed SLA")</f>
        <v>Missed SLA</v>
      </c>
      <c r="N127" t="str">
        <f>IF(help_desk_tickets[[#This Row],[resolution_date]]="","Open","Resolved")</f>
        <v>Resolved</v>
      </c>
    </row>
    <row r="128" spans="1:14" x14ac:dyDescent="0.3">
      <c r="A128" t="s">
        <v>280</v>
      </c>
      <c r="B128" s="1">
        <v>45895.01577233796</v>
      </c>
      <c r="C128" s="1">
        <v>45898.961600000002</v>
      </c>
      <c r="D128" t="s">
        <v>21</v>
      </c>
      <c r="E128" t="s">
        <v>32</v>
      </c>
      <c r="F128" t="s">
        <v>281</v>
      </c>
      <c r="G128" t="s">
        <v>366</v>
      </c>
      <c r="H128" t="s">
        <v>29</v>
      </c>
      <c r="I128" s="2">
        <f>(help_desk_tickets[[#This Row],[resolution_date]]-help_desk_tickets[[#This Row],[submission_date]])*24</f>
        <v>94.699863889021799</v>
      </c>
      <c r="J128" t="str">
        <f>TEXT(help_desk_tickets[[#This Row],[submission_date]],"dddd")</f>
        <v>Tuesday</v>
      </c>
      <c r="K128" t="str">
        <f>TEXT(help_desk_tickets[[#This Row],[submission_date]],"mmm yyyy")</f>
        <v>Aug 2025</v>
      </c>
      <c r="L128">
        <f>HOUR(help_desk_tickets[[#This Row],[submission_date]])</f>
        <v>0</v>
      </c>
      <c r="M128" t="str">
        <f>IF(help_desk_tickets[[#This Row],[ResolutionTimeHours]]&lt;=4,"Within SLA","Missed SLA")</f>
        <v>Missed SLA</v>
      </c>
      <c r="N128" t="str">
        <f>IF(help_desk_tickets[[#This Row],[resolution_date]]="","Open","Resolved")</f>
        <v>Resolved</v>
      </c>
    </row>
    <row r="129" spans="1:14" x14ac:dyDescent="0.3">
      <c r="A129" t="s">
        <v>282</v>
      </c>
      <c r="B129" s="1">
        <v>45855.641187465277</v>
      </c>
      <c r="C129" s="1">
        <v>45860.058005162035</v>
      </c>
      <c r="D129" t="s">
        <v>13</v>
      </c>
      <c r="E129" t="s">
        <v>55</v>
      </c>
      <c r="F129" t="s">
        <v>283</v>
      </c>
      <c r="G129" t="s">
        <v>364</v>
      </c>
      <c r="H129" t="s">
        <v>29</v>
      </c>
      <c r="I129" s="2">
        <f>(help_desk_tickets[[#This Row],[resolution_date]]-help_desk_tickets[[#This Row],[submission_date]])*24</f>
        <v>106.00362472218694</v>
      </c>
      <c r="J129" t="str">
        <f>TEXT(help_desk_tickets[[#This Row],[submission_date]],"dddd")</f>
        <v>Thursday</v>
      </c>
      <c r="K129" t="str">
        <f>TEXT(help_desk_tickets[[#This Row],[submission_date]],"mmm yyyy")</f>
        <v>Jul 2025</v>
      </c>
      <c r="L129">
        <f>HOUR(help_desk_tickets[[#This Row],[submission_date]])</f>
        <v>15</v>
      </c>
      <c r="M129" t="str">
        <f>IF(help_desk_tickets[[#This Row],[ResolutionTimeHours]]&lt;=4,"Within SLA","Missed SLA")</f>
        <v>Missed SLA</v>
      </c>
      <c r="N129" t="str">
        <f>IF(help_desk_tickets[[#This Row],[resolution_date]]="","Open","Resolved")</f>
        <v>Resolved</v>
      </c>
    </row>
    <row r="130" spans="1:14" x14ac:dyDescent="0.3">
      <c r="A130" t="s">
        <v>284</v>
      </c>
      <c r="B130" s="1">
        <v>45909.709815706017</v>
      </c>
      <c r="C130" s="1">
        <v>45910.054590312502</v>
      </c>
      <c r="D130" t="s">
        <v>45</v>
      </c>
      <c r="E130" t="s">
        <v>18</v>
      </c>
      <c r="F130" t="s">
        <v>285</v>
      </c>
      <c r="G130" t="s">
        <v>368</v>
      </c>
      <c r="H130" t="s">
        <v>11</v>
      </c>
      <c r="I130" s="2">
        <f>(help_desk_tickets[[#This Row],[resolution_date]]-help_desk_tickets[[#This Row],[submission_date]])*24</f>
        <v>8.2745905556366779</v>
      </c>
      <c r="J130" t="str">
        <f>TEXT(help_desk_tickets[[#This Row],[submission_date]],"dddd")</f>
        <v>Tuesday</v>
      </c>
      <c r="K130" t="str">
        <f>TEXT(help_desk_tickets[[#This Row],[submission_date]],"mmm yyyy")</f>
        <v>Sep 2025</v>
      </c>
      <c r="L130">
        <f>HOUR(help_desk_tickets[[#This Row],[submission_date]])</f>
        <v>17</v>
      </c>
      <c r="M130" t="str">
        <f>IF(help_desk_tickets[[#This Row],[ResolutionTimeHours]]&lt;=4,"Within SLA","Missed SLA")</f>
        <v>Missed SLA</v>
      </c>
      <c r="N130" t="str">
        <f>IF(help_desk_tickets[[#This Row],[resolution_date]]="","Open","Resolved")</f>
        <v>Resolved</v>
      </c>
    </row>
    <row r="131" spans="1:14" x14ac:dyDescent="0.3">
      <c r="A131" t="s">
        <v>286</v>
      </c>
      <c r="B131" s="1">
        <v>45906.729388564818</v>
      </c>
      <c r="C131" s="1">
        <v>45908.672971944441</v>
      </c>
      <c r="D131" t="s">
        <v>8</v>
      </c>
      <c r="E131" t="s">
        <v>14</v>
      </c>
      <c r="F131" t="s">
        <v>287</v>
      </c>
      <c r="G131" t="s">
        <v>8</v>
      </c>
      <c r="H131" t="s">
        <v>16</v>
      </c>
      <c r="I131" s="2">
        <f>(help_desk_tickets[[#This Row],[resolution_date]]-help_desk_tickets[[#This Row],[submission_date]])*24</f>
        <v>46.646001110959332</v>
      </c>
      <c r="J131" t="str">
        <f>TEXT(help_desk_tickets[[#This Row],[submission_date]],"dddd")</f>
        <v>Saturday</v>
      </c>
      <c r="K131" t="str">
        <f>TEXT(help_desk_tickets[[#This Row],[submission_date]],"mmm yyyy")</f>
        <v>Sep 2025</v>
      </c>
      <c r="L131">
        <f>HOUR(help_desk_tickets[[#This Row],[submission_date]])</f>
        <v>17</v>
      </c>
      <c r="M131" t="str">
        <f>IF(help_desk_tickets[[#This Row],[ResolutionTimeHours]]&lt;=4,"Within SLA","Missed SLA")</f>
        <v>Missed SLA</v>
      </c>
      <c r="N131" t="str">
        <f>IF(help_desk_tickets[[#This Row],[resolution_date]]="","Open","Resolved")</f>
        <v>Resolved</v>
      </c>
    </row>
    <row r="132" spans="1:14" x14ac:dyDescent="0.3">
      <c r="A132" t="s">
        <v>288</v>
      </c>
      <c r="B132" s="1">
        <v>45910.871020706021</v>
      </c>
      <c r="C132" s="1">
        <v>45912.692476354168</v>
      </c>
      <c r="D132" t="s">
        <v>81</v>
      </c>
      <c r="E132" t="s">
        <v>35</v>
      </c>
      <c r="F132" t="s">
        <v>289</v>
      </c>
      <c r="G132" t="s">
        <v>8</v>
      </c>
      <c r="H132" t="s">
        <v>29</v>
      </c>
      <c r="I132" s="2">
        <f>(help_desk_tickets[[#This Row],[resolution_date]]-help_desk_tickets[[#This Row],[submission_date]])*24</f>
        <v>43.714935555530246</v>
      </c>
      <c r="J132" t="str">
        <f>TEXT(help_desk_tickets[[#This Row],[submission_date]],"dddd")</f>
        <v>Wednesday</v>
      </c>
      <c r="K132" t="str">
        <f>TEXT(help_desk_tickets[[#This Row],[submission_date]],"mmm yyyy")</f>
        <v>Sep 2025</v>
      </c>
      <c r="L132">
        <f>HOUR(help_desk_tickets[[#This Row],[submission_date]])</f>
        <v>20</v>
      </c>
      <c r="M132" t="str">
        <f>IF(help_desk_tickets[[#This Row],[ResolutionTimeHours]]&lt;=4,"Within SLA","Missed SLA")</f>
        <v>Missed SLA</v>
      </c>
      <c r="N132" t="str">
        <f>IF(help_desk_tickets[[#This Row],[resolution_date]]="","Open","Resolved")</f>
        <v>Resolved</v>
      </c>
    </row>
    <row r="133" spans="1:14" x14ac:dyDescent="0.3">
      <c r="A133" t="s">
        <v>290</v>
      </c>
      <c r="B133" s="1">
        <v>45879.520755289355</v>
      </c>
      <c r="C133" s="1">
        <v>45883.389230601853</v>
      </c>
      <c r="D133" t="s">
        <v>81</v>
      </c>
      <c r="E133" t="s">
        <v>18</v>
      </c>
      <c r="F133" t="s">
        <v>291</v>
      </c>
      <c r="G133" t="s">
        <v>8</v>
      </c>
      <c r="H133" t="s">
        <v>29</v>
      </c>
      <c r="I133" s="2">
        <f>(help_desk_tickets[[#This Row],[resolution_date]]-help_desk_tickets[[#This Row],[submission_date]])*24</f>
        <v>92.843407499953173</v>
      </c>
      <c r="J133" t="str">
        <f>TEXT(help_desk_tickets[[#This Row],[submission_date]],"dddd")</f>
        <v>Sunday</v>
      </c>
      <c r="K133" t="str">
        <f>TEXT(help_desk_tickets[[#This Row],[submission_date]],"mmm yyyy")</f>
        <v>Aug 2025</v>
      </c>
      <c r="L133">
        <f>HOUR(help_desk_tickets[[#This Row],[submission_date]])</f>
        <v>12</v>
      </c>
      <c r="M133" t="str">
        <f>IF(help_desk_tickets[[#This Row],[ResolutionTimeHours]]&lt;=4,"Within SLA","Missed SLA")</f>
        <v>Missed SLA</v>
      </c>
      <c r="N133" t="str">
        <f>IF(help_desk_tickets[[#This Row],[resolution_date]]="","Open","Resolved")</f>
        <v>Resolved</v>
      </c>
    </row>
    <row r="134" spans="1:14" x14ac:dyDescent="0.3">
      <c r="A134" t="s">
        <v>292</v>
      </c>
      <c r="B134" s="1">
        <v>45907.109921354167</v>
      </c>
      <c r="C134" s="1">
        <v>45910.587372002316</v>
      </c>
      <c r="D134" t="s">
        <v>8</v>
      </c>
      <c r="E134" t="s">
        <v>42</v>
      </c>
      <c r="F134" t="s">
        <v>293</v>
      </c>
      <c r="G134" t="s">
        <v>8</v>
      </c>
      <c r="H134" t="s">
        <v>29</v>
      </c>
      <c r="I134" s="2">
        <f>(help_desk_tickets[[#This Row],[resolution_date]]-help_desk_tickets[[#This Row],[submission_date]])*24</f>
        <v>83.458815555553883</v>
      </c>
      <c r="J134" t="str">
        <f>TEXT(help_desk_tickets[[#This Row],[submission_date]],"dddd")</f>
        <v>Sunday</v>
      </c>
      <c r="K134" t="str">
        <f>TEXT(help_desk_tickets[[#This Row],[submission_date]],"mmm yyyy")</f>
        <v>Sep 2025</v>
      </c>
      <c r="L134">
        <f>HOUR(help_desk_tickets[[#This Row],[submission_date]])</f>
        <v>2</v>
      </c>
      <c r="M134" t="str">
        <f>IF(help_desk_tickets[[#This Row],[ResolutionTimeHours]]&lt;=4,"Within SLA","Missed SLA")</f>
        <v>Missed SLA</v>
      </c>
      <c r="N134" t="str">
        <f>IF(help_desk_tickets[[#This Row],[resolution_date]]="","Open","Resolved")</f>
        <v>Resolved</v>
      </c>
    </row>
    <row r="135" spans="1:14" x14ac:dyDescent="0.3">
      <c r="A135" t="s">
        <v>294</v>
      </c>
      <c r="B135" s="1">
        <v>45859.296687361108</v>
      </c>
      <c r="C135" s="1">
        <v>45859.711959270833</v>
      </c>
      <c r="D135" t="s">
        <v>31</v>
      </c>
      <c r="E135" t="s">
        <v>22</v>
      </c>
      <c r="F135" t="s">
        <v>295</v>
      </c>
      <c r="G135" t="s">
        <v>367</v>
      </c>
      <c r="H135" t="s">
        <v>11</v>
      </c>
      <c r="I135" s="2">
        <f>(help_desk_tickets[[#This Row],[resolution_date]]-help_desk_tickets[[#This Row],[submission_date]])*24</f>
        <v>9.9665258334134705</v>
      </c>
      <c r="J135" t="str">
        <f>TEXT(help_desk_tickets[[#This Row],[submission_date]],"dddd")</f>
        <v>Monday</v>
      </c>
      <c r="K135" t="str">
        <f>TEXT(help_desk_tickets[[#This Row],[submission_date]],"mmm yyyy")</f>
        <v>Jul 2025</v>
      </c>
      <c r="L135">
        <f>HOUR(help_desk_tickets[[#This Row],[submission_date]])</f>
        <v>7</v>
      </c>
      <c r="M135" t="str">
        <f>IF(help_desk_tickets[[#This Row],[ResolutionTimeHours]]&lt;=4,"Within SLA","Missed SLA")</f>
        <v>Missed SLA</v>
      </c>
      <c r="N135" t="str">
        <f>IF(help_desk_tickets[[#This Row],[resolution_date]]="","Open","Resolved")</f>
        <v>Resolved</v>
      </c>
    </row>
    <row r="136" spans="1:14" x14ac:dyDescent="0.3">
      <c r="A136" t="s">
        <v>296</v>
      </c>
      <c r="B136" s="1">
        <v>45884.043633356479</v>
      </c>
      <c r="C136" s="1">
        <v>45891.026826412039</v>
      </c>
      <c r="D136" t="s">
        <v>8</v>
      </c>
      <c r="E136" t="s">
        <v>32</v>
      </c>
      <c r="F136" t="s">
        <v>297</v>
      </c>
      <c r="G136" t="s">
        <v>8</v>
      </c>
      <c r="H136" t="s">
        <v>29</v>
      </c>
      <c r="I136" s="2">
        <f>(help_desk_tickets[[#This Row],[resolution_date]]-help_desk_tickets[[#This Row],[submission_date]])*24</f>
        <v>167.59663333342178</v>
      </c>
      <c r="J136" t="str">
        <f>TEXT(help_desk_tickets[[#This Row],[submission_date]],"dddd")</f>
        <v>Friday</v>
      </c>
      <c r="K136" t="str">
        <f>TEXT(help_desk_tickets[[#This Row],[submission_date]],"mmm yyyy")</f>
        <v>Aug 2025</v>
      </c>
      <c r="L136">
        <f>HOUR(help_desk_tickets[[#This Row],[submission_date]])</f>
        <v>1</v>
      </c>
      <c r="M136" t="str">
        <f>IF(help_desk_tickets[[#This Row],[ResolutionTimeHours]]&lt;=4,"Within SLA","Missed SLA")</f>
        <v>Missed SLA</v>
      </c>
      <c r="N136" t="str">
        <f>IF(help_desk_tickets[[#This Row],[resolution_date]]="","Open","Resolved")</f>
        <v>Resolved</v>
      </c>
    </row>
    <row r="137" spans="1:14" x14ac:dyDescent="0.3">
      <c r="A137" t="s">
        <v>298</v>
      </c>
      <c r="B137" s="1">
        <v>45832.24807454861</v>
      </c>
      <c r="C137" s="1">
        <v>45837.032086712963</v>
      </c>
      <c r="D137" t="s">
        <v>60</v>
      </c>
      <c r="E137" t="s">
        <v>35</v>
      </c>
      <c r="F137" t="s">
        <v>299</v>
      </c>
      <c r="G137" t="s">
        <v>8</v>
      </c>
      <c r="H137" t="s">
        <v>29</v>
      </c>
      <c r="I137" s="2">
        <f>(help_desk_tickets[[#This Row],[resolution_date]]-help_desk_tickets[[#This Row],[submission_date]])*24</f>
        <v>114.81629194447305</v>
      </c>
      <c r="J137" t="str">
        <f>TEXT(help_desk_tickets[[#This Row],[submission_date]],"dddd")</f>
        <v>Tuesday</v>
      </c>
      <c r="K137" t="str">
        <f>TEXT(help_desk_tickets[[#This Row],[submission_date]],"mmm yyyy")</f>
        <v>Jun 2025</v>
      </c>
      <c r="L137">
        <f>HOUR(help_desk_tickets[[#This Row],[submission_date]])</f>
        <v>5</v>
      </c>
      <c r="M137" t="str">
        <f>IF(help_desk_tickets[[#This Row],[ResolutionTimeHours]]&lt;=4,"Within SLA","Missed SLA")</f>
        <v>Missed SLA</v>
      </c>
      <c r="N137" t="str">
        <f>IF(help_desk_tickets[[#This Row],[resolution_date]]="","Open","Resolved")</f>
        <v>Resolved</v>
      </c>
    </row>
    <row r="138" spans="1:14" x14ac:dyDescent="0.3">
      <c r="A138" t="s">
        <v>300</v>
      </c>
      <c r="B138" s="1">
        <v>45914.743208032407</v>
      </c>
      <c r="C138" s="1">
        <v>45917.991188715278</v>
      </c>
      <c r="D138" t="s">
        <v>21</v>
      </c>
      <c r="E138" t="s">
        <v>35</v>
      </c>
      <c r="F138" t="s">
        <v>301</v>
      </c>
      <c r="G138" t="s">
        <v>366</v>
      </c>
      <c r="H138" t="s">
        <v>29</v>
      </c>
      <c r="I138" s="2">
        <f>(help_desk_tickets[[#This Row],[resolution_date]]-help_desk_tickets[[#This Row],[submission_date]])*24</f>
        <v>77.951536388893146</v>
      </c>
      <c r="J138" t="str">
        <f>TEXT(help_desk_tickets[[#This Row],[submission_date]],"dddd")</f>
        <v>Sunday</v>
      </c>
      <c r="K138" t="str">
        <f>TEXT(help_desk_tickets[[#This Row],[submission_date]],"mmm yyyy")</f>
        <v>Sep 2025</v>
      </c>
      <c r="L138">
        <f>HOUR(help_desk_tickets[[#This Row],[submission_date]])</f>
        <v>17</v>
      </c>
      <c r="M138" t="str">
        <f>IF(help_desk_tickets[[#This Row],[ResolutionTimeHours]]&lt;=4,"Within SLA","Missed SLA")</f>
        <v>Missed SLA</v>
      </c>
      <c r="N138" t="str">
        <f>IF(help_desk_tickets[[#This Row],[resolution_date]]="","Open","Resolved")</f>
        <v>Resolved</v>
      </c>
    </row>
    <row r="139" spans="1:14" x14ac:dyDescent="0.3">
      <c r="A139" t="s">
        <v>302</v>
      </c>
      <c r="B139" s="1">
        <v>45837.385131620373</v>
      </c>
      <c r="C139" s="1">
        <v>45838.97003300926</v>
      </c>
      <c r="D139" t="s">
        <v>21</v>
      </c>
      <c r="E139" t="s">
        <v>14</v>
      </c>
      <c r="F139" t="s">
        <v>303</v>
      </c>
      <c r="G139" t="s">
        <v>366</v>
      </c>
      <c r="H139" t="s">
        <v>29</v>
      </c>
      <c r="I139" s="2">
        <f>(help_desk_tickets[[#This Row],[resolution_date]]-help_desk_tickets[[#This Row],[submission_date]])*24</f>
        <v>38.037633333296981</v>
      </c>
      <c r="J139" t="str">
        <f>TEXT(help_desk_tickets[[#This Row],[submission_date]],"dddd")</f>
        <v>Sunday</v>
      </c>
      <c r="K139" t="str">
        <f>TEXT(help_desk_tickets[[#This Row],[submission_date]],"mmm yyyy")</f>
        <v>Jun 2025</v>
      </c>
      <c r="L139">
        <f>HOUR(help_desk_tickets[[#This Row],[submission_date]])</f>
        <v>9</v>
      </c>
      <c r="M139" t="str">
        <f>IF(help_desk_tickets[[#This Row],[ResolutionTimeHours]]&lt;=4,"Within SLA","Missed SLA")</f>
        <v>Missed SLA</v>
      </c>
      <c r="N139" t="str">
        <f>IF(help_desk_tickets[[#This Row],[resolution_date]]="","Open","Resolved")</f>
        <v>Resolved</v>
      </c>
    </row>
    <row r="140" spans="1:14" x14ac:dyDescent="0.3">
      <c r="A140" t="s">
        <v>304</v>
      </c>
      <c r="B140" s="1">
        <v>45888.55747201389</v>
      </c>
      <c r="C140" s="1">
        <v>45889.528593055555</v>
      </c>
      <c r="D140" t="s">
        <v>13</v>
      </c>
      <c r="E140" t="s">
        <v>9</v>
      </c>
      <c r="F140" t="s">
        <v>305</v>
      </c>
      <c r="G140" t="s">
        <v>364</v>
      </c>
      <c r="H140" t="s">
        <v>16</v>
      </c>
      <c r="I140" s="2">
        <f>(help_desk_tickets[[#This Row],[resolution_date]]-help_desk_tickets[[#This Row],[submission_date]])*24</f>
        <v>23.30690499994671</v>
      </c>
      <c r="J140" t="str">
        <f>TEXT(help_desk_tickets[[#This Row],[submission_date]],"dddd")</f>
        <v>Tuesday</v>
      </c>
      <c r="K140" t="str">
        <f>TEXT(help_desk_tickets[[#This Row],[submission_date]],"mmm yyyy")</f>
        <v>Aug 2025</v>
      </c>
      <c r="L140">
        <f>HOUR(help_desk_tickets[[#This Row],[submission_date]])</f>
        <v>13</v>
      </c>
      <c r="M140" t="str">
        <f>IF(help_desk_tickets[[#This Row],[ResolutionTimeHours]]&lt;=4,"Within SLA","Missed SLA")</f>
        <v>Missed SLA</v>
      </c>
      <c r="N140" t="str">
        <f>IF(help_desk_tickets[[#This Row],[resolution_date]]="","Open","Resolved")</f>
        <v>Resolved</v>
      </c>
    </row>
    <row r="141" spans="1:14" x14ac:dyDescent="0.3">
      <c r="A141" t="s">
        <v>306</v>
      </c>
      <c r="B141" s="1">
        <v>45890.610338877312</v>
      </c>
      <c r="C141" s="1">
        <v>45896.433827534725</v>
      </c>
      <c r="D141" t="s">
        <v>45</v>
      </c>
      <c r="E141" t="s">
        <v>35</v>
      </c>
      <c r="F141" t="s">
        <v>307</v>
      </c>
      <c r="G141" t="s">
        <v>368</v>
      </c>
      <c r="H141" t="s">
        <v>29</v>
      </c>
      <c r="I141" s="2">
        <f>(help_desk_tickets[[#This Row],[resolution_date]]-help_desk_tickets[[#This Row],[submission_date]])*24</f>
        <v>139.76372777792858</v>
      </c>
      <c r="J141" t="str">
        <f>TEXT(help_desk_tickets[[#This Row],[submission_date]],"dddd")</f>
        <v>Thursday</v>
      </c>
      <c r="K141" t="str">
        <f>TEXT(help_desk_tickets[[#This Row],[submission_date]],"mmm yyyy")</f>
        <v>Aug 2025</v>
      </c>
      <c r="L141">
        <f>HOUR(help_desk_tickets[[#This Row],[submission_date]])</f>
        <v>14</v>
      </c>
      <c r="M141" t="str">
        <f>IF(help_desk_tickets[[#This Row],[ResolutionTimeHours]]&lt;=4,"Within SLA","Missed SLA")</f>
        <v>Missed SLA</v>
      </c>
      <c r="N141" t="str">
        <f>IF(help_desk_tickets[[#This Row],[resolution_date]]="","Open","Resolved")</f>
        <v>Resolved</v>
      </c>
    </row>
    <row r="142" spans="1:14" x14ac:dyDescent="0.3">
      <c r="A142" t="s">
        <v>308</v>
      </c>
      <c r="B142" s="1">
        <v>45874.456965671299</v>
      </c>
      <c r="C142" s="1">
        <v>45875.076861168978</v>
      </c>
      <c r="D142" t="s">
        <v>21</v>
      </c>
      <c r="E142" t="s">
        <v>46</v>
      </c>
      <c r="F142" t="s">
        <v>309</v>
      </c>
      <c r="G142" t="s">
        <v>366</v>
      </c>
      <c r="H142" t="s">
        <v>16</v>
      </c>
      <c r="I142" s="2">
        <f>(help_desk_tickets[[#This Row],[resolution_date]]-help_desk_tickets[[#This Row],[submission_date]])*24</f>
        <v>14.877491944294889</v>
      </c>
      <c r="J142" t="str">
        <f>TEXT(help_desk_tickets[[#This Row],[submission_date]],"dddd")</f>
        <v>Tuesday</v>
      </c>
      <c r="K142" t="str">
        <f>TEXT(help_desk_tickets[[#This Row],[submission_date]],"mmm yyyy")</f>
        <v>Aug 2025</v>
      </c>
      <c r="L142">
        <f>HOUR(help_desk_tickets[[#This Row],[submission_date]])</f>
        <v>10</v>
      </c>
      <c r="M142" t="str">
        <f>IF(help_desk_tickets[[#This Row],[ResolutionTimeHours]]&lt;=4,"Within SLA","Missed SLA")</f>
        <v>Missed SLA</v>
      </c>
      <c r="N142" t="str">
        <f>IF(help_desk_tickets[[#This Row],[resolution_date]]="","Open","Resolved")</f>
        <v>Resolved</v>
      </c>
    </row>
    <row r="143" spans="1:14" x14ac:dyDescent="0.3">
      <c r="A143" t="s">
        <v>310</v>
      </c>
      <c r="B143" s="1">
        <v>45887.431979837966</v>
      </c>
      <c r="C143" s="1">
        <v>45887.968167638886</v>
      </c>
      <c r="D143" t="s">
        <v>21</v>
      </c>
      <c r="E143" t="s">
        <v>9</v>
      </c>
      <c r="F143" t="s">
        <v>311</v>
      </c>
      <c r="G143" t="s">
        <v>366</v>
      </c>
      <c r="H143" t="s">
        <v>16</v>
      </c>
      <c r="I143" s="2">
        <f>(help_desk_tickets[[#This Row],[resolution_date]]-help_desk_tickets[[#This Row],[submission_date]])*24</f>
        <v>12.868507222097833</v>
      </c>
      <c r="J143" t="str">
        <f>TEXT(help_desk_tickets[[#This Row],[submission_date]],"dddd")</f>
        <v>Monday</v>
      </c>
      <c r="K143" t="str">
        <f>TEXT(help_desk_tickets[[#This Row],[submission_date]],"mmm yyyy")</f>
        <v>Aug 2025</v>
      </c>
      <c r="L143">
        <f>HOUR(help_desk_tickets[[#This Row],[submission_date]])</f>
        <v>10</v>
      </c>
      <c r="M143" t="str">
        <f>IF(help_desk_tickets[[#This Row],[ResolutionTimeHours]]&lt;=4,"Within SLA","Missed SLA")</f>
        <v>Missed SLA</v>
      </c>
      <c r="N143" t="str">
        <f>IF(help_desk_tickets[[#This Row],[resolution_date]]="","Open","Resolved")</f>
        <v>Resolved</v>
      </c>
    </row>
    <row r="144" spans="1:14" x14ac:dyDescent="0.3">
      <c r="A144" t="s">
        <v>312</v>
      </c>
      <c r="B144" s="1">
        <v>45913.681012106485</v>
      </c>
      <c r="C144" s="1">
        <v>45914.899067337959</v>
      </c>
      <c r="D144" t="s">
        <v>45</v>
      </c>
      <c r="E144" t="s">
        <v>25</v>
      </c>
      <c r="F144" t="s">
        <v>313</v>
      </c>
      <c r="G144" t="s">
        <v>368</v>
      </c>
      <c r="H144" t="s">
        <v>16</v>
      </c>
      <c r="I144" s="2">
        <f>(help_desk_tickets[[#This Row],[resolution_date]]-help_desk_tickets[[#This Row],[submission_date]])*24</f>
        <v>29.233325555396732</v>
      </c>
      <c r="J144" t="str">
        <f>TEXT(help_desk_tickets[[#This Row],[submission_date]],"dddd")</f>
        <v>Saturday</v>
      </c>
      <c r="K144" t="str">
        <f>TEXT(help_desk_tickets[[#This Row],[submission_date]],"mmm yyyy")</f>
        <v>Sep 2025</v>
      </c>
      <c r="L144">
        <f>HOUR(help_desk_tickets[[#This Row],[submission_date]])</f>
        <v>16</v>
      </c>
      <c r="M144" t="str">
        <f>IF(help_desk_tickets[[#This Row],[ResolutionTimeHours]]&lt;=4,"Within SLA","Missed SLA")</f>
        <v>Missed SLA</v>
      </c>
      <c r="N144" t="str">
        <f>IF(help_desk_tickets[[#This Row],[resolution_date]]="","Open","Resolved")</f>
        <v>Resolved</v>
      </c>
    </row>
    <row r="145" spans="1:14" x14ac:dyDescent="0.3">
      <c r="A145" t="s">
        <v>314</v>
      </c>
      <c r="B145" s="1">
        <v>45872.284382627317</v>
      </c>
      <c r="C145" s="1">
        <v>45875.951124525462</v>
      </c>
      <c r="D145" t="s">
        <v>21</v>
      </c>
      <c r="E145" t="s">
        <v>22</v>
      </c>
      <c r="F145" t="s">
        <v>315</v>
      </c>
      <c r="G145" t="s">
        <v>366</v>
      </c>
      <c r="H145" t="s">
        <v>29</v>
      </c>
      <c r="I145" s="2">
        <f>(help_desk_tickets[[#This Row],[resolution_date]]-help_desk_tickets[[#This Row],[submission_date]])*24</f>
        <v>88.001805555482861</v>
      </c>
      <c r="J145" t="str">
        <f>TEXT(help_desk_tickets[[#This Row],[submission_date]],"dddd")</f>
        <v>Sunday</v>
      </c>
      <c r="K145" t="str">
        <f>TEXT(help_desk_tickets[[#This Row],[submission_date]],"mmm yyyy")</f>
        <v>Aug 2025</v>
      </c>
      <c r="L145">
        <f>HOUR(help_desk_tickets[[#This Row],[submission_date]])</f>
        <v>6</v>
      </c>
      <c r="M145" t="str">
        <f>IF(help_desk_tickets[[#This Row],[ResolutionTimeHours]]&lt;=4,"Within SLA","Missed SLA")</f>
        <v>Missed SLA</v>
      </c>
      <c r="N145" t="str">
        <f>IF(help_desk_tickets[[#This Row],[resolution_date]]="","Open","Resolved")</f>
        <v>Resolved</v>
      </c>
    </row>
    <row r="146" spans="1:14" x14ac:dyDescent="0.3">
      <c r="A146" t="s">
        <v>316</v>
      </c>
      <c r="B146" s="1">
        <v>45835.128006666666</v>
      </c>
      <c r="C146" s="1">
        <v>45835.637567465281</v>
      </c>
      <c r="D146" t="s">
        <v>13</v>
      </c>
      <c r="E146" t="s">
        <v>46</v>
      </c>
      <c r="F146" t="s">
        <v>317</v>
      </c>
      <c r="G146" t="s">
        <v>364</v>
      </c>
      <c r="H146" t="s">
        <v>16</v>
      </c>
      <c r="I146" s="2">
        <f>(help_desk_tickets[[#This Row],[resolution_date]]-help_desk_tickets[[#This Row],[submission_date]])*24</f>
        <v>12.229459166759625</v>
      </c>
      <c r="J146" t="str">
        <f>TEXT(help_desk_tickets[[#This Row],[submission_date]],"dddd")</f>
        <v>Friday</v>
      </c>
      <c r="K146" t="str">
        <f>TEXT(help_desk_tickets[[#This Row],[submission_date]],"mmm yyyy")</f>
        <v>Jun 2025</v>
      </c>
      <c r="L146">
        <f>HOUR(help_desk_tickets[[#This Row],[submission_date]])</f>
        <v>3</v>
      </c>
      <c r="M146" t="str">
        <f>IF(help_desk_tickets[[#This Row],[ResolutionTimeHours]]&lt;=4,"Within SLA","Missed SLA")</f>
        <v>Missed SLA</v>
      </c>
      <c r="N146" t="str">
        <f>IF(help_desk_tickets[[#This Row],[resolution_date]]="","Open","Resolved")</f>
        <v>Resolved</v>
      </c>
    </row>
    <row r="147" spans="1:14" x14ac:dyDescent="0.3">
      <c r="A147" t="s">
        <v>318</v>
      </c>
      <c r="B147" s="1">
        <v>45900.65947421296</v>
      </c>
      <c r="C147" s="1">
        <v>45900.743211898145</v>
      </c>
      <c r="D147" t="s">
        <v>81</v>
      </c>
      <c r="E147" t="s">
        <v>22</v>
      </c>
      <c r="F147" t="s">
        <v>319</v>
      </c>
      <c r="G147" t="s">
        <v>8</v>
      </c>
      <c r="H147" t="s">
        <v>115</v>
      </c>
      <c r="I147" s="2">
        <f>(help_desk_tickets[[#This Row],[resolution_date]]-help_desk_tickets[[#This Row],[submission_date]])*24</f>
        <v>2.009704444441013</v>
      </c>
      <c r="J147" t="str">
        <f>TEXT(help_desk_tickets[[#This Row],[submission_date]],"dddd")</f>
        <v>Sunday</v>
      </c>
      <c r="K147" t="str">
        <f>TEXT(help_desk_tickets[[#This Row],[submission_date]],"mmm yyyy")</f>
        <v>Aug 2025</v>
      </c>
      <c r="L147">
        <f>HOUR(help_desk_tickets[[#This Row],[submission_date]])</f>
        <v>15</v>
      </c>
      <c r="M147" t="str">
        <f>IF(help_desk_tickets[[#This Row],[ResolutionTimeHours]]&lt;=4,"Within SLA","Missed SLA")</f>
        <v>Within SLA</v>
      </c>
      <c r="N147" t="str">
        <f>IF(help_desk_tickets[[#This Row],[resolution_date]]="","Open","Resolved")</f>
        <v>Resolved</v>
      </c>
    </row>
    <row r="148" spans="1:14" x14ac:dyDescent="0.3">
      <c r="A148" t="s">
        <v>320</v>
      </c>
      <c r="B148" s="1">
        <v>45832.460665983795</v>
      </c>
      <c r="C148" s="1">
        <v>45832.787722476853</v>
      </c>
      <c r="D148" t="s">
        <v>45</v>
      </c>
      <c r="E148" t="s">
        <v>35</v>
      </c>
      <c r="F148" t="s">
        <v>321</v>
      </c>
      <c r="G148" t="s">
        <v>8</v>
      </c>
      <c r="H148" t="s">
        <v>11</v>
      </c>
      <c r="I148" s="2">
        <f>(help_desk_tickets[[#This Row],[resolution_date]]-help_desk_tickets[[#This Row],[submission_date]])*24</f>
        <v>7.8493558333721012</v>
      </c>
      <c r="J148" t="str">
        <f>TEXT(help_desk_tickets[[#This Row],[submission_date]],"dddd")</f>
        <v>Tuesday</v>
      </c>
      <c r="K148" t="str">
        <f>TEXT(help_desk_tickets[[#This Row],[submission_date]],"mmm yyyy")</f>
        <v>Jun 2025</v>
      </c>
      <c r="L148">
        <f>HOUR(help_desk_tickets[[#This Row],[submission_date]])</f>
        <v>11</v>
      </c>
      <c r="M148" t="str">
        <f>IF(help_desk_tickets[[#This Row],[ResolutionTimeHours]]&lt;=4,"Within SLA","Missed SLA")</f>
        <v>Missed SLA</v>
      </c>
      <c r="N148" t="str">
        <f>IF(help_desk_tickets[[#This Row],[resolution_date]]="","Open","Resolved")</f>
        <v>Resolved</v>
      </c>
    </row>
    <row r="149" spans="1:14" x14ac:dyDescent="0.3">
      <c r="A149" t="s">
        <v>322</v>
      </c>
      <c r="B149" s="1">
        <v>45902.70604621528</v>
      </c>
      <c r="C149" s="1">
        <v>45906.209134814817</v>
      </c>
      <c r="D149" t="s">
        <v>60</v>
      </c>
      <c r="E149" t="s">
        <v>22</v>
      </c>
      <c r="F149" t="s">
        <v>323</v>
      </c>
      <c r="G149" t="s">
        <v>8</v>
      </c>
      <c r="H149" t="s">
        <v>29</v>
      </c>
      <c r="I149" s="2">
        <f>(help_desk_tickets[[#This Row],[resolution_date]]-help_desk_tickets[[#This Row],[submission_date]])*24</f>
        <v>84.07412638887763</v>
      </c>
      <c r="J149" t="str">
        <f>TEXT(help_desk_tickets[[#This Row],[submission_date]],"dddd")</f>
        <v>Tuesday</v>
      </c>
      <c r="K149" t="str">
        <f>TEXT(help_desk_tickets[[#This Row],[submission_date]],"mmm yyyy")</f>
        <v>Sep 2025</v>
      </c>
      <c r="L149">
        <f>HOUR(help_desk_tickets[[#This Row],[submission_date]])</f>
        <v>16</v>
      </c>
      <c r="M149" t="str">
        <f>IF(help_desk_tickets[[#This Row],[ResolutionTimeHours]]&lt;=4,"Within SLA","Missed SLA")</f>
        <v>Missed SLA</v>
      </c>
      <c r="N149" t="str">
        <f>IF(help_desk_tickets[[#This Row],[resolution_date]]="","Open","Resolved")</f>
        <v>Resolved</v>
      </c>
    </row>
    <row r="150" spans="1:14" x14ac:dyDescent="0.3">
      <c r="A150" t="s">
        <v>324</v>
      </c>
      <c r="B150" s="1">
        <v>45854.598774027778</v>
      </c>
      <c r="C150" s="1">
        <v>45855.701526365738</v>
      </c>
      <c r="D150" t="s">
        <v>8</v>
      </c>
      <c r="E150" t="s">
        <v>42</v>
      </c>
      <c r="F150" t="s">
        <v>325</v>
      </c>
      <c r="G150" t="s">
        <v>8</v>
      </c>
      <c r="H150" t="s">
        <v>16</v>
      </c>
      <c r="I150" s="2">
        <f>(help_desk_tickets[[#This Row],[resolution_date]]-help_desk_tickets[[#This Row],[submission_date]])*24</f>
        <v>26.466056111035869</v>
      </c>
      <c r="J150" t="str">
        <f>TEXT(help_desk_tickets[[#This Row],[submission_date]],"dddd")</f>
        <v>Wednesday</v>
      </c>
      <c r="K150" t="str">
        <f>TEXT(help_desk_tickets[[#This Row],[submission_date]],"mmm yyyy")</f>
        <v>Jul 2025</v>
      </c>
      <c r="L150">
        <f>HOUR(help_desk_tickets[[#This Row],[submission_date]])</f>
        <v>14</v>
      </c>
      <c r="M150" t="str">
        <f>IF(help_desk_tickets[[#This Row],[ResolutionTimeHours]]&lt;=4,"Within SLA","Missed SLA")</f>
        <v>Missed SLA</v>
      </c>
      <c r="N150" t="str">
        <f>IF(help_desk_tickets[[#This Row],[resolution_date]]="","Open","Resolved")</f>
        <v>Resolved</v>
      </c>
    </row>
    <row r="151" spans="1:14" x14ac:dyDescent="0.3">
      <c r="A151" t="s">
        <v>326</v>
      </c>
      <c r="B151" s="1">
        <v>45869.175449467592</v>
      </c>
      <c r="C151" s="1">
        <v>45870.175988182869</v>
      </c>
      <c r="D151" t="s">
        <v>21</v>
      </c>
      <c r="E151" t="s">
        <v>9</v>
      </c>
      <c r="F151" t="s">
        <v>327</v>
      </c>
      <c r="G151" t="s">
        <v>366</v>
      </c>
      <c r="H151" t="s">
        <v>16</v>
      </c>
      <c r="I151" s="2">
        <f>(help_desk_tickets[[#This Row],[resolution_date]]-help_desk_tickets[[#This Row],[submission_date]])*24</f>
        <v>24.012929166667163</v>
      </c>
      <c r="J151" t="str">
        <f>TEXT(help_desk_tickets[[#This Row],[submission_date]],"dddd")</f>
        <v>Thursday</v>
      </c>
      <c r="K151" t="str">
        <f>TEXT(help_desk_tickets[[#This Row],[submission_date]],"mmm yyyy")</f>
        <v>Jul 2025</v>
      </c>
      <c r="L151">
        <f>HOUR(help_desk_tickets[[#This Row],[submission_date]])</f>
        <v>4</v>
      </c>
      <c r="M151" t="str">
        <f>IF(help_desk_tickets[[#This Row],[ResolutionTimeHours]]&lt;=4,"Within SLA","Missed SLA")</f>
        <v>Missed SLA</v>
      </c>
      <c r="N151" t="str">
        <f>IF(help_desk_tickets[[#This Row],[resolution_date]]="","Open","Resolved")</f>
        <v>Resolved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opLeftCell="A81" workbookViewId="0">
      <selection activeCell="A92" sqref="A92"/>
    </sheetView>
  </sheetViews>
  <sheetFormatPr defaultRowHeight="14.4" x14ac:dyDescent="0.3"/>
  <cols>
    <col min="1" max="1" width="24.77734375" customWidth="1"/>
    <col min="2" max="2" width="22.5546875" bestFit="1" customWidth="1"/>
    <col min="3" max="3" width="4.5546875" bestFit="1" customWidth="1"/>
    <col min="4" max="4" width="4.21875" bestFit="1" customWidth="1"/>
    <col min="5" max="5" width="7.77734375" bestFit="1" customWidth="1"/>
    <col min="6" max="6" width="10.77734375" bestFit="1" customWidth="1"/>
  </cols>
  <sheetData>
    <row r="1" spans="1:2" x14ac:dyDescent="0.3">
      <c r="A1" s="6" t="s">
        <v>369</v>
      </c>
    </row>
    <row r="4" spans="1:2" x14ac:dyDescent="0.3">
      <c r="A4" s="6" t="s">
        <v>372</v>
      </c>
    </row>
    <row r="5" spans="1:2" x14ac:dyDescent="0.3">
      <c r="A5" s="3" t="s">
        <v>329</v>
      </c>
      <c r="B5" t="s">
        <v>339</v>
      </c>
    </row>
    <row r="6" spans="1:2" x14ac:dyDescent="0.3">
      <c r="A6" s="4" t="s">
        <v>340</v>
      </c>
      <c r="B6">
        <v>26</v>
      </c>
    </row>
    <row r="7" spans="1:2" x14ac:dyDescent="0.3">
      <c r="A7" s="4" t="s">
        <v>341</v>
      </c>
      <c r="B7">
        <v>19</v>
      </c>
    </row>
    <row r="8" spans="1:2" x14ac:dyDescent="0.3">
      <c r="A8" s="4" t="s">
        <v>342</v>
      </c>
      <c r="B8">
        <v>22</v>
      </c>
    </row>
    <row r="9" spans="1:2" x14ac:dyDescent="0.3">
      <c r="A9" s="4" t="s">
        <v>343</v>
      </c>
      <c r="B9">
        <v>24</v>
      </c>
    </row>
    <row r="10" spans="1:2" x14ac:dyDescent="0.3">
      <c r="A10" s="4" t="s">
        <v>344</v>
      </c>
      <c r="B10">
        <v>23</v>
      </c>
    </row>
    <row r="11" spans="1:2" x14ac:dyDescent="0.3">
      <c r="A11" s="4" t="s">
        <v>345</v>
      </c>
      <c r="B11">
        <v>16</v>
      </c>
    </row>
    <row r="12" spans="1:2" x14ac:dyDescent="0.3">
      <c r="A12" s="4" t="s">
        <v>346</v>
      </c>
      <c r="B12">
        <v>20</v>
      </c>
    </row>
    <row r="13" spans="1:2" x14ac:dyDescent="0.3">
      <c r="A13" s="4" t="s">
        <v>334</v>
      </c>
      <c r="B13">
        <v>150</v>
      </c>
    </row>
    <row r="17" spans="1:2" x14ac:dyDescent="0.3">
      <c r="A17" s="5" t="s">
        <v>371</v>
      </c>
    </row>
    <row r="18" spans="1:2" x14ac:dyDescent="0.3">
      <c r="A18" s="3" t="s">
        <v>331</v>
      </c>
      <c r="B18" t="s">
        <v>339</v>
      </c>
    </row>
    <row r="19" spans="1:2" x14ac:dyDescent="0.3">
      <c r="A19" s="4" t="s">
        <v>350</v>
      </c>
      <c r="B19">
        <v>15</v>
      </c>
    </row>
    <row r="20" spans="1:2" x14ac:dyDescent="0.3">
      <c r="A20" s="4" t="s">
        <v>351</v>
      </c>
      <c r="B20">
        <v>10</v>
      </c>
    </row>
    <row r="21" spans="1:2" x14ac:dyDescent="0.3">
      <c r="A21" s="4" t="s">
        <v>352</v>
      </c>
      <c r="B21">
        <v>9</v>
      </c>
    </row>
    <row r="22" spans="1:2" x14ac:dyDescent="0.3">
      <c r="A22" s="4" t="s">
        <v>353</v>
      </c>
      <c r="B22">
        <v>15</v>
      </c>
    </row>
    <row r="23" spans="1:2" x14ac:dyDescent="0.3">
      <c r="A23" s="4" t="s">
        <v>354</v>
      </c>
      <c r="B23">
        <v>11</v>
      </c>
    </row>
    <row r="24" spans="1:2" x14ac:dyDescent="0.3">
      <c r="A24" s="4" t="s">
        <v>355</v>
      </c>
      <c r="B24">
        <v>13</v>
      </c>
    </row>
    <row r="25" spans="1:2" x14ac:dyDescent="0.3">
      <c r="A25" s="4" t="s">
        <v>356</v>
      </c>
      <c r="B25">
        <v>14</v>
      </c>
    </row>
    <row r="26" spans="1:2" x14ac:dyDescent="0.3">
      <c r="A26" s="4" t="s">
        <v>357</v>
      </c>
      <c r="B26">
        <v>11</v>
      </c>
    </row>
    <row r="27" spans="1:2" x14ac:dyDescent="0.3">
      <c r="A27" s="4" t="s">
        <v>358</v>
      </c>
      <c r="B27">
        <v>16</v>
      </c>
    </row>
    <row r="28" spans="1:2" x14ac:dyDescent="0.3">
      <c r="A28" s="4" t="s">
        <v>359</v>
      </c>
      <c r="B28">
        <v>11</v>
      </c>
    </row>
    <row r="29" spans="1:2" x14ac:dyDescent="0.3">
      <c r="A29" s="4" t="s">
        <v>360</v>
      </c>
      <c r="B29">
        <v>14</v>
      </c>
    </row>
    <row r="30" spans="1:2" x14ac:dyDescent="0.3">
      <c r="A30" s="4" t="s">
        <v>361</v>
      </c>
      <c r="B30">
        <v>11</v>
      </c>
    </row>
    <row r="31" spans="1:2" x14ac:dyDescent="0.3">
      <c r="A31" s="4" t="s">
        <v>334</v>
      </c>
      <c r="B31">
        <v>150</v>
      </c>
    </row>
    <row r="35" spans="1:2" x14ac:dyDescent="0.3">
      <c r="A35" s="6" t="s">
        <v>370</v>
      </c>
    </row>
    <row r="36" spans="1:2" x14ac:dyDescent="0.3">
      <c r="A36" s="3" t="s">
        <v>330</v>
      </c>
      <c r="B36" t="s">
        <v>339</v>
      </c>
    </row>
    <row r="37" spans="1:2" x14ac:dyDescent="0.3">
      <c r="A37" s="4" t="s">
        <v>336</v>
      </c>
      <c r="B37">
        <v>51</v>
      </c>
    </row>
    <row r="38" spans="1:2" x14ac:dyDescent="0.3">
      <c r="A38" s="4" t="s">
        <v>335</v>
      </c>
      <c r="B38">
        <v>45</v>
      </c>
    </row>
    <row r="39" spans="1:2" x14ac:dyDescent="0.3">
      <c r="A39" s="4" t="s">
        <v>338</v>
      </c>
      <c r="B39">
        <v>27</v>
      </c>
    </row>
    <row r="40" spans="1:2" x14ac:dyDescent="0.3">
      <c r="A40" s="4" t="s">
        <v>337</v>
      </c>
      <c r="B40">
        <v>27</v>
      </c>
    </row>
    <row r="41" spans="1:2" x14ac:dyDescent="0.3">
      <c r="A41" s="4" t="s">
        <v>334</v>
      </c>
      <c r="B41">
        <v>150</v>
      </c>
    </row>
    <row r="50" spans="1:2" x14ac:dyDescent="0.3">
      <c r="A50" s="6" t="s">
        <v>373</v>
      </c>
    </row>
    <row r="52" spans="1:2" x14ac:dyDescent="0.3">
      <c r="A52" s="6" t="s">
        <v>375</v>
      </c>
    </row>
    <row r="53" spans="1:2" x14ac:dyDescent="0.3">
      <c r="A53" s="3" t="s">
        <v>363</v>
      </c>
      <c r="B53" t="s">
        <v>362</v>
      </c>
    </row>
    <row r="54" spans="1:2" x14ac:dyDescent="0.3">
      <c r="A54" s="4" t="s">
        <v>115</v>
      </c>
      <c r="B54" s="2">
        <v>2.2080753471673233</v>
      </c>
    </row>
    <row r="55" spans="1:2" x14ac:dyDescent="0.3">
      <c r="A55" s="4" t="s">
        <v>11</v>
      </c>
      <c r="B55" s="2">
        <v>6.6783504889067267</v>
      </c>
    </row>
    <row r="56" spans="1:2" x14ac:dyDescent="0.3">
      <c r="A56" s="4" t="s">
        <v>29</v>
      </c>
      <c r="B56" s="2">
        <v>105.14095545498502</v>
      </c>
    </row>
    <row r="57" spans="1:2" x14ac:dyDescent="0.3">
      <c r="A57" s="4" t="s">
        <v>16</v>
      </c>
      <c r="B57" s="2">
        <v>27.309928253952723</v>
      </c>
    </row>
    <row r="58" spans="1:2" x14ac:dyDescent="0.3">
      <c r="A58" s="4" t="s">
        <v>334</v>
      </c>
      <c r="B58" s="2">
        <v>53.296613066663269</v>
      </c>
    </row>
    <row r="61" spans="1:2" x14ac:dyDescent="0.3">
      <c r="A61" s="6" t="s">
        <v>374</v>
      </c>
    </row>
    <row r="62" spans="1:2" x14ac:dyDescent="0.3">
      <c r="A62" s="3" t="s">
        <v>349</v>
      </c>
      <c r="B62" t="s">
        <v>347</v>
      </c>
    </row>
    <row r="63" spans="1:2" x14ac:dyDescent="0.3">
      <c r="A63" s="4" t="s">
        <v>31</v>
      </c>
      <c r="B63" s="2">
        <v>44.38678683338221</v>
      </c>
    </row>
    <row r="64" spans="1:2" x14ac:dyDescent="0.3">
      <c r="A64" s="4" t="s">
        <v>81</v>
      </c>
      <c r="B64" s="2">
        <v>62.616181805555243</v>
      </c>
    </row>
    <row r="65" spans="1:2" x14ac:dyDescent="0.3">
      <c r="A65" s="4" t="s">
        <v>21</v>
      </c>
      <c r="B65" s="2">
        <v>42.63662010414555</v>
      </c>
    </row>
    <row r="66" spans="1:2" x14ac:dyDescent="0.3">
      <c r="A66" s="4" t="s">
        <v>45</v>
      </c>
      <c r="B66" s="2">
        <v>50.114464275361769</v>
      </c>
    </row>
    <row r="67" spans="1:2" x14ac:dyDescent="0.3">
      <c r="A67" s="4" t="s">
        <v>8</v>
      </c>
      <c r="B67" s="2">
        <v>51.542925432072174</v>
      </c>
    </row>
    <row r="68" spans="1:2" x14ac:dyDescent="0.3">
      <c r="A68" s="4" t="s">
        <v>60</v>
      </c>
      <c r="B68" s="2">
        <v>97.824122936523054</v>
      </c>
    </row>
    <row r="69" spans="1:2" x14ac:dyDescent="0.3">
      <c r="A69" s="4" t="s">
        <v>13</v>
      </c>
      <c r="B69" s="2">
        <v>54.683194052280776</v>
      </c>
    </row>
    <row r="70" spans="1:2" x14ac:dyDescent="0.3">
      <c r="A70" s="4" t="s">
        <v>334</v>
      </c>
      <c r="B70" s="2">
        <v>53.296613066663269</v>
      </c>
    </row>
    <row r="76" spans="1:2" x14ac:dyDescent="0.3">
      <c r="A76" s="6" t="s">
        <v>376</v>
      </c>
    </row>
    <row r="81" spans="1:2" x14ac:dyDescent="0.3">
      <c r="A81" s="6" t="s">
        <v>377</v>
      </c>
    </row>
    <row r="82" spans="1:2" x14ac:dyDescent="0.3">
      <c r="A82" s="3" t="s">
        <v>349</v>
      </c>
      <c r="B82" t="s">
        <v>339</v>
      </c>
    </row>
    <row r="83" spans="1:2" x14ac:dyDescent="0.3">
      <c r="A83" s="4" t="s">
        <v>367</v>
      </c>
      <c r="B83">
        <v>15</v>
      </c>
    </row>
    <row r="84" spans="1:2" x14ac:dyDescent="0.3">
      <c r="A84" s="4" t="s">
        <v>364</v>
      </c>
      <c r="B84">
        <v>51</v>
      </c>
    </row>
    <row r="85" spans="1:2" x14ac:dyDescent="0.3">
      <c r="A85" s="4" t="s">
        <v>366</v>
      </c>
      <c r="B85">
        <v>24</v>
      </c>
    </row>
    <row r="86" spans="1:2" x14ac:dyDescent="0.3">
      <c r="A86" s="4" t="s">
        <v>8</v>
      </c>
      <c r="B86">
        <v>38</v>
      </c>
    </row>
    <row r="87" spans="1:2" x14ac:dyDescent="0.3">
      <c r="A87" s="4" t="s">
        <v>368</v>
      </c>
      <c r="B87">
        <v>22</v>
      </c>
    </row>
    <row r="88" spans="1:2" x14ac:dyDescent="0.3">
      <c r="A88" s="4" t="s">
        <v>334</v>
      </c>
      <c r="B88">
        <v>150</v>
      </c>
    </row>
    <row r="92" spans="1:2" x14ac:dyDescent="0.3">
      <c r="A92" s="6" t="s">
        <v>378</v>
      </c>
    </row>
    <row r="95" spans="1:2" x14ac:dyDescent="0.3">
      <c r="A95" s="6" t="s">
        <v>379</v>
      </c>
    </row>
    <row r="96" spans="1:2" x14ac:dyDescent="0.3">
      <c r="A96" s="3" t="s">
        <v>348</v>
      </c>
      <c r="B96" t="s">
        <v>362</v>
      </c>
    </row>
    <row r="97" spans="1:2" x14ac:dyDescent="0.3">
      <c r="A97" s="4" t="s">
        <v>35</v>
      </c>
      <c r="B97" s="2">
        <v>82.225628907408094</v>
      </c>
    </row>
    <row r="98" spans="1:2" x14ac:dyDescent="0.3">
      <c r="A98" s="4" t="s">
        <v>32</v>
      </c>
      <c r="B98" s="2">
        <v>72.610398169952745</v>
      </c>
    </row>
    <row r="99" spans="1:2" x14ac:dyDescent="0.3">
      <c r="A99" s="4" t="s">
        <v>18</v>
      </c>
      <c r="B99" s="2">
        <v>66.843558003471117</v>
      </c>
    </row>
    <row r="100" spans="1:2" x14ac:dyDescent="0.3">
      <c r="A100" s="4" t="s">
        <v>55</v>
      </c>
      <c r="B100" s="2">
        <v>64.433295625007304</v>
      </c>
    </row>
    <row r="101" spans="1:2" x14ac:dyDescent="0.3">
      <c r="A101" s="4" t="s">
        <v>22</v>
      </c>
      <c r="B101" s="2">
        <v>50.214652532677384</v>
      </c>
    </row>
    <row r="102" spans="1:2" x14ac:dyDescent="0.3">
      <c r="A102" s="4" t="s">
        <v>14</v>
      </c>
      <c r="B102" s="2">
        <v>47.042569074074791</v>
      </c>
    </row>
    <row r="103" spans="1:2" x14ac:dyDescent="0.3">
      <c r="A103" s="4" t="s">
        <v>42</v>
      </c>
      <c r="B103" s="2">
        <v>46.389953906265873</v>
      </c>
    </row>
    <row r="104" spans="1:2" x14ac:dyDescent="0.3">
      <c r="A104" s="4" t="s">
        <v>25</v>
      </c>
      <c r="B104" s="2">
        <v>35.375343589716628</v>
      </c>
    </row>
    <row r="105" spans="1:2" x14ac:dyDescent="0.3">
      <c r="A105" s="4" t="s">
        <v>46</v>
      </c>
      <c r="B105" s="2">
        <v>33.453871150792111</v>
      </c>
    </row>
    <row r="106" spans="1:2" x14ac:dyDescent="0.3">
      <c r="A106" s="4" t="s">
        <v>9</v>
      </c>
      <c r="B106" s="2">
        <v>27.262369940423273</v>
      </c>
    </row>
    <row r="107" spans="1:2" x14ac:dyDescent="0.3">
      <c r="A107" s="4" t="s">
        <v>334</v>
      </c>
      <c r="B107" s="2">
        <v>53.296613066663269</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89"/>
  <sheetViews>
    <sheetView tabSelected="1" zoomScale="40" zoomScaleNormal="40" workbookViewId="0">
      <selection activeCell="AZ15" sqref="A1:XFD1048576"/>
    </sheetView>
  </sheetViews>
  <sheetFormatPr defaultRowHeight="14.4" x14ac:dyDescent="0.3"/>
  <cols>
    <col min="2" max="2" width="18.77734375" bestFit="1" customWidth="1"/>
  </cols>
  <sheetData>
    <row r="1" spans="1:52" x14ac:dyDescent="0.3">
      <c r="A1" s="15" t="s">
        <v>380</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7"/>
    </row>
    <row r="2" spans="1:52" x14ac:dyDescent="0.3">
      <c r="A2" s="18"/>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20"/>
    </row>
    <row r="3" spans="1:52" x14ac:dyDescent="0.3">
      <c r="A3" s="18"/>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20"/>
    </row>
    <row r="4" spans="1:52" x14ac:dyDescent="0.3">
      <c r="A4" s="18"/>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20"/>
    </row>
    <row r="5" spans="1:52" ht="15" thickBot="1" x14ac:dyDescent="0.3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3"/>
    </row>
    <row r="6" spans="1:52"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row>
    <row r="7" spans="1:52"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spans="1:52"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spans="1:52" ht="31.2" x14ac:dyDescent="0.6">
      <c r="A9" s="8"/>
      <c r="B9" s="8"/>
      <c r="C9" s="8"/>
      <c r="D9" s="8"/>
      <c r="E9" s="10"/>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row>
    <row r="10" spans="1:52"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spans="1:52"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row>
    <row r="12" spans="1:52"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row>
    <row r="13" spans="1:52"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row>
    <row r="14" spans="1:52"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row>
    <row r="15" spans="1:52"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row>
    <row r="16" spans="1:52"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row>
    <row r="17" spans="1:66"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row>
    <row r="18" spans="1:66"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row>
    <row r="19" spans="1:66"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row>
    <row r="20" spans="1:66"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row>
    <row r="21" spans="1:66"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row>
    <row r="22" spans="1:66"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row>
    <row r="23" spans="1:66"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row>
    <row r="24" spans="1:66"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row>
    <row r="25" spans="1:66"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row>
    <row r="26" spans="1:66"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N26" s="7"/>
    </row>
    <row r="27" spans="1:66"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row>
    <row r="28" spans="1:66"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row>
    <row r="29" spans="1:66"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row>
    <row r="30" spans="1:66"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row>
    <row r="31" spans="1:66"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row>
    <row r="32" spans="1:66"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spans="1:52"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row>
    <row r="34" spans="1:52"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row>
    <row r="35" spans="1:52"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row>
    <row r="36" spans="1:52"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row>
    <row r="37" spans="1:52"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row>
    <row r="38" spans="1:52"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row>
    <row r="39" spans="1:52"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row>
    <row r="40" spans="1:52"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row>
    <row r="41" spans="1:52"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spans="1:52"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row>
    <row r="43" spans="1:52"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row>
    <row r="44" spans="1:52"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spans="1:52"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row>
    <row r="46" spans="1:52"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row>
    <row r="47" spans="1:52"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spans="1:52"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spans="1:52"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row>
    <row r="50" spans="1:52"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row>
    <row r="51" spans="1:52"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row>
    <row r="52" spans="1:52"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row>
    <row r="53" spans="1:52"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spans="1:52"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9"/>
      <c r="AE54" s="8"/>
      <c r="AF54" s="8"/>
      <c r="AG54" s="8"/>
      <c r="AH54" s="8"/>
      <c r="AI54" s="8"/>
      <c r="AJ54" s="8"/>
      <c r="AK54" s="8"/>
      <c r="AL54" s="8"/>
      <c r="AM54" s="8"/>
      <c r="AN54" s="8"/>
      <c r="AO54" s="8"/>
      <c r="AP54" s="8"/>
      <c r="AQ54" s="8"/>
      <c r="AR54" s="8"/>
      <c r="AS54" s="8"/>
      <c r="AT54" s="8"/>
      <c r="AU54" s="8"/>
      <c r="AV54" s="8"/>
      <c r="AW54" s="8"/>
      <c r="AX54" s="8"/>
      <c r="AY54" s="8"/>
      <c r="AZ54" s="8"/>
    </row>
    <row r="55" spans="1:52"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row>
    <row r="56" spans="1:52"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row>
    <row r="57" spans="1:52"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row>
    <row r="58" spans="1:52"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row>
    <row r="59" spans="1:52"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spans="1:52"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spans="1:52"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row>
    <row r="62" spans="1:52"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row>
    <row r="63" spans="1:52"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row>
    <row r="64" spans="1:52"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row>
    <row r="65" spans="1:52"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spans="1:52"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row>
    <row r="67" spans="1:52"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row>
    <row r="68" spans="1:52"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row>
    <row r="69" spans="1:52"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row>
    <row r="70" spans="1:52"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row>
    <row r="71" spans="1:52"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spans="1:52"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spans="1:52"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row>
    <row r="74" spans="1:52"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spans="1:52"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spans="1:52"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row>
    <row r="77" spans="1:52"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row>
    <row r="78" spans="1:52"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row>
    <row r="79" spans="1:52"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spans="1:52"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row>
    <row r="81" spans="1:52"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row>
    <row r="82" spans="1:52"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row>
    <row r="83" spans="1:52"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row>
    <row r="84" spans="1:52"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row>
    <row r="85" spans="1:52"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row>
    <row r="86" spans="1:52"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spans="1:52"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spans="1:52"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spans="1:52"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row>
    <row r="90" spans="1:52"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spans="1:52"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spans="1:52"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row>
    <row r="93" spans="1:52"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spans="1:52"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row>
    <row r="95" spans="1:52"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row>
    <row r="96" spans="1:52"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row>
    <row r="97" spans="1:52"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row>
    <row r="98" spans="1:52"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spans="1:52"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row>
    <row r="100" spans="1:52"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row>
    <row r="101" spans="1:52"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row>
    <row r="102" spans="1:52"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row>
    <row r="103" spans="1:52"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row>
    <row r="104" spans="1:52"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row>
    <row r="105" spans="1:52"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row>
    <row r="106" spans="1:52"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row>
    <row r="107" spans="1:52"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row>
    <row r="108" spans="1:52"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spans="1:52"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row>
    <row r="110" spans="1:52"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row>
    <row r="111" spans="1:52"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row>
    <row r="112" spans="1:52"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row>
    <row r="113" spans="1:52"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spans="1:52"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row>
    <row r="115" spans="1:52"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row>
    <row r="116" spans="1:52"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row>
    <row r="117" spans="1:52"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row>
    <row r="118" spans="1:52"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spans="1:5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row>
    <row r="120" spans="1:5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spans="1:5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row>
    <row r="122" spans="1:5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row>
    <row r="123" spans="1:5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row>
    <row r="124" spans="1:5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row>
    <row r="125" spans="1:5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row>
    <row r="126" spans="1:52"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row>
    <row r="127" spans="1:52"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row>
    <row r="128" spans="1:52"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row>
    <row r="129" spans="1:52"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row>
    <row r="130" spans="1:52"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spans="1:52"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row>
    <row r="132" spans="1:52"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row>
    <row r="133" spans="1:52"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row>
    <row r="134" spans="1:52"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row>
    <row r="135" spans="1:52"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row>
    <row r="136" spans="1:52"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row>
    <row r="137" spans="1:52"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row>
    <row r="138" spans="1:52"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row>
    <row r="139" spans="1:52"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row>
    <row r="140" spans="1:52"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row>
    <row r="141" spans="1:52"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row>
    <row r="142" spans="1:52"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spans="1:52"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row>
    <row r="144" spans="1:52"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row>
    <row r="145" spans="1:52"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spans="1:52"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row>
    <row r="147" spans="1:52"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row>
    <row r="148" spans="1:52"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row>
    <row r="149" spans="1:52"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spans="1:52"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row>
    <row r="151" spans="1:52"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row>
    <row r="152" spans="1:52"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spans="1:52"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row>
    <row r="154" spans="1:52"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row>
    <row r="155" spans="1:52"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row>
    <row r="156" spans="1:52"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row>
    <row r="157" spans="1:52"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spans="1:52"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row>
    <row r="159" spans="1:52"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row>
    <row r="160" spans="1:52"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spans="1:52"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row>
    <row r="162" spans="1:52"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row>
    <row r="163" spans="1:52"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spans="1:52"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row>
    <row r="165" spans="1:52"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row>
    <row r="166" spans="1:52"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row>
    <row r="167" spans="1:52"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spans="1:52"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spans="1:52"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spans="1:52"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spans="1:52"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row>
    <row r="172" spans="1:52"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row>
    <row r="173" spans="1:52"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row>
    <row r="174" spans="1:52"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row>
    <row r="175" spans="1:52"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row>
    <row r="176" spans="1:52"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row>
    <row r="177" spans="1:52"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row>
    <row r="178" spans="1:52"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row>
    <row r="179" spans="1:52"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row>
    <row r="180" spans="1:52"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spans="1:52"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row>
    <row r="182" spans="1:52"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row>
    <row r="183" spans="1:52"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row>
    <row r="184" spans="1:52"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row>
    <row r="185" spans="1:52"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spans="1:52"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row>
    <row r="187" spans="1:52"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row>
    <row r="188" spans="1:52"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row>
    <row r="189" spans="1:52"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spans="1:52"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spans="1:5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row>
    <row r="192" spans="1:5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row>
    <row r="193" spans="1:52"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spans="1:52"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row>
    <row r="195" spans="1:52"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spans="1:52"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row>
    <row r="197" spans="1:52"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spans="1:52"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row>
    <row r="199" spans="1:52"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row>
    <row r="200" spans="1:52"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row>
    <row r="201" spans="1:52"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row>
    <row r="202" spans="1:52"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spans="1:52"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spans="1:52"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row>
    <row r="205" spans="1:52"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row>
    <row r="206" spans="1:52"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row>
    <row r="207" spans="1:52"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row>
    <row r="208" spans="1:52"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row>
    <row r="209" spans="1:52"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row>
    <row r="210" spans="1:52"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row>
    <row r="211" spans="1:52"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spans="1:52"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row>
    <row r="213" spans="1:52"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spans="1:52"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row>
    <row r="215" spans="1:52"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row>
    <row r="216" spans="1:52"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row>
    <row r="217" spans="1:52"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row>
    <row r="218" spans="1:52"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spans="1:52"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row>
    <row r="220" spans="1:52"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row>
    <row r="221" spans="1:52"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row>
    <row r="222" spans="1:52"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row>
    <row r="223" spans="1:52"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spans="1:52"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row>
    <row r="225" spans="1:52"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row>
    <row r="226" spans="1:52"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row>
    <row r="227" spans="1:52"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row>
    <row r="228" spans="1:52"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row>
    <row r="229" spans="1:52"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spans="1:52"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row>
    <row r="231" spans="1:52"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spans="1:52"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row>
    <row r="233" spans="1:52"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row>
    <row r="234" spans="1:52"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row>
    <row r="235" spans="1:52"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row>
    <row r="236" spans="1:52"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spans="1:52"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row>
    <row r="238" spans="1:52"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row>
    <row r="239" spans="1:52"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row>
    <row r="240" spans="1:52"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row>
    <row r="241" spans="1:52"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row>
    <row r="242" spans="1:52"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row>
    <row r="243" spans="1:52"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row>
    <row r="244" spans="1:52"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spans="1:52"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row>
    <row r="246" spans="1:52"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spans="1:52"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row>
    <row r="248" spans="1:52"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row>
    <row r="249" spans="1:52"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row>
    <row r="250" spans="1:52"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spans="1:52"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spans="1:52"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row>
    <row r="253" spans="1:52"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spans="1:52"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spans="1:52"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spans="1:52"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row>
    <row r="257" spans="1:52"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spans="1:52"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row>
    <row r="259" spans="1:52"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row>
    <row r="260" spans="1:52"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spans="1:52"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spans="1:52"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spans="1:52"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spans="1:52"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spans="1:52"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spans="1:52"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spans="1:52"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spans="1:52"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spans="1:52"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spans="1:52"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spans="1:52"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spans="1:52"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spans="1:52"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row r="274" spans="1:52"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row>
    <row r="275" spans="1:52"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row>
    <row r="276" spans="1:52"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row>
    <row r="277" spans="1:52"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row>
    <row r="278" spans="1:52"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row>
    <row r="279" spans="1:52"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row>
    <row r="280" spans="1:52"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row>
    <row r="281" spans="1:52"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row>
    <row r="282" spans="1:52"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row>
    <row r="283" spans="1:52"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row>
    <row r="284" spans="1:52"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row>
    <row r="285" spans="1:52"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row>
    <row r="286" spans="1:52"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row>
    <row r="287" spans="1:52"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row>
    <row r="288" spans="1:52"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row>
    <row r="289" spans="1:52"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row>
    <row r="290" spans="1:52"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row>
    <row r="291" spans="1:52"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row>
    <row r="292" spans="1:52"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row>
    <row r="293" spans="1:52"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row>
    <row r="294" spans="1:52"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row>
    <row r="295" spans="1:52"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row>
    <row r="296" spans="1:52"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row>
    <row r="297" spans="1:52"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row>
    <row r="298" spans="1:52"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row>
    <row r="299" spans="1:52"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row>
    <row r="300" spans="1:52"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row>
    <row r="301" spans="1:52"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row>
    <row r="302" spans="1:52"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row>
    <row r="303" spans="1:52"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row>
    <row r="304" spans="1:52"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row>
    <row r="305" spans="1:52"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row>
    <row r="306" spans="1:52"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row>
    <row r="307" spans="1:52"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row>
    <row r="308" spans="1:52"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row>
    <row r="309" spans="1:52"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row>
    <row r="310" spans="1:52"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row>
    <row r="311" spans="1:52"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row>
    <row r="312" spans="1:52"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row>
    <row r="313" spans="1:52"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row>
    <row r="314" spans="1:52"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row>
    <row r="315" spans="1:52"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row>
    <row r="316" spans="1:52"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row>
    <row r="317" spans="1:52"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row>
    <row r="318" spans="1:52"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row>
    <row r="319" spans="1:52"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row>
    <row r="320" spans="1:52"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row>
    <row r="321" spans="1:52"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row>
    <row r="322" spans="1:52"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row>
    <row r="323" spans="1:52"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row>
    <row r="324" spans="1:52"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row>
    <row r="325" spans="1:52"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row>
    <row r="326" spans="1:52"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row>
    <row r="327" spans="1:52"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row>
    <row r="328" spans="1:52"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row>
    <row r="329" spans="1:52"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row>
    <row r="330" spans="1:52"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row>
    <row r="331" spans="1:52"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row>
    <row r="332" spans="1:52"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row>
    <row r="333" spans="1:52"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row>
    <row r="334" spans="1:52"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row>
    <row r="335" spans="1:52"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row>
    <row r="336" spans="1:52"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row>
    <row r="337" spans="1:52"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row>
    <row r="338" spans="1:52"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row>
    <row r="339" spans="1:52"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row>
    <row r="340" spans="1:52"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row>
    <row r="341" spans="1:52"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row>
    <row r="342" spans="1:52"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row>
    <row r="343" spans="1:52"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row>
    <row r="344" spans="1:52"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row>
    <row r="345" spans="1:52"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row>
    <row r="346" spans="1:52"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row>
    <row r="347" spans="1:52"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row>
    <row r="348" spans="1:52"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row>
    <row r="349" spans="1:52"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row>
    <row r="350" spans="1:52"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row>
    <row r="351" spans="1:52"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row>
    <row r="352" spans="1:52"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row>
    <row r="353" spans="1:52"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row>
    <row r="354" spans="1:52"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row>
    <row r="355" spans="1:52"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row>
    <row r="356" spans="1:52"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row>
    <row r="357" spans="1:52"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row>
    <row r="358" spans="1:52"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row>
    <row r="359" spans="1:52"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row>
    <row r="360" spans="1:52"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row>
    <row r="361" spans="1:52"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row>
    <row r="362" spans="1:52"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row>
    <row r="363" spans="1:52"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row>
    <row r="364" spans="1:52"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row>
    <row r="365" spans="1:52"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row>
    <row r="366" spans="1:52"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row>
    <row r="367" spans="1:52"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row>
    <row r="368" spans="1:52"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row>
    <row r="369" spans="1:52"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row>
    <row r="370" spans="1:52"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row>
    <row r="371" spans="1:52"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row>
    <row r="372" spans="1:52"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row>
    <row r="373" spans="1:52"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row>
    <row r="374" spans="1:52"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row>
    <row r="375" spans="1:52"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row>
    <row r="376" spans="1:52"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row>
    <row r="377" spans="1:52"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row>
    <row r="378" spans="1:52"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row>
    <row r="379" spans="1:52"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row>
    <row r="380" spans="1:52"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row>
    <row r="381" spans="1:52"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row>
    <row r="382" spans="1:52"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row>
    <row r="383" spans="1:52"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row>
    <row r="384" spans="1:52"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row>
    <row r="385" spans="1:52"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row>
    <row r="386" spans="1:52"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row>
    <row r="387" spans="1:52"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row>
    <row r="388" spans="1:52"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row>
    <row r="389" spans="1:52"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row>
    <row r="390" spans="1:52"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row>
    <row r="391" spans="1:52"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row>
    <row r="392" spans="1:52"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row>
    <row r="393" spans="1:52"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row>
    <row r="394" spans="1:52"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row>
    <row r="395" spans="1:52"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row>
    <row r="396" spans="1:52"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row>
    <row r="397" spans="1:52"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row>
    <row r="398" spans="1:52"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row>
    <row r="399" spans="1:52"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row>
    <row r="400" spans="1:52"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row>
    <row r="401" spans="1:52"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row>
    <row r="402" spans="1:52"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row>
    <row r="403" spans="1:52"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row>
    <row r="404" spans="1:52"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row>
    <row r="405" spans="1:52"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row>
    <row r="406" spans="1:52"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row>
    <row r="407" spans="1:52"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row>
    <row r="408" spans="1:52"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row>
    <row r="409" spans="1:52"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row>
    <row r="410" spans="1:52"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row>
    <row r="411" spans="1:52"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row>
    <row r="412" spans="1:52"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row>
    <row r="413" spans="1:52"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row>
    <row r="414" spans="1:52"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row>
    <row r="415" spans="1:52"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row>
    <row r="416" spans="1:52"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row>
    <row r="417" spans="1:52"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row>
    <row r="418" spans="1:52"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row>
    <row r="419" spans="1:52"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row>
    <row r="420" spans="1:52"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row>
    <row r="421" spans="1:52"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row>
    <row r="422" spans="1:52"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row>
    <row r="423" spans="1:52"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row>
    <row r="424" spans="1:52"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row>
    <row r="425" spans="1:52"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row>
    <row r="426" spans="1:52"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row>
    <row r="427" spans="1:52"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row>
    <row r="428" spans="1:52"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row>
    <row r="429" spans="1:52"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row>
    <row r="430" spans="1:52"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row>
    <row r="431" spans="1:52"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row>
    <row r="432" spans="1:52"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row>
    <row r="433" spans="1:52"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row>
    <row r="434" spans="1:52"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row>
    <row r="435" spans="1:52"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row>
    <row r="436" spans="1:52"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row>
    <row r="437" spans="1:52"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row>
    <row r="438" spans="1:52"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row>
    <row r="439" spans="1:52"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row>
    <row r="440" spans="1:52"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row>
    <row r="441" spans="1:52"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row>
    <row r="442" spans="1:52"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row>
    <row r="443" spans="1:52"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row>
    <row r="444" spans="1:52"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row>
    <row r="445" spans="1:52"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row>
    <row r="446" spans="1:52"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row>
    <row r="447" spans="1:52"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row>
    <row r="448" spans="1:52"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row>
    <row r="449" spans="1:52"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row>
    <row r="450" spans="1:52"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row>
    <row r="451" spans="1:52"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row>
    <row r="452" spans="1:52"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row>
    <row r="453" spans="1:52"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row>
    <row r="454" spans="1:52"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row>
    <row r="455" spans="1:52"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row>
    <row r="456" spans="1:52"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row>
    <row r="457" spans="1:52"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row>
    <row r="458" spans="1:52"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row>
    <row r="459" spans="1:52"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row>
    <row r="460" spans="1:52"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row>
    <row r="461" spans="1:52"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row>
    <row r="462" spans="1:52"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row>
    <row r="463" spans="1:52"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row>
    <row r="464" spans="1:52"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row>
    <row r="465" spans="1:52"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row>
    <row r="466" spans="1:52"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row>
    <row r="467" spans="1:52"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row>
    <row r="468" spans="1:52"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row>
    <row r="469" spans="1:52"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row>
    <row r="470" spans="1:52"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row>
    <row r="471" spans="1:52"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row>
    <row r="472" spans="1:52"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row>
    <row r="473" spans="1:52"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row>
    <row r="474" spans="1:52"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row>
    <row r="475" spans="1:52"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row>
    <row r="476" spans="1:52"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row>
    <row r="477" spans="1:52"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row>
    <row r="478" spans="1:52"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row>
    <row r="479" spans="1:52"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row>
    <row r="480" spans="1:52"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row>
    <row r="481" spans="1:52"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row>
    <row r="482" spans="1:52"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row>
    <row r="483" spans="1:52"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row>
    <row r="484" spans="1:52"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row>
    <row r="485" spans="1:52"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row>
    <row r="486" spans="1:52"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row>
    <row r="487" spans="1:52"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row>
    <row r="488" spans="1:52"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row>
    <row r="489" spans="1:52"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row>
    <row r="490" spans="1:52"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row>
    <row r="491" spans="1:52"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row>
    <row r="492" spans="1:52"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row>
    <row r="493" spans="1:52"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row>
    <row r="494" spans="1:52"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row>
    <row r="495" spans="1:52"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row>
    <row r="496" spans="1:52"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row>
    <row r="497" spans="1:52"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row>
    <row r="498" spans="1:52"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row>
    <row r="499" spans="1:52"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row>
    <row r="500" spans="1:52"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row>
    <row r="501" spans="1:52"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row>
    <row r="502" spans="1:52"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row>
    <row r="503" spans="1:52"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row>
    <row r="504" spans="1:52"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row>
    <row r="505" spans="1:52"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row>
    <row r="506" spans="1:52"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row>
    <row r="507" spans="1:52"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row>
    <row r="508" spans="1:52"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row>
    <row r="509" spans="1:52"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row>
    <row r="510" spans="1:52"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row>
    <row r="511" spans="1:52"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row>
    <row r="512" spans="1:52"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row>
    <row r="513" spans="1:52"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row>
    <row r="514" spans="1:52"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row>
    <row r="515" spans="1:52"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row>
    <row r="516" spans="1:52"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row>
    <row r="517" spans="1:52"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row>
    <row r="518" spans="1:52"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row>
    <row r="519" spans="1:52"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row>
    <row r="520" spans="1:52"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row>
    <row r="521" spans="1:52"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row>
    <row r="522" spans="1:52"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row>
    <row r="523" spans="1:52"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row>
    <row r="524" spans="1:52"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row>
    <row r="525" spans="1:52"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row>
    <row r="526" spans="1:52"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row>
    <row r="527" spans="1:52"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row>
    <row r="528" spans="1:52"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row>
    <row r="529" spans="1:52"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row>
    <row r="530" spans="1:52"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row>
    <row r="531" spans="1:52"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row>
    <row r="532" spans="1:52"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row>
    <row r="533" spans="1:52"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row>
    <row r="534" spans="1:52"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row>
    <row r="535" spans="1:52"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row>
    <row r="536" spans="1:52"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row>
    <row r="537" spans="1:52"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row>
    <row r="538" spans="1:52"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row>
    <row r="539" spans="1:52"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row>
    <row r="540" spans="1:52"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row>
    <row r="541" spans="1:52"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row>
    <row r="542" spans="1:52"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row>
    <row r="543" spans="1:52"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row>
    <row r="544" spans="1:52"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row>
    <row r="545" spans="1:52"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row>
    <row r="546" spans="1:52"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row>
    <row r="547" spans="1:52"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row>
    <row r="548" spans="1:52"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row>
    <row r="549" spans="1:52"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row>
    <row r="550" spans="1:52"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row>
    <row r="551" spans="1:52"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row>
    <row r="552" spans="1:52"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row>
    <row r="553" spans="1:52"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row>
    <row r="554" spans="1:52"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row>
    <row r="555" spans="1:52"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row>
    <row r="556" spans="1:52"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row>
    <row r="557" spans="1:52"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row>
    <row r="558" spans="1:52"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row>
    <row r="559" spans="1:52"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row>
    <row r="560" spans="1:52"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row>
    <row r="561" spans="1:52"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row>
    <row r="562" spans="1:52"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row>
    <row r="563" spans="1:52"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row>
    <row r="564" spans="1:52"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row>
    <row r="565" spans="1:52"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row>
    <row r="566" spans="1:52"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row>
    <row r="567" spans="1:52"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row>
    <row r="568" spans="1:52"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row>
    <row r="569" spans="1:52"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row>
    <row r="570" spans="1:52"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row>
    <row r="571" spans="1:52"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row>
    <row r="572" spans="1:52"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row>
    <row r="573" spans="1:52"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row>
    <row r="574" spans="1:52"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row>
    <row r="575" spans="1:52"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row>
    <row r="576" spans="1:52"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row>
    <row r="577" spans="1:52"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row>
    <row r="578" spans="1:52"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row>
    <row r="579" spans="1:52"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row>
    <row r="580" spans="1:52"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row>
    <row r="581" spans="1:52"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row>
    <row r="582" spans="1:52"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row>
    <row r="583" spans="1:52"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row>
    <row r="584" spans="1:52"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row>
    <row r="585" spans="1:52"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row>
    <row r="586" spans="1:52"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row>
    <row r="587" spans="1:52"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row>
    <row r="588" spans="1:52"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row>
    <row r="589" spans="1:52"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row>
    <row r="590" spans="1:52"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row>
    <row r="591" spans="1:52"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row>
    <row r="592" spans="1:52"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row>
    <row r="593" spans="1:52"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row>
    <row r="594" spans="1:52"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row>
    <row r="595" spans="1:52"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row>
    <row r="596" spans="1:52"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row>
    <row r="597" spans="1:52"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row>
    <row r="598" spans="1:52"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row>
    <row r="599" spans="1:52"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row>
    <row r="600" spans="1:52"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row>
    <row r="601" spans="1:52"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row>
    <row r="602" spans="1:52"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row>
    <row r="603" spans="1:52"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row>
    <row r="604" spans="1:52"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row>
    <row r="605" spans="1:52"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row>
    <row r="606" spans="1:52"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row>
    <row r="607" spans="1:52"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row>
    <row r="608" spans="1:52"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row>
    <row r="609" spans="1:52"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row>
    <row r="610" spans="1:52"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row>
    <row r="611" spans="1:52"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row>
    <row r="612" spans="1:52"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row>
    <row r="613" spans="1:52"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row>
    <row r="614" spans="1:52"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row>
    <row r="615" spans="1:52"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row>
    <row r="616" spans="1:52"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row>
    <row r="617" spans="1:52"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row>
    <row r="618" spans="1:52"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row>
    <row r="619" spans="1:52"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row>
    <row r="620" spans="1:52"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row>
    <row r="621" spans="1:52"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row>
    <row r="622" spans="1:52"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row>
    <row r="623" spans="1:52"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row>
    <row r="624" spans="1:52"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row>
    <row r="625" spans="1:52"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row>
    <row r="626" spans="1:52"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row>
    <row r="627" spans="1:52"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row>
    <row r="628" spans="1:52"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row>
    <row r="629" spans="1:52"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row>
    <row r="630" spans="1:52"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row>
    <row r="631" spans="1:52"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row>
    <row r="632" spans="1:52"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row>
    <row r="633" spans="1:52"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row>
    <row r="634" spans="1:52"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row>
    <row r="635" spans="1:52"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row>
    <row r="636" spans="1:52"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row>
    <row r="637" spans="1:52"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row>
    <row r="638" spans="1:52"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row>
    <row r="639" spans="1:52"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row>
    <row r="640" spans="1:52"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row>
    <row r="641" spans="1:52"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row>
    <row r="642" spans="1:52"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row>
    <row r="643" spans="1:52"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row>
    <row r="644" spans="1:52"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row>
    <row r="645" spans="1:52"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row>
    <row r="646" spans="1:52"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row>
    <row r="647" spans="1:52"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row>
    <row r="648" spans="1:52"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row>
    <row r="649" spans="1:52"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row>
    <row r="650" spans="1:52"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row>
    <row r="651" spans="1:52"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row>
    <row r="652" spans="1:52"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row>
    <row r="653" spans="1:52"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row>
    <row r="654" spans="1:52"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row>
    <row r="655" spans="1:52"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row>
    <row r="656" spans="1:52"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row>
    <row r="657" spans="1:52"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row>
    <row r="658" spans="1:52"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row>
    <row r="659" spans="1:52"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row>
    <row r="660" spans="1:52"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row>
    <row r="661" spans="1:52"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row>
    <row r="662" spans="1:52"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row>
    <row r="663" spans="1:52"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row>
    <row r="664" spans="1:52"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row>
    <row r="665" spans="1:52"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row>
    <row r="666" spans="1:52"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row>
    <row r="667" spans="1:52"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row>
    <row r="668" spans="1:52"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row>
    <row r="669" spans="1:52"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row>
    <row r="670" spans="1:52"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row>
    <row r="671" spans="1:52"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row>
    <row r="672" spans="1:52"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row>
    <row r="673" spans="1:52"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row>
    <row r="674" spans="1:52"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row>
    <row r="675" spans="1:52"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row>
    <row r="676" spans="1:52"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row>
    <row r="677" spans="1:52"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row>
    <row r="678" spans="1:52"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row>
    <row r="679" spans="1:52"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row>
    <row r="680" spans="1:52"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row>
    <row r="681" spans="1:52"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row>
    <row r="682" spans="1:52"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row>
    <row r="683" spans="1:52"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row>
    <row r="684" spans="1:52"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row>
    <row r="685" spans="1:52"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row>
    <row r="686" spans="1:52"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row>
    <row r="687" spans="1:52"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row>
    <row r="688" spans="1:52"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row>
    <row r="689" spans="1:52"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row>
    <row r="690" spans="1:52"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row>
    <row r="691" spans="1:52"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row>
    <row r="692" spans="1:52"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row>
    <row r="693" spans="1:52"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row>
    <row r="694" spans="1:52"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row>
    <row r="695" spans="1:52"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row>
    <row r="696" spans="1:52"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row>
    <row r="697" spans="1:52"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row>
    <row r="698" spans="1:52"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row>
    <row r="699" spans="1:52"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row>
    <row r="700" spans="1:52"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row>
    <row r="701" spans="1:52"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row>
    <row r="702" spans="1:52"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row>
    <row r="703" spans="1:52"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row>
    <row r="704" spans="1:52"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row>
    <row r="705" spans="1:52"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row>
    <row r="706" spans="1:52"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row>
    <row r="707" spans="1:52"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row>
    <row r="708" spans="1:52"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row>
    <row r="709" spans="1:52"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row>
    <row r="710" spans="1:52"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row>
    <row r="711" spans="1:52"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row>
    <row r="712" spans="1:52"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row>
    <row r="713" spans="1:52"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row>
    <row r="714" spans="1:52"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row>
    <row r="715" spans="1:52"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row>
    <row r="716" spans="1:52"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row>
    <row r="717" spans="1:52"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row>
    <row r="718" spans="1:52"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row>
    <row r="719" spans="1:52"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row>
    <row r="720" spans="1:52"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row>
    <row r="721" spans="1:52"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row>
    <row r="722" spans="1:52"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row>
    <row r="723" spans="1:52"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row>
    <row r="724" spans="1:52"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row>
    <row r="725" spans="1:52"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row>
    <row r="726" spans="1:52"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row>
    <row r="727" spans="1:52"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row>
    <row r="728" spans="1:52"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row>
    <row r="729" spans="1:52"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row>
    <row r="730" spans="1:52"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row>
    <row r="731" spans="1:52"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row>
    <row r="732" spans="1:52"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row>
    <row r="733" spans="1:52"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row>
    <row r="734" spans="1:52"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row>
    <row r="735" spans="1:52"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row>
    <row r="736" spans="1:52"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row>
    <row r="737" spans="1:52"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row>
    <row r="738" spans="1:52"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row>
    <row r="739" spans="1:52"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row>
    <row r="740" spans="1:52"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row>
    <row r="741" spans="1:52"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row>
    <row r="742" spans="1:52"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row>
    <row r="743" spans="1:52"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row>
    <row r="744" spans="1:52"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row>
    <row r="745" spans="1:52"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row>
    <row r="746" spans="1:52"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row>
    <row r="747" spans="1:52"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row>
    <row r="748" spans="1:52"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row>
    <row r="749" spans="1:52"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row>
    <row r="750" spans="1:52"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row>
    <row r="751" spans="1:52"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row>
    <row r="752" spans="1:52"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row>
    <row r="753" spans="1:52"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row>
    <row r="754" spans="1:52"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row>
    <row r="755" spans="1:52"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row>
    <row r="756" spans="1:52"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row>
    <row r="757" spans="1:52"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row>
    <row r="758" spans="1:52"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row>
    <row r="759" spans="1:52"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row>
    <row r="760" spans="1:52"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row>
    <row r="761" spans="1:52"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row>
    <row r="762" spans="1:52"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row>
    <row r="763" spans="1:52"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row>
    <row r="764" spans="1:52"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row>
    <row r="765" spans="1:52"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row>
    <row r="766" spans="1:52"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row>
    <row r="767" spans="1:52"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row>
    <row r="768" spans="1:52"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row>
    <row r="769" spans="1:52"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row>
    <row r="770" spans="1:52"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row>
    <row r="771" spans="1:52"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row>
    <row r="772" spans="1:52"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row>
    <row r="773" spans="1:52"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row>
    <row r="774" spans="1:52"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row>
    <row r="775" spans="1:52"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row>
    <row r="776" spans="1:52"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row>
    <row r="777" spans="1:52"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row>
    <row r="778" spans="1:52"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row>
    <row r="779" spans="1:52"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row>
    <row r="780" spans="1:52"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row>
    <row r="781" spans="1:52"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row>
    <row r="782" spans="1:52"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row>
    <row r="783" spans="1:52"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row>
    <row r="784" spans="1:52"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row>
    <row r="785" spans="1:52"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row>
    <row r="786" spans="1:52"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row>
    <row r="787" spans="1:52"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row>
    <row r="788" spans="1:52"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row>
    <row r="789" spans="1:52"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row>
  </sheetData>
  <mergeCells count="1">
    <mergeCell ref="A1:A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showGridLines="0" workbookViewId="0">
      <selection activeCell="A5" sqref="A5"/>
    </sheetView>
  </sheetViews>
  <sheetFormatPr defaultRowHeight="14.4" x14ac:dyDescent="0.3"/>
  <sheetData>
    <row r="1" spans="1:1" ht="31.2" x14ac:dyDescent="0.3">
      <c r="A1" s="11" t="s">
        <v>381</v>
      </c>
    </row>
    <row r="3" spans="1:1" ht="18" x14ac:dyDescent="0.3">
      <c r="A3" s="12" t="s">
        <v>382</v>
      </c>
    </row>
    <row r="4" spans="1:1" x14ac:dyDescent="0.3">
      <c r="A4" s="13"/>
    </row>
    <row r="5" spans="1:1" x14ac:dyDescent="0.3">
      <c r="A5" s="14" t="s">
        <v>383</v>
      </c>
    </row>
    <row r="6" spans="1:1" x14ac:dyDescent="0.3">
      <c r="A6" s="13"/>
    </row>
    <row r="7" spans="1:1" x14ac:dyDescent="0.3">
      <c r="A7" s="14" t="s">
        <v>384</v>
      </c>
    </row>
    <row r="8" spans="1:1" x14ac:dyDescent="0.3">
      <c r="A8" s="13"/>
    </row>
    <row r="9" spans="1:1" x14ac:dyDescent="0.3">
      <c r="A9" s="14" t="s">
        <v>385</v>
      </c>
    </row>
    <row r="13" spans="1:1" ht="18" x14ac:dyDescent="0.3">
      <c r="A13" s="12" t="s">
        <v>386</v>
      </c>
    </row>
    <row r="14" spans="1:1" x14ac:dyDescent="0.3">
      <c r="A14" s="13"/>
    </row>
    <row r="15" spans="1:1" x14ac:dyDescent="0.3">
      <c r="A15" s="14" t="s">
        <v>387</v>
      </c>
    </row>
    <row r="16" spans="1:1" x14ac:dyDescent="0.3">
      <c r="A16" s="13"/>
    </row>
    <row r="17" spans="1:1" x14ac:dyDescent="0.3">
      <c r="A17" s="14" t="s">
        <v>388</v>
      </c>
    </row>
    <row r="18" spans="1:1" x14ac:dyDescent="0.3">
      <c r="A18" s="13"/>
    </row>
    <row r="19" spans="1:1" x14ac:dyDescent="0.3">
      <c r="A19" s="14" t="s">
        <v>389</v>
      </c>
    </row>
    <row r="23" spans="1:1" ht="18" x14ac:dyDescent="0.3">
      <c r="A23" s="12" t="s">
        <v>390</v>
      </c>
    </row>
    <row r="24" spans="1:1" x14ac:dyDescent="0.3">
      <c r="A24" s="13"/>
    </row>
    <row r="25" spans="1:1" x14ac:dyDescent="0.3">
      <c r="A25" s="14" t="s">
        <v>391</v>
      </c>
    </row>
    <row r="26" spans="1:1" x14ac:dyDescent="0.3">
      <c r="A26" s="13"/>
    </row>
    <row r="27" spans="1:1" x14ac:dyDescent="0.3">
      <c r="A27" s="14" t="s">
        <v>392</v>
      </c>
    </row>
    <row r="28" spans="1:1" x14ac:dyDescent="0.3">
      <c r="A28" s="13"/>
    </row>
    <row r="29" spans="1:1" x14ac:dyDescent="0.3">
      <c r="A29" s="14" t="s">
        <v>393</v>
      </c>
    </row>
    <row r="33" spans="1:1" ht="18" x14ac:dyDescent="0.3">
      <c r="A33" s="12" t="s">
        <v>394</v>
      </c>
    </row>
    <row r="34" spans="1:1" x14ac:dyDescent="0.3">
      <c r="A34" s="13"/>
    </row>
    <row r="35" spans="1:1" x14ac:dyDescent="0.3">
      <c r="A35" s="14" t="s">
        <v>395</v>
      </c>
    </row>
    <row r="36" spans="1:1" x14ac:dyDescent="0.3">
      <c r="A36" s="13"/>
    </row>
    <row r="37" spans="1:1" x14ac:dyDescent="0.3">
      <c r="A37" s="14" t="s">
        <v>396</v>
      </c>
    </row>
    <row r="38" spans="1:1" x14ac:dyDescent="0.3">
      <c r="A38" s="13"/>
    </row>
    <row r="39" spans="1:1" x14ac:dyDescent="0.3">
      <c r="A39" s="14" t="s">
        <v>397</v>
      </c>
    </row>
    <row r="43" spans="1:1" ht="18" x14ac:dyDescent="0.3">
      <c r="A43" s="12" t="s">
        <v>398</v>
      </c>
    </row>
    <row r="44" spans="1:1" x14ac:dyDescent="0.3">
      <c r="A44" s="13"/>
    </row>
    <row r="45" spans="1:1" x14ac:dyDescent="0.3">
      <c r="A45" s="14" t="s">
        <v>399</v>
      </c>
    </row>
    <row r="46" spans="1:1" x14ac:dyDescent="0.3">
      <c r="A46" s="13"/>
    </row>
    <row r="47" spans="1:1" x14ac:dyDescent="0.3">
      <c r="A47" s="14" t="s">
        <v>400</v>
      </c>
    </row>
    <row r="48" spans="1:1" x14ac:dyDescent="0.3">
      <c r="A48" s="13"/>
    </row>
    <row r="49" spans="1:1" x14ac:dyDescent="0.3">
      <c r="A49" s="14" t="s">
        <v>401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E A A B Q S w M E F A A C A A g A N 1 o v 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3 W 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1 o v W w 1 q 8 s l V A Q A A h w I A A B M A H A B G b 3 J t d W x h c y 9 T Z W N 0 a W 9 u M S 5 t I K I Y A C i g F A A A A A A A A A A A A A A A A A A A A A A A A A A A A H 1 R w W r C Q B S 8 B / I P S 3 p R W A Q F K V R y K L G l x x b t S U t Y d 1 9 1 c b M r + 1 5 s g / j v f R q L L d r m k r c z k 3 k z W Q R N N n g x a d / 9 U Z q k C a 5 U B C N W 4 D a l A V y X Z P U a C E U u H F C a C H 4 m o Y 4 a G C l w 2 x s H X V f g q f N o H f S K 4 I k P 2 M m K u / k r Q s S 5 s R 5 w P g 4 f 3 g V l e F L N U B S B 4 a U o V s o 5 8 E v 4 A 7 2 I 0 d O 4 z b p y N g Z n K 0 s Q 8 0 x m k j 9 0 d e U x v 5 X i w e u j S 9 4 f D A d S v N S B Y E K N g / w 8 9 j j 4 W 1 e 2 b W 6 y 5 x g q p o x 4 A m U 4 c s b V p m r B u h N z w j t t c S l m J / z e u Y l W T k X M K d b w w 5 I r c H 4 j p s 0 G z n b T q D y + h 1 i 1 e Q 8 k d q 7 s l 7 t d 1 h Y u r e F 6 x E J B 8 E l 7 K X Y Z 1 o v K I v K V l U Y R f P O H m W w F R 0 0 E 5 B X 0 r 0 b z Y R l i c 7 F A s f n S g y m V V 6 5 B u h D w j e h o N w f 7 C 2 4 T b Y i W f r v u u 2 l i / d W f M / o C U E s B A i 0 A F A A C A A g A N 1 o v W 3 T 5 L U a m A A A A 9 g A A A B I A A A A A A A A A A A A A A A A A A A A A A E N v b m Z p Z y 9 Q Y W N r Y W d l L n h t b F B L A Q I t A B Q A A g A I A D d a L 1 s P y u m r p A A A A O k A A A A T A A A A A A A A A A A A A A A A A P I A A A B b Q 2 9 u d G V u d F 9 U e X B l c 1 0 u e G 1 s U E s B A i 0 A F A A C A A g A N 1 o v W w 1 q 8 s l V A Q A A h w I A A B M A A A A A A A A A A A A A A A A A 4 w 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w 0 A A A A A A A A d 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h l b H B f Z G V z a 1 9 0 a W N r 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U 5 N G R j N j k t M m N m Z i 0 0 Z G M x L T k 1 N z Y t N T c 3 N T U 5 Y T M 3 M D E 2 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W x w X 2 R l c 2 t f d G l j a 2 V 0 c y I g L z 4 8 R W 5 0 c n k g V H l w Z T 0 i R m l s b G V k Q 2 9 t c G x l d G V S Z X N 1 b H R U b 1 d v c m t z a G V l d C I g V m F s d W U 9 I m w x I i A v P j x F b n R y e S B U e X B l P S J B Z G R l Z F R v R G F 0 Y U 1 v Z G V s I i B W Y W x 1 Z T 0 i b D A i I C 8 + P E V u d H J 5 I F R 5 c G U 9 I k Z p b G x D b 3 V u d C I g V m F s d W U 9 I m w x N T A i I C 8 + P E V u d H J 5 I F R 5 c G U 9 I k Z p b G x F c n J v c k N v Z G U i I F Z h b H V l P S J z V W 5 r b m 9 3 b i I g L z 4 8 R W 5 0 c n k g V H l w Z T 0 i R m l s b E V y c m 9 y Q 2 9 1 b n Q i I F Z h b H V l P S J s M C I g L z 4 8 R W 5 0 c n k g V H l w Z T 0 i R m l s b E x h c 3 R V c G R h d G V k I i B W Y W x 1 Z T 0 i Z D I w M j U t M D k t M T V U M D U 6 N D c 6 N D Y u N j E z O D A 4 O F o i I C 8 + P E V u d H J 5 I F R 5 c G U 9 I k Z p b G x D b 2 x 1 b W 5 U e X B l c y I g V m F s d W U 9 I n N C Z 2 N I Q m d Z R 0 J n P T 0 i I C 8 + P E V u d H J 5 I F R 5 c G U 9 I k Z p b G x D b 2 x 1 b W 5 O Y W 1 l c y I g V m F s d W U 9 I n N b J n F 1 b 3 Q 7 d G l j a 2 V 0 X 2 l k J n F 1 b 3 Q 7 L C Z x d W 9 0 O 3 N 1 Y m 1 p c 3 N p b 2 5 f Z G F 0 Z S Z x d W 9 0 O y w m c X V v d D t y Z X N v b H V 0 a W 9 u X 2 R h d G U m c X V v d D s s J n F 1 b 3 Q 7 Y 2 F 0 Z W d v c n k m c X V v d D s s J n F 1 b 3 Q 7 Y X N z a W d u Z W R f Y W 5 h b H l z d C Z x d W 9 0 O y w m c X V v d D t k Z X N j c m l w d G l v b i Z x d W 9 0 O y w m c X V v d D t w c m l v c m l 0 e 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h l b H B f Z G V z a 1 9 0 a W N r Z X R z L 0 F 1 d G 9 S Z W 1 v d m V k Q 2 9 s d W 1 u c z E u e 3 R p Y 2 t l d F 9 p Z C w w f S Z x d W 9 0 O y w m c X V v d D t T Z W N 0 a W 9 u M S 9 o Z W x w X 2 R l c 2 t f d G l j a 2 V 0 c y 9 B d X R v U m V t b 3 Z l Z E N v b H V t b n M x L n t z d W J t a X N z a W 9 u X 2 R h d G U s M X 0 m c X V v d D s s J n F 1 b 3 Q 7 U 2 V j d G l v b j E v a G V s c F 9 k Z X N r X 3 R p Y 2 t l d H M v Q X V 0 b 1 J l b W 9 2 Z W R D b 2 x 1 b W 5 z M S 5 7 c m V z b 2 x 1 d G l v b l 9 k Y X R l L D J 9 J n F 1 b 3 Q 7 L C Z x d W 9 0 O 1 N l Y 3 R p b 2 4 x L 2 h l b H B f Z G V z a 1 9 0 a W N r Z X R z L 0 F 1 d G 9 S Z W 1 v d m V k Q 2 9 s d W 1 u c z E u e 2 N h d G V n b 3 J 5 L D N 9 J n F 1 b 3 Q 7 L C Z x d W 9 0 O 1 N l Y 3 R p b 2 4 x L 2 h l b H B f Z G V z a 1 9 0 a W N r Z X R z L 0 F 1 d G 9 S Z W 1 v d m V k Q 2 9 s d W 1 u c z E u e 2 F z c 2 l n b m V k X 2 F u Y W x 5 c 3 Q s N H 0 m c X V v d D s s J n F 1 b 3 Q 7 U 2 V j d G l v b j E v a G V s c F 9 k Z X N r X 3 R p Y 2 t l d H M v Q X V 0 b 1 J l b W 9 2 Z W R D b 2 x 1 b W 5 z M S 5 7 Z G V z Y 3 J p c H R p b 2 4 s N X 0 m c X V v d D s s J n F 1 b 3 Q 7 U 2 V j d G l v b j E v a G V s c F 9 k Z X N r X 3 R p Y 2 t l d H M v Q X V 0 b 1 J l b W 9 2 Z W R D b 2 x 1 b W 5 z M S 5 7 c H J p b 3 J p d H k s N n 0 m c X V v d D t d L C Z x d W 9 0 O 0 N v b H V t b k N v d W 5 0 J n F 1 b 3 Q 7 O j c s J n F 1 b 3 Q 7 S 2 V 5 Q 2 9 s d W 1 u T m F t Z X M m c X V v d D s 6 W 1 0 s J n F 1 b 3 Q 7 Q 2 9 s d W 1 u S W R l b n R p d G l l c y Z x d W 9 0 O z p b J n F 1 b 3 Q 7 U 2 V j d G l v b j E v a G V s c F 9 k Z X N r X 3 R p Y 2 t l d H M v Q X V 0 b 1 J l b W 9 2 Z W R D b 2 x 1 b W 5 z M S 5 7 d G l j a 2 V 0 X 2 l k L D B 9 J n F 1 b 3 Q 7 L C Z x d W 9 0 O 1 N l Y 3 R p b 2 4 x L 2 h l b H B f Z G V z a 1 9 0 a W N r Z X R z L 0 F 1 d G 9 S Z W 1 v d m V k Q 2 9 s d W 1 u c z E u e 3 N 1 Y m 1 p c 3 N p b 2 5 f Z G F 0 Z S w x f S Z x d W 9 0 O y w m c X V v d D t T Z W N 0 a W 9 u M S 9 o Z W x w X 2 R l c 2 t f d G l j a 2 V 0 c y 9 B d X R v U m V t b 3 Z l Z E N v b H V t b n M x L n t y Z X N v b H V 0 a W 9 u X 2 R h d G U s M n 0 m c X V v d D s s J n F 1 b 3 Q 7 U 2 V j d G l v b j E v a G V s c F 9 k Z X N r X 3 R p Y 2 t l d H M v Q X V 0 b 1 J l b W 9 2 Z W R D b 2 x 1 b W 5 z M S 5 7 Y 2 F 0 Z W d v c n k s M 3 0 m c X V v d D s s J n F 1 b 3 Q 7 U 2 V j d G l v b j E v a G V s c F 9 k Z X N r X 3 R p Y 2 t l d H M v Q X V 0 b 1 J l b W 9 2 Z W R D b 2 x 1 b W 5 z M S 5 7 Y X N z a W d u Z W R f Y W 5 h b H l z d C w 0 f S Z x d W 9 0 O y w m c X V v d D t T Z W N 0 a W 9 u M S 9 o Z W x w X 2 R l c 2 t f d G l j a 2 V 0 c y 9 B d X R v U m V t b 3 Z l Z E N v b H V t b n M x L n t k Z X N j c m l w d G l v b i w 1 f S Z x d W 9 0 O y w m c X V v d D t T Z W N 0 a W 9 u M S 9 o Z W x w X 2 R l c 2 t f d G l j a 2 V 0 c y 9 B d X R v U m V t b 3 Z l Z E N v b H V t b n M x L n t w c m l v c m l 0 e S w 2 f S Z x d W 9 0 O 1 0 s J n F 1 b 3 Q 7 U m V s Y X R p b 2 5 z a G l w S W 5 m b y Z x d W 9 0 O z p b X X 0 i I C 8 + P C 9 T d G F i b G V F b n R y a W V z P j w v S X R l b T 4 8 S X R l b T 4 8 S X R l b U x v Y 2 F 0 a W 9 u P j x J d G V t V H l w Z T 5 G b 3 J t d W x h P C 9 J d G V t V H l w Z T 4 8 S X R l b V B h d G g + U 2 V j d G l v b j E v a G V s c F 9 k Z X N r X 3 R p Y 2 t l d H M v U 2 9 1 c m N l P C 9 J d G V t U G F 0 a D 4 8 L 0 l 0 Z W 1 M b 2 N h d G l v b j 4 8 U 3 R h Y m x l R W 5 0 c m l l c y A v P j w v S X R l b T 4 8 S X R l b T 4 8 S X R l b U x v Y 2 F 0 a W 9 u P j x J d G V t V H l w Z T 5 G b 3 J t d W x h P C 9 J d G V t V H l w Z T 4 8 S X R l b V B h d G g + U 2 V j d G l v b j E v a G V s c F 9 k Z X N r X 3 R p Y 2 t l d H M v U H J v b W 9 0 Z W Q l M j B I Z W F k Z X J z P C 9 J d G V t U G F 0 a D 4 8 L 0 l 0 Z W 1 M b 2 N h d G l v b j 4 8 U 3 R h Y m x l R W 5 0 c m l l c y A v P j w v S X R l b T 4 8 S X R l b T 4 8 S X R l b U x v Y 2 F 0 a W 9 u P j x J d G V t V H l w Z T 5 G b 3 J t d W x h P C 9 J d G V t V H l w Z T 4 8 S X R l b V B h d G g + U 2 V j d G l v b j E v a G V s c F 9 k Z X N r X 3 R p Y 2 t l d H M v Q 2 h h b m d l Z C U y M F R 5 c G U 8 L 0 l 0 Z W 1 Q Y X R o P j w v S X R l b U x v Y 2 F 0 a W 9 u P j x T d G F i b G V F b n R y a W V z I C 8 + P C 9 J d G V t P j w v S X R l b X M + P C 9 M b 2 N h b F B h Y 2 t h Z 2 V N Z X R h Z G F 0 Y U Z p b G U + F g A A A F B L B Q Y A A A A A A A A A A A A A A A A A A A A A A A A m A Q A A A Q A A A N C M n d 8 B F d E R j H o A w E / C l + s B A A A A c 7 R i u 4 H h 8 U O + G f F z e p u g r w A A A A A C A A A A A A A Q Z g A A A A E A A C A A A A A e N T K Y 9 Y L s M s Q p p Y 0 a N 5 v + 7 u P c M g O W b G r B 7 N 6 B w O i u M A A A A A A O g A A A A A I A A C A A A A C + 3 X + m U 8 0 v e v n P S 9 M U z N I p p y P h o A N Z t v F z o 6 l C p N + S b F A A A A C 0 X f N a f p 8 k F x T 1 / D M F 8 W I W m N Z S 5 k y C x 0 O 9 G z g o M V P v R Y 4 U 4 O Y j + n 7 N e m 4 I v / n U e u f / a l W R u A Q 4 z Q e Z A d B b s Z 3 x a M b l J r k r i 1 F G 3 F 9 J X p J 5 N 0 A A A A B V w 1 r R A Q Y x x X b T n u U N 4 / G g f c g 9 E B S y K P s z I 2 G 4 x 7 Q q r j C P R s 1 + B T B J 0 T A G r g M 9 o 1 G r D j r q / 1 S 6 Z Y a w 5 R T G H C t I < / D a t a M a s h u p > 
</file>

<file path=customXml/itemProps1.xml><?xml version="1.0" encoding="utf-8"?>
<ds:datastoreItem xmlns:ds="http://schemas.openxmlformats.org/officeDocument/2006/customXml" ds:itemID="{F99D4048-4B1F-44AA-A0AD-7FA9C653CC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Data&amp;calculations</vt:lpstr>
      <vt:lpstr>Detailed Analysis</vt:lpstr>
      <vt:lpstr>Summary Dashboard</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KODAVALLURI DINESH SAI</dc:creator>
  <cp:lastModifiedBy>WIN10</cp:lastModifiedBy>
  <dcterms:created xsi:type="dcterms:W3CDTF">2025-09-15T05:46:54Z</dcterms:created>
  <dcterms:modified xsi:type="dcterms:W3CDTF">2025-10-03T13:31:19Z</dcterms:modified>
</cp:coreProperties>
</file>