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202300"/>
  <mc:AlternateContent xmlns:mc="http://schemas.openxmlformats.org/markup-compatibility/2006">
    <mc:Choice Requires="x15">
      <x15ac:absPath xmlns:x15ac="http://schemas.microsoft.com/office/spreadsheetml/2010/11/ac" url="D:\C_N\EXCEL\case_study\CPI\"/>
    </mc:Choice>
  </mc:AlternateContent>
  <xr:revisionPtr revIDLastSave="0" documentId="13_ncr:1_{44DBDB90-F069-46BA-902F-5F9AA0A82E06}" xr6:coauthVersionLast="47" xr6:coauthVersionMax="47" xr10:uidLastSave="{00000000-0000-0000-0000-000000000000}"/>
  <bookViews>
    <workbookView xWindow="-108" yWindow="-108" windowWidth="23256" windowHeight="13176" tabRatio="860" xr2:uid="{21BC3FD1-DEDF-4B07-8FC3-1D75FD0114BE}"/>
  </bookViews>
  <sheets>
    <sheet name="Raw_data" sheetId="1" r:id="rId1"/>
    <sheet name="Main_data" sheetId="3" r:id="rId2"/>
    <sheet name="Solution 1" sheetId="5" r:id="rId3"/>
    <sheet name="Solution 2" sheetId="6" r:id="rId4"/>
    <sheet name="Solution 3" sheetId="19" r:id="rId5"/>
    <sheet name="Solution 4" sheetId="21" r:id="rId6"/>
    <sheet name="Solution 5" sheetId="14" r:id="rId7"/>
    <sheet name="About CPI" sheetId="15" r:id="rId8"/>
    <sheet name="p.statement" sheetId="2" r:id="rId9"/>
    <sheet name="Understanding" sheetId="13" r:id="rId10"/>
    <sheet name="Communication 1" sheetId="17" r:id="rId11"/>
    <sheet name="Communication 2" sheetId="18" r:id="rId12"/>
    <sheet name="Communication 3" sheetId="20" r:id="rId13"/>
    <sheet name="Communication 4" sheetId="22" r:id="rId14"/>
    <sheet name="Communication 5" sheetId="23" r:id="rId15"/>
    <sheet name="Summary_Sheet" sheetId="24" r:id="rId16"/>
  </sheets>
  <definedNames>
    <definedName name="_xlnm._FilterDatabase" localSheetId="1" hidden="1">Main_data!$A$1:$AE$373</definedName>
    <definedName name="_xlnm._FilterDatabase" localSheetId="0" hidden="1">Raw_data!$A$1:$AD$373</definedName>
    <definedName name="_xlnm._FilterDatabase" localSheetId="3" hidden="1">'Solution 2'!$A$5:$D$93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R8" i="21"/>
  <c r="R9" i="21"/>
  <c r="R10" i="21"/>
  <c r="R11" i="21"/>
  <c r="R12" i="21"/>
  <c r="R13" i="21"/>
  <c r="R14" i="21"/>
  <c r="R15" i="21"/>
  <c r="R16" i="21"/>
  <c r="R7" i="21"/>
  <c r="Q8" i="21"/>
  <c r="Q9" i="21"/>
  <c r="Q10" i="21"/>
  <c r="Q11" i="21"/>
  <c r="Q12" i="21"/>
  <c r="Q13" i="21"/>
  <c r="Q14" i="21"/>
  <c r="Q15" i="21"/>
  <c r="Q16" i="21"/>
  <c r="Q7" i="21"/>
  <c r="P8" i="21"/>
  <c r="P9" i="21"/>
  <c r="P10" i="21"/>
  <c r="P11" i="21"/>
  <c r="P12" i="21"/>
  <c r="P13" i="21"/>
  <c r="P14" i="21"/>
  <c r="P15" i="21"/>
  <c r="P16" i="21"/>
  <c r="P7" i="21"/>
  <c r="E40" i="19"/>
  <c r="E39" i="19"/>
  <c r="D40" i="19"/>
  <c r="D39" i="19"/>
  <c r="D6" i="19"/>
  <c r="N19" i="19"/>
  <c r="O19" i="19"/>
  <c r="P19" i="19"/>
  <c r="Q19" i="19"/>
  <c r="F19" i="19"/>
  <c r="G19" i="19"/>
  <c r="H19" i="19"/>
  <c r="I19" i="19"/>
  <c r="J19" i="19"/>
  <c r="K19" i="19"/>
  <c r="L19" i="19"/>
  <c r="M19" i="19"/>
  <c r="E19" i="19"/>
  <c r="E22" i="19" s="1"/>
  <c r="F22" i="19" s="1"/>
  <c r="D7" i="6"/>
  <c r="D8" i="6"/>
  <c r="D9" i="6"/>
  <c r="D10" i="6"/>
  <c r="D11" i="6"/>
  <c r="D12" i="6"/>
  <c r="F19" i="5"/>
  <c r="G19" i="5"/>
  <c r="H19" i="5"/>
  <c r="I19" i="5"/>
  <c r="J19" i="5"/>
  <c r="K19" i="5"/>
  <c r="E19" i="5"/>
  <c r="F18" i="5"/>
  <c r="G18" i="5"/>
  <c r="H18" i="5"/>
  <c r="I18" i="5"/>
  <c r="J18" i="5"/>
  <c r="K18" i="5"/>
  <c r="E18" i="5"/>
  <c r="F20" i="5"/>
  <c r="G20" i="5"/>
  <c r="H20" i="5"/>
  <c r="I20" i="5"/>
  <c r="J20" i="5"/>
  <c r="K20" i="5"/>
  <c r="E20" i="5"/>
  <c r="L14" i="5"/>
  <c r="L15" i="5"/>
  <c r="L13" i="5"/>
  <c r="K14" i="5"/>
  <c r="K15" i="5"/>
  <c r="K13" i="5"/>
  <c r="J14" i="5"/>
  <c r="J15" i="5"/>
  <c r="J13" i="5"/>
  <c r="I14" i="5"/>
  <c r="I15" i="5"/>
  <c r="I13" i="5"/>
  <c r="H14" i="5"/>
  <c r="H15" i="5"/>
  <c r="H13" i="5"/>
  <c r="G14" i="5"/>
  <c r="G15" i="5"/>
  <c r="G13" i="5"/>
  <c r="F14" i="5"/>
  <c r="F15" i="5"/>
  <c r="E14" i="5"/>
  <c r="E15" i="5"/>
  <c r="F13" i="5"/>
  <c r="E13" i="5"/>
  <c r="E21" i="19" l="1"/>
  <c r="F21" i="19" s="1"/>
  <c r="AE10" i="14"/>
  <c r="AE11" i="14"/>
  <c r="AE12" i="14"/>
  <c r="AE13" i="14"/>
  <c r="AE14" i="14"/>
  <c r="AE15" i="14"/>
  <c r="AE16" i="14"/>
  <c r="AE17" i="14"/>
  <c r="AE18" i="14"/>
  <c r="AE19" i="14"/>
  <c r="AE20" i="14"/>
  <c r="AE21" i="14"/>
  <c r="AE22" i="14"/>
  <c r="AE23" i="14"/>
  <c r="AE24" i="14"/>
  <c r="AE25" i="14"/>
  <c r="AE26" i="14"/>
  <c r="AE27" i="14"/>
  <c r="AE28" i="14"/>
  <c r="AE29" i="14"/>
  <c r="AE30" i="14"/>
  <c r="AE31" i="14"/>
  <c r="AE32" i="14"/>
  <c r="AE33" i="14"/>
  <c r="AE34" i="14"/>
  <c r="AE35" i="14"/>
  <c r="AE9" i="14"/>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Y263" i="3" l="1"/>
  <c r="W263" i="3"/>
  <c r="G263" i="3"/>
  <c r="H263" i="3"/>
  <c r="I263" i="3"/>
  <c r="J263" i="3"/>
  <c r="K263" i="3"/>
  <c r="L263" i="3"/>
  <c r="M263" i="3"/>
  <c r="N263" i="3"/>
  <c r="O263" i="3"/>
  <c r="Q263" i="3"/>
  <c r="E263" i="3"/>
  <c r="R260" i="3"/>
  <c r="S260" i="3"/>
  <c r="T260" i="3"/>
  <c r="U260" i="3"/>
  <c r="Z260" i="3"/>
  <c r="AA260" i="3"/>
  <c r="AB260" i="3"/>
  <c r="AC260" i="3"/>
  <c r="AD260" i="3"/>
  <c r="AE260" i="3"/>
  <c r="F260" i="3"/>
  <c r="P260" i="3"/>
  <c r="X260" i="3"/>
  <c r="V2" i="3"/>
  <c r="V5" i="3"/>
  <c r="V8" i="3"/>
  <c r="V11" i="3"/>
  <c r="V14" i="3"/>
  <c r="V17" i="3"/>
  <c r="V20" i="3"/>
  <c r="V23" i="3"/>
  <c r="V26" i="3"/>
  <c r="V29" i="3"/>
  <c r="V32" i="3"/>
  <c r="V35" i="3"/>
  <c r="V38" i="3"/>
  <c r="V41" i="3"/>
  <c r="V44" i="3"/>
  <c r="V47" i="3"/>
  <c r="V50" i="3"/>
  <c r="V53" i="3"/>
  <c r="V56" i="3"/>
  <c r="V59" i="3"/>
  <c r="V62" i="3"/>
  <c r="V65" i="3"/>
  <c r="V68" i="3"/>
  <c r="V71" i="3"/>
  <c r="V74" i="3"/>
  <c r="V77" i="3"/>
  <c r="V80" i="3"/>
  <c r="V83" i="3"/>
  <c r="V86" i="3"/>
  <c r="V89" i="3"/>
  <c r="V92" i="3"/>
  <c r="V95" i="3"/>
  <c r="V98" i="3"/>
  <c r="V101" i="3"/>
  <c r="V104" i="3"/>
  <c r="V107" i="3"/>
  <c r="V110" i="3"/>
  <c r="V113" i="3"/>
  <c r="V116" i="3"/>
  <c r="V119" i="3"/>
  <c r="V122" i="3"/>
  <c r="V125" i="3"/>
  <c r="V128" i="3"/>
  <c r="V131" i="3"/>
  <c r="V134" i="3"/>
  <c r="V137" i="3"/>
  <c r="V140" i="3"/>
  <c r="V143" i="3"/>
  <c r="V146" i="3"/>
  <c r="V149" i="3"/>
  <c r="V152" i="3"/>
  <c r="V155" i="3"/>
  <c r="V158" i="3"/>
  <c r="V161" i="3"/>
  <c r="V164" i="3"/>
  <c r="V167" i="3"/>
  <c r="V170" i="3"/>
  <c r="V173" i="3"/>
  <c r="V176" i="3"/>
  <c r="V179" i="3"/>
  <c r="V182" i="3"/>
  <c r="V185" i="3"/>
  <c r="V188" i="3"/>
  <c r="V191" i="3"/>
  <c r="V194" i="3"/>
  <c r="V197" i="3"/>
  <c r="V200" i="3"/>
  <c r="V203" i="3"/>
  <c r="V206" i="3"/>
  <c r="V209" i="3"/>
  <c r="V212" i="3"/>
  <c r="V215" i="3"/>
  <c r="V218" i="3"/>
  <c r="V221" i="3"/>
  <c r="V224" i="3"/>
  <c r="V227" i="3"/>
  <c r="V230" i="3"/>
  <c r="V233" i="3"/>
  <c r="V236" i="3"/>
  <c r="V239" i="3"/>
  <c r="V242" i="3"/>
  <c r="V245" i="3"/>
  <c r="V248" i="3"/>
  <c r="V251" i="3"/>
  <c r="V254" i="3"/>
  <c r="V257" i="3"/>
  <c r="V260" i="3"/>
  <c r="V266" i="3"/>
  <c r="V269" i="3"/>
  <c r="V272" i="3"/>
  <c r="V275" i="3"/>
  <c r="V278" i="3"/>
  <c r="V281" i="3"/>
  <c r="V284" i="3"/>
  <c r="V287" i="3"/>
  <c r="V290" i="3"/>
  <c r="V293" i="3" s="1"/>
  <c r="V296" i="3" s="1"/>
  <c r="V299" i="3"/>
  <c r="V302" i="3"/>
  <c r="V305" i="3"/>
  <c r="V308" i="3"/>
  <c r="V311" i="3"/>
  <c r="V314" i="3"/>
  <c r="V317" i="3"/>
  <c r="V320" i="3"/>
  <c r="V323" i="3"/>
  <c r="V326" i="3"/>
  <c r="V329" i="3"/>
  <c r="V332" i="3"/>
  <c r="V335" i="3"/>
  <c r="V338" i="3"/>
  <c r="V341" i="3"/>
  <c r="V344" i="3"/>
  <c r="V347" i="3"/>
  <c r="V350" i="3"/>
  <c r="V353" i="3"/>
  <c r="V356" i="3"/>
  <c r="V359" i="3"/>
  <c r="V362" i="3"/>
  <c r="V365" i="3"/>
  <c r="V368" i="3" s="1"/>
  <c r="V371" i="3" s="1"/>
  <c r="AE261" i="3" l="1"/>
  <c r="N264" i="3"/>
  <c r="AC261" i="3"/>
  <c r="M264" i="3"/>
  <c r="M265" i="3" s="1"/>
  <c r="S261" i="3"/>
  <c r="O264" i="3"/>
  <c r="I264" i="3"/>
  <c r="I265" i="3" s="1"/>
  <c r="T261" i="3"/>
  <c r="T262" i="3" s="1"/>
  <c r="X261" i="3"/>
  <c r="F261" i="3"/>
  <c r="F262" i="3" s="1"/>
  <c r="Q264" i="3"/>
  <c r="Q265" i="3" s="1"/>
  <c r="L264" i="3"/>
  <c r="L265" i="3" s="1"/>
  <c r="AA261" i="3"/>
  <c r="K264" i="3"/>
  <c r="J264" i="3"/>
  <c r="H264" i="3"/>
  <c r="H265" i="3" s="1"/>
  <c r="P261" i="3"/>
  <c r="P262" i="3" s="1"/>
  <c r="E264" i="3"/>
  <c r="S262" i="3"/>
  <c r="S263" i="3" s="1"/>
  <c r="G264" i="3"/>
  <c r="G265" i="3" s="1"/>
  <c r="AD261" i="3"/>
  <c r="AD262" i="3" s="1"/>
  <c r="U261" i="3"/>
  <c r="AB261" i="3"/>
  <c r="AB262" i="3" s="1"/>
  <c r="X262" i="3"/>
  <c r="AE262" i="3"/>
  <c r="AE263" i="3" s="1"/>
  <c r="AE264" i="3" s="1"/>
  <c r="AE265" i="3" s="1"/>
  <c r="R261" i="3"/>
  <c r="W264" i="3"/>
  <c r="V265" i="3"/>
  <c r="Z261" i="3"/>
  <c r="AC262" i="3"/>
  <c r="AC263" i="3" s="1"/>
  <c r="AC264" i="3" s="1"/>
  <c r="AC265" i="3" s="1"/>
  <c r="O265" i="3"/>
  <c r="K265" i="3"/>
  <c r="N265" i="3"/>
  <c r="J265" i="3"/>
  <c r="Y264" i="3"/>
  <c r="P263" i="3" l="1"/>
  <c r="AA262" i="3"/>
  <c r="AA263" i="3" s="1"/>
  <c r="E265" i="3"/>
  <c r="AD263" i="3"/>
  <c r="AD264" i="3" s="1"/>
  <c r="F263" i="3"/>
  <c r="F264" i="3" s="1"/>
  <c r="AB263" i="3"/>
  <c r="T263" i="3"/>
  <c r="X263" i="3"/>
  <c r="X264" i="3" s="1"/>
  <c r="X265" i="3" s="1"/>
  <c r="U262" i="3"/>
  <c r="S264" i="3"/>
  <c r="S265" i="3" s="1"/>
  <c r="Z262" i="3"/>
  <c r="V264" i="3"/>
  <c r="W265" i="3"/>
  <c r="R262" i="3"/>
  <c r="Y265" i="3"/>
  <c r="U263" i="3" l="1"/>
  <c r="U264" i="3" s="1"/>
  <c r="U265" i="3" s="1"/>
  <c r="Z263" i="3"/>
  <c r="Z264" i="3" s="1"/>
  <c r="P264" i="3"/>
  <c r="P265" i="3" s="1"/>
  <c r="T264" i="3"/>
  <c r="T265" i="3" s="1"/>
  <c r="AB264" i="3"/>
  <c r="R263" i="3"/>
  <c r="AA264" i="3"/>
  <c r="F265" i="3"/>
  <c r="V263" i="3"/>
  <c r="AD265" i="3"/>
  <c r="Z265" i="3" l="1"/>
  <c r="AB265" i="3"/>
  <c r="AA265" i="3"/>
  <c r="R264" i="3"/>
  <c r="R265" i="3" l="1"/>
</calcChain>
</file>

<file path=xl/sharedStrings.xml><?xml version="1.0" encoding="utf-8"?>
<sst xmlns="http://schemas.openxmlformats.org/spreadsheetml/2006/main" count="2360" uniqueCount="133">
  <si>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</si>
  <si>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</si>
  <si>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</si>
  <si>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</si>
  <si>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</si>
  <si>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</si>
  <si>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</si>
  <si>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</si>
  <si>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</si>
  <si>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</si>
  <si>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</si>
  <si>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</si>
  <si>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</si>
  <si>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</si>
  <si>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</si>
  <si>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</si>
  <si>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</si>
  <si>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</si>
  <si>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</si>
  <si>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</si>
  <si>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</si>
  <si>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</si>
  <si>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</si>
  <si>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</si>
  <si>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</si>
  <si>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</si>
  <si>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</si>
  <si>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</si>
  <si>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</si>
  <si>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</si>
  <si>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</si>
  <si>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</si>
  <si>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</si>
  <si>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</si>
  <si>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</si>
  <si>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</si>
  <si>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</si>
  <si>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</si>
  <si>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</si>
  <si>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</si>
  <si>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</si>
  <si>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</si>
  <si>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</si>
  <si>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</si>
  <si>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</si>
  <si>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</si>
  <si>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</si>
  <si>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</si>
  <si>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</si>
  <si>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r>
      <t>·</t>
    </r>
    <r>
      <rPr>
        <sz val="7"/>
        <color theme="1"/>
        <rFont val="Times New Roman"/>
        <family val="1"/>
      </rPr>
      <t xml:space="preserve">        </t>
    </r>
    <r>
      <rPr>
        <sz val="11"/>
        <color theme="1"/>
        <rFont val="Calibri"/>
        <family val="2"/>
      </rPr>
      <t>Which broader category  has the highest contribution towards towards CPI calculation ,</t>
    </r>
  </si>
  <si>
    <r>
      <t>·</t>
    </r>
    <r>
      <rPr>
        <sz val="7"/>
        <color theme="1"/>
        <rFont val="Times New Roman"/>
        <family val="1"/>
      </rPr>
      <t xml:space="preserve">        </t>
    </r>
    <r>
      <rPr>
        <sz val="11"/>
        <color theme="1"/>
        <rFont val="Calibri"/>
        <family val="2"/>
      </rPr>
      <t>Contribution is calculated by evaluating the underlying index values for broader category and should add to 100% when contribution from different broader categories are added</t>
    </r>
  </si>
  <si>
    <t>Intoxicants</t>
  </si>
  <si>
    <t>Apparel</t>
  </si>
  <si>
    <t>Total</t>
  </si>
  <si>
    <r>
      <t>·</t>
    </r>
    <r>
      <rPr>
        <sz val="7"/>
        <color theme="1"/>
        <rFont val="Times New Roman"/>
        <family val="1"/>
      </rPr>
      <t xml:space="preserve">        </t>
    </r>
    <r>
      <rPr>
        <sz val="11"/>
        <color theme="1"/>
        <rFont val="Calibri"/>
        <family val="2"/>
      </rPr>
      <t>Create a graph depicting the growth rate Y-o-Y and identify the year with highest inflation rate ,</t>
    </r>
  </si>
  <si>
    <r>
      <t>·</t>
    </r>
    <r>
      <rPr>
        <sz val="7"/>
        <color theme="1"/>
        <rFont val="Times New Roman"/>
        <family val="1"/>
      </rPr>
      <t xml:space="preserve">        </t>
    </r>
    <r>
      <rPr>
        <sz val="11"/>
        <color theme="1"/>
        <rFont val="Calibri"/>
        <family val="2"/>
      </rPr>
      <t>Highlight the reason why the year has the highest inflation (based on research).  </t>
    </r>
  </si>
  <si>
    <t xml:space="preserve"> </t>
  </si>
  <si>
    <r>
      <t>·</t>
    </r>
    <r>
      <rPr>
        <sz val="7"/>
        <color theme="1"/>
        <rFont val="Times New Roman"/>
        <family val="1"/>
      </rPr>
      <t xml:space="preserve">        </t>
    </r>
    <r>
      <rPr>
        <sz val="11"/>
        <color theme="1"/>
        <rFont val="Calibri"/>
        <family val="2"/>
      </rPr>
      <t>Investigate trends in the prices of broader food bucket category and evaluate month-on-month changes. Highlight month with highest and lowest food inflation,</t>
    </r>
  </si>
  <si>
    <r>
      <t>·</t>
    </r>
    <r>
      <rPr>
        <sz val="7"/>
        <color theme="1"/>
        <rFont val="Times New Roman"/>
        <family val="1"/>
      </rPr>
      <t xml:space="preserve">        </t>
    </r>
    <r>
      <rPr>
        <sz val="11"/>
        <color theme="1"/>
        <rFont val="Calibri"/>
        <family val="2"/>
      </rPr>
      <t>Identify the absolute changes in inflation over the same 12 months period and identify the biggest individual category contributor (only within broader food category) towards inflation </t>
    </r>
  </si>
  <si>
    <t>Hint: You can consider Mar’20 as the onset of covid , and can compare the inflation trend before and after Mar’20 to see if there is a change in inflation % before and after.</t>
  </si>
  <si>
    <r>
      <t>·</t>
    </r>
    <r>
      <rPr>
        <sz val="7"/>
        <color theme="1"/>
        <rFont val="Times New Roman"/>
        <family val="1"/>
      </rPr>
      <t xml:space="preserve">        </t>
    </r>
    <r>
      <rPr>
        <sz val="11"/>
        <color theme="1"/>
        <rFont val="Calibri"/>
        <family val="2"/>
      </rPr>
      <t>For the purpose of this analysis, focus  only on the imported oil price fluctuations for years 2021 to 2023 (Month-on-month),</t>
    </r>
  </si>
  <si>
    <t>Identify trends in oil price change with change in inflation prices of all the categories and identify category whose inflation prices strongly changes with fluctuations in  imported oil price (Hint: you can use =correl function)</t>
  </si>
  <si>
    <t>Problem Statement</t>
  </si>
  <si>
    <t>Mon-Year</t>
  </si>
  <si>
    <t>Inflation</t>
  </si>
  <si>
    <t>Housing &amp; Household</t>
  </si>
  <si>
    <t>CPI :</t>
  </si>
  <si>
    <t>Why it matters:</t>
  </si>
  <si>
    <t>(I) Shows how expensive life is getting for the common household.</t>
  </si>
  <si>
    <t>(II) Central banks (like RBI, Federal Reserve) track it to decide interest rates.</t>
  </si>
  <si>
    <t>"CPI inflation is not just a statistic; it is the key indicator of cost of living and the anchor for economic policy."</t>
  </si>
  <si>
    <t>Data Overview:</t>
  </si>
  <si>
    <t>Data Timeline: 2013 Jan to 2023 May</t>
  </si>
  <si>
    <t>A trend of Y-o-Y increase in CPI (rural + urban) inflation starting 2017 for the entire basket of products combined.</t>
  </si>
  <si>
    <t>With India's retail inflation reaching a 3-month high of 5.55% in November 2023, largely due to a sharp rise in food prices. Analyze the following for 12 months ending May’23 ,</t>
  </si>
  <si>
    <t>Investigate how the onset and progression of the COVID-19 pandemic affected inflation rates in India. Analyse the Impact of key pandemic milestone ( first lockdown) on the CPI inflation %, specially focus on categories like healthcare, food, and essential services.</t>
  </si>
  <si>
    <t>Investigate how major global economic events (like imported crude oil price fluctuations) have influenced India's inflation. This can include an analysis of imported goods and their price trends. </t>
  </si>
  <si>
    <t>Based on the latest month’s data, identify the contribution of different broader categories (food, energy, transportation, education, etc.) towards the CPI basket.</t>
  </si>
  <si>
    <t xml:space="preserve"> Broader categories (buckets) can be created by combining similar categories into one bucket; Ex.: Meals, Beverages, Cereals, can be clubbed to create “Food” category, etc.</t>
  </si>
  <si>
    <t>PS2</t>
  </si>
  <si>
    <t>PS1</t>
  </si>
  <si>
    <t>There are 27 columns consist of different category, a column of sectors &amp; two columns of year and month respectiively which comes under CPI ,</t>
  </si>
  <si>
    <t>*</t>
  </si>
  <si>
    <t>Broader Food Category:</t>
  </si>
  <si>
    <t>Data cleaning :</t>
  </si>
  <si>
    <t xml:space="preserve">In the raw dataset there are some missing values and type error  </t>
  </si>
  <si>
    <r>
      <rPr>
        <b/>
        <sz val="16"/>
        <color theme="1"/>
        <rFont val="Aptos Narrow"/>
        <family val="2"/>
        <scheme val="minor"/>
      </rPr>
      <t>Missing values</t>
    </r>
    <r>
      <rPr>
        <sz val="16"/>
        <color theme="1"/>
        <rFont val="Aptos Narrow"/>
        <family val="2"/>
        <scheme val="minor"/>
      </rPr>
      <t xml:space="preserve"> are in all respected categories - to fix this missing values last 3 month's moving average has taken </t>
    </r>
  </si>
  <si>
    <r>
      <t>A</t>
    </r>
    <r>
      <rPr>
        <b/>
        <sz val="16"/>
        <color theme="1"/>
        <rFont val="Aptos Narrow"/>
        <family val="2"/>
        <scheme val="minor"/>
      </rPr>
      <t xml:space="preserve"> type mistake</t>
    </r>
    <r>
      <rPr>
        <sz val="16"/>
        <color theme="1"/>
        <rFont val="Aptos Narrow"/>
        <family val="2"/>
        <scheme val="minor"/>
      </rPr>
      <t xml:space="preserve"> was in the month column , "Marcrh"  replaced by  "March"</t>
    </r>
  </si>
  <si>
    <t>for the consumption basket.</t>
  </si>
  <si>
    <t xml:space="preserve">Data collected from GOI Website </t>
  </si>
  <si>
    <t>Crude Oil</t>
  </si>
  <si>
    <t>Co relation</t>
  </si>
  <si>
    <t>Sector- Rural+ urban</t>
  </si>
  <si>
    <t>Problem Statement 5</t>
  </si>
  <si>
    <t>For the purpose of this analysis, focus  only on the imported oil price fluctuations for years 2021 to 2023 (Month-on-month),</t>
  </si>
  <si>
    <t>Food</t>
  </si>
  <si>
    <t>Essential service</t>
  </si>
  <si>
    <t xml:space="preserve">Personal &amp; Leisure </t>
  </si>
  <si>
    <t>·        Which broader category  has the highest contribution towards towards CPI calculation ,</t>
  </si>
  <si>
    <t>·        Contribution is calculated by evaluating the underlying index values for broader category and should add to 100% when contribution from different broader categories are added</t>
  </si>
  <si>
    <t xml:space="preserve">Urban </t>
  </si>
  <si>
    <t xml:space="preserve">Rural + Urban </t>
  </si>
  <si>
    <t xml:space="preserve">Percentage contribution towards broader category </t>
  </si>
  <si>
    <t>·        Create a graph depicting the growth rate Y-o-Y and identify the year with highest inflation rate ,</t>
  </si>
  <si>
    <t>·        Highlight the reason why the year has the highest inflation (based on research).  </t>
  </si>
  <si>
    <t>Starting Month January</t>
  </si>
  <si>
    <t>Ending month December</t>
  </si>
  <si>
    <t>Inflation Rate</t>
  </si>
  <si>
    <t>Starting month January</t>
  </si>
  <si>
    <t>Ending Month December</t>
  </si>
  <si>
    <t>Inflation rate</t>
  </si>
  <si>
    <t>Inflation Rate:</t>
  </si>
  <si>
    <t>Minimum Inflation Rate</t>
  </si>
  <si>
    <t xml:space="preserve">Maximum Inflation Rate </t>
  </si>
  <si>
    <t xml:space="preserve">Maximum inflation rates </t>
  </si>
  <si>
    <t xml:space="preserve">Minimum inflation rates </t>
  </si>
  <si>
    <t>Essential Services</t>
  </si>
  <si>
    <t>This data consist of 372 records of different essential comodities across 3 Sectors (Rural, Urban and Rural+Urban)</t>
  </si>
  <si>
    <t xml:space="preserve"> The column named General Index represents - the weighted average of all these sub-indices,  representing the overall price level </t>
  </si>
  <si>
    <t>*Crude OIL price index ha taken from Indexmundi.com</t>
  </si>
  <si>
    <t>Inflation is a broad increase in the general prices of goods and services in an economy over a period of time</t>
  </si>
  <si>
    <t>(presented by Sourav Banerjee)</t>
  </si>
  <si>
    <r>
      <t xml:space="preserve">The </t>
    </r>
    <r>
      <rPr>
        <b/>
        <sz val="18"/>
        <color theme="5" tint="-0.249977111117893"/>
        <rFont val="Arial"/>
        <family val="2"/>
      </rPr>
      <t>Consumer Price Index (CPI)</t>
    </r>
    <r>
      <rPr>
        <sz val="18"/>
        <color theme="5" tint="-0.249977111117893"/>
        <rFont val="Arial"/>
        <family val="2"/>
      </rPr>
      <t xml:space="preserve"> </t>
    </r>
    <r>
      <rPr>
        <sz val="18"/>
        <color rgb="FF474747"/>
        <rFont val="Arial"/>
        <family val="2"/>
      </rPr>
      <t>is a measure of the average change over time in the prices paid by consumers</t>
    </r>
  </si>
  <si>
    <t>YEAR</t>
  </si>
  <si>
    <t>Case Study On CPI Inflation trends in India</t>
  </si>
  <si>
    <t>for a basket of consumer goods and services. </t>
  </si>
  <si>
    <t>The percentage change in CPI over a period of time (monthly, quarterly, anually) is called CPI Inflation.</t>
  </si>
  <si>
    <t xml:space="preserve">Based on the latest month’s data, identify the contribution of different broader categories (food, energy, transportation, education, etc.) towards the CPI basket. </t>
  </si>
  <si>
    <t>Broader categories (buckets) can be created by combining similar categories into one bucket; Ex.: Meals, Beverages, Cereals, can be clubbed to create “Food” category, etc.</t>
  </si>
  <si>
    <t>(III) Governments use it for wage indexation, pensions, subsidies, etc. playa major role in any economy on any country</t>
  </si>
  <si>
    <t xml:space="preserve">Investigate how the onset and progression of the COVID-19 pandemic affected inflation rates in India. Analyse the Impact of key pandemic milestone ( first lockdown) </t>
  </si>
  <si>
    <t>on the CPI inflation %, specially focus on categories like healthcare, food, and essential services.</t>
  </si>
  <si>
    <t xml:space="preserve">THANK YOU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</si>
</sst>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mmm/yyyy"/>
    <numFmt numFmtId="166" formatCode="0.000%"/>
    <numFmt numFmtId="167" formatCode="0.0"/>
  </numFmts>
  <fonts count="45" x14ac:knownFonts="1">
    <font>
      <sz val="11"/>
      <color theme="1"/>
      <name val="Aptos Narrow"/>
      <family val="2"/>
      <scheme val="minor"/>
    </font>
    <font>
      <b/>
      <sz val="11"/>
      <color theme="1"/>
      <name val="Aptos Narrow"/>
      <family val="2"/>
      <scheme val="minor"/>
    </font>
    <font>
      <sz val="11"/>
      <color theme="1"/>
      <name val="Calibri"/>
      <family val="2"/>
    </font>
    <font>
      <sz val="7"/>
      <color theme="1"/>
      <name val="Times New Roman"/>
      <family val="1"/>
    </font>
    <font>
      <sz val="11"/>
      <color theme="1"/>
      <name val="Symbol"/>
      <family val="1"/>
      <charset val="2"/>
    </font>
    <font>
      <sz val="11"/>
      <color theme="1"/>
      <name val="Aptos Narrow"/>
      <family val="2"/>
      <scheme val="minor"/>
    </font>
    <font>
      <b/>
      <u/>
      <sz val="11"/>
      <name val="Calibri"/>
      <family val="2"/>
    </font>
    <font>
      <b/>
      <sz val="11"/>
      <name val="Aptos Narrow"/>
      <family val="2"/>
      <scheme val="minor"/>
    </font>
    <font>
      <sz val="12"/>
      <color theme="1"/>
      <name val="Aptos Narrow"/>
      <family val="2"/>
      <scheme val="minor"/>
    </font>
    <font>
      <b/>
      <sz val="12"/>
      <color theme="1"/>
      <name val="Aptos Narrow"/>
      <family val="2"/>
      <scheme val="minor"/>
    </font>
    <font>
      <b/>
      <sz val="16"/>
      <color theme="1"/>
      <name val="Aptos Narrow"/>
      <family val="2"/>
      <scheme val="minor"/>
    </font>
    <font>
      <sz val="14"/>
      <color theme="1"/>
      <name val="Aptos Narrow"/>
      <family val="2"/>
      <scheme val="minor"/>
    </font>
    <font>
      <sz val="16"/>
      <color theme="1"/>
      <name val="Aptos Narrow"/>
      <family val="2"/>
      <scheme val="minor"/>
    </font>
    <font>
      <b/>
      <sz val="18"/>
      <color theme="1"/>
      <name val="Aptos Narrow"/>
      <family val="2"/>
      <scheme val="minor"/>
    </font>
    <font>
      <b/>
      <sz val="18"/>
      <color theme="1"/>
      <name val="Calibri"/>
      <family val="2"/>
    </font>
    <font>
      <b/>
      <sz val="20"/>
      <color theme="1"/>
      <name val="Aptos Narrow"/>
      <family val="2"/>
      <scheme val="minor"/>
    </font>
    <font>
      <sz val="18"/>
      <color theme="1"/>
      <name val="Aptos Narrow"/>
      <family val="2"/>
      <scheme val="minor"/>
    </font>
    <font>
      <sz val="20"/>
      <color theme="1"/>
      <name val="Aptos Narrow"/>
      <family val="2"/>
      <scheme val="minor"/>
    </font>
    <font>
      <b/>
      <sz val="20"/>
      <color rgb="FFFF0000"/>
      <name val="Aptos Narrow"/>
      <family val="2"/>
      <scheme val="minor"/>
    </font>
    <font>
      <sz val="20"/>
      <color rgb="FFFF0000"/>
      <name val="Aptos Narrow"/>
      <family val="2"/>
      <scheme val="minor"/>
    </font>
    <font>
      <sz val="11"/>
      <color theme="1"/>
      <name val="Arial"/>
      <family val="2"/>
    </font>
    <font>
      <b/>
      <sz val="11"/>
      <color theme="1"/>
      <name val="Arial"/>
      <family val="2"/>
    </font>
    <font>
      <b/>
      <sz val="14"/>
      <color theme="1"/>
      <name val="Arial"/>
      <family val="2"/>
    </font>
    <font>
      <sz val="11"/>
      <color rgb="FF333333"/>
      <name val="Arial"/>
      <family val="2"/>
    </font>
    <font>
      <b/>
      <sz val="18"/>
      <color theme="1"/>
      <name val="Arial"/>
      <family val="2"/>
    </font>
    <font>
      <b/>
      <sz val="12"/>
      <color theme="1"/>
      <name val="Arial"/>
      <family val="2"/>
    </font>
    <font>
      <sz val="12"/>
      <color theme="1"/>
      <name val="Arial"/>
      <family val="2"/>
    </font>
    <font>
      <sz val="14"/>
      <color theme="1"/>
      <name val="Arial"/>
      <family val="2"/>
    </font>
    <font>
      <b/>
      <sz val="11"/>
      <color rgb="FF000000"/>
      <name val="Aptos Narrow"/>
      <family val="2"/>
      <scheme val="minor"/>
    </font>
    <font>
      <sz val="11"/>
      <color rgb="FF000000"/>
      <name val="Aptos Narrow"/>
      <family val="2"/>
      <scheme val="minor"/>
    </font>
    <font>
      <b/>
      <sz val="12"/>
      <name val="Arial"/>
      <family val="2"/>
    </font>
    <font>
      <sz val="12"/>
      <name val="Arial"/>
      <family val="2"/>
    </font>
    <font>
      <b/>
      <sz val="12"/>
      <color rgb="FFFF0000"/>
      <name val="Arial"/>
      <family val="2"/>
    </font>
    <font>
      <b/>
      <sz val="12"/>
      <color rgb="FF0070C0"/>
      <name val="Arial"/>
      <family val="2"/>
    </font>
    <font>
      <b/>
      <sz val="11"/>
      <color rgb="FFFF0000"/>
      <name val="Aptos Narrow"/>
      <family val="2"/>
      <scheme val="minor"/>
    </font>
    <font>
      <b/>
      <sz val="11"/>
      <color theme="1"/>
      <name val="Calibri"/>
      <family val="2"/>
    </font>
    <font>
      <b/>
      <sz val="13.5"/>
      <color theme="1"/>
      <name val="Aptos Narrow"/>
      <family val="2"/>
      <scheme val="minor"/>
    </font>
    <font>
      <b/>
      <sz val="24"/>
      <color theme="5"/>
      <name val="Aptos Narrow"/>
      <family val="2"/>
      <scheme val="minor"/>
    </font>
    <font>
      <b/>
      <sz val="16"/>
      <color theme="1"/>
      <name val="Arial"/>
      <family val="2"/>
    </font>
    <font>
      <sz val="18"/>
      <color rgb="FF474747"/>
      <name val="Arial"/>
      <family val="2"/>
    </font>
    <font>
      <sz val="18"/>
      <color theme="5" tint="-0.249977111117893"/>
      <name val="Arial"/>
      <family val="2"/>
    </font>
    <font>
      <sz val="18"/>
      <name val="Arial"/>
      <family val="2"/>
    </font>
    <font>
      <b/>
      <sz val="36"/>
      <color rgb="FF002060"/>
      <name val="Aptos Narrow"/>
      <family val="2"/>
      <scheme val="minor"/>
    </font>
    <font>
      <b/>
      <sz val="18"/>
      <color theme="5" tint="-0.249977111117893"/>
      <name val="Arial"/>
      <family val="2"/>
    </font>
    <font>
      <b/>
      <sz val="36"/>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theme="5"/>
      </left>
      <right style="medium">
        <color theme="5"/>
      </right>
      <top style="medium">
        <color theme="5"/>
      </top>
      <bottom style="medium">
        <color theme="5"/>
      </bottom>
      <diagonal/>
    </border>
    <border>
      <left style="medium">
        <color theme="5"/>
      </left>
      <right/>
      <top style="medium">
        <color theme="5"/>
      </top>
      <bottom style="medium">
        <color theme="5"/>
      </bottom>
      <diagonal/>
    </border>
    <border>
      <left/>
      <right/>
      <top style="medium">
        <color theme="5"/>
      </top>
      <bottom style="medium">
        <color theme="5"/>
      </bottom>
      <diagonal/>
    </border>
    <border>
      <left/>
      <right style="medium">
        <color theme="5"/>
      </right>
      <top style="medium">
        <color theme="5"/>
      </top>
      <bottom style="medium">
        <color theme="5"/>
      </bottom>
      <diagonal/>
    </border>
    <border>
      <left style="medium">
        <color theme="5"/>
      </left>
      <right/>
      <top style="medium">
        <color theme="5"/>
      </top>
      <bottom/>
      <diagonal/>
    </border>
    <border>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top/>
      <bottom style="medium">
        <color theme="5"/>
      </bottom>
      <diagonal/>
    </border>
    <border>
      <left/>
      <right style="medium">
        <color theme="5"/>
      </right>
      <top/>
      <bottom style="medium">
        <color theme="5"/>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222">
    <xf numFmtId="0" fontId="0" fillId="0" borderId="0" xfId="0"/>
    <xf numFmtId="0" fontId="4" fillId="0" borderId="0" xfId="0" applyFont="1" applyAlignment="1">
      <alignment horizontal="left" vertical="center" indent="10"/>
    </xf>
    <xf numFmtId="0" fontId="1" fillId="0" borderId="0" xfId="0" applyFont="1"/>
    <xf numFmtId="10" fontId="0" fillId="0" borderId="0" xfId="1" applyNumberFormat="1" applyFont="1"/>
    <xf numFmtId="0" fontId="1" fillId="0" borderId="10" xfId="0" applyFont="1" applyBorder="1"/>
    <xf numFmtId="0" fontId="1" fillId="0" borderId="11" xfId="0" applyFont="1" applyBorder="1"/>
    <xf numFmtId="0" fontId="2" fillId="0" borderId="0" xfId="0" applyFont="1"/>
    <xf numFmtId="0" fontId="2" fillId="0" borderId="0" xfId="0" applyFont="1" applyAlignment="1">
      <alignment horizontal="left" vertical="center" indent="10"/>
    </xf>
    <xf numFmtId="0" fontId="6" fillId="0" borderId="0" xfId="0" applyFont="1" applyAlignment="1">
      <alignment vertical="center"/>
    </xf>
    <xf numFmtId="0" fontId="7" fillId="0" borderId="0" xfId="0" applyFont="1"/>
    <xf numFmtId="2" fontId="0" fillId="0" borderId="0" xfId="0" applyNumberFormat="1"/>
    <xf numFmtId="165" fontId="1" fillId="0" borderId="0" xfId="0" applyNumberFormat="1" applyFont="1"/>
    <xf numFmtId="165" fontId="0" fillId="0" borderId="0" xfId="0" applyNumberFormat="1"/>
    <xf numFmtId="2" fontId="0" fillId="0" borderId="4" xfId="0" applyNumberFormat="1" applyBorder="1"/>
    <xf numFmtId="2" fontId="0" fillId="0" borderId="8" xfId="0" applyNumberFormat="1" applyBorder="1"/>
    <xf numFmtId="2" fontId="0" fillId="0" borderId="6" xfId="0" applyNumberFormat="1" applyBorder="1"/>
    <xf numFmtId="2" fontId="0" fillId="0" borderId="2" xfId="0" applyNumberFormat="1" applyBorder="1"/>
    <xf numFmtId="2" fontId="0" fillId="0" borderId="7" xfId="0" applyNumberFormat="1" applyBorder="1"/>
    <xf numFmtId="0" fontId="11" fillId="0" borderId="0" xfId="0" applyFont="1"/>
    <xf numFmtId="0" fontId="12" fillId="0" borderId="0" xfId="0" applyFont="1"/>
    <xf numFmtId="0" fontId="13" fillId="0" borderId="0" xfId="0" applyFont="1"/>
    <xf numFmtId="0" fontId="10" fillId="2" borderId="0" xfId="0" applyFont="1" applyFill="1"/>
    <xf numFmtId="0" fontId="0" fillId="2" borderId="0" xfId="0" applyFill="1"/>
    <xf numFmtId="0" fontId="2" fillId="0" borderId="0" xfId="0" applyFont="1" applyAlignment="1">
      <alignment horizontal="left" vertical="center"/>
    </xf>
    <xf numFmtId="0" fontId="0" fillId="0" borderId="0" xfId="0" applyAlignment="1">
      <alignment horizontal="center" vertical="center"/>
    </xf>
    <xf numFmtId="0" fontId="10" fillId="0" borderId="0" xfId="0" applyFont="1"/>
    <xf numFmtId="0" fontId="13" fillId="0" borderId="0" xfId="0" applyFont="1" applyAlignment="1">
      <alignment horizontal="center" vertical="center"/>
    </xf>
    <xf numFmtId="0" fontId="14" fillId="0" borderId="0" xfId="0" applyFont="1" applyAlignment="1">
      <alignment horizontal="left" vertical="center"/>
    </xf>
    <xf numFmtId="0" fontId="16" fillId="0" borderId="0" xfId="0" applyFont="1"/>
    <xf numFmtId="0" fontId="17" fillId="0" borderId="0" xfId="0" applyFont="1"/>
    <xf numFmtId="0" fontId="14" fillId="0" borderId="0" xfId="0" applyFont="1"/>
    <xf numFmtId="0" fontId="16" fillId="0" borderId="0" xfId="0" applyFont="1" applyAlignment="1">
      <alignment horizontal="left" vertical="center"/>
    </xf>
    <xf numFmtId="0" fontId="12" fillId="0" borderId="0" xfId="0" applyFont="1" applyAlignment="1">
      <alignment horizontal="left"/>
    </xf>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20" fillId="0" borderId="0" xfId="0" applyFont="1" applyAlignment="1">
      <alignment horizontal="left" vertical="center" indent="1"/>
    </xf>
    <xf numFmtId="0" fontId="20" fillId="0" borderId="0" xfId="0" applyFont="1" applyAlignment="1">
      <alignment horizontal="left" vertical="center" indent="2"/>
    </xf>
    <xf numFmtId="0" fontId="21" fillId="0" borderId="0" xfId="0" applyFont="1" applyAlignment="1">
      <alignment vertical="center"/>
    </xf>
    <xf numFmtId="0" fontId="21" fillId="0" borderId="0" xfId="0" applyFont="1" applyAlignment="1">
      <alignment horizontal="left" vertical="center" indent="1"/>
    </xf>
    <xf numFmtId="0" fontId="20" fillId="0" borderId="0" xfId="0" applyFont="1" applyAlignment="1">
      <alignment vertical="center"/>
    </xf>
    <xf numFmtId="0" fontId="22" fillId="0" borderId="0" xfId="0" applyFont="1"/>
    <xf numFmtId="0" fontId="22" fillId="0" borderId="0" xfId="0" applyFont="1" applyAlignment="1">
      <alignment vertical="center"/>
    </xf>
    <xf numFmtId="0" fontId="21" fillId="0" borderId="0" xfId="0" applyFont="1" applyAlignment="1">
      <alignment horizontal="left"/>
    </xf>
    <xf numFmtId="165" fontId="21" fillId="0" borderId="0" xfId="0" applyNumberFormat="1" applyFont="1"/>
    <xf numFmtId="0" fontId="23" fillId="0" borderId="0" xfId="0" applyFont="1" applyAlignment="1">
      <alignment horizontal="right" vertical="center" wrapText="1"/>
    </xf>
    <xf numFmtId="2" fontId="9" fillId="0" borderId="0" xfId="0" applyNumberFormat="1" applyFont="1"/>
    <xf numFmtId="0" fontId="24" fillId="0" borderId="0" xfId="0" applyFont="1" applyAlignment="1">
      <alignment horizontal="left" vertical="center" indent="10"/>
    </xf>
    <xf numFmtId="165" fontId="20" fillId="0" borderId="0" xfId="0" applyNumberFormat="1" applyFont="1"/>
    <xf numFmtId="0" fontId="26" fillId="0" borderId="0" xfId="0" applyFont="1"/>
    <xf numFmtId="0" fontId="20" fillId="0" borderId="0" xfId="1" applyNumberFormat="1" applyFont="1" applyFill="1" applyBorder="1"/>
    <xf numFmtId="164" fontId="20" fillId="0" borderId="0" xfId="0" applyNumberFormat="1" applyFont="1"/>
    <xf numFmtId="0" fontId="24" fillId="0" borderId="0" xfId="0" applyFont="1"/>
    <xf numFmtId="0" fontId="27" fillId="0" borderId="0" xfId="1" applyNumberFormat="1" applyFont="1" applyFill="1" applyBorder="1"/>
    <xf numFmtId="0" fontId="27" fillId="0" borderId="0" xfId="0" applyFont="1"/>
    <xf numFmtId="0" fontId="24" fillId="0" borderId="0" xfId="0" applyFont="1" applyAlignment="1">
      <alignment horizontal="center" vertical="center"/>
    </xf>
    <xf numFmtId="0" fontId="24" fillId="0" borderId="0" xfId="0" applyFont="1" applyAlignment="1">
      <alignment horizontal="left" vertical="center"/>
    </xf>
    <xf numFmtId="0" fontId="20" fillId="0" borderId="0" xfId="0" applyFont="1" applyAlignment="1">
      <alignment horizontal="left" vertical="center" indent="10"/>
    </xf>
    <xf numFmtId="0" fontId="25" fillId="0" borderId="0" xfId="0" applyFont="1"/>
    <xf numFmtId="164" fontId="25" fillId="0" borderId="0" xfId="0" applyNumberFormat="1" applyFont="1"/>
    <xf numFmtId="164" fontId="27" fillId="0" borderId="0" xfId="1" applyNumberFormat="1" applyFont="1" applyFill="1" applyBorder="1"/>
    <xf numFmtId="0" fontId="28" fillId="0" borderId="0" xfId="0" applyFont="1"/>
    <xf numFmtId="0" fontId="29" fillId="0" borderId="0" xfId="0" applyFont="1"/>
    <xf numFmtId="0" fontId="22" fillId="0" borderId="1" xfId="0" applyFont="1" applyBorder="1"/>
    <xf numFmtId="0" fontId="22" fillId="0" borderId="7" xfId="0" applyFont="1" applyBorder="1"/>
    <xf numFmtId="165" fontId="22" fillId="0" borderId="7" xfId="0" applyNumberFormat="1" applyFont="1" applyBorder="1"/>
    <xf numFmtId="0" fontId="22" fillId="0" borderId="2" xfId="0" applyFont="1" applyBorder="1"/>
    <xf numFmtId="0" fontId="27" fillId="0" borderId="3" xfId="0" applyFont="1" applyBorder="1"/>
    <xf numFmtId="165" fontId="27" fillId="0" borderId="0" xfId="0" applyNumberFormat="1" applyFont="1"/>
    <xf numFmtId="0" fontId="27" fillId="0" borderId="4" xfId="0" applyFont="1" applyBorder="1"/>
    <xf numFmtId="0" fontId="27" fillId="0" borderId="5" xfId="0" applyFont="1" applyBorder="1"/>
    <xf numFmtId="0" fontId="27" fillId="0" borderId="8" xfId="0" applyFont="1" applyBorder="1"/>
    <xf numFmtId="165" fontId="27" fillId="0" borderId="8" xfId="0" applyNumberFormat="1" applyFont="1" applyBorder="1"/>
    <xf numFmtId="0" fontId="27" fillId="0" borderId="6" xfId="0" applyFont="1" applyBorder="1"/>
    <xf numFmtId="0" fontId="27" fillId="0" borderId="1" xfId="0" applyFont="1" applyBorder="1"/>
    <xf numFmtId="0" fontId="25" fillId="0" borderId="4" xfId="0" applyFont="1" applyBorder="1"/>
    <xf numFmtId="0" fontId="27" fillId="0" borderId="8" xfId="1" applyNumberFormat="1" applyFont="1" applyFill="1" applyBorder="1"/>
    <xf numFmtId="0" fontId="25" fillId="0" borderId="6" xfId="0" applyFont="1" applyBorder="1"/>
    <xf numFmtId="164" fontId="22" fillId="0" borderId="3" xfId="0" applyNumberFormat="1" applyFont="1" applyBorder="1"/>
    <xf numFmtId="164" fontId="27" fillId="0" borderId="4" xfId="1" applyNumberFormat="1" applyFont="1" applyFill="1" applyBorder="1"/>
    <xf numFmtId="0" fontId="22" fillId="0" borderId="3" xfId="0" applyFont="1" applyBorder="1"/>
    <xf numFmtId="165" fontId="22" fillId="0" borderId="5" xfId="0" applyNumberFormat="1" applyFont="1" applyBorder="1"/>
    <xf numFmtId="164" fontId="27" fillId="0" borderId="8" xfId="0" applyNumberFormat="1" applyFont="1" applyBorder="1"/>
    <xf numFmtId="164" fontId="27" fillId="0" borderId="6" xfId="0" applyNumberFormat="1" applyFont="1" applyBorder="1"/>
    <xf numFmtId="0" fontId="25" fillId="0" borderId="0" xfId="0" applyFont="1" applyAlignment="1">
      <alignment horizontal="center" vertical="center"/>
    </xf>
    <xf numFmtId="0" fontId="25" fillId="0" borderId="0" xfId="0" applyFont="1" applyAlignment="1">
      <alignment horizontal="left" vertical="center"/>
    </xf>
    <xf numFmtId="0" fontId="25" fillId="0" borderId="0" xfId="0" applyFont="1" applyAlignment="1">
      <alignment horizontal="left" vertical="center" indent="10"/>
    </xf>
    <xf numFmtId="0" fontId="30" fillId="0" borderId="0" xfId="0" applyFont="1"/>
    <xf numFmtId="0" fontId="31" fillId="0" borderId="0" xfId="0" applyFont="1"/>
    <xf numFmtId="0" fontId="26" fillId="0" borderId="0" xfId="0" applyFont="1" applyAlignment="1">
      <alignment vertical="center"/>
    </xf>
    <xf numFmtId="0" fontId="31" fillId="0" borderId="0" xfId="0" applyFont="1" applyAlignment="1">
      <alignment horizontal="center"/>
    </xf>
    <xf numFmtId="0" fontId="26" fillId="0" borderId="0" xfId="0" applyFont="1" applyAlignment="1">
      <alignment horizontal="left" vertical="center" indent="1"/>
    </xf>
    <xf numFmtId="0" fontId="25" fillId="0" borderId="0" xfId="0" applyFont="1" applyAlignment="1">
      <alignment vertical="center"/>
    </xf>
    <xf numFmtId="0" fontId="25" fillId="0" borderId="0" xfId="0" applyFont="1" applyAlignment="1">
      <alignment horizontal="left" vertical="center" indent="2"/>
    </xf>
    <xf numFmtId="166" fontId="31" fillId="0" borderId="0" xfId="1" applyNumberFormat="1" applyFont="1" applyFill="1" applyBorder="1"/>
    <xf numFmtId="10" fontId="31" fillId="0" borderId="0" xfId="1" applyNumberFormat="1" applyFont="1" applyFill="1" applyBorder="1"/>
    <xf numFmtId="10" fontId="26" fillId="0" borderId="0" xfId="0" applyNumberFormat="1" applyFont="1"/>
    <xf numFmtId="164" fontId="31" fillId="0" borderId="0" xfId="1" applyNumberFormat="1" applyFont="1"/>
    <xf numFmtId="0" fontId="30" fillId="0" borderId="0" xfId="0" applyFont="1" applyAlignment="1">
      <alignment vertical="center"/>
    </xf>
    <xf numFmtId="0" fontId="31" fillId="0" borderId="0" xfId="0" applyFont="1" applyAlignment="1">
      <alignment horizontal="center" vertical="center"/>
    </xf>
    <xf numFmtId="0" fontId="25" fillId="0" borderId="0" xfId="0" applyFont="1" applyAlignment="1">
      <alignment vertical="center" wrapText="1"/>
    </xf>
    <xf numFmtId="0" fontId="8" fillId="0" borderId="0" xfId="0" applyFont="1"/>
    <xf numFmtId="164" fontId="26" fillId="0" borderId="0" xfId="1" applyNumberFormat="1" applyFont="1"/>
    <xf numFmtId="0" fontId="0" fillId="0" borderId="12" xfId="0" applyBorder="1"/>
    <xf numFmtId="164" fontId="1" fillId="0" borderId="0" xfId="1" applyNumberFormat="1" applyFont="1"/>
    <xf numFmtId="164" fontId="1" fillId="0" borderId="0" xfId="0" applyNumberFormat="1" applyFont="1"/>
    <xf numFmtId="0" fontId="9" fillId="0" borderId="0" xfId="0" applyFont="1"/>
    <xf numFmtId="10" fontId="9" fillId="0" borderId="0" xfId="0" applyNumberFormat="1" applyFont="1"/>
    <xf numFmtId="165" fontId="9" fillId="0" borderId="0" xfId="0" applyNumberFormat="1" applyFont="1"/>
    <xf numFmtId="165" fontId="34" fillId="0" borderId="0" xfId="0" applyNumberFormat="1" applyFont="1"/>
    <xf numFmtId="10" fontId="34" fillId="0" borderId="0" xfId="1" applyNumberFormat="1" applyFont="1"/>
    <xf numFmtId="0" fontId="34" fillId="0" borderId="0" xfId="0" applyFont="1"/>
    <xf numFmtId="0" fontId="1" fillId="0" borderId="0" xfId="0" applyFont="1" applyAlignment="1">
      <alignment horizontal="center" vertical="center"/>
    </xf>
    <xf numFmtId="0" fontId="35" fillId="0" borderId="0" xfId="0" applyFont="1" applyAlignment="1">
      <alignment horizontal="left" vertical="center"/>
    </xf>
    <xf numFmtId="165" fontId="1" fillId="0" borderId="9" xfId="0" applyNumberFormat="1" applyFont="1" applyBorder="1"/>
    <xf numFmtId="0" fontId="0" fillId="0" borderId="1" xfId="0" applyBorder="1"/>
    <xf numFmtId="0" fontId="0" fillId="0" borderId="3" xfId="0" applyBorder="1"/>
    <xf numFmtId="0" fontId="0" fillId="0" borderId="5" xfId="0" applyBorder="1"/>
    <xf numFmtId="164" fontId="0" fillId="0" borderId="0" xfId="1" applyNumberFormat="1" applyFont="1" applyBorder="1"/>
    <xf numFmtId="164" fontId="0" fillId="0" borderId="4" xfId="1" applyNumberFormat="1" applyFont="1" applyBorder="1"/>
    <xf numFmtId="164" fontId="0" fillId="0" borderId="8" xfId="1" applyNumberFormat="1" applyFont="1" applyBorder="1"/>
    <xf numFmtId="164" fontId="0" fillId="0" borderId="6" xfId="1" applyNumberFormat="1" applyFont="1" applyBorder="1"/>
    <xf numFmtId="0" fontId="36" fillId="0" borderId="0" xfId="0" applyFont="1" applyAlignme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vertical="center" wrapText="1"/>
    </xf>
    <xf numFmtId="0" fontId="0" fillId="0" borderId="0" xfId="0" applyAlignment="1">
      <alignment horizontal="left" vertical="center" indent="1"/>
    </xf>
    <xf numFmtId="0" fontId="1" fillId="0" borderId="0" xfId="0" applyFont="1" applyAlignment="1">
      <alignment horizontal="left" vertical="center" indent="1"/>
    </xf>
    <xf numFmtId="0" fontId="12" fillId="0" borderId="0" xfId="0" applyFont="1" applyAlignment="1">
      <alignment vertical="center"/>
    </xf>
    <xf numFmtId="0" fontId="38" fillId="0" borderId="15" xfId="0" applyFont="1" applyBorder="1"/>
    <xf numFmtId="0" fontId="22" fillId="0" borderId="19" xfId="0" applyFont="1" applyBorder="1"/>
    <xf numFmtId="0" fontId="27" fillId="0" borderId="20" xfId="0" applyFont="1" applyBorder="1"/>
    <xf numFmtId="0" fontId="22" fillId="0" borderId="21" xfId="0" applyFont="1" applyBorder="1"/>
    <xf numFmtId="0" fontId="22" fillId="0" borderId="16" xfId="0" applyFont="1" applyBorder="1"/>
    <xf numFmtId="0" fontId="22" fillId="0" borderId="17" xfId="0" applyFont="1" applyBorder="1"/>
    <xf numFmtId="0" fontId="22" fillId="0" borderId="18" xfId="0" applyFont="1" applyBorder="1"/>
    <xf numFmtId="0" fontId="38" fillId="0" borderId="16" xfId="0" applyFont="1" applyBorder="1"/>
    <xf numFmtId="0" fontId="27" fillId="0" borderId="18" xfId="0" applyFont="1" applyBorder="1"/>
    <xf numFmtId="0" fontId="22" fillId="0" borderId="20" xfId="0" applyFont="1" applyBorder="1"/>
    <xf numFmtId="0" fontId="22" fillId="0" borderId="22" xfId="0" applyFont="1" applyBorder="1"/>
    <xf numFmtId="0" fontId="22" fillId="0" borderId="23" xfId="0" applyFont="1" applyBorder="1"/>
    <xf numFmtId="0" fontId="22" fillId="0" borderId="24" xfId="0" applyFont="1" applyBorder="1"/>
    <xf numFmtId="0" fontId="22" fillId="0" borderId="25" xfId="0" applyFont="1" applyBorder="1"/>
    <xf numFmtId="0" fontId="22" fillId="0" borderId="26" xfId="0" applyFont="1" applyBorder="1"/>
    <xf numFmtId="0" fontId="27" fillId="0" borderId="25" xfId="0" applyFont="1" applyBorder="1"/>
    <xf numFmtId="0" fontId="22" fillId="0" borderId="0" xfId="0" applyFont="1" applyAlignment="1">
      <alignment horizontal="center"/>
    </xf>
    <xf numFmtId="0" fontId="0" fillId="2" borderId="0" xfId="0" applyFill="1" applyAlignment="1">
      <alignment horizontal="center" vertical="center"/>
    </xf>
    <xf numFmtId="14" fontId="0" fillId="0" borderId="0" xfId="0" applyNumberFormat="1"/>
    <xf numFmtId="0" fontId="39" fillId="0" borderId="0" xfId="0" applyFont="1"/>
    <xf numFmtId="0" fontId="41" fillId="0" borderId="0" xfId="0" applyFont="1"/>
    <xf numFmtId="0" fontId="15" fillId="0" borderId="27" xfId="0" applyFont="1" applyBorder="1"/>
    <xf numFmtId="0" fontId="15" fillId="0" borderId="9" xfId="0" applyFont="1" applyBorder="1"/>
    <xf numFmtId="0" fontId="0" fillId="0" borderId="10" xfId="0" applyBorder="1"/>
    <xf numFmtId="0" fontId="0" fillId="0" borderId="11" xfId="0" applyBorder="1"/>
    <xf numFmtId="0" fontId="1" fillId="0" borderId="12" xfId="0" applyFont="1" applyBorder="1"/>
    <xf numFmtId="167" fontId="0" fillId="0" borderId="12" xfId="0" applyNumberFormat="1" applyBorder="1"/>
    <xf numFmtId="2" fontId="31" fillId="0" borderId="0" xfId="1" applyNumberFormat="1" applyFont="1" applyFill="1" applyBorder="1"/>
    <xf numFmtId="167" fontId="26" fillId="0" borderId="0" xfId="0" applyNumberFormat="1" applyFont="1"/>
    <xf numFmtId="10" fontId="26" fillId="0" borderId="0" xfId="1" applyNumberFormat="1" applyFont="1"/>
    <xf numFmtId="10" fontId="26" fillId="0" borderId="0" xfId="1" applyNumberFormat="1" applyFont="1" applyBorder="1"/>
    <xf numFmtId="10" fontId="31" fillId="0" borderId="0" xfId="1" applyNumberFormat="1" applyFont="1" applyBorder="1"/>
    <xf numFmtId="10" fontId="32" fillId="0" borderId="0" xfId="1" applyNumberFormat="1" applyFont="1" applyBorder="1"/>
    <xf numFmtId="10" fontId="26" fillId="0" borderId="4" xfId="1" applyNumberFormat="1" applyFont="1" applyBorder="1"/>
    <xf numFmtId="10" fontId="32" fillId="0" borderId="0" xfId="1" applyNumberFormat="1" applyFont="1" applyFill="1" applyBorder="1"/>
    <xf numFmtId="10" fontId="32" fillId="0" borderId="8" xfId="1" applyNumberFormat="1" applyFont="1" applyBorder="1"/>
    <xf numFmtId="10" fontId="26" fillId="0" borderId="8" xfId="1" applyNumberFormat="1" applyFont="1" applyBorder="1"/>
    <xf numFmtId="10" fontId="32" fillId="0" borderId="8" xfId="1" applyNumberFormat="1" applyFont="1" applyFill="1" applyBorder="1"/>
    <xf numFmtId="10" fontId="31" fillId="0" borderId="8" xfId="1" applyNumberFormat="1" applyFont="1" applyBorder="1"/>
    <xf numFmtId="10" fontId="26" fillId="0" borderId="6" xfId="1" applyNumberFormat="1" applyFont="1" applyBorder="1"/>
    <xf numFmtId="10" fontId="32" fillId="0" borderId="4" xfId="1" applyNumberFormat="1" applyFont="1" applyBorder="1"/>
    <xf numFmtId="0" fontId="25" fillId="0" borderId="10" xfId="0" applyFont="1" applyBorder="1" applyAlignment="1">
      <alignment horizontal="left" vertical="center"/>
    </xf>
    <xf numFmtId="0" fontId="30" fillId="0" borderId="10" xfId="0" applyFont="1" applyBorder="1" applyAlignment="1">
      <alignment horizontal="left" vertical="center"/>
    </xf>
    <xf numFmtId="166" fontId="30" fillId="0" borderId="10" xfId="1" applyNumberFormat="1" applyFont="1" applyFill="1" applyBorder="1" applyAlignment="1">
      <alignment horizontal="left" vertical="center"/>
    </xf>
    <xf numFmtId="10" fontId="30" fillId="0" borderId="10" xfId="1" applyNumberFormat="1" applyFont="1" applyFill="1" applyBorder="1" applyAlignment="1">
      <alignment horizontal="left" vertical="center"/>
    </xf>
    <xf numFmtId="10" fontId="25" fillId="0" borderId="10" xfId="0" applyNumberFormat="1" applyFont="1" applyBorder="1" applyAlignment="1">
      <alignment horizontal="left" vertical="center"/>
    </xf>
    <xf numFmtId="0" fontId="25" fillId="0" borderId="11" xfId="0" applyFont="1" applyBorder="1" applyAlignment="1">
      <alignment horizontal="left" vertical="center"/>
    </xf>
    <xf numFmtId="2" fontId="25" fillId="0" borderId="10" xfId="0" applyNumberFormat="1" applyFont="1" applyBorder="1" applyAlignment="1">
      <alignment horizontal="left" vertical="center"/>
    </xf>
    <xf numFmtId="2" fontId="30" fillId="0" borderId="10" xfId="0" applyNumberFormat="1" applyFont="1" applyBorder="1" applyAlignment="1">
      <alignment horizontal="left" vertical="center"/>
    </xf>
    <xf numFmtId="2" fontId="30" fillId="0" borderId="10" xfId="1" applyNumberFormat="1" applyFont="1" applyFill="1" applyBorder="1" applyAlignment="1">
      <alignment horizontal="left" vertical="center"/>
    </xf>
    <xf numFmtId="2" fontId="25" fillId="0" borderId="11" xfId="0" applyNumberFormat="1" applyFont="1" applyBorder="1" applyAlignment="1">
      <alignment horizontal="left" vertical="center"/>
    </xf>
    <xf numFmtId="2" fontId="26" fillId="0" borderId="0" xfId="0" applyNumberFormat="1" applyFont="1"/>
    <xf numFmtId="2" fontId="31" fillId="0" borderId="0" xfId="0" applyNumberFormat="1" applyFont="1" applyAlignment="1">
      <alignment horizontal="center"/>
    </xf>
    <xf numFmtId="2" fontId="31" fillId="0" borderId="0" xfId="0" applyNumberFormat="1" applyFont="1"/>
    <xf numFmtId="2" fontId="26" fillId="0" borderId="0" xfId="0" applyNumberFormat="1" applyFont="1" applyAlignment="1">
      <alignment vertical="center"/>
    </xf>
    <xf numFmtId="2" fontId="26" fillId="0" borderId="4" xfId="0" applyNumberFormat="1" applyFont="1" applyBorder="1"/>
    <xf numFmtId="2" fontId="26" fillId="0" borderId="8" xfId="0" applyNumberFormat="1" applyFont="1" applyBorder="1"/>
    <xf numFmtId="2" fontId="31" fillId="0" borderId="8" xfId="0" applyNumberFormat="1" applyFont="1" applyBorder="1" applyAlignment="1">
      <alignment horizontal="center"/>
    </xf>
    <xf numFmtId="2" fontId="31" fillId="0" borderId="8" xfId="0" applyNumberFormat="1" applyFont="1" applyBorder="1"/>
    <xf numFmtId="2" fontId="26" fillId="0" borderId="6" xfId="0" applyNumberFormat="1" applyFont="1" applyBorder="1"/>
    <xf numFmtId="0" fontId="25" fillId="0" borderId="27" xfId="0" applyFont="1" applyBorder="1" applyAlignment="1">
      <alignment horizontal="left" vertical="center"/>
    </xf>
    <xf numFmtId="0" fontId="25" fillId="0" borderId="28" xfId="0" applyFont="1" applyBorder="1"/>
    <xf numFmtId="0" fontId="25" fillId="0" borderId="29" xfId="0" applyFont="1" applyBorder="1"/>
    <xf numFmtId="0" fontId="1" fillId="3" borderId="30"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0" fillId="0" borderId="8" xfId="0" applyBorder="1"/>
    <xf numFmtId="0" fontId="0" fillId="0" borderId="6" xfId="0" applyBorder="1"/>
    <xf numFmtId="0" fontId="37" fillId="0" borderId="9" xfId="0" applyFont="1" applyBorder="1"/>
    <xf numFmtId="0" fontId="37" fillId="0" borderId="10" xfId="0" applyFont="1" applyBorder="1"/>
    <xf numFmtId="0" fontId="37" fillId="0" borderId="11" xfId="0" applyFont="1" applyBorder="1"/>
    <xf numFmtId="0" fontId="44" fillId="0" borderId="9" xfId="0" applyFont="1" applyBorder="1"/>
    <xf numFmtId="0" fontId="1" fillId="0" borderId="9" xfId="0" applyFont="1" applyBorder="1"/>
    <xf numFmtId="165" fontId="1" fillId="0" borderId="10" xfId="0" applyNumberFormat="1" applyFont="1" applyBorder="1"/>
    <xf numFmtId="15" fontId="0" fillId="0" borderId="0" xfId="0" applyNumberFormat="1"/>
    <xf numFmtId="0" fontId="0" fillId="0" borderId="13" xfId="0" applyBorder="1"/>
    <xf numFmtId="0" fontId="0" fillId="0" borderId="14" xfId="0" applyBorder="1"/>
    <xf numFmtId="0" fontId="0" fillId="0" borderId="33" xfId="0" applyBorder="1" applyAlignment="1">
      <alignment horizontal="center" vertical="center"/>
    </xf>
    <xf numFmtId="0" fontId="8" fillId="0" borderId="12" xfId="0" applyFont="1" applyBorder="1" applyAlignment="1">
      <alignment horizontal="center" vertical="center"/>
    </xf>
    <xf numFmtId="164" fontId="25" fillId="0" borderId="34" xfId="1" applyNumberFormat="1" applyFont="1" applyBorder="1" applyAlignment="1">
      <alignment horizontal="center" vertical="center"/>
    </xf>
    <xf numFmtId="164" fontId="33" fillId="0" borderId="34" xfId="1" applyNumberFormat="1" applyFont="1" applyBorder="1" applyAlignment="1">
      <alignment horizontal="center" vertical="center"/>
    </xf>
    <xf numFmtId="164" fontId="32" fillId="0" borderId="34" xfId="1" applyNumberFormat="1" applyFont="1" applyBorder="1" applyAlignment="1">
      <alignment horizontal="center" vertical="center"/>
    </xf>
    <xf numFmtId="0" fontId="22" fillId="0" borderId="1"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0" xfId="0" applyFont="1" applyAlignment="1">
      <alignment horizontal="center" vertical="center" wrapText="1"/>
    </xf>
    <xf numFmtId="0" fontId="22" fillId="0" borderId="4"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6" xfId="0" applyFont="1" applyBorder="1" applyAlignment="1">
      <alignment horizontal="center" vertical="center" wrapText="1"/>
    </xf>
    <xf numFmtId="0" fontId="42" fillId="4" borderId="0" xfId="0" applyFont="1" applyFill="1" applyAlignment="1">
      <alignment horizontal="center" vertical="center"/>
    </xf>
  </cellXfs>
  <cellStyles count="2">
    <cellStyle name="Normal" xfId="0" builtinId="0"/>
    <cellStyle name="Percent" xfId="1" builtinId="5"/>
  </cellStyles>
  <dxfs count="1">
    <dxf>
      <font>
        <color theme="5" tint="-0.24994659260841701"/>
      </font>
    </dxf>
  </dxfs>
  <tableStyles count="0" defaultTableStyle="TableStyleMedium2" defaultPivotStyle="PivotStyleLight16"/>
  <colors>
    <mruColors>
      <color rgb="FFFF0000"/>
      <color rgb="FFFF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a:t>Rural + Urban Sector </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'Solution 1'!$D$20</c:f>
              <c:strCache>
                <c:ptCount val="1"/>
                <c:pt idx="0">
                  <c:v>Rural + Urban </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C63-4F0D-9037-5370D1F89FE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C63-4F0D-9037-5370D1F89FE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C63-4F0D-9037-5370D1F89FED}"/>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BC63-4F0D-9037-5370D1F89FED}"/>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BC63-4F0D-9037-5370D1F89FED}"/>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BC63-4F0D-9037-5370D1F89FE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BC63-4F0D-9037-5370D1F89FE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'Solution 1'!$E$17:$K$17</c:f>
              <c:strCache>
                <c:ptCount val="7"/>
                <c:pt idx="0">
                  <c:v>Food</c:v>
                </c:pt>
                <c:pt idx="1">
                  <c:v>Intoxicants</c:v>
                </c:pt>
                <c:pt idx="2">
                  <c:v>Apparel</c:v>
                </c:pt>
                <c:pt idx="3">
                  <c:v>Housing &amp; Household</c:v>
                </c:pt>
                <c:pt idx="4">
                  <c:v>Essential service</c:v>
                </c:pt>
                <c:pt idx="5">
                  <c:v>Personal &amp; Leisure </c:v>
                </c:pt>
                <c:pt idx="6">
                  <c:v>Miscellaneous</c:v>
                </c:pt>
              </c:strCache>
            </c:strRef>
          </c:cat>
          <c:val>
            <c:numRef>
              <c:f>'Solution 1'!$E$20:$K$20</c:f>
              <c:numCache>
                <c:formatCode>0.0%</c:formatCode>
                <c:ptCount val="7"/>
                <c:pt idx="0">
                  <c:v>0.49563853557923693</c:v>
                </c:pt>
                <c:pt idx="1">
                  <c:v>4.3184943279477486E-2</c:v>
                </c:pt>
                <c:pt idx="2">
                  <c:v>0.11885527672739775</c:v>
                </c:pt>
                <c:pt idx="3">
                  <c:v>0.11464420763148847</c:v>
                </c:pt>
                <c:pt idx="4">
                  <c:v>0.11335510484702646</c:v>
                </c:pt>
                <c:pt idx="5">
                  <c:v>7.6572705397043653E-2</c:v>
                </c:pt>
                <c:pt idx="6">
                  <c:v>3.7749226538329322E-2</c:v>
                </c:pt>
              </c:numCache>
            </c:numRef>
          </c:val>
          <c:extLst>
            <c:ext xmlns:c16="http://schemas.microsoft.com/office/drawing/2014/chart" uri="{C3380CC4-5D6E-409C-BE32-E72D297353CC}">
              <c16:uniqueId val="{00000000-CF90-43F2-8E67-BAC20E6B313C}"/>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688226591823313"/>
          <c:y val="0.12048808639981795"/>
          <c:w val="0.24865489958973905"/>
          <c:h val="0.4543932302214825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000" b="1"/>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'Solution 4'!$R$5</c:f>
              <c:strCache>
                <c:ptCount val="1"/>
                <c:pt idx="0">
                  <c:v>Essential Services</c:v>
                </c:pt>
              </c:strCache>
            </c:strRef>
          </c:tx>
          <c:spPr>
            <a:ln w="28575" cap="rnd">
              <a:solidFill>
                <a:schemeClr val="accent1"/>
              </a:solidFill>
              <a:round/>
            </a:ln>
            <a:effectLst/>
          </c:spPr>
          <c:marker>
            <c:symbol val="none"/>
          </c:marker>
          <c:dLbls>
            <c:dLbl>
              <c:idx val="1"/>
              <c:spPr>
                <a:noFill/>
                <a:ln>
                  <a:noFill/>
                </a:ln>
                <a:effectLst/>
              </c:spPr>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7-EA26-4284-B3FA-7E1A2DFED1C7}"/>
                </c:ext>
              </c:extLst>
            </c:dLbl>
            <c:dLbl>
              <c:idx val="7"/>
              <c:spPr>
                <a:noFill/>
                <a:ln>
                  <a:noFill/>
                </a:ln>
                <a:effectLst/>
              </c:spPr>
              <c:txPr>
                <a:bodyPr rot="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3-EA26-4284-B3FA-7E1A2DFED1C7}"/>
                </c:ext>
              </c:extLst>
            </c:dLbl>
            <c:dLbl>
              <c:idx val="8"/>
              <c:spPr>
                <a:noFill/>
                <a:ln>
                  <a:noFill/>
                </a:ln>
                <a:effectLst/>
              </c:spPr>
              <c:txPr>
                <a:bodyPr rot="0" spcFirstLastPara="1" vertOverflow="ellipsis" vert="horz" wrap="square" anchor="ctr" anchorCtr="1"/>
                <a:lstStyle/>
                <a:p>
                  <a:pPr>
                    <a:defRPr sz="1000" b="1"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4-EA26-4284-B3FA-7E1A2DFED1C7}"/>
                </c:ext>
              </c:extLst>
            </c:dLbl>
            <c:dLbl>
              <c:idx val="9"/>
              <c:spPr>
                <a:noFill/>
                <a:ln>
                  <a:noFill/>
                </a:ln>
                <a:effectLst/>
              </c:spPr>
              <c:txPr>
                <a:bodyPr rot="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5-EA26-4284-B3FA-7E1A2DFED1C7}"/>
                </c:ext>
              </c:extLst>
            </c:dLbl>
            <c:dLbl>
              <c:idx val="10"/>
              <c:layout>
                <c:manualLayout>
                  <c:x val="-3.6950692685833356E-2"/>
                  <c:y val="4.8321432671002543E-2"/>
                </c:manualLayout>
              </c:layout>
              <c:spPr>
                <a:noFill/>
                <a:ln>
                  <a:noFill/>
                </a:ln>
                <a:effectLst/>
              </c:spPr>
              <c:txPr>
                <a:bodyPr rot="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A26-4284-B3FA-7E1A2DFED1C7}"/>
                </c:ext>
              </c:extLst>
            </c:dLbl>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'Solution 4'!$O$6:$O$16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'Solution 4'!$R$6:$R$16</c:f>
              <c:numCache>
                <c:formatCode>0.0%</c:formatCode>
                <c:ptCount val="11"/>
                <c:pt idx="1">
                  <c:v>6.074391914596642E-2</c:v>
                </c:pt>
                <c:pt idx="2">
                  <c:v>3.9208519141262672E-2</c:v>
                </c:pt>
                <c:pt idx="3">
                  <c:v>4.094170613891087E-2</c:v>
                </c:pt>
                <c:pt idx="4">
                  <c:v>4.1268697062534027E-2</c:v>
                </c:pt>
                <c:pt idx="5">
                  <c:v>5.2937867774316333E-2</c:v>
                </c:pt>
                <c:pt idx="6">
                  <c:v>4.3391528649690585E-2</c:v>
                </c:pt>
                <c:pt idx="7">
                  <c:v>3.9087744244576811E-2</c:v>
                </c:pt>
                <c:pt idx="8">
                  <c:v>6.3942314275152762E-2</c:v>
                </c:pt>
                <c:pt idx="9">
                  <c:v>6.3660004987353497E-2</c:v>
                </c:pt>
                <c:pt idx="10">
                  <c:v>3.2969388438609477E-2</c:v>
                </c:pt>
              </c:numCache>
            </c:numRef>
          </c:val>
          <c:smooth val="0"/>
          <c:extLst>
            <c:ext xmlns:c16="http://schemas.microsoft.com/office/drawing/2014/chart" uri="{C3380CC4-5D6E-409C-BE32-E72D297353CC}">
              <c16:uniqueId val="{00000000-EA26-4284-B3FA-7E1A2DFED1C7}"/>
            </c:ext>
          </c:extLst>
        </c:ser>
        <c:dLbls>
          <c:dLblPos val="t"/>
          <c:showLegendKey val="0"/>
          <c:showVal val="1"/>
          <c:showCatName val="0"/>
          <c:showSerName val="0"/>
          <c:showPercent val="0"/>
          <c:showBubbleSize val="0"/>
        </c:dLbls>
        <c:smooth val="0"/>
        <c:axId val="951724480"/>
        <c:axId val="951725920"/>
      </c:lineChart>
      <c:catAx>
        <c:axId val="95172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1725920"/>
        <c:crosses val="autoZero"/>
        <c:auto val="1"/>
        <c:lblAlgn val="ctr"/>
        <c:lblOffset val="100"/>
        <c:noMultiLvlLbl val="0"/>
      </c:catAx>
      <c:valAx>
        <c:axId val="9517259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1724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dLbl>
              <c:idx val="1"/>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0-9B32-44F5-8D33-434278265AFD}"/>
                </c:ext>
              </c:extLst>
            </c:dLbl>
            <c:dLbl>
              <c:idx val="2"/>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9B32-44F5-8D33-434278265AFD}"/>
                </c:ext>
              </c:extLst>
            </c:dLbl>
            <c:dLbl>
              <c:idx val="4"/>
              <c:tx>
                <c:rich>
                  <a:bodyPr/>
                  <a:lstStyle/>
                  <a:p>
                    <a:fld id="{BB9320CE-88C9-415F-88E1-095AD7A73D38}" type="VALUE">
                      <a:rPr lang="en-US" sz="1200" b="1">
                        <a:solidFill>
                          <a:srgbClr val="FF000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B32-44F5-8D33-434278265AF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5'!$A$9:$A$35</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General index</c:v>
                </c:pt>
              </c:strCache>
            </c:strRef>
          </c:cat>
          <c:val>
            <c:numRef>
              <c:f>'Solution 5'!$AE$9:$AE$35</c:f>
              <c:numCache>
                <c:formatCode>0.00</c:formatCode>
                <c:ptCount val="27"/>
                <c:pt idx="0">
                  <c:v>0.23511164244552474</c:v>
                </c:pt>
                <c:pt idx="1">
                  <c:v>0.76321049243986772</c:v>
                </c:pt>
                <c:pt idx="2">
                  <c:v>-0.18210148953505442</c:v>
                </c:pt>
                <c:pt idx="3">
                  <c:v>0.33236564367299792</c:v>
                </c:pt>
                <c:pt idx="4">
                  <c:v>0.81719498053768935</c:v>
                </c:pt>
                <c:pt idx="5">
                  <c:v>0.46305848205264005</c:v>
                </c:pt>
                <c:pt idx="6">
                  <c:v>0.34036016023012045</c:v>
                </c:pt>
                <c:pt idx="7">
                  <c:v>0.15833175905839053</c:v>
                </c:pt>
                <c:pt idx="8">
                  <c:v>0.49033068769209187</c:v>
                </c:pt>
                <c:pt idx="9">
                  <c:v>0.31636276379870121</c:v>
                </c:pt>
                <c:pt idx="10">
                  <c:v>0.5376149643271132</c:v>
                </c:pt>
                <c:pt idx="11">
                  <c:v>0.46378250249137615</c:v>
                </c:pt>
                <c:pt idx="12">
                  <c:v>0.55740571497700431</c:v>
                </c:pt>
                <c:pt idx="13">
                  <c:v>0.38037650321686106</c:v>
                </c:pt>
                <c:pt idx="14">
                  <c:v>0.50041216920100839</c:v>
                </c:pt>
                <c:pt idx="15">
                  <c:v>0.52790611249485053</c:v>
                </c:pt>
                <c:pt idx="16">
                  <c:v>0.50494817493011845</c:v>
                </c:pt>
                <c:pt idx="17">
                  <c:v>0.40791567605504614</c:v>
                </c:pt>
                <c:pt idx="18">
                  <c:v>0.55324849681177324</c:v>
                </c:pt>
                <c:pt idx="19">
                  <c:v>0.48655902419777697</c:v>
                </c:pt>
                <c:pt idx="20">
                  <c:v>0.45767479479283024</c:v>
                </c:pt>
                <c:pt idx="21">
                  <c:v>0.65401313275309236</c:v>
                </c:pt>
                <c:pt idx="22">
                  <c:v>0.57146862041518032</c:v>
                </c:pt>
                <c:pt idx="23">
                  <c:v>0.41663134903709814</c:v>
                </c:pt>
                <c:pt idx="24">
                  <c:v>0.37859224249932882</c:v>
                </c:pt>
                <c:pt idx="25">
                  <c:v>0.5158793124367983</c:v>
                </c:pt>
                <c:pt idx="26">
                  <c:v>0.53472818352075469</c:v>
                </c:pt>
              </c:numCache>
            </c:numRef>
          </c:val>
          <c:extLst>
            <c:ext xmlns:c16="http://schemas.microsoft.com/office/drawing/2014/chart" uri="{C3380CC4-5D6E-409C-BE32-E72D297353CC}">
              <c16:uniqueId val="{00000003-9B32-44F5-8D33-434278265AFD}"/>
            </c:ext>
          </c:extLst>
        </c:ser>
        <c:dLbls>
          <c:dLblPos val="outEnd"/>
          <c:showLegendKey val="0"/>
          <c:showVal val="1"/>
          <c:showCatName val="0"/>
          <c:showSerName val="0"/>
          <c:showPercent val="0"/>
          <c:showBubbleSize val="0"/>
        </c:dLbls>
        <c:gapWidth val="182"/>
        <c:axId val="859493744"/>
        <c:axId val="859510544"/>
      </c:barChart>
      <c:catAx>
        <c:axId val="859493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59510544"/>
        <c:crosses val="autoZero"/>
        <c:auto val="1"/>
        <c:lblAlgn val="ctr"/>
        <c:lblOffset val="100"/>
        <c:noMultiLvlLbl val="0"/>
      </c:catAx>
      <c:valAx>
        <c:axId val="85951054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493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'Solution 5'!$A$9:$A$35</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General index</c:v>
                </c:pt>
              </c:strCache>
            </c:strRef>
          </c:xVal>
          <c:yVal>
            <c:numRef>
              <c:f>'Solution 5'!$AE$9:$AE$35</c:f>
              <c:numCache>
                <c:formatCode>0.00</c:formatCode>
                <c:ptCount val="27"/>
                <c:pt idx="0">
                  <c:v>0.23511164244552474</c:v>
                </c:pt>
                <c:pt idx="1">
                  <c:v>0.76321049243986772</c:v>
                </c:pt>
                <c:pt idx="2">
                  <c:v>-0.18210148953505442</c:v>
                </c:pt>
                <c:pt idx="3">
                  <c:v>0.33236564367299792</c:v>
                </c:pt>
                <c:pt idx="4">
                  <c:v>0.81719498053768935</c:v>
                </c:pt>
                <c:pt idx="5">
                  <c:v>0.46305848205264005</c:v>
                </c:pt>
                <c:pt idx="6">
                  <c:v>0.34036016023012045</c:v>
                </c:pt>
                <c:pt idx="7">
                  <c:v>0.15833175905839053</c:v>
                </c:pt>
                <c:pt idx="8">
                  <c:v>0.49033068769209187</c:v>
                </c:pt>
                <c:pt idx="9">
                  <c:v>0.31636276379870121</c:v>
                </c:pt>
                <c:pt idx="10">
                  <c:v>0.5376149643271132</c:v>
                </c:pt>
                <c:pt idx="11">
                  <c:v>0.46378250249137615</c:v>
                </c:pt>
                <c:pt idx="12">
                  <c:v>0.55740571497700431</c:v>
                </c:pt>
                <c:pt idx="13">
                  <c:v>0.38037650321686106</c:v>
                </c:pt>
                <c:pt idx="14">
                  <c:v>0.50041216920100839</c:v>
                </c:pt>
                <c:pt idx="15">
                  <c:v>0.52790611249485053</c:v>
                </c:pt>
                <c:pt idx="16">
                  <c:v>0.50494817493011845</c:v>
                </c:pt>
                <c:pt idx="17">
                  <c:v>0.40791567605504614</c:v>
                </c:pt>
                <c:pt idx="18">
                  <c:v>0.55324849681177324</c:v>
                </c:pt>
                <c:pt idx="19">
                  <c:v>0.48655902419777697</c:v>
                </c:pt>
                <c:pt idx="20">
                  <c:v>0.45767479479283024</c:v>
                </c:pt>
                <c:pt idx="21">
                  <c:v>0.65401313275309236</c:v>
                </c:pt>
                <c:pt idx="22">
                  <c:v>0.57146862041518032</c:v>
                </c:pt>
                <c:pt idx="23">
                  <c:v>0.41663134903709814</c:v>
                </c:pt>
                <c:pt idx="24">
                  <c:v>0.37859224249932882</c:v>
                </c:pt>
                <c:pt idx="25">
                  <c:v>0.5158793124367983</c:v>
                </c:pt>
                <c:pt idx="26">
                  <c:v>0.53472818352075469</c:v>
                </c:pt>
              </c:numCache>
            </c:numRef>
          </c:yVal>
          <c:smooth val="0"/>
          <c:extLst>
            <c:ext xmlns:c16="http://schemas.microsoft.com/office/drawing/2014/chart" uri="{C3380CC4-5D6E-409C-BE32-E72D297353CC}">
              <c16:uniqueId val="{00000000-45CD-4358-8719-B2B8A16E6789}"/>
            </c:ext>
          </c:extLst>
        </c:ser>
        <c:dLbls>
          <c:showLegendKey val="0"/>
          <c:showVal val="0"/>
          <c:showCatName val="0"/>
          <c:showSerName val="0"/>
          <c:showPercent val="0"/>
          <c:showBubbleSize val="0"/>
        </c:dLbls>
        <c:axId val="1355645519"/>
        <c:axId val="1355646479"/>
      </c:scatterChart>
      <c:valAx>
        <c:axId val="135564551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646479"/>
        <c:crosses val="autoZero"/>
        <c:crossBetween val="midCat"/>
      </c:valAx>
      <c:valAx>
        <c:axId val="1355646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645519"/>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a:t>Rural + Urban Sector </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'Solution 1'!$D$20</c:f>
              <c:strCache>
                <c:ptCount val="1"/>
                <c:pt idx="0">
                  <c:v>Rural + Urban </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224-462F-8CFF-5B8869B8C8F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224-462F-8CFF-5B8869B8C8F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224-462F-8CFF-5B8869B8C8F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6224-462F-8CFF-5B8869B8C8FA}"/>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6224-462F-8CFF-5B8869B8C8FA}"/>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6224-462F-8CFF-5B8869B8C8F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6224-462F-8CFF-5B8869B8C8F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'Solution 1'!$E$17:$K$17</c:f>
              <c:strCache>
                <c:ptCount val="7"/>
                <c:pt idx="0">
                  <c:v>Food</c:v>
                </c:pt>
                <c:pt idx="1">
                  <c:v>Intoxicants</c:v>
                </c:pt>
                <c:pt idx="2">
                  <c:v>Apparel</c:v>
                </c:pt>
                <c:pt idx="3">
                  <c:v>Housing &amp; Household</c:v>
                </c:pt>
                <c:pt idx="4">
                  <c:v>Essential service</c:v>
                </c:pt>
                <c:pt idx="5">
                  <c:v>Personal &amp; Leisure </c:v>
                </c:pt>
                <c:pt idx="6">
                  <c:v>Miscellaneous</c:v>
                </c:pt>
              </c:strCache>
            </c:strRef>
          </c:cat>
          <c:val>
            <c:numRef>
              <c:f>'Solution 1'!$E$20:$K$20</c:f>
              <c:numCache>
                <c:formatCode>0.0%</c:formatCode>
                <c:ptCount val="7"/>
                <c:pt idx="0">
                  <c:v>0.49563853557923693</c:v>
                </c:pt>
                <c:pt idx="1">
                  <c:v>4.3184943279477486E-2</c:v>
                </c:pt>
                <c:pt idx="2">
                  <c:v>0.11885527672739775</c:v>
                </c:pt>
                <c:pt idx="3">
                  <c:v>0.11464420763148847</c:v>
                </c:pt>
                <c:pt idx="4">
                  <c:v>0.11335510484702646</c:v>
                </c:pt>
                <c:pt idx="5">
                  <c:v>7.6572705397043653E-2</c:v>
                </c:pt>
                <c:pt idx="6">
                  <c:v>3.7749226538329322E-2</c:v>
                </c:pt>
              </c:numCache>
            </c:numRef>
          </c:val>
          <c:extLst>
            <c:ext xmlns:c16="http://schemas.microsoft.com/office/drawing/2014/chart" uri="{C3380CC4-5D6E-409C-BE32-E72D297353CC}">
              <c16:uniqueId val="{0000000E-6224-462F-8CFF-5B8869B8C8FA}"/>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688226591823313"/>
          <c:y val="0.12048808639981795"/>
          <c:w val="0.24900458878169979"/>
          <c:h val="0.787030376707580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000" b="1"/>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All</a:t>
            </a:r>
            <a:r>
              <a:rPr lang="en-US" b="1" baseline="0">
                <a:solidFill>
                  <a:sysClr val="windowText" lastClr="000000"/>
                </a:solidFill>
              </a:rPr>
              <a:t> sectors </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5839199872644636"/>
          <c:y val="0.12666017917418113"/>
          <c:w val="0.43668999960701016"/>
          <c:h val="0.70515314668034079"/>
        </c:manualLayout>
      </c:layout>
      <c:doughnutChart>
        <c:varyColors val="1"/>
        <c:ser>
          <c:idx val="0"/>
          <c:order val="0"/>
          <c:tx>
            <c:strRef>
              <c:f>'Solution 1'!$D$18</c:f>
              <c:strCache>
                <c:ptCount val="1"/>
                <c:pt idx="0">
                  <c:v>Rural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92-4951-B102-BB78C7A829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92-4951-B102-BB78C7A829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92-4951-B102-BB78C7A829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92-4951-B102-BB78C7A829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92-4951-B102-BB78C7A829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C92-4951-B102-BB78C7A829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C92-4951-B102-BB78C7A82975}"/>
              </c:ext>
            </c:extLst>
          </c:dPt>
          <c:cat>
            <c:strRef>
              <c:f>'Solution 1'!$E$17:$K$17</c:f>
              <c:strCache>
                <c:ptCount val="7"/>
                <c:pt idx="0">
                  <c:v>Food</c:v>
                </c:pt>
                <c:pt idx="1">
                  <c:v>Intoxicants</c:v>
                </c:pt>
                <c:pt idx="2">
                  <c:v>Apparel</c:v>
                </c:pt>
                <c:pt idx="3">
                  <c:v>Housing &amp; Household</c:v>
                </c:pt>
                <c:pt idx="4">
                  <c:v>Essential service</c:v>
                </c:pt>
                <c:pt idx="5">
                  <c:v>Personal &amp; Leisure </c:v>
                </c:pt>
                <c:pt idx="6">
                  <c:v>Miscellaneous</c:v>
                </c:pt>
              </c:strCache>
            </c:strRef>
          </c:cat>
          <c:val>
            <c:numRef>
              <c:f>'Solution 1'!$E$18:$K$18</c:f>
              <c:numCache>
                <c:formatCode>0.0%</c:formatCode>
                <c:ptCount val="7"/>
                <c:pt idx="0">
                  <c:v>0.49015356304786634</c:v>
                </c:pt>
                <c:pt idx="1">
                  <c:v>4.2773692431688333E-2</c:v>
                </c:pt>
                <c:pt idx="2">
                  <c:v>0.12194460888854018</c:v>
                </c:pt>
                <c:pt idx="3">
                  <c:v>0.11489055155738463</c:v>
                </c:pt>
                <c:pt idx="4">
                  <c:v>0.11507599694728354</c:v>
                </c:pt>
                <c:pt idx="5">
                  <c:v>7.6752993873169612E-2</c:v>
                </c:pt>
                <c:pt idx="6">
                  <c:v>3.8408593254067307E-2</c:v>
                </c:pt>
              </c:numCache>
            </c:numRef>
          </c:val>
          <c:extLst>
            <c:ext xmlns:c16="http://schemas.microsoft.com/office/drawing/2014/chart" uri="{C3380CC4-5D6E-409C-BE32-E72D297353CC}">
              <c16:uniqueId val="{0000000E-CC92-4951-B102-BB78C7A82975}"/>
            </c:ext>
          </c:extLst>
        </c:ser>
        <c:ser>
          <c:idx val="1"/>
          <c:order val="1"/>
          <c:tx>
            <c:strRef>
              <c:f>'Solution 1'!$D$19</c:f>
              <c:strCache>
                <c:ptCount val="1"/>
                <c:pt idx="0">
                  <c:v>Urban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CC92-4951-B102-BB78C7A829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CC92-4951-B102-BB78C7A829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CC92-4951-B102-BB78C7A829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CC92-4951-B102-BB78C7A829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8-CC92-4951-B102-BB78C7A829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A-CC92-4951-B102-BB78C7A829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C-CC92-4951-B102-BB78C7A82975}"/>
              </c:ext>
            </c:extLst>
          </c:dPt>
          <c:cat>
            <c:strRef>
              <c:f>'Solution 1'!$E$17:$K$17</c:f>
              <c:strCache>
                <c:ptCount val="7"/>
                <c:pt idx="0">
                  <c:v>Food</c:v>
                </c:pt>
                <c:pt idx="1">
                  <c:v>Intoxicants</c:v>
                </c:pt>
                <c:pt idx="2">
                  <c:v>Apparel</c:v>
                </c:pt>
                <c:pt idx="3">
                  <c:v>Housing &amp; Household</c:v>
                </c:pt>
                <c:pt idx="4">
                  <c:v>Essential service</c:v>
                </c:pt>
                <c:pt idx="5">
                  <c:v>Personal &amp; Leisure </c:v>
                </c:pt>
                <c:pt idx="6">
                  <c:v>Miscellaneous</c:v>
                </c:pt>
              </c:strCache>
            </c:strRef>
          </c:cat>
          <c:val>
            <c:numRef>
              <c:f>'Solution 1'!$E$19:$K$19</c:f>
              <c:numCache>
                <c:formatCode>0.0%</c:formatCode>
                <c:ptCount val="7"/>
                <c:pt idx="0">
                  <c:v>0.50315671529229233</c:v>
                </c:pt>
                <c:pt idx="1">
                  <c:v>4.4000086190178624E-2</c:v>
                </c:pt>
                <c:pt idx="2">
                  <c:v>0.11392186860307267</c:v>
                </c:pt>
                <c:pt idx="3">
                  <c:v>0.11400805878170181</c:v>
                </c:pt>
                <c:pt idx="4">
                  <c:v>0.11148699605679933</c:v>
                </c:pt>
                <c:pt idx="5">
                  <c:v>7.6450688444051784E-2</c:v>
                </c:pt>
                <c:pt idx="6">
                  <c:v>3.6975586631903291E-2</c:v>
                </c:pt>
              </c:numCache>
            </c:numRef>
          </c:val>
          <c:extLst>
            <c:ext xmlns:c16="http://schemas.microsoft.com/office/drawing/2014/chart" uri="{C3380CC4-5D6E-409C-BE32-E72D297353CC}">
              <c16:uniqueId val="{0000001D-CC92-4951-B102-BB78C7A82975}"/>
            </c:ext>
          </c:extLst>
        </c:ser>
        <c:ser>
          <c:idx val="2"/>
          <c:order val="2"/>
          <c:tx>
            <c:strRef>
              <c:f>'Solution 1'!$D$20</c:f>
              <c:strCache>
                <c:ptCount val="1"/>
                <c:pt idx="0">
                  <c:v>Rural + Urban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CC92-4951-B102-BB78C7A829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CC92-4951-B102-BB78C7A829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CC92-4951-B102-BB78C7A829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CC92-4951-B102-BB78C7A829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CC92-4951-B102-BB78C7A829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9-CC92-4951-B102-BB78C7A829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B-CC92-4951-B102-BB78C7A82975}"/>
              </c:ext>
            </c:extLst>
          </c:dPt>
          <c:cat>
            <c:strRef>
              <c:f>'Solution 1'!$E$17:$K$17</c:f>
              <c:strCache>
                <c:ptCount val="7"/>
                <c:pt idx="0">
                  <c:v>Food</c:v>
                </c:pt>
                <c:pt idx="1">
                  <c:v>Intoxicants</c:v>
                </c:pt>
                <c:pt idx="2">
                  <c:v>Apparel</c:v>
                </c:pt>
                <c:pt idx="3">
                  <c:v>Housing &amp; Household</c:v>
                </c:pt>
                <c:pt idx="4">
                  <c:v>Essential service</c:v>
                </c:pt>
                <c:pt idx="5">
                  <c:v>Personal &amp; Leisure </c:v>
                </c:pt>
                <c:pt idx="6">
                  <c:v>Miscellaneous</c:v>
                </c:pt>
              </c:strCache>
            </c:strRef>
          </c:cat>
          <c:val>
            <c:numRef>
              <c:f>'Solution 1'!$E$20:$K$20</c:f>
              <c:numCache>
                <c:formatCode>0.0%</c:formatCode>
                <c:ptCount val="7"/>
                <c:pt idx="0">
                  <c:v>0.49563853557923693</c:v>
                </c:pt>
                <c:pt idx="1">
                  <c:v>4.3184943279477486E-2</c:v>
                </c:pt>
                <c:pt idx="2">
                  <c:v>0.11885527672739775</c:v>
                </c:pt>
                <c:pt idx="3">
                  <c:v>0.11464420763148847</c:v>
                </c:pt>
                <c:pt idx="4">
                  <c:v>0.11335510484702646</c:v>
                </c:pt>
                <c:pt idx="5">
                  <c:v>7.6572705397043653E-2</c:v>
                </c:pt>
                <c:pt idx="6">
                  <c:v>3.7749226538329322E-2</c:v>
                </c:pt>
              </c:numCache>
            </c:numRef>
          </c:val>
          <c:extLst>
            <c:ext xmlns:c16="http://schemas.microsoft.com/office/drawing/2014/chart" uri="{C3380CC4-5D6E-409C-BE32-E72D297353CC}">
              <c16:uniqueId val="{0000002C-CC92-4951-B102-BB78C7A8297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76480855732090158"/>
          <c:y val="4.4242852352719894E-2"/>
          <c:w val="0.19576540103949153"/>
          <c:h val="0.72671910884186353"/>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Arial" panose="020B0604020202020204" pitchFamily="34" charset="0"/>
                <a:cs typeface="Arial" panose="020B0604020202020204" pitchFamily="34" charset="0"/>
              </a:rPr>
              <a:t>YOY</a:t>
            </a:r>
            <a:r>
              <a:rPr lang="en-US" b="1" baseline="0">
                <a:solidFill>
                  <a:sysClr val="windowText" lastClr="000000"/>
                </a:solidFill>
                <a:latin typeface="Arial" panose="020B0604020202020204" pitchFamily="34" charset="0"/>
                <a:cs typeface="Arial" panose="020B0604020202020204" pitchFamily="34" charset="0"/>
              </a:rPr>
              <a:t> Inflation Rate</a:t>
            </a:r>
            <a:endParaRPr lang="en-US"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3.3884021635789033E-2"/>
                  <c:y val="4.9901858160537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333-400C-87E0-797D49E7D5BA}"/>
                </c:ext>
              </c:extLst>
            </c:dLbl>
            <c:dLbl>
              <c:idx val="2"/>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1-2333-400C-87E0-797D49E7D5BA}"/>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'Solution 2'!$A$7:$A$12</c:f>
              <c:numCache>
                <c:formatCode>General</c:formatCode>
                <c:ptCount val="6"/>
                <c:pt idx="0">
                  <c:v>2017</c:v>
                </c:pt>
                <c:pt idx="1">
                  <c:v>2018</c:v>
                </c:pt>
                <c:pt idx="2">
                  <c:v>2019</c:v>
                </c:pt>
                <c:pt idx="3">
                  <c:v>2020</c:v>
                </c:pt>
                <c:pt idx="4">
                  <c:v>2021</c:v>
                </c:pt>
                <c:pt idx="5">
                  <c:v>2022</c:v>
                </c:pt>
              </c:numCache>
            </c:numRef>
          </c:xVal>
          <c:yVal>
            <c:numRef>
              <c:f>'Solution 2'!$D$7:$D$12</c:f>
              <c:numCache>
                <c:formatCode>0.0%</c:formatCode>
                <c:ptCount val="6"/>
                <c:pt idx="0">
                  <c:v>5.295471987720627E-2</c:v>
                </c:pt>
                <c:pt idx="1">
                  <c:v>2.3374726077428697E-2</c:v>
                </c:pt>
                <c:pt idx="2">
                  <c:v>7.7363896848137617E-2</c:v>
                </c:pt>
                <c:pt idx="3">
                  <c:v>5.7922769640479481E-2</c:v>
                </c:pt>
                <c:pt idx="4">
                  <c:v>5.657978385251098E-2</c:v>
                </c:pt>
                <c:pt idx="5">
                  <c:v>6.0350030175015092E-2</c:v>
                </c:pt>
              </c:numCache>
            </c:numRef>
          </c:yVal>
          <c:smooth val="0"/>
          <c:extLst>
            <c:ext xmlns:c16="http://schemas.microsoft.com/office/drawing/2014/chart" uri="{C3380CC4-5D6E-409C-BE32-E72D297353CC}">
              <c16:uniqueId val="{00000002-2333-400C-87E0-797D49E7D5BA}"/>
            </c:ext>
          </c:extLst>
        </c:ser>
        <c:dLbls>
          <c:dLblPos val="t"/>
          <c:showLegendKey val="0"/>
          <c:showVal val="1"/>
          <c:showCatName val="0"/>
          <c:showSerName val="0"/>
          <c:showPercent val="0"/>
          <c:showBubbleSize val="0"/>
        </c:dLbls>
        <c:axId val="963674880"/>
        <c:axId val="963674400"/>
      </c:scatterChart>
      <c:valAx>
        <c:axId val="96367488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674400"/>
        <c:crosses val="autoZero"/>
        <c:crossBetween val="midCat"/>
      </c:valAx>
      <c:valAx>
        <c:axId val="963674400"/>
        <c:scaling>
          <c:orientation val="minMax"/>
        </c:scaling>
        <c:delete val="0"/>
        <c:axPos val="l"/>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674880"/>
        <c:crosses val="autoZero"/>
        <c:crossBetween val="midCat"/>
      </c:valAx>
      <c:spPr>
        <a:noFill/>
        <a:ln>
          <a:noFill/>
        </a:ln>
        <a:effectLst/>
      </c:spPr>
    </c:plotArea>
    <c:plotVisOnly val="1"/>
    <c:dispBlanksAs val="gap"/>
    <c:showDLblsOverMax val="0"/>
  </c:chart>
  <c:spPr>
    <a:solidFill>
      <a:schemeClr val="bg2">
        <a:lumMod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Inflation in Last</a:t>
            </a:r>
            <a:r>
              <a:rPr lang="en-US" b="1" baseline="0">
                <a:solidFill>
                  <a:sysClr val="windowText" lastClr="000000"/>
                </a:solidFill>
              </a:rPr>
              <a:t> 12 months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751409961592759"/>
          <c:y val="0.10620247070596087"/>
          <c:w val="0.85791477705080466"/>
          <c:h val="0.84902071144177527"/>
        </c:manualLayout>
      </c:layout>
      <c:barChart>
        <c:barDir val="col"/>
        <c:grouping val="clustered"/>
        <c:varyColors val="0"/>
        <c:ser>
          <c:idx val="0"/>
          <c:order val="0"/>
          <c:tx>
            <c:strRef>
              <c:f>'Solution 3'!$D$25</c:f>
              <c:strCache>
                <c:ptCount val="1"/>
                <c:pt idx="0">
                  <c:v>Inflation</c:v>
                </c:pt>
              </c:strCache>
            </c:strRef>
          </c:tx>
          <c:spPr>
            <a:solidFill>
              <a:schemeClr val="bg2">
                <a:lumMod val="90000"/>
              </a:schemeClr>
            </a:solidFill>
            <a:ln>
              <a:solidFill>
                <a:schemeClr val="bg1"/>
              </a:solidFill>
            </a:ln>
            <a:effectLst/>
          </c:spPr>
          <c:invertIfNegative val="0"/>
          <c:dPt>
            <c:idx val="0"/>
            <c:invertIfNegative val="0"/>
            <c:bubble3D val="0"/>
            <c:spPr>
              <a:solidFill>
                <a:schemeClr val="tx1">
                  <a:lumMod val="50000"/>
                  <a:lumOff val="50000"/>
                </a:schemeClr>
              </a:solidFill>
              <a:ln>
                <a:solidFill>
                  <a:schemeClr val="bg1"/>
                </a:solidFill>
              </a:ln>
              <a:effectLst/>
            </c:spPr>
            <c:extLst>
              <c:ext xmlns:c16="http://schemas.microsoft.com/office/drawing/2014/chart" uri="{C3380CC4-5D6E-409C-BE32-E72D297353CC}">
                <c16:uniqueId val="{00000000-0F66-4342-88D4-C071AEDA44C0}"/>
              </c:ext>
            </c:extLst>
          </c:dPt>
          <c:dPt>
            <c:idx val="8"/>
            <c:invertIfNegative val="0"/>
            <c:bubble3D val="0"/>
            <c:spPr>
              <a:solidFill>
                <a:schemeClr val="tx1">
                  <a:lumMod val="50000"/>
                  <a:lumOff val="50000"/>
                </a:schemeClr>
              </a:solidFill>
              <a:ln>
                <a:solidFill>
                  <a:schemeClr val="bg1"/>
                </a:solidFill>
              </a:ln>
              <a:effectLst/>
            </c:spPr>
            <c:extLst>
              <c:ext xmlns:c16="http://schemas.microsoft.com/office/drawing/2014/chart" uri="{C3380CC4-5D6E-409C-BE32-E72D297353CC}">
                <c16:uniqueId val="{00000001-0F66-4342-88D4-C071AEDA44C0}"/>
              </c:ext>
            </c:extLst>
          </c:dPt>
          <c:dLbls>
            <c:dLbl>
              <c:idx val="0"/>
              <c:layout>
                <c:manualLayout>
                  <c:x val="1.3296585897410663E-2"/>
                  <c:y val="1.6282479219005098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F66-4342-88D4-C071AEDA44C0}"/>
                </c:ext>
              </c:extLst>
            </c:dLbl>
            <c:dLbl>
              <c:idx val="5"/>
              <c:layout>
                <c:manualLayout>
                  <c:x val="0"/>
                  <c:y val="8.46862385973647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156-4433-8D7C-309CA0D641B7}"/>
                </c:ext>
              </c:extLst>
            </c:dLbl>
            <c:dLbl>
              <c:idx val="8"/>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0F66-4342-88D4-C071AEDA44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'Solution 3'!$B$26:$B$37</c:f>
              <c:numCache>
                <c:formatCode>mmm/yyyy</c:formatCode>
                <c:ptCount val="12"/>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numCache>
            </c:numRef>
          </c:cat>
          <c:val>
            <c:numRef>
              <c:f>'Solution 3'!$D$26:$D$37</c:f>
              <c:numCache>
                <c:formatCode>0.00%</c:formatCode>
                <c:ptCount val="12"/>
                <c:pt idx="0">
                  <c:v>1.0272901871454526E-2</c:v>
                </c:pt>
                <c:pt idx="1">
                  <c:v>1.9452672531942573E-3</c:v>
                </c:pt>
                <c:pt idx="2">
                  <c:v>1.279618761858576E-3</c:v>
                </c:pt>
                <c:pt idx="3">
                  <c:v>5.1560021152828386E-3</c:v>
                </c:pt>
                <c:pt idx="4">
                  <c:v>7.1901442413082953E-3</c:v>
                </c:pt>
                <c:pt idx="5">
                  <c:v>-2.1764680276846731E-4</c:v>
                </c:pt>
                <c:pt idx="6">
                  <c:v>-5.8342041100662182E-3</c:v>
                </c:pt>
                <c:pt idx="7">
                  <c:v>4.0728737847068961E-3</c:v>
                </c:pt>
                <c:pt idx="8">
                  <c:v>-5.9318707201116193E-3</c:v>
                </c:pt>
                <c:pt idx="9">
                  <c:v>4.3876968978943027E-5</c:v>
                </c:pt>
                <c:pt idx="10">
                  <c:v>4.5630045630048032E-3</c:v>
                </c:pt>
                <c:pt idx="11">
                  <c:v>7.5559049615652185E-3</c:v>
                </c:pt>
              </c:numCache>
            </c:numRef>
          </c:val>
          <c:extLst>
            <c:ext xmlns:c16="http://schemas.microsoft.com/office/drawing/2014/chart" uri="{C3380CC4-5D6E-409C-BE32-E72D297353CC}">
              <c16:uniqueId val="{00000002-0F66-4342-88D4-C071AEDA44C0}"/>
            </c:ext>
          </c:extLst>
        </c:ser>
        <c:dLbls>
          <c:dLblPos val="outEnd"/>
          <c:showLegendKey val="0"/>
          <c:showVal val="1"/>
          <c:showCatName val="0"/>
          <c:showSerName val="0"/>
          <c:showPercent val="0"/>
          <c:showBubbleSize val="0"/>
        </c:dLbls>
        <c:gapWidth val="219"/>
        <c:overlap val="-27"/>
        <c:axId val="1213624784"/>
        <c:axId val="1213625264"/>
      </c:barChart>
      <c:dateAx>
        <c:axId val="121362478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3625264"/>
        <c:crosses val="autoZero"/>
        <c:auto val="1"/>
        <c:lblOffset val="100"/>
        <c:baseTimeUnit val="months"/>
      </c:dateAx>
      <c:valAx>
        <c:axId val="12136252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24784"/>
        <c:crosses val="autoZero"/>
        <c:crossBetween val="between"/>
      </c:valAx>
      <c:spPr>
        <a:noFill/>
        <a:ln>
          <a:solidFill>
            <a:schemeClr val="bg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latin typeface="Aptos Narrow" panose="02110004020202020204"/>
              </a:rPr>
              <a:t>Sub-Category(Food) wise Inflation</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bg2">
                <a:lumMod val="90000"/>
              </a:schemeClr>
            </a:solidFill>
            <a:ln>
              <a:noFill/>
            </a:ln>
            <a:effectLst/>
          </c:spPr>
          <c:invertIfNegative val="0"/>
          <c:dPt>
            <c:idx val="4"/>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0-02CF-42CC-B257-3D3FC27BC73F}"/>
              </c:ext>
            </c:extLst>
          </c:dPt>
          <c:dPt>
            <c:idx val="9"/>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2-02CF-42CC-B257-3D3FC27BC73F}"/>
              </c:ext>
            </c:extLst>
          </c:dPt>
          <c:dLbls>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baseline="0">
                      <a:solidFill>
                        <a:srgbClr val="FF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0-02CF-42CC-B257-3D3FC27BC73F}"/>
                </c:ext>
              </c:extLst>
            </c:dLbl>
            <c:dLbl>
              <c:idx val="6"/>
              <c:layout>
                <c:manualLayout>
                  <c:x val="5.5577118295585287E-2"/>
                  <c:y val="-7.021779649097910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CF-42CC-B257-3D3FC27BC73F}"/>
                </c:ext>
              </c:extLst>
            </c:dLbl>
            <c:dLbl>
              <c:idx val="9"/>
              <c:spPr>
                <a:noFill/>
                <a:ln>
                  <a:noFill/>
                </a:ln>
                <a:effectLst/>
              </c:spPr>
              <c:txPr>
                <a:bodyPr rot="0" spcFirstLastPara="1" vertOverflow="ellipsis" vert="horz" wrap="square" lIns="38100" tIns="19050" rIns="38100" bIns="19050" anchor="ctr" anchorCtr="1">
                  <a:spAutoFit/>
                </a:bodyPr>
                <a:lstStyle/>
                <a:p>
                  <a:pPr>
                    <a:defRPr sz="1100" b="1" i="0" u="none" strike="noStrike" baseline="0">
                      <a:solidFill>
                        <a:srgbClr val="FF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02CF-42CC-B257-3D3FC27BC73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3'!$E$5:$Q$5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'Solution 3'!$E$19:$Q$19</c:f>
              <c:numCache>
                <c:formatCode>0.0%</c:formatCode>
                <c:ptCount val="13"/>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numCache>
            </c:numRef>
          </c:val>
          <c:extLst>
            <c:ext xmlns:c16="http://schemas.microsoft.com/office/drawing/2014/chart" uri="{C3380CC4-5D6E-409C-BE32-E72D297353CC}">
              <c16:uniqueId val="{00000003-02CF-42CC-B257-3D3FC27BC73F}"/>
            </c:ext>
          </c:extLst>
        </c:ser>
        <c:dLbls>
          <c:showLegendKey val="0"/>
          <c:showVal val="1"/>
          <c:showCatName val="0"/>
          <c:showSerName val="0"/>
          <c:showPercent val="0"/>
          <c:showBubbleSize val="0"/>
        </c:dLbls>
        <c:gapWidth val="50"/>
        <c:axId val="1055704112"/>
        <c:axId val="1050245504"/>
      </c:barChart>
      <c:catAx>
        <c:axId val="105570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baseline="0">
                <a:solidFill>
                  <a:sysClr val="windowText" lastClr="000000"/>
                </a:solidFill>
                <a:latin typeface="+mn-lt"/>
                <a:ea typeface="+mn-ea"/>
                <a:cs typeface="+mn-cs"/>
              </a:defRPr>
            </a:pPr>
            <a:endParaRPr lang="en-US"/>
          </a:p>
        </c:txPr>
        <c:crossAx val="1050245504"/>
        <c:crosses val="autoZero"/>
        <c:auto val="1"/>
        <c:lblAlgn val="ctr"/>
        <c:lblOffset val="100"/>
        <c:noMultiLvlLbl val="0"/>
      </c:catAx>
      <c:valAx>
        <c:axId val="105024550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055704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'Solution 4'!$P$5</c:f>
              <c:strCache>
                <c:ptCount val="1"/>
                <c:pt idx="0">
                  <c:v>Food</c:v>
                </c:pt>
              </c:strCache>
            </c:strRef>
          </c:tx>
          <c:spPr>
            <a:ln w="28575" cap="rnd">
              <a:solidFill>
                <a:schemeClr val="accent1"/>
              </a:solidFill>
              <a:round/>
            </a:ln>
            <a:effectLst/>
          </c:spPr>
          <c:marker>
            <c:symbol val="none"/>
          </c:marker>
          <c:dLbls>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0-9687-4FFC-AB85-4FBEE6B7540A}"/>
                </c:ext>
              </c:extLst>
            </c:dLbl>
            <c:dLbl>
              <c:idx val="2"/>
              <c:layout>
                <c:manualLayout>
                  <c:x val="-6.8908518900443264E-2"/>
                  <c:y val="4.83214326710025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87-4FFC-AB85-4FBEE6B7540A}"/>
                </c:ext>
              </c:extLst>
            </c:dLbl>
            <c:dLbl>
              <c:idx val="3"/>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2-9687-4FFC-AB85-4FBEE6B7540A}"/>
                </c:ext>
              </c:extLst>
            </c:dLbl>
            <c:dLbl>
              <c:idx val="4"/>
              <c:layout>
                <c:manualLayout>
                  <c:x val="-9.3452935597824957E-2"/>
                  <c:y val="4.83214326710025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687-4FFC-AB85-4FBEE6B7540A}"/>
                </c:ext>
              </c:extLst>
            </c:dLbl>
            <c:dLbl>
              <c:idx val="5"/>
              <c:layout>
                <c:manualLayout>
                  <c:x val="-5.4883137930510931E-2"/>
                  <c:y val="-4.3653867253570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687-4FFC-AB85-4FBEE6B7540A}"/>
                </c:ext>
              </c:extLst>
            </c:dLbl>
            <c:dLbl>
              <c:idx val="6"/>
              <c:layout>
                <c:manualLayout>
                  <c:x val="-5.7943045357474656E-3"/>
                  <c:y val="-3.44563372611131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687-4FFC-AB85-4FBEE6B7540A}"/>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6-9687-4FFC-AB85-4FBEE6B7540A}"/>
                </c:ext>
              </c:extLst>
            </c:dLbl>
            <c:dLbl>
              <c:idx val="8"/>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7-9687-4FFC-AB85-4FBEE6B7540A}"/>
                </c:ext>
              </c:extLst>
            </c:dLbl>
            <c:dLbl>
              <c:idx val="9"/>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8-9687-4FFC-AB85-4FBEE6B7540A}"/>
                </c:ext>
              </c:extLst>
            </c:dLbl>
            <c:dLbl>
              <c:idx val="10"/>
              <c:layout>
                <c:manualLayout>
                  <c:x val="-3.1240707839994698E-2"/>
                  <c:y val="4.37226676747738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687-4FFC-AB85-4FBEE6B754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'Solution 4'!$O$6:$O$16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'Solution 4'!$P$6:$P$16</c:f>
              <c:numCache>
                <c:formatCode>0.0%</c:formatCode>
                <c:ptCount val="11"/>
                <c:pt idx="1">
                  <c:v>6.2058920969889166E-2</c:v>
                </c:pt>
                <c:pt idx="2">
                  <c:v>4.4901562637944849E-2</c:v>
                </c:pt>
                <c:pt idx="3">
                  <c:v>7.1169466130431361E-2</c:v>
                </c:pt>
                <c:pt idx="4">
                  <c:v>1.4913051023037326E-2</c:v>
                </c:pt>
                <c:pt idx="5">
                  <c:v>1.793217792285183E-2</c:v>
                </c:pt>
                <c:pt idx="6">
                  <c:v>1.1392209431564202E-3</c:v>
                </c:pt>
                <c:pt idx="7">
                  <c:v>6.3867311746825889E-2</c:v>
                </c:pt>
                <c:pt idx="8">
                  <c:v>7.2035792455761638E-2</c:v>
                </c:pt>
                <c:pt idx="9">
                  <c:v>6.1622544994891254E-2</c:v>
                </c:pt>
                <c:pt idx="10">
                  <c:v>3.8328105513775017E-2</c:v>
                </c:pt>
              </c:numCache>
            </c:numRef>
          </c:val>
          <c:smooth val="0"/>
          <c:extLst>
            <c:ext xmlns:c16="http://schemas.microsoft.com/office/drawing/2014/chart" uri="{C3380CC4-5D6E-409C-BE32-E72D297353CC}">
              <c16:uniqueId val="{0000000A-9687-4FFC-AB85-4FBEE6B7540A}"/>
            </c:ext>
          </c:extLst>
        </c:ser>
        <c:dLbls>
          <c:dLblPos val="t"/>
          <c:showLegendKey val="0"/>
          <c:showVal val="1"/>
          <c:showCatName val="0"/>
          <c:showSerName val="0"/>
          <c:showPercent val="0"/>
          <c:showBubbleSize val="0"/>
        </c:dLbls>
        <c:smooth val="0"/>
        <c:axId val="1307728048"/>
        <c:axId val="1307727568"/>
      </c:lineChart>
      <c:catAx>
        <c:axId val="130772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727568"/>
        <c:crosses val="autoZero"/>
        <c:auto val="1"/>
        <c:lblAlgn val="ctr"/>
        <c:lblOffset val="100"/>
        <c:noMultiLvlLbl val="0"/>
      </c:catAx>
      <c:valAx>
        <c:axId val="13077275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728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'Solution 4'!$Q$5</c:f>
              <c:strCache>
                <c:ptCount val="1"/>
                <c:pt idx="0">
                  <c:v>Health</c:v>
                </c:pt>
              </c:strCache>
            </c:strRef>
          </c:tx>
          <c:spPr>
            <a:ln w="28575" cap="rnd">
              <a:solidFill>
                <a:schemeClr val="accent1"/>
              </a:solidFill>
              <a:round/>
            </a:ln>
            <a:effectLst/>
          </c:spPr>
          <c:marker>
            <c:symbol val="none"/>
          </c:marker>
          <c:dLbls>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0-463D-4808-A90C-5C21068E3926}"/>
                </c:ext>
              </c:extLst>
            </c:dLbl>
            <c:dLbl>
              <c:idx val="7"/>
              <c:layout>
                <c:manualLayout>
                  <c:x val="-4.9042457217709508E-2"/>
                  <c:y val="4.37226676747738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3D-4808-A90C-5C21068E3926}"/>
                </c:ext>
              </c:extLst>
            </c:dLbl>
            <c:dLbl>
              <c:idx val="8"/>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2-463D-4808-A90C-5C21068E3926}"/>
                </c:ext>
              </c:extLst>
            </c:dLbl>
            <c:dLbl>
              <c:idx val="9"/>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3-463D-4808-A90C-5C21068E3926}"/>
                </c:ext>
              </c:extLst>
            </c:dLbl>
            <c:dLbl>
              <c:idx val="1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4-463D-4808-A90C-5C21068E39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'Solution 4'!$O$6:$O$16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'Solution 4'!$Q$6:$Q$16</c:f>
              <c:numCache>
                <c:formatCode>0.0%</c:formatCode>
                <c:ptCount val="11"/>
                <c:pt idx="1">
                  <c:v>5.5026537620980198E-2</c:v>
                </c:pt>
                <c:pt idx="2">
                  <c:v>5.2526448176370796E-2</c:v>
                </c:pt>
                <c:pt idx="3">
                  <c:v>4.9061643354185544E-2</c:v>
                </c:pt>
                <c:pt idx="4">
                  <c:v>4.1541038525962845E-2</c:v>
                </c:pt>
                <c:pt idx="5">
                  <c:v>6.2077838533290831E-2</c:v>
                </c:pt>
                <c:pt idx="6">
                  <c:v>7.4588403722262109E-2</c:v>
                </c:pt>
                <c:pt idx="7">
                  <c:v>4.1511871576214769E-2</c:v>
                </c:pt>
                <c:pt idx="8">
                  <c:v>7.7014256799066913E-2</c:v>
                </c:pt>
                <c:pt idx="9">
                  <c:v>6.0800964775639302E-2</c:v>
                </c:pt>
                <c:pt idx="10">
                  <c:v>4.7946568139832335E-2</c:v>
                </c:pt>
              </c:numCache>
            </c:numRef>
          </c:val>
          <c:smooth val="0"/>
          <c:extLst>
            <c:ext xmlns:c16="http://schemas.microsoft.com/office/drawing/2014/chart" uri="{C3380CC4-5D6E-409C-BE32-E72D297353CC}">
              <c16:uniqueId val="{00000005-463D-4808-A90C-5C21068E3926}"/>
            </c:ext>
          </c:extLst>
        </c:ser>
        <c:dLbls>
          <c:dLblPos val="t"/>
          <c:showLegendKey val="0"/>
          <c:showVal val="1"/>
          <c:showCatName val="0"/>
          <c:showSerName val="0"/>
          <c:showPercent val="0"/>
          <c:showBubbleSize val="0"/>
        </c:dLbls>
        <c:smooth val="0"/>
        <c:axId val="815557760"/>
        <c:axId val="815560160"/>
      </c:lineChart>
      <c:catAx>
        <c:axId val="81555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60160"/>
        <c:crosses val="autoZero"/>
        <c:auto val="1"/>
        <c:lblAlgn val="ctr"/>
        <c:lblOffset val="100"/>
        <c:noMultiLvlLbl val="0"/>
      </c:catAx>
      <c:valAx>
        <c:axId val="8155601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57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All</a:t>
            </a:r>
            <a:r>
              <a:rPr lang="en-US" b="1" baseline="0">
                <a:solidFill>
                  <a:sysClr val="windowText" lastClr="000000"/>
                </a:solidFill>
              </a:rPr>
              <a:t> sectors </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5839199872644636"/>
          <c:y val="0.12666017917418113"/>
          <c:w val="0.43668999960701016"/>
          <c:h val="0.70515314668034079"/>
        </c:manualLayout>
      </c:layout>
      <c:doughnutChart>
        <c:varyColors val="1"/>
        <c:ser>
          <c:idx val="0"/>
          <c:order val="0"/>
          <c:tx>
            <c:strRef>
              <c:f>'Solution 1'!$D$19</c:f>
              <c:strCache>
                <c:ptCount val="1"/>
                <c:pt idx="0">
                  <c:v>Urban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80-4D19-92C9-E4B596BC19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80-4D19-92C9-E4B596BC19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80-4D19-92C9-E4B596BC19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80-4D19-92C9-E4B596BC196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80-4D19-92C9-E4B596BC196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F80-4D19-92C9-E4B596BC196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F80-4D19-92C9-E4B596BC1964}"/>
              </c:ext>
            </c:extLst>
          </c:dPt>
          <c:cat>
            <c:strRef>
              <c:f>'Solution 1'!$E$17:$K$17</c:f>
              <c:strCache>
                <c:ptCount val="7"/>
                <c:pt idx="0">
                  <c:v>Food</c:v>
                </c:pt>
                <c:pt idx="1">
                  <c:v>Intoxicants</c:v>
                </c:pt>
                <c:pt idx="2">
                  <c:v>Apparel</c:v>
                </c:pt>
                <c:pt idx="3">
                  <c:v>Housing &amp; Household</c:v>
                </c:pt>
                <c:pt idx="4">
                  <c:v>Essential service</c:v>
                </c:pt>
                <c:pt idx="5">
                  <c:v>Personal &amp; Leisure </c:v>
                </c:pt>
                <c:pt idx="6">
                  <c:v>Miscellaneous</c:v>
                </c:pt>
              </c:strCache>
            </c:strRef>
          </c:cat>
          <c:val>
            <c:numRef>
              <c:f>'Solution 1'!$E$19:$K$19</c:f>
              <c:numCache>
                <c:formatCode>0.0%</c:formatCode>
                <c:ptCount val="7"/>
                <c:pt idx="0">
                  <c:v>0.50315671529229233</c:v>
                </c:pt>
                <c:pt idx="1">
                  <c:v>4.4000086190178624E-2</c:v>
                </c:pt>
                <c:pt idx="2">
                  <c:v>0.11392186860307267</c:v>
                </c:pt>
                <c:pt idx="3">
                  <c:v>0.11400805878170181</c:v>
                </c:pt>
                <c:pt idx="4">
                  <c:v>0.11148699605679933</c:v>
                </c:pt>
                <c:pt idx="5">
                  <c:v>7.6450688444051784E-2</c:v>
                </c:pt>
                <c:pt idx="6">
                  <c:v>3.6975586631903291E-2</c:v>
                </c:pt>
              </c:numCache>
            </c:numRef>
          </c:val>
          <c:extLst>
            <c:ext xmlns:c16="http://schemas.microsoft.com/office/drawing/2014/chart" uri="{C3380CC4-5D6E-409C-BE32-E72D297353CC}">
              <c16:uniqueId val="{00000000-198A-476B-A108-2955A7E5D8F6}"/>
            </c:ext>
          </c:extLst>
        </c:ser>
        <c:ser>
          <c:idx val="1"/>
          <c:order val="1"/>
          <c:tx>
            <c:strRef>
              <c:f>'Solution 1'!$D$20</c:f>
              <c:strCache>
                <c:ptCount val="1"/>
                <c:pt idx="0">
                  <c:v>Rural + Urban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BF80-4D19-92C9-E4B596BC19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BF80-4D19-92C9-E4B596BC19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BF80-4D19-92C9-E4B596BC19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BF80-4D19-92C9-E4B596BC196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BF80-4D19-92C9-E4B596BC196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BF80-4D19-92C9-E4B596BC196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BF80-4D19-92C9-E4B596BC1964}"/>
              </c:ext>
            </c:extLst>
          </c:dPt>
          <c:cat>
            <c:strRef>
              <c:f>'Solution 1'!$E$17:$K$17</c:f>
              <c:strCache>
                <c:ptCount val="7"/>
                <c:pt idx="0">
                  <c:v>Food</c:v>
                </c:pt>
                <c:pt idx="1">
                  <c:v>Intoxicants</c:v>
                </c:pt>
                <c:pt idx="2">
                  <c:v>Apparel</c:v>
                </c:pt>
                <c:pt idx="3">
                  <c:v>Housing &amp; Household</c:v>
                </c:pt>
                <c:pt idx="4">
                  <c:v>Essential service</c:v>
                </c:pt>
                <c:pt idx="5">
                  <c:v>Personal &amp; Leisure </c:v>
                </c:pt>
                <c:pt idx="6">
                  <c:v>Miscellaneous</c:v>
                </c:pt>
              </c:strCache>
            </c:strRef>
          </c:cat>
          <c:val>
            <c:numRef>
              <c:f>'Solution 1'!$E$20:$K$20</c:f>
              <c:numCache>
                <c:formatCode>0.0%</c:formatCode>
                <c:ptCount val="7"/>
                <c:pt idx="0">
                  <c:v>0.49563853557923693</c:v>
                </c:pt>
                <c:pt idx="1">
                  <c:v>4.3184943279477486E-2</c:v>
                </c:pt>
                <c:pt idx="2">
                  <c:v>0.11885527672739775</c:v>
                </c:pt>
                <c:pt idx="3">
                  <c:v>0.11464420763148847</c:v>
                </c:pt>
                <c:pt idx="4">
                  <c:v>0.11335510484702646</c:v>
                </c:pt>
                <c:pt idx="5">
                  <c:v>7.6572705397043653E-2</c:v>
                </c:pt>
                <c:pt idx="6">
                  <c:v>3.7749226538329322E-2</c:v>
                </c:pt>
              </c:numCache>
            </c:numRef>
          </c:val>
          <c:extLst>
            <c:ext xmlns:c16="http://schemas.microsoft.com/office/drawing/2014/chart" uri="{C3380CC4-5D6E-409C-BE32-E72D297353CC}">
              <c16:uniqueId val="{00000001-198A-476B-A108-2955A7E5D8F6}"/>
            </c:ext>
          </c:extLst>
        </c:ser>
        <c:ser>
          <c:idx val="2"/>
          <c:order val="2"/>
          <c:tx>
            <c:strRef>
              <c:f>'Solution 1'!$D$21</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BF80-4D19-92C9-E4B596BC19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F-BF80-4D19-92C9-E4B596BC19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1-BF80-4D19-92C9-E4B596BC19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3-BF80-4D19-92C9-E4B596BC196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5-BF80-4D19-92C9-E4B596BC196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7-BF80-4D19-92C9-E4B596BC196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9-BF80-4D19-92C9-E4B596BC1964}"/>
              </c:ext>
            </c:extLst>
          </c:dPt>
          <c:cat>
            <c:strRef>
              <c:f>'Solution 1'!$E$17:$K$17</c:f>
              <c:strCache>
                <c:ptCount val="7"/>
                <c:pt idx="0">
                  <c:v>Food</c:v>
                </c:pt>
                <c:pt idx="1">
                  <c:v>Intoxicants</c:v>
                </c:pt>
                <c:pt idx="2">
                  <c:v>Apparel</c:v>
                </c:pt>
                <c:pt idx="3">
                  <c:v>Housing &amp; Household</c:v>
                </c:pt>
                <c:pt idx="4">
                  <c:v>Essential service</c:v>
                </c:pt>
                <c:pt idx="5">
                  <c:v>Personal &amp; Leisure </c:v>
                </c:pt>
                <c:pt idx="6">
                  <c:v>Miscellaneous</c:v>
                </c:pt>
              </c:strCache>
            </c:strRef>
          </c:cat>
          <c:val>
            <c:numRef>
              <c:f>'Solution 1'!$E$21:$K$21</c:f>
              <c:numCache>
                <c:formatCode>General</c:formatCode>
                <c:ptCount val="7"/>
              </c:numCache>
            </c:numRef>
          </c:val>
          <c:extLst>
            <c:ext xmlns:c16="http://schemas.microsoft.com/office/drawing/2014/chart" uri="{C3380CC4-5D6E-409C-BE32-E72D297353CC}">
              <c16:uniqueId val="{00000002-198A-476B-A108-2955A7E5D8F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76480855732090158"/>
          <c:y val="4.4242852352719894E-2"/>
          <c:w val="0.19576540103949153"/>
          <c:h val="0.44351592693746161"/>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'Solution 4'!$R$5</c:f>
              <c:strCache>
                <c:ptCount val="1"/>
                <c:pt idx="0">
                  <c:v>Essential Services</c:v>
                </c:pt>
              </c:strCache>
            </c:strRef>
          </c:tx>
          <c:spPr>
            <a:ln w="28575" cap="rnd">
              <a:solidFill>
                <a:schemeClr val="accent1"/>
              </a:solidFill>
              <a:round/>
            </a:ln>
            <a:effectLst/>
          </c:spPr>
          <c:marker>
            <c:symbol val="none"/>
          </c:marker>
          <c:dLbls>
            <c:dLbl>
              <c:idx val="1"/>
              <c:spPr>
                <a:noFill/>
                <a:ln>
                  <a:noFill/>
                </a:ln>
                <a:effectLst/>
              </c:spPr>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0-A3E0-4B8F-ADFC-750030C9743A}"/>
                </c:ext>
              </c:extLst>
            </c:dLbl>
            <c:dLbl>
              <c:idx val="7"/>
              <c:spPr>
                <a:noFill/>
                <a:ln>
                  <a:noFill/>
                </a:ln>
                <a:effectLst/>
              </c:spPr>
              <c:txPr>
                <a:bodyPr rot="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1-A3E0-4B8F-ADFC-750030C9743A}"/>
                </c:ext>
              </c:extLst>
            </c:dLbl>
            <c:dLbl>
              <c:idx val="8"/>
              <c:spPr>
                <a:noFill/>
                <a:ln>
                  <a:noFill/>
                </a:ln>
                <a:effectLst/>
              </c:spPr>
              <c:txPr>
                <a:bodyPr rot="0" spcFirstLastPara="1" vertOverflow="ellipsis" vert="horz" wrap="square" anchor="ctr" anchorCtr="1"/>
                <a:lstStyle/>
                <a:p>
                  <a:pPr>
                    <a:defRPr sz="1000" b="1"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2-A3E0-4B8F-ADFC-750030C9743A}"/>
                </c:ext>
              </c:extLst>
            </c:dLbl>
            <c:dLbl>
              <c:idx val="9"/>
              <c:spPr>
                <a:noFill/>
                <a:ln>
                  <a:noFill/>
                </a:ln>
                <a:effectLst/>
              </c:spPr>
              <c:txPr>
                <a:bodyPr rot="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3-A3E0-4B8F-ADFC-750030C9743A}"/>
                </c:ext>
              </c:extLst>
            </c:dLbl>
            <c:dLbl>
              <c:idx val="10"/>
              <c:layout>
                <c:manualLayout>
                  <c:x val="-3.6950692685833356E-2"/>
                  <c:y val="4.8321432671002543E-2"/>
                </c:manualLayout>
              </c:layout>
              <c:spPr>
                <a:noFill/>
                <a:ln>
                  <a:noFill/>
                </a:ln>
                <a:effectLst/>
              </c:spPr>
              <c:txPr>
                <a:bodyPr rot="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3E0-4B8F-ADFC-750030C9743A}"/>
                </c:ext>
              </c:extLst>
            </c:dLbl>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'Solution 4'!$O$6:$O$16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'Solution 4'!$R$6:$R$16</c:f>
              <c:numCache>
                <c:formatCode>0.0%</c:formatCode>
                <c:ptCount val="11"/>
                <c:pt idx="1">
                  <c:v>6.074391914596642E-2</c:v>
                </c:pt>
                <c:pt idx="2">
                  <c:v>3.9208519141262672E-2</c:v>
                </c:pt>
                <c:pt idx="3">
                  <c:v>4.094170613891087E-2</c:v>
                </c:pt>
                <c:pt idx="4">
                  <c:v>4.1268697062534027E-2</c:v>
                </c:pt>
                <c:pt idx="5">
                  <c:v>5.2937867774316333E-2</c:v>
                </c:pt>
                <c:pt idx="6">
                  <c:v>4.3391528649690585E-2</c:v>
                </c:pt>
                <c:pt idx="7">
                  <c:v>3.9087744244576811E-2</c:v>
                </c:pt>
                <c:pt idx="8">
                  <c:v>6.3942314275152762E-2</c:v>
                </c:pt>
                <c:pt idx="9">
                  <c:v>6.3660004987353497E-2</c:v>
                </c:pt>
                <c:pt idx="10">
                  <c:v>3.2969388438609477E-2</c:v>
                </c:pt>
              </c:numCache>
            </c:numRef>
          </c:val>
          <c:smooth val="0"/>
          <c:extLst>
            <c:ext xmlns:c16="http://schemas.microsoft.com/office/drawing/2014/chart" uri="{C3380CC4-5D6E-409C-BE32-E72D297353CC}">
              <c16:uniqueId val="{00000005-A3E0-4B8F-ADFC-750030C9743A}"/>
            </c:ext>
          </c:extLst>
        </c:ser>
        <c:dLbls>
          <c:dLblPos val="t"/>
          <c:showLegendKey val="0"/>
          <c:showVal val="1"/>
          <c:showCatName val="0"/>
          <c:showSerName val="0"/>
          <c:showPercent val="0"/>
          <c:showBubbleSize val="0"/>
        </c:dLbls>
        <c:smooth val="0"/>
        <c:axId val="951724480"/>
        <c:axId val="951725920"/>
      </c:lineChart>
      <c:catAx>
        <c:axId val="95172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1725920"/>
        <c:crosses val="autoZero"/>
        <c:auto val="1"/>
        <c:lblAlgn val="ctr"/>
        <c:lblOffset val="100"/>
        <c:noMultiLvlLbl val="0"/>
      </c:catAx>
      <c:valAx>
        <c:axId val="9517259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1724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Corelation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elete val="1"/>
          </c:dLbls>
          <c:xVal>
            <c:strRef>
              <c:f>'Solution 5'!$A$9:$A$35</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General index</c:v>
                </c:pt>
              </c:strCache>
            </c:strRef>
          </c:xVal>
          <c:yVal>
            <c:numRef>
              <c:f>'Solution 5'!$AE$9:$AE$35</c:f>
              <c:numCache>
                <c:formatCode>0.00</c:formatCode>
                <c:ptCount val="27"/>
                <c:pt idx="0">
                  <c:v>0.23511164244552474</c:v>
                </c:pt>
                <c:pt idx="1">
                  <c:v>0.76321049243986772</c:v>
                </c:pt>
                <c:pt idx="2">
                  <c:v>-0.18210148953505442</c:v>
                </c:pt>
                <c:pt idx="3">
                  <c:v>0.33236564367299792</c:v>
                </c:pt>
                <c:pt idx="4">
                  <c:v>0.81719498053768935</c:v>
                </c:pt>
                <c:pt idx="5">
                  <c:v>0.46305848205264005</c:v>
                </c:pt>
                <c:pt idx="6">
                  <c:v>0.34036016023012045</c:v>
                </c:pt>
                <c:pt idx="7">
                  <c:v>0.15833175905839053</c:v>
                </c:pt>
                <c:pt idx="8">
                  <c:v>0.49033068769209187</c:v>
                </c:pt>
                <c:pt idx="9">
                  <c:v>0.31636276379870121</c:v>
                </c:pt>
                <c:pt idx="10">
                  <c:v>0.5376149643271132</c:v>
                </c:pt>
                <c:pt idx="11">
                  <c:v>0.46378250249137615</c:v>
                </c:pt>
                <c:pt idx="12">
                  <c:v>0.55740571497700431</c:v>
                </c:pt>
                <c:pt idx="13">
                  <c:v>0.38037650321686106</c:v>
                </c:pt>
                <c:pt idx="14">
                  <c:v>0.50041216920100839</c:v>
                </c:pt>
                <c:pt idx="15">
                  <c:v>0.52790611249485053</c:v>
                </c:pt>
                <c:pt idx="16">
                  <c:v>0.50494817493011845</c:v>
                </c:pt>
                <c:pt idx="17">
                  <c:v>0.40791567605504614</c:v>
                </c:pt>
                <c:pt idx="18">
                  <c:v>0.55324849681177324</c:v>
                </c:pt>
                <c:pt idx="19">
                  <c:v>0.48655902419777697</c:v>
                </c:pt>
                <c:pt idx="20">
                  <c:v>0.45767479479283024</c:v>
                </c:pt>
                <c:pt idx="21">
                  <c:v>0.65401313275309236</c:v>
                </c:pt>
                <c:pt idx="22">
                  <c:v>0.57146862041518032</c:v>
                </c:pt>
                <c:pt idx="23">
                  <c:v>0.41663134903709814</c:v>
                </c:pt>
                <c:pt idx="24">
                  <c:v>0.37859224249932882</c:v>
                </c:pt>
                <c:pt idx="25">
                  <c:v>0.5158793124367983</c:v>
                </c:pt>
                <c:pt idx="26">
                  <c:v>0.53472818352075469</c:v>
                </c:pt>
              </c:numCache>
            </c:numRef>
          </c:yVal>
          <c:smooth val="0"/>
          <c:extLst>
            <c:ext xmlns:c16="http://schemas.microsoft.com/office/drawing/2014/chart" uri="{C3380CC4-5D6E-409C-BE32-E72D297353CC}">
              <c16:uniqueId val="{00000000-DDA7-4C10-936C-74457FD7F606}"/>
            </c:ext>
          </c:extLst>
        </c:ser>
        <c:dLbls>
          <c:showLegendKey val="0"/>
          <c:showVal val="1"/>
          <c:showCatName val="0"/>
          <c:showSerName val="0"/>
          <c:showPercent val="0"/>
          <c:showBubbleSize val="0"/>
        </c:dLbls>
        <c:axId val="1355645519"/>
        <c:axId val="1355646479"/>
      </c:scatterChart>
      <c:valAx>
        <c:axId val="135564551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646479"/>
        <c:crosses val="autoZero"/>
        <c:crossBetween val="midCat"/>
      </c:valAx>
      <c:valAx>
        <c:axId val="1355646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645519"/>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Arial" panose="020B0604020202020204" pitchFamily="34" charset="0"/>
                <a:cs typeface="Arial" panose="020B0604020202020204" pitchFamily="34" charset="0"/>
              </a:rPr>
              <a:t>YOY</a:t>
            </a:r>
            <a:r>
              <a:rPr lang="en-US" b="1" baseline="0">
                <a:solidFill>
                  <a:sysClr val="windowText" lastClr="000000"/>
                </a:solidFill>
                <a:latin typeface="Arial" panose="020B0604020202020204" pitchFamily="34" charset="0"/>
                <a:cs typeface="Arial" panose="020B0604020202020204" pitchFamily="34" charset="0"/>
              </a:rPr>
              <a:t> Inflation Rate</a:t>
            </a:r>
            <a:endParaRPr lang="en-US"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3.3884021635789033E-2"/>
                  <c:y val="4.9901858160537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AF-4C63-821E-160D1A3D4101}"/>
                </c:ext>
              </c:extLst>
            </c:dLbl>
            <c:dLbl>
              <c:idx val="2"/>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3-2CAF-4C63-821E-160D1A3D410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'Solution 2'!$A$7:$A$12</c:f>
              <c:numCache>
                <c:formatCode>General</c:formatCode>
                <c:ptCount val="6"/>
                <c:pt idx="0">
                  <c:v>2017</c:v>
                </c:pt>
                <c:pt idx="1">
                  <c:v>2018</c:v>
                </c:pt>
                <c:pt idx="2">
                  <c:v>2019</c:v>
                </c:pt>
                <c:pt idx="3">
                  <c:v>2020</c:v>
                </c:pt>
                <c:pt idx="4">
                  <c:v>2021</c:v>
                </c:pt>
                <c:pt idx="5">
                  <c:v>2022</c:v>
                </c:pt>
              </c:numCache>
            </c:numRef>
          </c:xVal>
          <c:yVal>
            <c:numRef>
              <c:f>'Solution 2'!$D$7:$D$12</c:f>
              <c:numCache>
                <c:formatCode>0.0%</c:formatCode>
                <c:ptCount val="6"/>
                <c:pt idx="0">
                  <c:v>5.295471987720627E-2</c:v>
                </c:pt>
                <c:pt idx="1">
                  <c:v>2.3374726077428697E-2</c:v>
                </c:pt>
                <c:pt idx="2">
                  <c:v>7.7363896848137617E-2</c:v>
                </c:pt>
                <c:pt idx="3">
                  <c:v>5.7922769640479481E-2</c:v>
                </c:pt>
                <c:pt idx="4">
                  <c:v>5.657978385251098E-2</c:v>
                </c:pt>
                <c:pt idx="5">
                  <c:v>6.0350030175015092E-2</c:v>
                </c:pt>
              </c:numCache>
            </c:numRef>
          </c:yVal>
          <c:smooth val="0"/>
          <c:extLst>
            <c:ext xmlns:c16="http://schemas.microsoft.com/office/drawing/2014/chart" uri="{C3380CC4-5D6E-409C-BE32-E72D297353CC}">
              <c16:uniqueId val="{00000000-2CAF-4C63-821E-160D1A3D4101}"/>
            </c:ext>
          </c:extLst>
        </c:ser>
        <c:dLbls>
          <c:dLblPos val="t"/>
          <c:showLegendKey val="0"/>
          <c:showVal val="1"/>
          <c:showCatName val="0"/>
          <c:showSerName val="0"/>
          <c:showPercent val="0"/>
          <c:showBubbleSize val="0"/>
        </c:dLbls>
        <c:axId val="963674880"/>
        <c:axId val="963674400"/>
      </c:scatterChart>
      <c:valAx>
        <c:axId val="96367488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674400"/>
        <c:crosses val="autoZero"/>
        <c:crossBetween val="midCat"/>
      </c:valAx>
      <c:valAx>
        <c:axId val="963674400"/>
        <c:scaling>
          <c:orientation val="minMax"/>
        </c:scaling>
        <c:delete val="0"/>
        <c:axPos val="l"/>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674880"/>
        <c:crosses val="autoZero"/>
        <c:crossBetween val="midCat"/>
      </c:valAx>
      <c:spPr>
        <a:noFill/>
        <a:ln>
          <a:noFill/>
        </a:ln>
        <a:effectLst/>
      </c:spPr>
    </c:plotArea>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lotArea>
      <c:layout/>
      <c:barChart>
        <c:barDir val="bar"/>
        <c:grouping val="clustered"/>
        <c:varyColors val="0"/>
        <c:ser>
          <c:idx val="0"/>
          <c:order val="0"/>
          <c:tx>
            <c:strRef>
              <c:f>'Solution 2'!$A$36</c:f>
              <c:strCache>
                <c:ptCount val="1"/>
                <c:pt idx="0">
                  <c:v>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2'!$B$34:$AB$34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General index</c:v>
                </c:pt>
              </c:strCache>
            </c:strRef>
          </c:cat>
          <c:val>
            <c:numRef>
              <c:f>'Solution 2'!$B$36:$AB$36</c:f>
              <c:numCache>
                <c:formatCode>0.00%</c:formatCode>
                <c:ptCount val="27"/>
                <c:pt idx="0">
                  <c:v>2.3203204449702381E-2</c:v>
                </c:pt>
                <c:pt idx="1">
                  <c:v>3.2634215057129393E-2</c:v>
                </c:pt>
                <c:pt idx="2">
                  <c:v>4.3207531239446512E-2</c:v>
                </c:pt>
                <c:pt idx="3">
                  <c:v>2.6056536249949903E-2</c:v>
                </c:pt>
                <c:pt idx="4">
                  <c:v>2.1562771886095851E-2</c:v>
                </c:pt>
                <c:pt idx="5">
                  <c:v>5.0419333041853774E-2</c:v>
                </c:pt>
                <c:pt idx="6">
                  <c:v>-4.2234593971971811E-3</c:v>
                </c:pt>
                <c:pt idx="7">
                  <c:v>-0.11777444948186491</c:v>
                </c:pt>
                <c:pt idx="8">
                  <c:v>-5.6047948534005708E-2</c:v>
                </c:pt>
                <c:pt idx="9">
                  <c:v>1.4267500455345411E-2</c:v>
                </c:pt>
                <c:pt idx="10">
                  <c:v>2.0952546724397083E-2</c:v>
                </c:pt>
                <c:pt idx="11">
                  <c:v>4.3772520160906263E-2</c:v>
                </c:pt>
                <c:pt idx="12">
                  <c:v>1.5670354206840563E-2</c:v>
                </c:pt>
                <c:pt idx="13">
                  <c:v>6.8910794966580688E-2</c:v>
                </c:pt>
                <c:pt idx="14">
                  <c:v>4.8513740886146808E-2</c:v>
                </c:pt>
                <c:pt idx="15">
                  <c:v>4.0664145841695275E-2</c:v>
                </c:pt>
                <c:pt idx="16">
                  <c:v>4.7309570903806622E-2</c:v>
                </c:pt>
                <c:pt idx="17">
                  <c:v>7.5868088024436592E-2</c:v>
                </c:pt>
                <c:pt idx="18">
                  <c:v>6.9744956060247595E-2</c:v>
                </c:pt>
                <c:pt idx="19">
                  <c:v>5.0601139000210724E-2</c:v>
                </c:pt>
                <c:pt idx="20">
                  <c:v>6.2561937179542379E-2</c:v>
                </c:pt>
                <c:pt idx="21">
                  <c:v>5.0289769367238647E-2</c:v>
                </c:pt>
                <c:pt idx="22">
                  <c:v>5.1400538752983838E-2</c:v>
                </c:pt>
                <c:pt idx="23">
                  <c:v>5.764170763048948E-2</c:v>
                </c:pt>
                <c:pt idx="24">
                  <c:v>4.6942889137737961E-2</c:v>
                </c:pt>
                <c:pt idx="25">
                  <c:v>5.3486529318542225E-2</c:v>
                </c:pt>
                <c:pt idx="26">
                  <c:v>3.9609321310314437E-2</c:v>
                </c:pt>
              </c:numCache>
            </c:numRef>
          </c:val>
          <c:extLst>
            <c:ext xmlns:c16="http://schemas.microsoft.com/office/drawing/2014/chart" uri="{C3380CC4-5D6E-409C-BE32-E72D297353CC}">
              <c16:uniqueId val="{00000000-1ED7-42C1-818D-3C8021CC6418}"/>
            </c:ext>
          </c:extLst>
        </c:ser>
        <c:dLbls>
          <c:dLblPos val="outEnd"/>
          <c:showLegendKey val="0"/>
          <c:showVal val="1"/>
          <c:showCatName val="0"/>
          <c:showSerName val="0"/>
          <c:showPercent val="0"/>
          <c:showBubbleSize val="0"/>
        </c:dLbls>
        <c:gapWidth val="182"/>
        <c:axId val="2018537728"/>
        <c:axId val="2018532928"/>
      </c:barChart>
      <c:catAx>
        <c:axId val="201853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532928"/>
        <c:crosses val="autoZero"/>
        <c:auto val="1"/>
        <c:lblAlgn val="ctr"/>
        <c:lblOffset val="100"/>
        <c:noMultiLvlLbl val="0"/>
      </c:catAx>
      <c:valAx>
        <c:axId val="201853292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537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lotArea>
      <c:layout/>
      <c:barChart>
        <c:barDir val="bar"/>
        <c:grouping val="clustered"/>
        <c:varyColors val="0"/>
        <c:ser>
          <c:idx val="0"/>
          <c:order val="0"/>
          <c:tx>
            <c:strRef>
              <c:f>'Solution 2'!$A$37</c:f>
              <c:strCache>
                <c:ptCount val="1"/>
                <c:pt idx="0">
                  <c:v>2019</c:v>
                </c:pt>
              </c:strCache>
            </c:strRef>
          </c:tx>
          <c:spPr>
            <a:solidFill>
              <a:schemeClr val="accent1"/>
            </a:solidFill>
            <a:ln>
              <a:noFill/>
            </a:ln>
            <a:effectLst/>
          </c:spPr>
          <c:invertIfNegative val="0"/>
          <c:cat>
            <c:strRef>
              <c:f>'Solution 2'!$B$34:$AB$34</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General index</c:v>
                </c:pt>
              </c:strCache>
            </c:strRef>
          </c:cat>
          <c:val>
            <c:numRef>
              <c:f>'Solution 2'!$B$37:$AB$37</c:f>
              <c:numCache>
                <c:formatCode>0.00%</c:formatCode>
                <c:ptCount val="27"/>
                <c:pt idx="0">
                  <c:v>2.3088227972509919E-2</c:v>
                </c:pt>
                <c:pt idx="1">
                  <c:v>8.3488924868235351E-2</c:v>
                </c:pt>
                <c:pt idx="2">
                  <c:v>3.0870794422177317E-2</c:v>
                </c:pt>
                <c:pt idx="3">
                  <c:v>1.7802748256955169E-2</c:v>
                </c:pt>
                <c:pt idx="4">
                  <c:v>1.5451448468666076E-2</c:v>
                </c:pt>
                <c:pt idx="5">
                  <c:v>-1.4745315227767297E-2</c:v>
                </c:pt>
                <c:pt idx="6">
                  <c:v>0.14742100005257888</c:v>
                </c:pt>
                <c:pt idx="7">
                  <c:v>6.0951574521511766E-2</c:v>
                </c:pt>
                <c:pt idx="8">
                  <c:v>-1.451523397540948E-2</c:v>
                </c:pt>
                <c:pt idx="9">
                  <c:v>2.4585614313855766E-2</c:v>
                </c:pt>
                <c:pt idx="10">
                  <c:v>2.8231337326895783E-2</c:v>
                </c:pt>
                <c:pt idx="11">
                  <c:v>2.696769887038172E-2</c:v>
                </c:pt>
                <c:pt idx="12">
                  <c:v>4.2399533436166204E-2</c:v>
                </c:pt>
                <c:pt idx="13">
                  <c:v>4.2968768607599517E-2</c:v>
                </c:pt>
                <c:pt idx="14">
                  <c:v>2.0218615297513513E-2</c:v>
                </c:pt>
                <c:pt idx="15">
                  <c:v>1.9804245770468486E-2</c:v>
                </c:pt>
                <c:pt idx="16">
                  <c:v>2.0186057919725203E-2</c:v>
                </c:pt>
                <c:pt idx="17">
                  <c:v>4.8304343703578986E-2</c:v>
                </c:pt>
                <c:pt idx="18">
                  <c:v>3.4601949760523967E-3</c:v>
                </c:pt>
                <c:pt idx="19">
                  <c:v>4.1761346525545792E-2</c:v>
                </c:pt>
                <c:pt idx="20">
                  <c:v>7.2396238447898817E-2</c:v>
                </c:pt>
                <c:pt idx="21">
                  <c:v>1.987874965960984E-2</c:v>
                </c:pt>
                <c:pt idx="22">
                  <c:v>5.300631712896367E-2</c:v>
                </c:pt>
                <c:pt idx="23">
                  <c:v>6.7388053290507843E-2</c:v>
                </c:pt>
                <c:pt idx="24">
                  <c:v>5.1352959708754767E-2</c:v>
                </c:pt>
                <c:pt idx="25">
                  <c:v>4.8309343909193142E-2</c:v>
                </c:pt>
                <c:pt idx="26">
                  <c:v>3.9358550145593821E-2</c:v>
                </c:pt>
              </c:numCache>
            </c:numRef>
          </c:val>
          <c:extLst>
            <c:ext xmlns:c16="http://schemas.microsoft.com/office/drawing/2014/chart" uri="{C3380CC4-5D6E-409C-BE32-E72D297353CC}">
              <c16:uniqueId val="{00000000-64BD-436E-BFFC-C8CDB993E764}"/>
            </c:ext>
          </c:extLst>
        </c:ser>
        <c:dLbls>
          <c:showLegendKey val="0"/>
          <c:showVal val="0"/>
          <c:showCatName val="0"/>
          <c:showSerName val="0"/>
          <c:showPercent val="0"/>
          <c:showBubbleSize val="0"/>
        </c:dLbls>
        <c:gapWidth val="182"/>
        <c:axId val="2018532448"/>
        <c:axId val="2018523808"/>
      </c:barChart>
      <c:catAx>
        <c:axId val="2018532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523808"/>
        <c:crosses val="autoZero"/>
        <c:auto val="1"/>
        <c:lblAlgn val="ctr"/>
        <c:lblOffset val="100"/>
        <c:noMultiLvlLbl val="0"/>
      </c:catAx>
      <c:valAx>
        <c:axId val="201852380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532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latin typeface="Aptos Narrow" panose="02110004020202020204"/>
              </a:rPr>
              <a:t>Sub-Category(Food) wise Inflation</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baseline="0">
                      <a:solidFill>
                        <a:srgbClr val="FF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31EB-4D9A-801E-316D51887C66}"/>
                </c:ext>
              </c:extLst>
            </c:dLbl>
            <c:dLbl>
              <c:idx val="6"/>
              <c:layout>
                <c:manualLayout>
                  <c:x val="2.626552053486151E-2"/>
                  <c:y val="-1.90912562046582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1EB-4D9A-801E-316D51887C66}"/>
                </c:ext>
              </c:extLst>
            </c:dLbl>
            <c:dLbl>
              <c:idx val="9"/>
              <c:spPr>
                <a:noFill/>
                <a:ln>
                  <a:noFill/>
                </a:ln>
                <a:effectLst/>
              </c:spPr>
              <c:txPr>
                <a:bodyPr rot="0" spcFirstLastPara="1" vertOverflow="ellipsis" vert="horz" wrap="square" lIns="38100" tIns="19050" rIns="38100" bIns="19050" anchor="ctr" anchorCtr="1">
                  <a:spAutoFit/>
                </a:bodyPr>
                <a:lstStyle/>
                <a:p>
                  <a:pPr>
                    <a:defRPr sz="1100" b="1" i="0" u="none" strike="noStrike" baseline="0">
                      <a:solidFill>
                        <a:srgbClr val="FF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31EB-4D9A-801E-316D51887C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3'!$E$5:$Q$5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'Solution 3'!$E$19:$Q$19</c:f>
              <c:numCache>
                <c:formatCode>0.0%</c:formatCode>
                <c:ptCount val="13"/>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numCache>
            </c:numRef>
          </c:val>
          <c:extLst>
            <c:ext xmlns:c16="http://schemas.microsoft.com/office/drawing/2014/chart" uri="{C3380CC4-5D6E-409C-BE32-E72D297353CC}">
              <c16:uniqueId val="{00000000-31EB-4D9A-801E-316D51887C66}"/>
            </c:ext>
          </c:extLst>
        </c:ser>
        <c:dLbls>
          <c:showLegendKey val="0"/>
          <c:showVal val="1"/>
          <c:showCatName val="0"/>
          <c:showSerName val="0"/>
          <c:showPercent val="0"/>
          <c:showBubbleSize val="0"/>
        </c:dLbls>
        <c:gapWidth val="50"/>
        <c:axId val="1055704112"/>
        <c:axId val="1050245504"/>
      </c:barChart>
      <c:catAx>
        <c:axId val="105570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baseline="0">
                <a:solidFill>
                  <a:sysClr val="windowText" lastClr="000000"/>
                </a:solidFill>
                <a:latin typeface="+mn-lt"/>
                <a:ea typeface="+mn-ea"/>
                <a:cs typeface="+mn-cs"/>
              </a:defRPr>
            </a:pPr>
            <a:endParaRPr lang="en-US"/>
          </a:p>
        </c:txPr>
        <c:crossAx val="1050245504"/>
        <c:crosses val="autoZero"/>
        <c:auto val="1"/>
        <c:lblAlgn val="ctr"/>
        <c:lblOffset val="100"/>
        <c:noMultiLvlLbl val="0"/>
      </c:catAx>
      <c:valAx>
        <c:axId val="105024550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055704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Inflation in Last</a:t>
            </a:r>
            <a:r>
              <a:rPr lang="en-US" b="1" baseline="0">
                <a:solidFill>
                  <a:sysClr val="windowText" lastClr="000000"/>
                </a:solidFill>
              </a:rPr>
              <a:t> 12 months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'Solution 3'!$D$25</c:f>
              <c:strCache>
                <c:ptCount val="1"/>
                <c:pt idx="0">
                  <c:v>Inflation</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8CCE-4A9B-A515-A5802E886C29}"/>
                </c:ext>
              </c:extLst>
            </c:dLbl>
            <c:dLbl>
              <c:idx val="8"/>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2-8CCE-4A9B-A515-A5802E886C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'Solution 3'!$B$26:$B$37</c:f>
              <c:numCache>
                <c:formatCode>mmm/yyyy</c:formatCode>
                <c:ptCount val="12"/>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numCache>
            </c:numRef>
          </c:cat>
          <c:val>
            <c:numRef>
              <c:f>'Solution 3'!$D$26:$D$37</c:f>
              <c:numCache>
                <c:formatCode>0.00%</c:formatCode>
                <c:ptCount val="12"/>
                <c:pt idx="0">
                  <c:v>1.0272901871454526E-2</c:v>
                </c:pt>
                <c:pt idx="1">
                  <c:v>1.9452672531942573E-3</c:v>
                </c:pt>
                <c:pt idx="2">
                  <c:v>1.279618761858576E-3</c:v>
                </c:pt>
                <c:pt idx="3">
                  <c:v>5.1560021152828386E-3</c:v>
                </c:pt>
                <c:pt idx="4">
                  <c:v>7.1901442413082953E-3</c:v>
                </c:pt>
                <c:pt idx="5">
                  <c:v>-2.1764680276846731E-4</c:v>
                </c:pt>
                <c:pt idx="6">
                  <c:v>-5.8342041100662182E-3</c:v>
                </c:pt>
                <c:pt idx="7">
                  <c:v>4.0728737847068961E-3</c:v>
                </c:pt>
                <c:pt idx="8">
                  <c:v>-5.9318707201116193E-3</c:v>
                </c:pt>
                <c:pt idx="9">
                  <c:v>4.3876968978943027E-5</c:v>
                </c:pt>
                <c:pt idx="10">
                  <c:v>4.5630045630048032E-3</c:v>
                </c:pt>
                <c:pt idx="11">
                  <c:v>7.5559049615652185E-3</c:v>
                </c:pt>
              </c:numCache>
            </c:numRef>
          </c:val>
          <c:extLst>
            <c:ext xmlns:c16="http://schemas.microsoft.com/office/drawing/2014/chart" uri="{C3380CC4-5D6E-409C-BE32-E72D297353CC}">
              <c16:uniqueId val="{00000000-8CCE-4A9B-A515-A5802E886C29}"/>
            </c:ext>
          </c:extLst>
        </c:ser>
        <c:dLbls>
          <c:dLblPos val="outEnd"/>
          <c:showLegendKey val="0"/>
          <c:showVal val="1"/>
          <c:showCatName val="0"/>
          <c:showSerName val="0"/>
          <c:showPercent val="0"/>
          <c:showBubbleSize val="0"/>
        </c:dLbls>
        <c:gapWidth val="219"/>
        <c:overlap val="-27"/>
        <c:axId val="1213624784"/>
        <c:axId val="1213625264"/>
      </c:barChart>
      <c:dateAx>
        <c:axId val="121362478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3625264"/>
        <c:crosses val="autoZero"/>
        <c:auto val="1"/>
        <c:lblOffset val="100"/>
        <c:baseTimeUnit val="months"/>
      </c:dateAx>
      <c:valAx>
        <c:axId val="12136252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24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'Solution 4'!$P$5</c:f>
              <c:strCache>
                <c:ptCount val="1"/>
                <c:pt idx="0">
                  <c:v>Food</c:v>
                </c:pt>
              </c:strCache>
            </c:strRef>
          </c:tx>
          <c:spPr>
            <a:ln w="28575" cap="rnd">
              <a:solidFill>
                <a:schemeClr val="accent1"/>
              </a:solidFill>
              <a:round/>
            </a:ln>
            <a:effectLst/>
          </c:spPr>
          <c:marker>
            <c:symbol val="none"/>
          </c:marker>
          <c:dLbls>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2-3781-4A17-A443-FC89FA6E9F59}"/>
                </c:ext>
              </c:extLst>
            </c:dLbl>
            <c:dLbl>
              <c:idx val="2"/>
              <c:layout>
                <c:manualLayout>
                  <c:x val="-6.8908518900443264E-2"/>
                  <c:y val="4.83214326710025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781-4A17-A443-FC89FA6E9F59}"/>
                </c:ext>
              </c:extLst>
            </c:dLbl>
            <c:dLbl>
              <c:idx val="3"/>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3-3781-4A17-A443-FC89FA6E9F59}"/>
                </c:ext>
              </c:extLst>
            </c:dLbl>
            <c:dLbl>
              <c:idx val="4"/>
              <c:layout>
                <c:manualLayout>
                  <c:x val="-9.3452935597824957E-2"/>
                  <c:y val="4.83214326710025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81-4A17-A443-FC89FA6E9F59}"/>
                </c:ext>
              </c:extLst>
            </c:dLbl>
            <c:dLbl>
              <c:idx val="5"/>
              <c:layout>
                <c:manualLayout>
                  <c:x val="-5.4883137930510931E-2"/>
                  <c:y val="-4.3653867253570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781-4A17-A443-FC89FA6E9F59}"/>
                </c:ext>
              </c:extLst>
            </c:dLbl>
            <c:dLbl>
              <c:idx val="6"/>
              <c:layout>
                <c:manualLayout>
                  <c:x val="-5.7943045357474656E-3"/>
                  <c:y val="-3.44563372611131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781-4A17-A443-FC89FA6E9F59}"/>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8-3781-4A17-A443-FC89FA6E9F59}"/>
                </c:ext>
              </c:extLst>
            </c:dLbl>
            <c:dLbl>
              <c:idx val="8"/>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9-3781-4A17-A443-FC89FA6E9F59}"/>
                </c:ext>
              </c:extLst>
            </c:dLbl>
            <c:dLbl>
              <c:idx val="9"/>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A-3781-4A17-A443-FC89FA6E9F59}"/>
                </c:ext>
              </c:extLst>
            </c:dLbl>
            <c:dLbl>
              <c:idx val="10"/>
              <c:layout>
                <c:manualLayout>
                  <c:x val="-3.1240707839994698E-2"/>
                  <c:y val="4.37226676747738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781-4A17-A443-FC89FA6E9F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'Solution 4'!$O$6:$O$16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'Solution 4'!$P$6:$P$16</c:f>
              <c:numCache>
                <c:formatCode>0.0%</c:formatCode>
                <c:ptCount val="11"/>
                <c:pt idx="1">
                  <c:v>6.2058920969889166E-2</c:v>
                </c:pt>
                <c:pt idx="2">
                  <c:v>4.4901562637944849E-2</c:v>
                </c:pt>
                <c:pt idx="3">
                  <c:v>7.1169466130431361E-2</c:v>
                </c:pt>
                <c:pt idx="4">
                  <c:v>1.4913051023037326E-2</c:v>
                </c:pt>
                <c:pt idx="5">
                  <c:v>1.793217792285183E-2</c:v>
                </c:pt>
                <c:pt idx="6">
                  <c:v>1.1392209431564202E-3</c:v>
                </c:pt>
                <c:pt idx="7">
                  <c:v>6.3867311746825889E-2</c:v>
                </c:pt>
                <c:pt idx="8">
                  <c:v>7.2035792455761638E-2</c:v>
                </c:pt>
                <c:pt idx="9">
                  <c:v>6.1622544994891254E-2</c:v>
                </c:pt>
                <c:pt idx="10">
                  <c:v>3.8328105513775017E-2</c:v>
                </c:pt>
              </c:numCache>
            </c:numRef>
          </c:val>
          <c:smooth val="0"/>
          <c:extLst>
            <c:ext xmlns:c16="http://schemas.microsoft.com/office/drawing/2014/chart" uri="{C3380CC4-5D6E-409C-BE32-E72D297353CC}">
              <c16:uniqueId val="{00000000-3781-4A17-A443-FC89FA6E9F59}"/>
            </c:ext>
          </c:extLst>
        </c:ser>
        <c:dLbls>
          <c:dLblPos val="t"/>
          <c:showLegendKey val="0"/>
          <c:showVal val="1"/>
          <c:showCatName val="0"/>
          <c:showSerName val="0"/>
          <c:showPercent val="0"/>
          <c:showBubbleSize val="0"/>
        </c:dLbls>
        <c:smooth val="0"/>
        <c:axId val="1307728048"/>
        <c:axId val="1307727568"/>
      </c:lineChart>
      <c:catAx>
        <c:axId val="130772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727568"/>
        <c:crosses val="autoZero"/>
        <c:auto val="1"/>
        <c:lblAlgn val="ctr"/>
        <c:lblOffset val="100"/>
        <c:noMultiLvlLbl val="0"/>
      </c:catAx>
      <c:valAx>
        <c:axId val="13077275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728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'Solution 4'!$Q$5</c:f>
              <c:strCache>
                <c:ptCount val="1"/>
                <c:pt idx="0">
                  <c:v>Health</c:v>
                </c:pt>
              </c:strCache>
            </c:strRef>
          </c:tx>
          <c:spPr>
            <a:ln w="28575" cap="rnd">
              <a:solidFill>
                <a:schemeClr val="accent1"/>
              </a:solidFill>
              <a:round/>
            </a:ln>
            <a:effectLst/>
          </c:spPr>
          <c:marker>
            <c:symbol val="none"/>
          </c:marker>
          <c:dLbls>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2-9C58-45E4-9D4C-4816535567AF}"/>
                </c:ext>
              </c:extLst>
            </c:dLbl>
            <c:dLbl>
              <c:idx val="7"/>
              <c:layout>
                <c:manualLayout>
                  <c:x val="-4.9042457217709508E-2"/>
                  <c:y val="4.37226676747738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58-45E4-9D4C-4816535567AF}"/>
                </c:ext>
              </c:extLst>
            </c:dLbl>
            <c:dLbl>
              <c:idx val="8"/>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4-9C58-45E4-9D4C-4816535567AF}"/>
                </c:ext>
              </c:extLst>
            </c:dLbl>
            <c:dLbl>
              <c:idx val="9"/>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5-9C58-45E4-9D4C-4816535567AF}"/>
                </c:ext>
              </c:extLst>
            </c:dLbl>
            <c:dLbl>
              <c:idx val="1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6-9C58-45E4-9D4C-4816535567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'Solution 4'!$O$6:$O$16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'Solution 4'!$Q$6:$Q$16</c:f>
              <c:numCache>
                <c:formatCode>0.0%</c:formatCode>
                <c:ptCount val="11"/>
                <c:pt idx="1">
                  <c:v>5.5026537620980198E-2</c:v>
                </c:pt>
                <c:pt idx="2">
                  <c:v>5.2526448176370796E-2</c:v>
                </c:pt>
                <c:pt idx="3">
                  <c:v>4.9061643354185544E-2</c:v>
                </c:pt>
                <c:pt idx="4">
                  <c:v>4.1541038525962845E-2</c:v>
                </c:pt>
                <c:pt idx="5">
                  <c:v>6.2077838533290831E-2</c:v>
                </c:pt>
                <c:pt idx="6">
                  <c:v>7.4588403722262109E-2</c:v>
                </c:pt>
                <c:pt idx="7">
                  <c:v>4.1511871576214769E-2</c:v>
                </c:pt>
                <c:pt idx="8">
                  <c:v>7.7014256799066913E-2</c:v>
                </c:pt>
                <c:pt idx="9">
                  <c:v>6.0800964775639302E-2</c:v>
                </c:pt>
                <c:pt idx="10">
                  <c:v>4.7946568139832335E-2</c:v>
                </c:pt>
              </c:numCache>
            </c:numRef>
          </c:val>
          <c:smooth val="0"/>
          <c:extLst>
            <c:ext xmlns:c16="http://schemas.microsoft.com/office/drawing/2014/chart" uri="{C3380CC4-5D6E-409C-BE32-E72D297353CC}">
              <c16:uniqueId val="{00000000-9C58-45E4-9D4C-4816535567AF}"/>
            </c:ext>
          </c:extLst>
        </c:ser>
        <c:dLbls>
          <c:dLblPos val="t"/>
          <c:showLegendKey val="0"/>
          <c:showVal val="1"/>
          <c:showCatName val="0"/>
          <c:showSerName val="0"/>
          <c:showPercent val="0"/>
          <c:showBubbleSize val="0"/>
        </c:dLbls>
        <c:smooth val="0"/>
        <c:axId val="815557760"/>
        <c:axId val="815560160"/>
      </c:lineChart>
      <c:catAx>
        <c:axId val="81555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60160"/>
        <c:crosses val="autoZero"/>
        <c:auto val="1"/>
        <c:lblAlgn val="ctr"/>
        <c:lblOffset val="100"/>
        <c:noMultiLvlLbl val="0"/>
      </c:catAx>
      <c:valAx>
        <c:axId val="8155601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57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22</xdr:col>
      <xdr:colOff>363723</xdr:colOff>
      <xdr:row>11</xdr:row>
      <xdr:rowOff>119615</xdr:rowOff>
    </xdr:from>
    <xdr:to>
      <xdr:col>31</xdr:col>
      <xdr:colOff>82403</xdr:colOff>
      <xdr:row>29</xdr:row>
      <xdr:rowOff>117844</xdr:rowOff>
    </xdr:to>
    <xdr:graphicFrame macro="">
      <xdr:nvGraphicFramePr>
        <xdr:cNvPr id="5" name="Chart 4">
          <a:extLst>
            <a:ext uri="{FF2B5EF4-FFF2-40B4-BE49-F238E27FC236}">
              <a16:creationId xmlns:a16="http://schemas.microsoft.com/office/drawing/2014/main" id="{EAB7F13C-6E5D-9C58-B2F5-FDDC40801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810260</xdr:colOff>
      <xdr:row>11</xdr:row>
      <xdr:rowOff>55879</xdr:rowOff>
    </xdr:from>
    <xdr:to>
      <xdr:col>21</xdr:col>
      <xdr:colOff>38100</xdr:colOff>
      <xdr:row>30</xdr:row>
      <xdr:rowOff>38100</xdr:rowOff>
    </xdr:to>
    <xdr:graphicFrame macro="">
      <xdr:nvGraphicFramePr>
        <xdr:cNvPr id="6" name="Chart 5">
          <a:extLst>
            <a:ext uri="{FF2B5EF4-FFF2-40B4-BE49-F238E27FC236}">
              <a16:creationId xmlns:a16="http://schemas.microsoft.com/office/drawing/2014/main" id="{5F25A246-537E-EE8E-EA96-4F705CC8A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2</xdr:row>
      <xdr:rowOff>133350</xdr:rowOff>
    </xdr:to>
    <xdr:sp macro="" textlink="">
      <xdr:nvSpPr>
        <xdr:cNvPr id="2" name="Rectangle 1">
          <a:extLst>
            <a:ext uri="{FF2B5EF4-FFF2-40B4-BE49-F238E27FC236}">
              <a16:creationId xmlns:a16="http://schemas.microsoft.com/office/drawing/2014/main" id="{7AC6E21E-3B83-41C3-AF5A-0A8F795929D3}"/>
            </a:ext>
          </a:extLst>
        </xdr:cNvPr>
        <xdr:cNvSpPr/>
      </xdr:nvSpPr>
      <xdr:spPr>
        <a:xfrm>
          <a:off x="0" y="0"/>
          <a:ext cx="9144000" cy="54483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1600" b="1"/>
            <a:t> </a:t>
          </a:r>
          <a:r>
            <a:rPr lang="en-IN" sz="1600" b="1" baseline="0">
              <a:solidFill>
                <a:schemeClr val="lt1"/>
              </a:solidFill>
              <a:effectLst/>
              <a:latin typeface="+mn-lt"/>
              <a:ea typeface="+mn-ea"/>
              <a:cs typeface="+mn-cs"/>
            </a:rPr>
            <a:t>Identify </a:t>
          </a:r>
          <a:r>
            <a:rPr lang="en-IN" sz="1600" b="1" i="0">
              <a:solidFill>
                <a:schemeClr val="lt1"/>
              </a:solidFill>
              <a:effectLst/>
              <a:latin typeface="+mn-lt"/>
              <a:ea typeface="+mn-ea"/>
              <a:cs typeface="+mn-cs"/>
            </a:rPr>
            <a:t>Correlation</a:t>
          </a:r>
          <a:r>
            <a:rPr lang="en-IN" sz="1600" b="1" i="0" baseline="0">
              <a:solidFill>
                <a:schemeClr val="lt1"/>
              </a:solidFill>
              <a:effectLst/>
              <a:latin typeface="+mn-lt"/>
              <a:ea typeface="+mn-ea"/>
              <a:cs typeface="+mn-cs"/>
            </a:rPr>
            <a:t> between Crude</a:t>
          </a:r>
          <a:r>
            <a:rPr lang="en-IN" sz="1600" b="1" i="0">
              <a:solidFill>
                <a:schemeClr val="lt1"/>
              </a:solidFill>
              <a:effectLst/>
              <a:latin typeface="+mn-lt"/>
              <a:ea typeface="+mn-ea"/>
              <a:cs typeface="+mn-cs"/>
            </a:rPr>
            <a:t> oil price change with change in inflation prices of all the categories.</a:t>
          </a:r>
          <a:endParaRPr lang="en-IN" sz="1600" b="1">
            <a:effectLst/>
          </a:endParaRPr>
        </a:p>
      </xdr:txBody>
    </xdr:sp>
    <xdr:clientData/>
  </xdr:twoCellAnchor>
  <xdr:twoCellAnchor>
    <xdr:from>
      <xdr:col>0</xdr:col>
      <xdr:colOff>0</xdr:colOff>
      <xdr:row>2</xdr:row>
      <xdr:rowOff>133350</xdr:rowOff>
    </xdr:from>
    <xdr:to>
      <xdr:col>15</xdr:col>
      <xdr:colOff>0</xdr:colOff>
      <xdr:row>4</xdr:row>
      <xdr:rowOff>134711</xdr:rowOff>
    </xdr:to>
    <xdr:sp macro="" textlink="">
      <xdr:nvSpPr>
        <xdr:cNvPr id="3" name="Rectangle 2">
          <a:extLst>
            <a:ext uri="{FF2B5EF4-FFF2-40B4-BE49-F238E27FC236}">
              <a16:creationId xmlns:a16="http://schemas.microsoft.com/office/drawing/2014/main" id="{4C0AF3E8-0CA8-4DDE-B33E-EDE2A5625D0E}"/>
            </a:ext>
          </a:extLst>
        </xdr:cNvPr>
        <xdr:cNvSpPr/>
      </xdr:nvSpPr>
      <xdr:spPr>
        <a:xfrm>
          <a:off x="0" y="544830"/>
          <a:ext cx="9144000" cy="367121"/>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aseline="0">
              <a:solidFill>
                <a:schemeClr val="lt1"/>
              </a:solidFill>
              <a:effectLst/>
              <a:latin typeface="+mn-lt"/>
              <a:ea typeface="+mn-ea"/>
              <a:cs typeface="+mn-cs"/>
            </a:rPr>
            <a:t> </a:t>
          </a:r>
          <a:r>
            <a:rPr lang="en-IN" sz="1400" baseline="0">
              <a:solidFill>
                <a:schemeClr val="tx1"/>
              </a:solidFill>
              <a:effectLst/>
              <a:latin typeface="+mn-lt"/>
              <a:ea typeface="+mn-ea"/>
              <a:cs typeface="+mn-cs"/>
            </a:rPr>
            <a:t>Category whose inflation prices strongly changes with fluctuations in imported crude oil price </a:t>
          </a:r>
          <a:endParaRPr lang="en-IN" sz="1400">
            <a:solidFill>
              <a:schemeClr val="tx1"/>
            </a:solidFill>
            <a:effectLst/>
          </a:endParaRPr>
        </a:p>
        <a:p>
          <a:pPr algn="l"/>
          <a:endParaRPr lang="en-IN" sz="1400">
            <a:solidFill>
              <a:schemeClr val="tx1"/>
            </a:solidFill>
          </a:endParaRPr>
        </a:p>
      </xdr:txBody>
    </xdr:sp>
    <xdr:clientData/>
  </xdr:twoCellAnchor>
  <xdr:twoCellAnchor>
    <xdr:from>
      <xdr:col>0</xdr:col>
      <xdr:colOff>30249</xdr:colOff>
      <xdr:row>31</xdr:row>
      <xdr:rowOff>42732</xdr:rowOff>
    </xdr:from>
    <xdr:to>
      <xdr:col>14</xdr:col>
      <xdr:colOff>556458</xdr:colOff>
      <xdr:row>34</xdr:row>
      <xdr:rowOff>148937</xdr:rowOff>
    </xdr:to>
    <xdr:sp macro="" textlink="">
      <xdr:nvSpPr>
        <xdr:cNvPr id="4" name="TextBox 3">
          <a:extLst>
            <a:ext uri="{FF2B5EF4-FFF2-40B4-BE49-F238E27FC236}">
              <a16:creationId xmlns:a16="http://schemas.microsoft.com/office/drawing/2014/main" id="{AA228BF3-7513-49C8-8ADC-1E376396C160}"/>
            </a:ext>
          </a:extLst>
        </xdr:cNvPr>
        <xdr:cNvSpPr txBox="1"/>
      </xdr:nvSpPr>
      <xdr:spPr>
        <a:xfrm>
          <a:off x="30249" y="5907823"/>
          <a:ext cx="9092936" cy="660387"/>
        </a:xfrm>
        <a:prstGeom prst="rect">
          <a:avLst/>
        </a:prstGeom>
        <a:solidFill>
          <a:schemeClr val="lt1"/>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*Dataset Name: </a:t>
          </a:r>
          <a:r>
            <a:rPr lang="en-IN" sz="1100" b="0" i="0">
              <a:solidFill>
                <a:schemeClr val="dk1"/>
              </a:solidFill>
              <a:effectLst/>
              <a:latin typeface="+mn-lt"/>
              <a:ea typeface="+mn-ea"/>
              <a:cs typeface="+mn-cs"/>
            </a:rPr>
            <a:t>All India CPI upto April23                                                                                </a:t>
          </a:r>
          <a:r>
            <a:rPr lang="en-IN" sz="1100" b="1">
              <a:solidFill>
                <a:schemeClr val="dk1"/>
              </a:solidFill>
              <a:effectLst/>
              <a:latin typeface="+mn-lt"/>
              <a:ea typeface="+mn-ea"/>
              <a:cs typeface="+mn-cs"/>
            </a:rPr>
            <a:t>TIme of analysi</a:t>
          </a:r>
          <a:r>
            <a:rPr lang="en-IN" sz="1100">
              <a:solidFill>
                <a:schemeClr val="dk1"/>
              </a:solidFill>
              <a:effectLst/>
              <a:latin typeface="+mn-lt"/>
              <a:ea typeface="+mn-ea"/>
              <a:cs typeface="+mn-cs"/>
            </a:rPr>
            <a:t>s: Jan.</a:t>
          </a:r>
          <a:r>
            <a:rPr lang="en-IN" sz="1100" baseline="0">
              <a:solidFill>
                <a:schemeClr val="dk1"/>
              </a:solidFill>
              <a:effectLst/>
              <a:latin typeface="+mn-lt"/>
              <a:ea typeface="+mn-ea"/>
              <a:cs typeface="+mn-cs"/>
            </a:rPr>
            <a:t> 2021 to May 2023</a:t>
          </a:r>
          <a:endParaRPr lang="en-IN">
            <a:effectLst/>
          </a:endParaRPr>
        </a:p>
        <a:p>
          <a:r>
            <a:rPr lang="en-IN" sz="1100" b="0">
              <a:solidFill>
                <a:schemeClr val="dk1"/>
              </a:solidFill>
              <a:effectLst/>
              <a:latin typeface="+mn-lt"/>
              <a:ea typeface="+mn-ea"/>
              <a:cs typeface="+mn-cs"/>
            </a:rPr>
            <a:t>* </a:t>
          </a:r>
          <a:r>
            <a:rPr lang="en-IN" sz="1100" b="1">
              <a:solidFill>
                <a:schemeClr val="dk1"/>
              </a:solidFill>
              <a:effectLst/>
              <a:latin typeface="+mn-lt"/>
              <a:ea typeface="+mn-ea"/>
              <a:cs typeface="+mn-cs"/>
            </a:rPr>
            <a:t>Dateset</a:t>
          </a:r>
          <a:r>
            <a:rPr lang="en-IN" sz="1100" b="1" baseline="0">
              <a:solidFill>
                <a:schemeClr val="dk1"/>
              </a:solidFill>
              <a:effectLst/>
              <a:latin typeface="+mn-lt"/>
              <a:ea typeface="+mn-ea"/>
              <a:cs typeface="+mn-cs"/>
            </a:rPr>
            <a:t> time period</a:t>
          </a:r>
          <a:r>
            <a:rPr lang="en-IN" sz="1100" b="1">
              <a:solidFill>
                <a:schemeClr val="dk1"/>
              </a:solidFill>
              <a:effectLst/>
              <a:latin typeface="+mn-lt"/>
              <a:ea typeface="+mn-ea"/>
              <a:cs typeface="+mn-cs"/>
            </a:rPr>
            <a:t>:</a:t>
          </a:r>
          <a:r>
            <a:rPr lang="en-IN" sz="1100" b="0">
              <a:solidFill>
                <a:schemeClr val="dk1"/>
              </a:solidFill>
              <a:effectLst/>
              <a:latin typeface="+mn-lt"/>
              <a:ea typeface="+mn-ea"/>
              <a:cs typeface="+mn-cs"/>
            </a:rPr>
            <a:t> Jan. 2013 to April 2023                                                                     *</a:t>
          </a:r>
          <a:r>
            <a:rPr lang="en-IN" sz="1100" b="1">
              <a:solidFill>
                <a:schemeClr val="dk1"/>
              </a:solidFill>
              <a:effectLst/>
              <a:latin typeface="+mn-lt"/>
              <a:ea typeface="+mn-ea"/>
              <a:cs typeface="+mn-cs"/>
            </a:rPr>
            <a:t>Crude OIL </a:t>
          </a:r>
          <a:r>
            <a:rPr lang="en-IN" sz="1100" b="0">
              <a:solidFill>
                <a:schemeClr val="dk1"/>
              </a:solidFill>
              <a:effectLst/>
              <a:latin typeface="+mn-lt"/>
              <a:ea typeface="+mn-ea"/>
              <a:cs typeface="+mn-cs"/>
            </a:rPr>
            <a:t>price index has taken from </a:t>
          </a:r>
          <a:r>
            <a:rPr lang="en-IN" sz="1100" b="1">
              <a:solidFill>
                <a:schemeClr val="dk1"/>
              </a:solidFill>
              <a:effectLst/>
              <a:latin typeface="+mn-lt"/>
              <a:ea typeface="+mn-ea"/>
              <a:cs typeface="+mn-cs"/>
            </a:rPr>
            <a:t>Indexmundi.com</a:t>
          </a:r>
          <a:endParaRPr lang="en-IN" b="1">
            <a:effectLst/>
          </a:endParaRPr>
        </a:p>
        <a:p>
          <a:endParaRPr lang="en-IN" sz="1100"/>
        </a:p>
      </xdr:txBody>
    </xdr:sp>
    <xdr:clientData/>
  </xdr:twoCellAnchor>
  <xdr:twoCellAnchor>
    <xdr:from>
      <xdr:col>0</xdr:col>
      <xdr:colOff>0</xdr:colOff>
      <xdr:row>22</xdr:row>
      <xdr:rowOff>36945</xdr:rowOff>
    </xdr:from>
    <xdr:to>
      <xdr:col>7</xdr:col>
      <xdr:colOff>142875</xdr:colOff>
      <xdr:row>31</xdr:row>
      <xdr:rowOff>36945</xdr:rowOff>
    </xdr:to>
    <xdr:sp macro="" textlink="">
      <xdr:nvSpPr>
        <xdr:cNvPr id="5" name="Rectangle 4">
          <a:extLst>
            <a:ext uri="{FF2B5EF4-FFF2-40B4-BE49-F238E27FC236}">
              <a16:creationId xmlns:a16="http://schemas.microsoft.com/office/drawing/2014/main" id="{C8BC2440-8DBB-4F7C-8C10-0D4424152255}"/>
            </a:ext>
          </a:extLst>
        </xdr:cNvPr>
        <xdr:cNvSpPr/>
      </xdr:nvSpPr>
      <xdr:spPr>
        <a:xfrm>
          <a:off x="0" y="4193309"/>
          <a:ext cx="4426239" cy="1708727"/>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Insights:-</a:t>
          </a:r>
        </a:p>
        <a:p>
          <a:pPr algn="l"/>
          <a:endParaRPr lang="en-IN" sz="1100" b="0" i="0" u="none" strike="noStrike">
            <a:solidFill>
              <a:schemeClr val="tx1"/>
            </a:solidFill>
            <a:effectLst/>
            <a:latin typeface="+mn-lt"/>
            <a:ea typeface="+mn-ea"/>
            <a:cs typeface="+mn-cs"/>
          </a:endParaRPr>
        </a:p>
        <a:p>
          <a:pPr algn="l"/>
          <a:r>
            <a:rPr lang="en-IN" sz="1100" b="0" i="0" u="none" strike="noStrike">
              <a:solidFill>
                <a:schemeClr val="tx1"/>
              </a:solidFill>
              <a:effectLst/>
              <a:latin typeface="+mn-lt"/>
              <a:ea typeface="+mn-ea"/>
              <a:cs typeface="+mn-cs"/>
            </a:rPr>
            <a:t>*Most strongly affected category is </a:t>
          </a:r>
          <a:r>
            <a:rPr lang="en-IN" sz="1100" b="1" i="0" u="none" strike="noStrike">
              <a:solidFill>
                <a:schemeClr val="tx1"/>
              </a:solidFill>
              <a:effectLst/>
              <a:latin typeface="+mn-lt"/>
              <a:ea typeface="+mn-ea"/>
              <a:cs typeface="+mn-cs"/>
            </a:rPr>
            <a:t>oils and fats</a:t>
          </a:r>
          <a:r>
            <a:rPr lang="en-IN" sz="1100" b="0" i="0" u="none" strike="noStrike">
              <a:solidFill>
                <a:schemeClr val="tx1"/>
              </a:solidFill>
              <a:effectLst/>
              <a:latin typeface="+mn-lt"/>
              <a:ea typeface="+mn-ea"/>
              <a:cs typeface="+mn-cs"/>
            </a:rPr>
            <a:t>(0.82) likely due to import dependency,Transport</a:t>
          </a:r>
          <a:r>
            <a:rPr lang="en-IN" sz="1100" b="0" i="0" u="none" strike="noStrike" baseline="0">
              <a:solidFill>
                <a:schemeClr val="tx1"/>
              </a:solidFill>
              <a:effectLst/>
              <a:latin typeface="+mn-lt"/>
              <a:ea typeface="+mn-ea"/>
              <a:cs typeface="+mn-cs"/>
            </a:rPr>
            <a:t> and shipping cost,Russia-Ukraine war Shock</a:t>
          </a:r>
        </a:p>
        <a:p>
          <a:pPr algn="l"/>
          <a:endParaRPr lang="en-IN" sz="1100" b="0" i="0" u="none" strike="noStrike">
            <a:solidFill>
              <a:schemeClr val="tx1"/>
            </a:solidFill>
            <a:effectLst/>
            <a:latin typeface="+mn-lt"/>
            <a:ea typeface="+mn-ea"/>
            <a:cs typeface="+mn-cs"/>
          </a:endParaRPr>
        </a:p>
        <a:p>
          <a:pPr algn="l"/>
          <a:r>
            <a:rPr lang="en-IN" sz="1100" b="0" i="0" u="none" strike="noStrike">
              <a:solidFill>
                <a:schemeClr val="tx1"/>
              </a:solidFill>
              <a:effectLst/>
              <a:latin typeface="+mn-lt"/>
              <a:ea typeface="+mn-ea"/>
              <a:cs typeface="+mn-cs"/>
            </a:rPr>
            <a:t>*</a:t>
          </a:r>
          <a:r>
            <a:rPr lang="en-IN" sz="1100" b="1" i="0" u="none" strike="noStrike">
              <a:solidFill>
                <a:schemeClr val="tx1"/>
              </a:solidFill>
              <a:effectLst/>
              <a:latin typeface="+mn-lt"/>
              <a:ea typeface="+mn-ea"/>
              <a:cs typeface="+mn-cs"/>
            </a:rPr>
            <a:t>Meat</a:t>
          </a:r>
          <a:r>
            <a:rPr lang="en-IN" sz="1100" b="1" i="0" u="none" strike="noStrike" baseline="0">
              <a:solidFill>
                <a:schemeClr val="tx1"/>
              </a:solidFill>
              <a:effectLst/>
              <a:latin typeface="+mn-lt"/>
              <a:ea typeface="+mn-ea"/>
              <a:cs typeface="+mn-cs"/>
            </a:rPr>
            <a:t> and Fish-</a:t>
          </a:r>
          <a:r>
            <a:rPr lang="en-IN" sz="1100" b="0" i="0" u="none" strike="noStrike" baseline="0">
              <a:solidFill>
                <a:schemeClr val="tx1"/>
              </a:solidFill>
              <a:effectLst/>
              <a:latin typeface="+mn-lt"/>
              <a:ea typeface="+mn-ea"/>
              <a:cs typeface="+mn-cs"/>
            </a:rPr>
            <a:t>(0.76)  fishing industry depends on crude oil , due to tnsport and cold chain cost </a:t>
          </a:r>
        </a:p>
        <a:p>
          <a:pPr algn="l"/>
          <a:endParaRPr lang="en-IN">
            <a:solidFill>
              <a:schemeClr val="tx1"/>
            </a:solidFill>
          </a:endParaRPr>
        </a:p>
        <a:p>
          <a:pPr algn="l"/>
          <a:r>
            <a:rPr lang="en-IN" sz="1100" b="0" i="0" u="none" strike="noStrike">
              <a:solidFill>
                <a:schemeClr val="tx1"/>
              </a:solidFill>
              <a:effectLst/>
              <a:latin typeface="+mn-lt"/>
              <a:ea typeface="+mn-ea"/>
              <a:cs typeface="+mn-cs"/>
            </a:rPr>
            <a:t>*</a:t>
          </a:r>
          <a:r>
            <a:rPr lang="en-IN" sz="1100" b="1" i="0" u="none" strike="noStrike">
              <a:solidFill>
                <a:schemeClr val="tx1"/>
              </a:solidFill>
              <a:effectLst/>
              <a:latin typeface="+mn-lt"/>
              <a:ea typeface="+mn-ea"/>
              <a:cs typeface="+mn-cs"/>
            </a:rPr>
            <a:t>Transport and Communication</a:t>
          </a:r>
          <a:r>
            <a:rPr lang="en-IN" b="1">
              <a:solidFill>
                <a:schemeClr val="tx1"/>
              </a:solidFill>
            </a:rPr>
            <a:t> </a:t>
          </a:r>
          <a:r>
            <a:rPr lang="en-IN" b="0">
              <a:solidFill>
                <a:schemeClr val="tx1"/>
              </a:solidFill>
            </a:rPr>
            <a:t>(</a:t>
          </a:r>
          <a:r>
            <a:rPr lang="en-IN" sz="1100" b="0" i="0" u="none" strike="noStrike">
              <a:solidFill>
                <a:schemeClr val="tx1"/>
              </a:solidFill>
              <a:effectLst/>
              <a:latin typeface="+mn-lt"/>
              <a:ea typeface="+mn-ea"/>
              <a:cs typeface="+mn-cs"/>
            </a:rPr>
            <a:t>0.65)</a:t>
          </a:r>
          <a:r>
            <a:rPr lang="en-IN" sz="1100" b="0" i="0" u="none" strike="noStrike" baseline="0">
              <a:solidFill>
                <a:schemeClr val="tx1"/>
              </a:solidFill>
              <a:effectLst/>
              <a:latin typeface="+mn-lt"/>
              <a:ea typeface="+mn-ea"/>
              <a:cs typeface="+mn-cs"/>
            </a:rPr>
            <a:t> </a:t>
          </a:r>
          <a:r>
            <a:rPr lang="en-IN" sz="1100" b="0" i="0" u="none" strike="noStrike">
              <a:solidFill>
                <a:schemeClr val="tx1"/>
              </a:solidFill>
              <a:effectLst/>
              <a:latin typeface="+mn-lt"/>
              <a:ea typeface="+mn-ea"/>
              <a:cs typeface="+mn-cs"/>
            </a:rPr>
            <a:t>Directly influenced by fuel prices.</a:t>
          </a:r>
          <a:endParaRPr lang="en-IN">
            <a:solidFill>
              <a:schemeClr val="tx1"/>
            </a:solidFill>
          </a:endParaRPr>
        </a:p>
      </xdr:txBody>
    </xdr:sp>
    <xdr:clientData/>
  </xdr:twoCellAnchor>
  <xdr:twoCellAnchor>
    <xdr:from>
      <xdr:col>7</xdr:col>
      <xdr:colOff>148359</xdr:colOff>
      <xdr:row>22</xdr:row>
      <xdr:rowOff>54263</xdr:rowOff>
    </xdr:from>
    <xdr:to>
      <xdr:col>14</xdr:col>
      <xdr:colOff>557934</xdr:colOff>
      <xdr:row>31</xdr:row>
      <xdr:rowOff>44738</xdr:rowOff>
    </xdr:to>
    <xdr:sp macro="" textlink="">
      <xdr:nvSpPr>
        <xdr:cNvPr id="7" name="Rectangle 6">
          <a:extLst>
            <a:ext uri="{FF2B5EF4-FFF2-40B4-BE49-F238E27FC236}">
              <a16:creationId xmlns:a16="http://schemas.microsoft.com/office/drawing/2014/main" id="{9FD799A1-FB29-4119-A1E3-1057493FB6B2}"/>
            </a:ext>
          </a:extLst>
        </xdr:cNvPr>
        <xdr:cNvSpPr/>
      </xdr:nvSpPr>
      <xdr:spPr>
        <a:xfrm>
          <a:off x="4431723" y="4210627"/>
          <a:ext cx="4692938" cy="1699202"/>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Insights:-</a:t>
          </a:r>
        </a:p>
        <a:p>
          <a:pPr algn="l"/>
          <a:endParaRPr lang="en-IN" sz="1100" b="1">
            <a:solidFill>
              <a:sysClr val="windowText" lastClr="000000"/>
            </a:solidFill>
          </a:endParaRPr>
        </a:p>
        <a:p>
          <a:pPr algn="l"/>
          <a:r>
            <a:rPr lang="en-IN">
              <a:solidFill>
                <a:schemeClr val="tx1"/>
              </a:solidFill>
            </a:rPr>
            <a:t>*</a:t>
          </a:r>
          <a:r>
            <a:rPr lang="en-IN" sz="1100" b="1" i="0" u="none" strike="noStrike">
              <a:solidFill>
                <a:schemeClr val="tx1"/>
              </a:solidFill>
              <a:effectLst/>
              <a:latin typeface="+mn-lt"/>
              <a:ea typeface="+mn-ea"/>
              <a:cs typeface="+mn-cs"/>
            </a:rPr>
            <a:t>Egg</a:t>
          </a:r>
          <a:r>
            <a:rPr lang="en-IN">
              <a:solidFill>
                <a:schemeClr val="tx1"/>
              </a:solidFill>
            </a:rPr>
            <a:t> </a:t>
          </a:r>
          <a:r>
            <a:rPr lang="en-IN" sz="1100" b="0" i="0" u="none" strike="noStrike">
              <a:solidFill>
                <a:schemeClr val="tx1"/>
              </a:solidFill>
              <a:effectLst/>
              <a:latin typeface="+mn-lt"/>
              <a:ea typeface="+mn-ea"/>
              <a:cs typeface="+mn-cs"/>
            </a:rPr>
            <a:t>-(0.18)</a:t>
          </a:r>
          <a:r>
            <a:rPr lang="en-IN">
              <a:solidFill>
                <a:schemeClr val="tx1"/>
              </a:solidFill>
            </a:rPr>
            <a:t> </a:t>
          </a:r>
        </a:p>
        <a:p>
          <a:pPr algn="l"/>
          <a:r>
            <a:rPr lang="en-IN" sz="1100">
              <a:solidFill>
                <a:schemeClr val="tx1"/>
              </a:solidFill>
            </a:rPr>
            <a:t>eggs show negative correlation -</a:t>
          </a:r>
          <a:r>
            <a:rPr lang="en-IN" sz="1100" baseline="0">
              <a:solidFill>
                <a:schemeClr val="tx1"/>
              </a:solidFill>
            </a:rPr>
            <a:t> because of domestic produce ,</a:t>
          </a:r>
        </a:p>
        <a:p>
          <a:pPr algn="l"/>
          <a:endParaRPr lang="en-IN" sz="1100" baseline="0">
            <a:solidFill>
              <a:schemeClr val="tx1"/>
            </a:solidFill>
          </a:endParaRPr>
        </a:p>
        <a:p>
          <a:pPr algn="l"/>
          <a:r>
            <a:rPr lang="en-IN" sz="1100" baseline="0">
              <a:solidFill>
                <a:schemeClr val="tx1"/>
              </a:solidFill>
            </a:rPr>
            <a:t>*Maximum subcategories lies under 0.4 to 0.6 suggest a morderate  influence of crude oil.</a:t>
          </a:r>
        </a:p>
        <a:p>
          <a:pPr algn="l"/>
          <a:endParaRPr lang="en-IN" sz="1100" baseline="0">
            <a:solidFill>
              <a:schemeClr val="tx1"/>
            </a:solidFill>
          </a:endParaRPr>
        </a:p>
      </xdr:txBody>
    </xdr:sp>
    <xdr:clientData/>
  </xdr:twoCellAnchor>
  <xdr:twoCellAnchor>
    <xdr:from>
      <xdr:col>0</xdr:col>
      <xdr:colOff>2</xdr:colOff>
      <xdr:row>4</xdr:row>
      <xdr:rowOff>132523</xdr:rowOff>
    </xdr:from>
    <xdr:to>
      <xdr:col>14</xdr:col>
      <xdr:colOff>598714</xdr:colOff>
      <xdr:row>22</xdr:row>
      <xdr:rowOff>42730</xdr:rowOff>
    </xdr:to>
    <xdr:graphicFrame macro="">
      <xdr:nvGraphicFramePr>
        <xdr:cNvPr id="6" name="Chart 5">
          <a:extLst>
            <a:ext uri="{FF2B5EF4-FFF2-40B4-BE49-F238E27FC236}">
              <a16:creationId xmlns:a16="http://schemas.microsoft.com/office/drawing/2014/main" id="{DDF236E5-A9A0-4E2A-A087-CD8D82E1E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410892</xdr:colOff>
      <xdr:row>5</xdr:row>
      <xdr:rowOff>179294</xdr:rowOff>
    </xdr:from>
    <xdr:to>
      <xdr:col>3</xdr:col>
      <xdr:colOff>581807</xdr:colOff>
      <xdr:row>8</xdr:row>
      <xdr:rowOff>86954</xdr:rowOff>
    </xdr:to>
    <xdr:sp macro="" textlink="">
      <xdr:nvSpPr>
        <xdr:cNvPr id="9" name="Speech Bubble: Rectangle 8">
          <a:extLst>
            <a:ext uri="{FF2B5EF4-FFF2-40B4-BE49-F238E27FC236}">
              <a16:creationId xmlns:a16="http://schemas.microsoft.com/office/drawing/2014/main" id="{105102F1-BDBA-1E19-91EA-691BF392DA0E}"/>
            </a:ext>
          </a:extLst>
        </xdr:cNvPr>
        <xdr:cNvSpPr/>
      </xdr:nvSpPr>
      <xdr:spPr>
        <a:xfrm>
          <a:off x="1627531" y="1152605"/>
          <a:ext cx="779234" cy="464752"/>
        </a:xfrm>
        <a:prstGeom prst="wedgeRect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t>Oils &amp;</a:t>
          </a:r>
          <a:r>
            <a:rPr lang="en-US" sz="1000" b="1" baseline="0"/>
            <a:t> Fats</a:t>
          </a:r>
        </a:p>
        <a:p>
          <a:pPr algn="l"/>
          <a:r>
            <a:rPr lang="en-US" sz="1000" b="1" baseline="0"/>
            <a:t>(0.82)</a:t>
          </a:r>
          <a:endParaRPr lang="en-US" sz="1000" b="1"/>
        </a:p>
      </xdr:txBody>
    </xdr:sp>
    <xdr:clientData/>
  </xdr:twoCellAnchor>
  <xdr:twoCellAnchor>
    <xdr:from>
      <xdr:col>10</xdr:col>
      <xdr:colOff>254848</xdr:colOff>
      <xdr:row>6</xdr:row>
      <xdr:rowOff>140510</xdr:rowOff>
    </xdr:from>
    <xdr:to>
      <xdr:col>12</xdr:col>
      <xdr:colOff>86468</xdr:colOff>
      <xdr:row>10</xdr:row>
      <xdr:rowOff>6433</xdr:rowOff>
    </xdr:to>
    <xdr:sp macro="" textlink="">
      <xdr:nvSpPr>
        <xdr:cNvPr id="8" name="Speech Bubble: Rectangle 7">
          <a:extLst>
            <a:ext uri="{FF2B5EF4-FFF2-40B4-BE49-F238E27FC236}">
              <a16:creationId xmlns:a16="http://schemas.microsoft.com/office/drawing/2014/main" id="{2D329724-2DB0-4FB5-9614-D429E88C6789}"/>
            </a:ext>
          </a:extLst>
        </xdr:cNvPr>
        <xdr:cNvSpPr/>
      </xdr:nvSpPr>
      <xdr:spPr>
        <a:xfrm>
          <a:off x="6361657" y="1286212"/>
          <a:ext cx="1052981" cy="600902"/>
        </a:xfrm>
        <a:prstGeom prst="wedgeRect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baseline="0"/>
            <a:t>Transport &amp; Communication (0.65)</a:t>
          </a:r>
        </a:p>
      </xdr:txBody>
    </xdr:sp>
    <xdr:clientData/>
  </xdr:twoCellAnchor>
</xdr:wsDr>
</file>

<file path=xl/drawings/drawing11.xml><?xml version="1.0" encoding="utf-8"?>
<c:userShapes xmlns:c="http://schemas.openxmlformats.org/drawingml/2006/chart">
  <cdr:relSizeAnchor xmlns:cdr="http://schemas.openxmlformats.org/drawingml/2006/chartDrawing">
    <cdr:from>
      <cdr:x>0.04599</cdr:x>
      <cdr:y>0.38497</cdr:y>
    </cdr:from>
    <cdr:to>
      <cdr:x>0.97662</cdr:x>
      <cdr:y>0.52524</cdr:y>
    </cdr:to>
    <cdr:sp macro="" textlink="">
      <cdr:nvSpPr>
        <cdr:cNvPr id="4" name="Rectangle 3">
          <a:extLst xmlns:a="http://schemas.openxmlformats.org/drawingml/2006/main">
            <a:ext uri="{FF2B5EF4-FFF2-40B4-BE49-F238E27FC236}">
              <a16:creationId xmlns:a16="http://schemas.microsoft.com/office/drawing/2014/main" id="{562B3C39-4CBA-1D49-578C-689CC660178B}"/>
            </a:ext>
          </a:extLst>
        </cdr:cNvPr>
        <cdr:cNvSpPr/>
      </cdr:nvSpPr>
      <cdr:spPr>
        <a:xfrm xmlns:a="http://schemas.openxmlformats.org/drawingml/2006/main">
          <a:off x="420166" y="1270412"/>
          <a:ext cx="8503065" cy="462897"/>
        </a:xfrm>
        <a:prstGeom xmlns:a="http://schemas.openxmlformats.org/drawingml/2006/main" prst="rect">
          <a:avLst/>
        </a:prstGeom>
        <a:noFill xmlns:a="http://schemas.openxmlformats.org/drawingml/2006/main"/>
        <a:ln xmlns:a="http://schemas.openxmlformats.org/drawingml/2006/main">
          <a:solidFill>
            <a:srgbClr val="FF0000"/>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en-US" kern="1200"/>
        </a:p>
      </cdr:txBody>
    </cdr:sp>
  </cdr:relSizeAnchor>
  <cdr:relSizeAnchor xmlns:cdr="http://schemas.openxmlformats.org/drawingml/2006/chartDrawing">
    <cdr:from>
      <cdr:x>0.07838</cdr:x>
      <cdr:y>0.0852</cdr:y>
    </cdr:from>
    <cdr:to>
      <cdr:x>0.17561</cdr:x>
      <cdr:y>0.24572</cdr:y>
    </cdr:to>
    <cdr:sp macro="" textlink="">
      <cdr:nvSpPr>
        <cdr:cNvPr id="2" name="Speech Bubble: Rectangle with Corners Rounded 1">
          <a:extLst xmlns:a="http://schemas.openxmlformats.org/drawingml/2006/main">
            <a:ext uri="{FF2B5EF4-FFF2-40B4-BE49-F238E27FC236}">
              <a16:creationId xmlns:a16="http://schemas.microsoft.com/office/drawing/2014/main" id="{2DEBEC83-BFD8-0A1F-738C-CB53C42FC437}"/>
            </a:ext>
          </a:extLst>
        </cdr:cNvPr>
        <cdr:cNvSpPr/>
      </cdr:nvSpPr>
      <cdr:spPr>
        <a:xfrm xmlns:a="http://schemas.openxmlformats.org/drawingml/2006/main">
          <a:off x="714493" y="280951"/>
          <a:ext cx="886269" cy="529329"/>
        </a:xfrm>
        <a:prstGeom xmlns:a="http://schemas.openxmlformats.org/drawingml/2006/main" prst="wedgeRoundRectCallout">
          <a:avLst/>
        </a:prstGeom>
        <a:solidFill xmlns:a="http://schemas.openxmlformats.org/drawingml/2006/main">
          <a:sysClr val="window" lastClr="FFFFFF"/>
        </a:solidFill>
        <a:ln xmlns:a="http://schemas.openxmlformats.org/drawingml/2006/main">
          <a:solidFill>
            <a:srgbClr val="00B050"/>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b="1" kern="1200">
              <a:solidFill>
                <a:sysClr val="windowText" lastClr="000000"/>
              </a:solidFill>
            </a:rPr>
            <a:t>Meat &amp; Fish (0.76)</a:t>
          </a:r>
        </a:p>
      </cdr:txBody>
    </cdr:sp>
  </cdr:relSizeAnchor>
  <cdr:relSizeAnchor xmlns:cdr="http://schemas.openxmlformats.org/drawingml/2006/chartDrawing">
    <cdr:from>
      <cdr:x>0.12549</cdr:x>
      <cdr:y>0.71083</cdr:y>
    </cdr:from>
    <cdr:to>
      <cdr:x>0.17381</cdr:x>
      <cdr:y>0.79715</cdr:y>
    </cdr:to>
    <cdr:sp macro="" textlink="">
      <cdr:nvSpPr>
        <cdr:cNvPr id="3" name="Speech Bubble: Rectangle with Corners Rounded 2">
          <a:extLst xmlns:a="http://schemas.openxmlformats.org/drawingml/2006/main">
            <a:ext uri="{FF2B5EF4-FFF2-40B4-BE49-F238E27FC236}">
              <a16:creationId xmlns:a16="http://schemas.microsoft.com/office/drawing/2014/main" id="{58AE6DDE-874A-CC71-D1D7-2C475377BE43}"/>
            </a:ext>
          </a:extLst>
        </cdr:cNvPr>
        <cdr:cNvSpPr/>
      </cdr:nvSpPr>
      <cdr:spPr>
        <a:xfrm xmlns:a="http://schemas.openxmlformats.org/drawingml/2006/main">
          <a:off x="1146559" y="2345759"/>
          <a:ext cx="441533" cy="284860"/>
        </a:xfrm>
        <a:prstGeom xmlns:a="http://schemas.openxmlformats.org/drawingml/2006/main" prst="wedgeRoundRectCallou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b="1" kern="1200"/>
            <a:t>Egg</a:t>
          </a: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454069</xdr:colOff>
      <xdr:row>3</xdr:row>
      <xdr:rowOff>45720</xdr:rowOff>
    </xdr:to>
    <xdr:sp macro="" textlink="">
      <xdr:nvSpPr>
        <xdr:cNvPr id="2" name="Rectangle 1">
          <a:extLst>
            <a:ext uri="{FF2B5EF4-FFF2-40B4-BE49-F238E27FC236}">
              <a16:creationId xmlns:a16="http://schemas.microsoft.com/office/drawing/2014/main" id="{2EDF41A7-3DE2-D2BB-E1CE-8308014EF39F}"/>
            </a:ext>
          </a:extLst>
        </xdr:cNvPr>
        <xdr:cNvSpPr/>
      </xdr:nvSpPr>
      <xdr:spPr>
        <a:xfrm>
          <a:off x="0" y="0"/>
          <a:ext cx="7171151" cy="5937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Sectoral Contribution &amp; Inflation Drivers – Simplified View</a:t>
          </a:r>
          <a:endParaRPr lang="en-US" sz="2000" b="1">
            <a:latin typeface="Arial" panose="020B0604020202020204" pitchFamily="34" charset="0"/>
            <a:cs typeface="Arial" panose="020B0604020202020204" pitchFamily="34" charset="0"/>
          </a:endParaRPr>
        </a:p>
      </xdr:txBody>
    </xdr:sp>
    <xdr:clientData/>
  </xdr:twoCellAnchor>
  <xdr:twoCellAnchor>
    <xdr:from>
      <xdr:col>0</xdr:col>
      <xdr:colOff>0</xdr:colOff>
      <xdr:row>3</xdr:row>
      <xdr:rowOff>68580</xdr:rowOff>
    </xdr:from>
    <xdr:to>
      <xdr:col>11</xdr:col>
      <xdr:colOff>448850</xdr:colOff>
      <xdr:row>11</xdr:row>
      <xdr:rowOff>0</xdr:rowOff>
    </xdr:to>
    <xdr:sp macro="" textlink="">
      <xdr:nvSpPr>
        <xdr:cNvPr id="3" name="Rectangle 2">
          <a:extLst>
            <a:ext uri="{FF2B5EF4-FFF2-40B4-BE49-F238E27FC236}">
              <a16:creationId xmlns:a16="http://schemas.microsoft.com/office/drawing/2014/main" id="{DEA1E17B-C04B-4F0D-931C-AF67BF1F6A34}"/>
            </a:ext>
          </a:extLst>
        </xdr:cNvPr>
        <xdr:cNvSpPr/>
      </xdr:nvSpPr>
      <xdr:spPr>
        <a:xfrm>
          <a:off x="0" y="616594"/>
          <a:ext cx="7165932" cy="1392790"/>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a:p>
          <a:r>
            <a:rPr lang="en-US" b="1">
              <a:solidFill>
                <a:sysClr val="windowText" lastClr="000000"/>
              </a:solidFill>
            </a:rPr>
            <a:t>Key Takeaway:</a:t>
          </a:r>
          <a:r>
            <a:rPr lang="en-US">
              <a:solidFill>
                <a:sysClr val="windowText" lastClr="000000"/>
              </a:solidFill>
            </a:rPr>
            <a:t> Food is the single largest contributor across all sectors.</a:t>
          </a:r>
        </a:p>
        <a:p>
          <a:r>
            <a:rPr lang="en-US" b="1">
              <a:solidFill>
                <a:sysClr val="windowText" lastClr="000000"/>
              </a:solidFill>
            </a:rPr>
            <a:t>Insights:</a:t>
          </a:r>
          <a:endParaRPr lang="en-US">
            <a:solidFill>
              <a:sysClr val="windowText" lastClr="000000"/>
            </a:solidFill>
          </a:endParaRPr>
        </a:p>
        <a:p>
          <a:pPr lvl="1"/>
          <a:r>
            <a:rPr lang="en-US">
              <a:solidFill>
                <a:sysClr val="windowText" lastClr="000000"/>
              </a:solidFill>
            </a:rPr>
            <a:t>Food contributes </a:t>
          </a:r>
          <a:r>
            <a:rPr lang="en-US" b="1">
              <a:solidFill>
                <a:sysClr val="windowText" lastClr="000000"/>
              </a:solidFill>
            </a:rPr>
            <a:t>~50%</a:t>
          </a:r>
          <a:r>
            <a:rPr lang="en-US">
              <a:solidFill>
                <a:sysClr val="windowText" lastClr="000000"/>
              </a:solidFill>
            </a:rPr>
            <a:t> in every sector, the highest share.</a:t>
          </a:r>
        </a:p>
        <a:p>
          <a:pPr lvl="1"/>
          <a:r>
            <a:rPr lang="en-US">
              <a:solidFill>
                <a:sysClr val="windowText" lastClr="000000"/>
              </a:solidFill>
            </a:rPr>
            <a:t>Other categories (Apparel, Housing, Essential Services) contribute almost equally (</a:t>
          </a:r>
          <a:r>
            <a:rPr lang="en-US" b="1">
              <a:solidFill>
                <a:sysClr val="windowText" lastClr="000000"/>
              </a:solidFill>
            </a:rPr>
            <a:t>~11-12% each</a:t>
          </a:r>
          <a:r>
            <a:rPr lang="en-US">
              <a:solidFill>
                <a:sysClr val="windowText" lastClr="000000"/>
              </a:solidFill>
            </a:rPr>
            <a:t>).</a:t>
          </a:r>
        </a:p>
        <a:p>
          <a:pPr lvl="1"/>
          <a:r>
            <a:rPr lang="en-US">
              <a:solidFill>
                <a:sysClr val="windowText" lastClr="000000"/>
              </a:solidFill>
            </a:rPr>
            <a:t>Non-food categories together make up the remaining 50%.</a:t>
          </a:r>
        </a:p>
      </xdr:txBody>
    </xdr:sp>
    <xdr:clientData/>
  </xdr:twoCellAnchor>
  <xdr:twoCellAnchor>
    <xdr:from>
      <xdr:col>0</xdr:col>
      <xdr:colOff>0</xdr:colOff>
      <xdr:row>2</xdr:row>
      <xdr:rowOff>160020</xdr:rowOff>
    </xdr:from>
    <xdr:to>
      <xdr:col>5</xdr:col>
      <xdr:colOff>365760</xdr:colOff>
      <xdr:row>4</xdr:row>
      <xdr:rowOff>144780</xdr:rowOff>
    </xdr:to>
    <xdr:sp macro="" textlink="">
      <xdr:nvSpPr>
        <xdr:cNvPr id="5" name="Rectangle 4">
          <a:extLst>
            <a:ext uri="{FF2B5EF4-FFF2-40B4-BE49-F238E27FC236}">
              <a16:creationId xmlns:a16="http://schemas.microsoft.com/office/drawing/2014/main" id="{9567DAD7-5100-4A5A-96C5-807FD7738E0A}"/>
            </a:ext>
          </a:extLst>
        </xdr:cNvPr>
        <xdr:cNvSpPr/>
      </xdr:nvSpPr>
      <xdr:spPr>
        <a:xfrm>
          <a:off x="0" y="525780"/>
          <a:ext cx="3413760" cy="350520"/>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1. Sectoral Contribution by Categories : </a:t>
          </a:r>
          <a:br>
            <a:rPr lang="en-US" sz="1400" b="1">
              <a:solidFill>
                <a:sysClr val="windowText" lastClr="000000"/>
              </a:solidFill>
            </a:rPr>
          </a:br>
          <a:endParaRPr lang="en-US" sz="1400" b="1">
            <a:solidFill>
              <a:sysClr val="windowText" lastClr="000000"/>
            </a:solidFill>
          </a:endParaRPr>
        </a:p>
      </xdr:txBody>
    </xdr:sp>
    <xdr:clientData/>
  </xdr:twoCellAnchor>
  <xdr:twoCellAnchor>
    <xdr:from>
      <xdr:col>0</xdr:col>
      <xdr:colOff>0</xdr:colOff>
      <xdr:row>10</xdr:row>
      <xdr:rowOff>168812</xdr:rowOff>
    </xdr:from>
    <xdr:to>
      <xdr:col>11</xdr:col>
      <xdr:colOff>459288</xdr:colOff>
      <xdr:row>19</xdr:row>
      <xdr:rowOff>49042</xdr:rowOff>
    </xdr:to>
    <xdr:sp macro="" textlink="">
      <xdr:nvSpPr>
        <xdr:cNvPr id="8" name="Rectangle 7">
          <a:extLst>
            <a:ext uri="{FF2B5EF4-FFF2-40B4-BE49-F238E27FC236}">
              <a16:creationId xmlns:a16="http://schemas.microsoft.com/office/drawing/2014/main" id="{F311E158-37D7-469B-BE99-C5CE5E6DB9D7}"/>
            </a:ext>
          </a:extLst>
        </xdr:cNvPr>
        <xdr:cNvSpPr/>
      </xdr:nvSpPr>
      <xdr:spPr>
        <a:xfrm>
          <a:off x="0" y="1976120"/>
          <a:ext cx="7175634" cy="1506807"/>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a:p>
          <a:endParaRPr lang="en-US" sz="1100" b="0">
            <a:solidFill>
              <a:sysClr val="windowText" lastClr="000000"/>
            </a:solidFill>
          </a:endParaRPr>
        </a:p>
        <a:p>
          <a:r>
            <a:rPr lang="en-US" b="1">
              <a:solidFill>
                <a:sysClr val="windowText" lastClr="000000"/>
              </a:solidFill>
            </a:rPr>
            <a:t>Key Takeaway:</a:t>
          </a:r>
          <a:r>
            <a:rPr lang="en-US">
              <a:solidFill>
                <a:sysClr val="windowText" lastClr="000000"/>
              </a:solidFill>
            </a:rPr>
            <a:t> Prices fluctuated sharply due to weather and supply shocks.</a:t>
          </a:r>
        </a:p>
        <a:p>
          <a:r>
            <a:rPr lang="en-US" b="1">
              <a:solidFill>
                <a:sysClr val="windowText" lastClr="000000"/>
              </a:solidFill>
            </a:rPr>
            <a:t>Insights:</a:t>
          </a:r>
          <a:endParaRPr lang="en-US">
            <a:solidFill>
              <a:sysClr val="windowText" lastClr="000000"/>
            </a:solidFill>
          </a:endParaRPr>
        </a:p>
        <a:p>
          <a:pPr lvl="1"/>
          <a:r>
            <a:rPr lang="en-US" b="1">
              <a:solidFill>
                <a:sysClr val="windowText" lastClr="000000"/>
              </a:solidFill>
            </a:rPr>
            <a:t>2018:</a:t>
          </a:r>
          <a:r>
            <a:rPr lang="en-US">
              <a:solidFill>
                <a:sysClr val="windowText" lastClr="000000"/>
              </a:solidFill>
            </a:rPr>
            <a:t> Prices dropped sharply, especially in Vegetables, Pulses, and Cereals (excess supply + good monsoon).</a:t>
          </a:r>
        </a:p>
        <a:p>
          <a:pPr lvl="1"/>
          <a:r>
            <a:rPr lang="en-US" b="1">
              <a:solidFill>
                <a:sysClr val="windowText" lastClr="000000"/>
              </a:solidFill>
            </a:rPr>
            <a:t>2019:</a:t>
          </a:r>
          <a:r>
            <a:rPr lang="en-US">
              <a:solidFill>
                <a:sysClr val="windowText" lastClr="000000"/>
              </a:solidFill>
            </a:rPr>
            <a:t> Inflation peaked at </a:t>
          </a:r>
          <a:r>
            <a:rPr lang="en-US" b="1">
              <a:solidFill>
                <a:sysClr val="windowText" lastClr="000000"/>
              </a:solidFill>
            </a:rPr>
            <a:t>~8%</a:t>
          </a:r>
          <a:r>
            <a:rPr lang="en-US">
              <a:solidFill>
                <a:sysClr val="windowText" lastClr="000000"/>
              </a:solidFill>
            </a:rPr>
            <a:t> driven by Vegetables, Spices, Personal Care, and Essentials.</a:t>
          </a:r>
        </a:p>
        <a:p>
          <a:pPr lvl="1"/>
          <a:r>
            <a:rPr lang="en-US" b="1">
              <a:solidFill>
                <a:sysClr val="windowText" lastClr="000000"/>
              </a:solidFill>
            </a:rPr>
            <a:t>2020–2022:</a:t>
          </a:r>
          <a:r>
            <a:rPr lang="en-US">
              <a:solidFill>
                <a:sysClr val="windowText" lastClr="000000"/>
              </a:solidFill>
            </a:rPr>
            <a:t> Inflation stabilized around </a:t>
          </a:r>
          <a:r>
            <a:rPr lang="en-US" b="1">
              <a:solidFill>
                <a:sysClr val="windowText" lastClr="000000"/>
              </a:solidFill>
            </a:rPr>
            <a:t>~6%</a:t>
          </a:r>
          <a:r>
            <a:rPr lang="en-US">
              <a:solidFill>
                <a:sysClr val="windowText" lastClr="000000"/>
              </a:solidFill>
            </a:rPr>
            <a:t> for three years.</a:t>
          </a:r>
        </a:p>
      </xdr:txBody>
    </xdr:sp>
    <xdr:clientData/>
  </xdr:twoCellAnchor>
  <xdr:twoCellAnchor>
    <xdr:from>
      <xdr:col>0</xdr:col>
      <xdr:colOff>0</xdr:colOff>
      <xdr:row>10</xdr:row>
      <xdr:rowOff>83820</xdr:rowOff>
    </xdr:from>
    <xdr:to>
      <xdr:col>5</xdr:col>
      <xdr:colOff>403860</xdr:colOff>
      <xdr:row>12</xdr:row>
      <xdr:rowOff>53340</xdr:rowOff>
    </xdr:to>
    <xdr:sp macro="" textlink="">
      <xdr:nvSpPr>
        <xdr:cNvPr id="9" name="Rectangle 8">
          <a:extLst>
            <a:ext uri="{FF2B5EF4-FFF2-40B4-BE49-F238E27FC236}">
              <a16:creationId xmlns:a16="http://schemas.microsoft.com/office/drawing/2014/main" id="{C9E24970-09D1-493D-80DB-20CE9F21360A}"/>
            </a:ext>
          </a:extLst>
        </xdr:cNvPr>
        <xdr:cNvSpPr/>
      </xdr:nvSpPr>
      <xdr:spPr>
        <a:xfrm>
          <a:off x="0" y="1912620"/>
          <a:ext cx="3451860" cy="335280"/>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2. Yearly Inflation Trends : </a:t>
          </a:r>
        </a:p>
      </xdr:txBody>
    </xdr:sp>
    <xdr:clientData/>
  </xdr:twoCellAnchor>
  <xdr:twoCellAnchor>
    <xdr:from>
      <xdr:col>0</xdr:col>
      <xdr:colOff>0</xdr:colOff>
      <xdr:row>18</xdr:row>
      <xdr:rowOff>83820</xdr:rowOff>
    </xdr:from>
    <xdr:to>
      <xdr:col>11</xdr:col>
      <xdr:colOff>464507</xdr:colOff>
      <xdr:row>29</xdr:row>
      <xdr:rowOff>30480</xdr:rowOff>
    </xdr:to>
    <xdr:sp macro="" textlink="">
      <xdr:nvSpPr>
        <xdr:cNvPr id="10" name="Rectangle 9">
          <a:extLst>
            <a:ext uri="{FF2B5EF4-FFF2-40B4-BE49-F238E27FC236}">
              <a16:creationId xmlns:a16="http://schemas.microsoft.com/office/drawing/2014/main" id="{29A1AB22-6025-4BA6-8B54-E12A9EA759C8}"/>
            </a:ext>
          </a:extLst>
        </xdr:cNvPr>
        <xdr:cNvSpPr/>
      </xdr:nvSpPr>
      <xdr:spPr>
        <a:xfrm>
          <a:off x="0" y="3371902"/>
          <a:ext cx="7181589" cy="1956044"/>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a:p>
          <a:r>
            <a:rPr lang="en-US" b="1">
              <a:solidFill>
                <a:sysClr val="windowText" lastClr="000000"/>
              </a:solidFill>
            </a:rPr>
            <a:t>Key Takeaway:</a:t>
          </a:r>
          <a:r>
            <a:rPr lang="en-US">
              <a:solidFill>
                <a:sysClr val="windowText" lastClr="000000"/>
              </a:solidFill>
            </a:rPr>
            <a:t> Inflation peaked mid-2022, lowest early 2023.</a:t>
          </a:r>
        </a:p>
        <a:p>
          <a:r>
            <a:rPr lang="en-US" b="1">
              <a:solidFill>
                <a:sysClr val="windowText" lastClr="000000"/>
              </a:solidFill>
            </a:rPr>
            <a:t>Insights:</a:t>
          </a:r>
          <a:endParaRPr lang="en-US">
            <a:solidFill>
              <a:sysClr val="windowText" lastClr="000000"/>
            </a:solidFill>
          </a:endParaRPr>
        </a:p>
        <a:p>
          <a:pPr lvl="1"/>
          <a:r>
            <a:rPr lang="en-US" b="1">
              <a:solidFill>
                <a:sysClr val="windowText" lastClr="000000"/>
              </a:solidFill>
            </a:rPr>
            <a:t>June 2022:</a:t>
          </a:r>
          <a:r>
            <a:rPr lang="en-US">
              <a:solidFill>
                <a:sysClr val="windowText" lastClr="000000"/>
              </a:solidFill>
            </a:rPr>
            <a:t> Highest inflation (</a:t>
          </a:r>
          <a:r>
            <a:rPr lang="en-US" b="1">
              <a:solidFill>
                <a:sysClr val="windowText" lastClr="000000"/>
              </a:solidFill>
            </a:rPr>
            <a:t>1.03</a:t>
          </a:r>
          <a:r>
            <a:rPr lang="en-US">
              <a:solidFill>
                <a:sysClr val="windowText" lastClr="000000"/>
              </a:solidFill>
            </a:rPr>
            <a:t>).</a:t>
          </a:r>
        </a:p>
        <a:p>
          <a:pPr lvl="1"/>
          <a:r>
            <a:rPr lang="en-US" b="1">
              <a:solidFill>
                <a:sysClr val="windowText" lastClr="000000"/>
              </a:solidFill>
            </a:rPr>
            <a:t>Feb 2023:</a:t>
          </a:r>
          <a:r>
            <a:rPr lang="en-US">
              <a:solidFill>
                <a:sysClr val="windowText" lastClr="000000"/>
              </a:solidFill>
            </a:rPr>
            <a:t> Lowest inflation (</a:t>
          </a:r>
          <a:r>
            <a:rPr lang="en-US" b="1">
              <a:solidFill>
                <a:sysClr val="windowText" lastClr="000000"/>
              </a:solidFill>
            </a:rPr>
            <a:t>-0.59</a:t>
          </a:r>
          <a:r>
            <a:rPr lang="en-US">
              <a:solidFill>
                <a:sysClr val="windowText" lastClr="000000"/>
              </a:solidFill>
            </a:rPr>
            <a:t>).</a:t>
          </a:r>
        </a:p>
        <a:p>
          <a:pPr lvl="1"/>
          <a:r>
            <a:rPr lang="en-US" b="1">
              <a:solidFill>
                <a:sysClr val="windowText" lastClr="000000"/>
              </a:solidFill>
            </a:rPr>
            <a:t>Category-wise:</a:t>
          </a:r>
          <a:endParaRPr lang="en-US">
            <a:solidFill>
              <a:sysClr val="windowText" lastClr="000000"/>
            </a:solidFill>
          </a:endParaRPr>
        </a:p>
        <a:p>
          <a:pPr lvl="2"/>
          <a:r>
            <a:rPr lang="en-US" b="1">
              <a:solidFill>
                <a:sysClr val="windowText" lastClr="000000"/>
              </a:solidFill>
            </a:rPr>
            <a:t>Spices</a:t>
          </a:r>
          <a:r>
            <a:rPr lang="en-US">
              <a:solidFill>
                <a:sysClr val="windowText" lastClr="000000"/>
              </a:solidFill>
            </a:rPr>
            <a:t> --</a:t>
          </a:r>
          <a:r>
            <a:rPr lang="en-US" baseline="0">
              <a:solidFill>
                <a:sysClr val="windowText" lastClr="000000"/>
              </a:solidFill>
            </a:rPr>
            <a:t> </a:t>
          </a:r>
          <a:r>
            <a:rPr lang="en-US">
              <a:solidFill>
                <a:sysClr val="windowText" lastClr="000000"/>
              </a:solidFill>
            </a:rPr>
            <a:t>Major contributor to inflation.</a:t>
          </a:r>
        </a:p>
        <a:p>
          <a:pPr lvl="2"/>
          <a:r>
            <a:rPr lang="en-US" b="1">
              <a:solidFill>
                <a:sysClr val="windowText" lastClr="000000"/>
              </a:solidFill>
            </a:rPr>
            <a:t>Vegetables, Oils &amp; Fats</a:t>
          </a:r>
          <a:r>
            <a:rPr lang="en-US">
              <a:solidFill>
                <a:sysClr val="windowText" lastClr="000000"/>
              </a:solidFill>
            </a:rPr>
            <a:t> --</a:t>
          </a:r>
          <a:r>
            <a:rPr lang="en-US" baseline="0">
              <a:solidFill>
                <a:sysClr val="windowText" lastClr="000000"/>
              </a:solidFill>
            </a:rPr>
            <a:t> </a:t>
          </a:r>
          <a:r>
            <a:rPr lang="en-US">
              <a:solidFill>
                <a:sysClr val="windowText" lastClr="000000"/>
              </a:solidFill>
            </a:rPr>
            <a:t>In deflation.</a:t>
          </a:r>
        </a:p>
        <a:p>
          <a:pPr lvl="2"/>
          <a:r>
            <a:rPr lang="en-US">
              <a:solidFill>
                <a:sysClr val="windowText" lastClr="000000"/>
              </a:solidFill>
            </a:rPr>
            <a:t>Most other categories show mild/stable prices.</a:t>
          </a:r>
        </a:p>
      </xdr:txBody>
    </xdr:sp>
    <xdr:clientData/>
  </xdr:twoCellAnchor>
  <xdr:twoCellAnchor>
    <xdr:from>
      <xdr:col>0</xdr:col>
      <xdr:colOff>0</xdr:colOff>
      <xdr:row>17</xdr:row>
      <xdr:rowOff>175845</xdr:rowOff>
    </xdr:from>
    <xdr:to>
      <xdr:col>5</xdr:col>
      <xdr:colOff>381000</xdr:colOff>
      <xdr:row>19</xdr:row>
      <xdr:rowOff>120942</xdr:rowOff>
    </xdr:to>
    <xdr:sp macro="" textlink="">
      <xdr:nvSpPr>
        <xdr:cNvPr id="11" name="Rectangle 10">
          <a:extLst>
            <a:ext uri="{FF2B5EF4-FFF2-40B4-BE49-F238E27FC236}">
              <a16:creationId xmlns:a16="http://schemas.microsoft.com/office/drawing/2014/main" id="{F57612FE-01D1-45FB-B388-3CC24BE09C85}"/>
            </a:ext>
          </a:extLst>
        </xdr:cNvPr>
        <xdr:cNvSpPr/>
      </xdr:nvSpPr>
      <xdr:spPr>
        <a:xfrm>
          <a:off x="0" y="3248268"/>
          <a:ext cx="3433885" cy="306559"/>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3. Monthly &amp; Category-Wise Inflation : </a:t>
          </a:r>
        </a:p>
      </xdr:txBody>
    </xdr:sp>
    <xdr:clientData/>
  </xdr:twoCellAnchor>
  <xdr:twoCellAnchor>
    <xdr:from>
      <xdr:col>0</xdr:col>
      <xdr:colOff>0</xdr:colOff>
      <xdr:row>29</xdr:row>
      <xdr:rowOff>0</xdr:rowOff>
    </xdr:from>
    <xdr:to>
      <xdr:col>11</xdr:col>
      <xdr:colOff>464507</xdr:colOff>
      <xdr:row>40</xdr:row>
      <xdr:rowOff>60960</xdr:rowOff>
    </xdr:to>
    <xdr:sp macro="" textlink="">
      <xdr:nvSpPr>
        <xdr:cNvPr id="12" name="Rectangle 11">
          <a:extLst>
            <a:ext uri="{FF2B5EF4-FFF2-40B4-BE49-F238E27FC236}">
              <a16:creationId xmlns:a16="http://schemas.microsoft.com/office/drawing/2014/main" id="{7BA38705-16A6-4C90-AD53-ED229F4DADDC}"/>
            </a:ext>
          </a:extLst>
        </xdr:cNvPr>
        <xdr:cNvSpPr/>
      </xdr:nvSpPr>
      <xdr:spPr>
        <a:xfrm>
          <a:off x="0" y="5297466"/>
          <a:ext cx="7181589" cy="2070343"/>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a:p>
          <a:r>
            <a:rPr lang="en-US" b="1">
              <a:solidFill>
                <a:sysClr val="windowText" lastClr="000000"/>
              </a:solidFill>
            </a:rPr>
            <a:t>Key Takeaway:</a:t>
          </a:r>
          <a:r>
            <a:rPr lang="en-US">
              <a:solidFill>
                <a:sysClr val="windowText" lastClr="000000"/>
              </a:solidFill>
            </a:rPr>
            <a:t> COVID disrupted all major categories; Food, Health, and Essentials saw sharp</a:t>
          </a:r>
          <a:r>
            <a:rPr lang="en-US" baseline="0">
              <a:solidFill>
                <a:sysClr val="windowText" lastClr="000000"/>
              </a:solidFill>
            </a:rPr>
            <a:t> </a:t>
          </a:r>
          <a:r>
            <a:rPr lang="en-US">
              <a:solidFill>
                <a:sysClr val="windowText" lastClr="000000"/>
              </a:solidFill>
            </a:rPr>
            <a:t>volatility.</a:t>
          </a:r>
        </a:p>
        <a:p>
          <a:r>
            <a:rPr lang="en-US" b="1">
              <a:solidFill>
                <a:sysClr val="windowText" lastClr="000000"/>
              </a:solidFill>
            </a:rPr>
            <a:t>Pre-COVID:</a:t>
          </a:r>
          <a:endParaRPr lang="en-US">
            <a:solidFill>
              <a:sysClr val="windowText" lastClr="000000"/>
            </a:solidFill>
          </a:endParaRPr>
        </a:p>
        <a:p>
          <a:pPr lvl="1"/>
          <a:r>
            <a:rPr lang="en-US" b="1">
              <a:solidFill>
                <a:sysClr val="windowText" lastClr="000000"/>
              </a:solidFill>
            </a:rPr>
            <a:t>Food:</a:t>
          </a:r>
          <a:r>
            <a:rPr lang="en-US">
              <a:solidFill>
                <a:sysClr val="windowText" lastClr="000000"/>
              </a:solidFill>
            </a:rPr>
            <a:t> High inflation in 2016 (poor rainfall, supply shocks), stable later, lowest in 2019.</a:t>
          </a:r>
        </a:p>
        <a:p>
          <a:pPr lvl="1"/>
          <a:r>
            <a:rPr lang="en-US" b="1">
              <a:solidFill>
                <a:sysClr val="windowText" lastClr="000000"/>
              </a:solidFill>
            </a:rPr>
            <a:t>Health:</a:t>
          </a:r>
          <a:r>
            <a:rPr lang="en-US">
              <a:solidFill>
                <a:sysClr val="windowText" lastClr="000000"/>
              </a:solidFill>
            </a:rPr>
            <a:t> Stable until 2018 (medicine prices &amp; insurance drove spike), lowest in 2020 (lockdowns, reduced access).</a:t>
          </a:r>
        </a:p>
        <a:p>
          <a:pPr lvl="1"/>
          <a:r>
            <a:rPr lang="en-US" b="1">
              <a:solidFill>
                <a:sysClr val="windowText" lastClr="000000"/>
              </a:solidFill>
            </a:rPr>
            <a:t>Essential Services:</a:t>
          </a:r>
          <a:r>
            <a:rPr lang="en-US">
              <a:solidFill>
                <a:sysClr val="windowText" lastClr="000000"/>
              </a:solidFill>
            </a:rPr>
            <a:t> Stable around </a:t>
          </a:r>
          <a:r>
            <a:rPr lang="en-US" b="1">
              <a:solidFill>
                <a:sysClr val="windowText" lastClr="000000"/>
              </a:solidFill>
            </a:rPr>
            <a:t>5.5%</a:t>
          </a:r>
          <a:r>
            <a:rPr lang="en-US">
              <a:solidFill>
                <a:sysClr val="windowText" lastClr="000000"/>
              </a:solidFill>
            </a:rPr>
            <a:t>.</a:t>
          </a:r>
        </a:p>
        <a:p>
          <a:r>
            <a:rPr lang="en-US" b="1">
              <a:solidFill>
                <a:sysClr val="windowText" lastClr="000000"/>
              </a:solidFill>
            </a:rPr>
            <a:t>Post-COVID:</a:t>
          </a:r>
          <a:endParaRPr lang="en-US">
            <a:solidFill>
              <a:sysClr val="windowText" lastClr="000000"/>
            </a:solidFill>
          </a:endParaRPr>
        </a:p>
        <a:p>
          <a:pPr lvl="1"/>
          <a:r>
            <a:rPr lang="en-US" b="1">
              <a:solidFill>
                <a:sysClr val="windowText" lastClr="000000"/>
              </a:solidFill>
            </a:rPr>
            <a:t>Food:</a:t>
          </a:r>
          <a:r>
            <a:rPr lang="en-US">
              <a:solidFill>
                <a:sysClr val="windowText" lastClr="000000"/>
              </a:solidFill>
            </a:rPr>
            <a:t> High inflation in </a:t>
          </a:r>
          <a:r>
            <a:rPr lang="en-US" b="1">
              <a:solidFill>
                <a:sysClr val="windowText" lastClr="000000"/>
              </a:solidFill>
            </a:rPr>
            <a:t>2021 &amp; 2022</a:t>
          </a:r>
          <a:r>
            <a:rPr lang="en-US">
              <a:solidFill>
                <a:sysClr val="windowText" lastClr="000000"/>
              </a:solidFill>
            </a:rPr>
            <a:t> (COVID + global shocks), stabilized in 2023.</a:t>
          </a:r>
        </a:p>
        <a:p>
          <a:pPr lvl="1"/>
          <a:r>
            <a:rPr lang="en-US" b="1">
              <a:solidFill>
                <a:sysClr val="windowText" lastClr="000000"/>
              </a:solidFill>
            </a:rPr>
            <a:t>Health:</a:t>
          </a:r>
          <a:r>
            <a:rPr lang="en-US">
              <a:solidFill>
                <a:sysClr val="windowText" lastClr="000000"/>
              </a:solidFill>
            </a:rPr>
            <a:t> Peaked in 2021 (COVID waves), lower in 2023 due to normalization.</a:t>
          </a:r>
        </a:p>
        <a:p>
          <a:pPr lvl="1"/>
          <a:r>
            <a:rPr lang="en-US" b="1">
              <a:solidFill>
                <a:sysClr val="windowText" lastClr="000000"/>
              </a:solidFill>
            </a:rPr>
            <a:t>Essential Services:</a:t>
          </a:r>
          <a:r>
            <a:rPr lang="en-US">
              <a:solidFill>
                <a:sysClr val="windowText" lastClr="000000"/>
              </a:solidFill>
            </a:rPr>
            <a:t> High inflation in 2021–22 (fuel, logistics), declined in 2023.</a:t>
          </a:r>
        </a:p>
        <a:p>
          <a:pPr algn="l"/>
          <a:endParaRPr lang="en-US" sz="1100">
            <a:solidFill>
              <a:sysClr val="windowText" lastClr="000000"/>
            </a:solidFill>
          </a:endParaRPr>
        </a:p>
      </xdr:txBody>
    </xdr:sp>
    <xdr:clientData/>
  </xdr:twoCellAnchor>
  <xdr:twoCellAnchor>
    <xdr:from>
      <xdr:col>0</xdr:col>
      <xdr:colOff>0</xdr:colOff>
      <xdr:row>28</xdr:row>
      <xdr:rowOff>68580</xdr:rowOff>
    </xdr:from>
    <xdr:to>
      <xdr:col>5</xdr:col>
      <xdr:colOff>434340</xdr:colOff>
      <xdr:row>30</xdr:row>
      <xdr:rowOff>53340</xdr:rowOff>
    </xdr:to>
    <xdr:sp macro="" textlink="">
      <xdr:nvSpPr>
        <xdr:cNvPr id="13" name="Rectangle 12">
          <a:extLst>
            <a:ext uri="{FF2B5EF4-FFF2-40B4-BE49-F238E27FC236}">
              <a16:creationId xmlns:a16="http://schemas.microsoft.com/office/drawing/2014/main" id="{91A93953-F3EF-4DAE-B176-154ADE9D87E9}"/>
            </a:ext>
          </a:extLst>
        </xdr:cNvPr>
        <xdr:cNvSpPr/>
      </xdr:nvSpPr>
      <xdr:spPr>
        <a:xfrm>
          <a:off x="0" y="5189220"/>
          <a:ext cx="3482340" cy="350520"/>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4. Pre vs. Post COVID Inflation :</a:t>
          </a:r>
        </a:p>
      </xdr:txBody>
    </xdr:sp>
    <xdr:clientData/>
  </xdr:twoCellAnchor>
  <xdr:twoCellAnchor>
    <xdr:from>
      <xdr:col>0</xdr:col>
      <xdr:colOff>0</xdr:colOff>
      <xdr:row>40</xdr:row>
      <xdr:rowOff>68580</xdr:rowOff>
    </xdr:from>
    <xdr:to>
      <xdr:col>11</xdr:col>
      <xdr:colOff>469726</xdr:colOff>
      <xdr:row>49</xdr:row>
      <xdr:rowOff>106680</xdr:rowOff>
    </xdr:to>
    <xdr:sp macro="" textlink="">
      <xdr:nvSpPr>
        <xdr:cNvPr id="14" name="Rectangle 13">
          <a:extLst>
            <a:ext uri="{FF2B5EF4-FFF2-40B4-BE49-F238E27FC236}">
              <a16:creationId xmlns:a16="http://schemas.microsoft.com/office/drawing/2014/main" id="{17A26D05-E7B4-47AD-98D9-7247AD408087}"/>
            </a:ext>
          </a:extLst>
        </xdr:cNvPr>
        <xdr:cNvSpPr/>
      </xdr:nvSpPr>
      <xdr:spPr>
        <a:xfrm>
          <a:off x="0" y="7375429"/>
          <a:ext cx="7186808" cy="1682141"/>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a:p>
          <a:pPr algn="l"/>
          <a:endParaRPr lang="en-US" sz="1100">
            <a:solidFill>
              <a:sysClr val="windowText" lastClr="000000"/>
            </a:solidFill>
          </a:endParaRPr>
        </a:p>
        <a:p>
          <a:r>
            <a:rPr lang="en-US" b="1">
              <a:solidFill>
                <a:sysClr val="windowText" lastClr="000000"/>
              </a:solidFill>
            </a:rPr>
            <a:t>Key Takeaway:</a:t>
          </a:r>
          <a:r>
            <a:rPr lang="en-US">
              <a:solidFill>
                <a:sysClr val="windowText" lastClr="000000"/>
              </a:solidFill>
            </a:rPr>
            <a:t> Fuel-driven inflation hit Oils, Meat, Transport hardest.</a:t>
          </a:r>
        </a:p>
        <a:p>
          <a:r>
            <a:rPr lang="en-US" b="1">
              <a:solidFill>
                <a:sysClr val="windowText" lastClr="000000"/>
              </a:solidFill>
            </a:rPr>
            <a:t>High Correlation Categories:</a:t>
          </a:r>
          <a:endParaRPr lang="en-US">
            <a:solidFill>
              <a:sysClr val="windowText" lastClr="000000"/>
            </a:solidFill>
          </a:endParaRPr>
        </a:p>
        <a:p>
          <a:r>
            <a:rPr lang="en-US" b="1">
              <a:solidFill>
                <a:sysClr val="windowText" lastClr="000000"/>
              </a:solidFill>
            </a:rPr>
            <a:t>Oils &amp; Fats (0.82)</a:t>
          </a:r>
          <a:r>
            <a:rPr lang="en-US">
              <a:solidFill>
                <a:sysClr val="windowText" lastClr="000000"/>
              </a:solidFill>
            </a:rPr>
            <a:t> → Import dependency + Russia-Ukraine war.</a:t>
          </a:r>
        </a:p>
        <a:p>
          <a:r>
            <a:rPr lang="en-US" b="1">
              <a:solidFill>
                <a:sysClr val="windowText" lastClr="000000"/>
              </a:solidFill>
            </a:rPr>
            <a:t>Meat &amp; Fish (0.76)</a:t>
          </a:r>
          <a:r>
            <a:rPr lang="en-US">
              <a:solidFill>
                <a:sysClr val="windowText" lastClr="000000"/>
              </a:solidFill>
            </a:rPr>
            <a:t> → High transport &amp; cold storage costs.</a:t>
          </a:r>
        </a:p>
        <a:p>
          <a:r>
            <a:rPr lang="en-US" b="1">
              <a:solidFill>
                <a:sysClr val="windowText" lastClr="000000"/>
              </a:solidFill>
            </a:rPr>
            <a:t>Transport &amp; Communication (0.65), Fuel &amp; Light (0.55)</a:t>
          </a:r>
          <a:r>
            <a:rPr lang="en-US">
              <a:solidFill>
                <a:sysClr val="windowText" lastClr="000000"/>
              </a:solidFill>
            </a:rPr>
            <a:t> → Directly impacted by fuel price.</a:t>
          </a:r>
        </a:p>
        <a:p>
          <a:r>
            <a:rPr lang="en-US" b="1">
              <a:solidFill>
                <a:sysClr val="windowText" lastClr="000000"/>
              </a:solidFill>
            </a:rPr>
            <a:t>Low/Negative Correlation:</a:t>
          </a:r>
          <a:endParaRPr lang="en-US">
            <a:solidFill>
              <a:sysClr val="windowText" lastClr="000000"/>
            </a:solidFill>
          </a:endParaRPr>
        </a:p>
        <a:p>
          <a:r>
            <a:rPr lang="en-US" b="1">
              <a:solidFill>
                <a:sysClr val="windowText" lastClr="000000"/>
              </a:solidFill>
            </a:rPr>
            <a:t>Eggs (- 0.18)</a:t>
          </a:r>
          <a:r>
            <a:rPr lang="en-US">
              <a:solidFill>
                <a:sysClr val="windowText" lastClr="000000"/>
              </a:solidFill>
            </a:rPr>
            <a:t> → Mostly domestic production, showing independence from fuel-driven inflation.</a:t>
          </a:r>
        </a:p>
      </xdr:txBody>
    </xdr:sp>
    <xdr:clientData/>
  </xdr:twoCellAnchor>
  <xdr:twoCellAnchor>
    <xdr:from>
      <xdr:col>0</xdr:col>
      <xdr:colOff>0</xdr:colOff>
      <xdr:row>39</xdr:row>
      <xdr:rowOff>175260</xdr:rowOff>
    </xdr:from>
    <xdr:to>
      <xdr:col>5</xdr:col>
      <xdr:colOff>487680</xdr:colOff>
      <xdr:row>41</xdr:row>
      <xdr:rowOff>144780</xdr:rowOff>
    </xdr:to>
    <xdr:sp macro="" textlink="">
      <xdr:nvSpPr>
        <xdr:cNvPr id="15" name="Rectangle 14">
          <a:extLst>
            <a:ext uri="{FF2B5EF4-FFF2-40B4-BE49-F238E27FC236}">
              <a16:creationId xmlns:a16="http://schemas.microsoft.com/office/drawing/2014/main" id="{1E81BCA1-36EB-4063-BA9B-364B338A85AC}"/>
            </a:ext>
          </a:extLst>
        </xdr:cNvPr>
        <xdr:cNvSpPr/>
      </xdr:nvSpPr>
      <xdr:spPr>
        <a:xfrm>
          <a:off x="0" y="7307580"/>
          <a:ext cx="3535680" cy="335280"/>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5. Fuel-Linked Categories &amp; Impact :</a:t>
          </a:r>
        </a:p>
      </xdr:txBody>
    </xdr:sp>
    <xdr:clientData/>
  </xdr:twoCellAnchor>
  <xdr:twoCellAnchor>
    <xdr:from>
      <xdr:col>0</xdr:col>
      <xdr:colOff>0</xdr:colOff>
      <xdr:row>49</xdr:row>
      <xdr:rowOff>91441</xdr:rowOff>
    </xdr:from>
    <xdr:to>
      <xdr:col>11</xdr:col>
      <xdr:colOff>474945</xdr:colOff>
      <xdr:row>55</xdr:row>
      <xdr:rowOff>76201</xdr:rowOff>
    </xdr:to>
    <xdr:sp macro="" textlink="">
      <xdr:nvSpPr>
        <xdr:cNvPr id="16" name="Rectangle 15">
          <a:extLst>
            <a:ext uri="{FF2B5EF4-FFF2-40B4-BE49-F238E27FC236}">
              <a16:creationId xmlns:a16="http://schemas.microsoft.com/office/drawing/2014/main" id="{760523FD-D3CE-45D5-B95E-6AC879A00412}"/>
            </a:ext>
          </a:extLst>
        </xdr:cNvPr>
        <xdr:cNvSpPr/>
      </xdr:nvSpPr>
      <xdr:spPr>
        <a:xfrm>
          <a:off x="0" y="9042331"/>
          <a:ext cx="7192027" cy="1080788"/>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b="1" u="sng">
              <a:solidFill>
                <a:srgbClr val="002060"/>
              </a:solidFill>
            </a:rPr>
            <a:t>Final Insight: </a:t>
          </a:r>
        </a:p>
        <a:p>
          <a:r>
            <a:rPr lang="en-US" b="1">
              <a:solidFill>
                <a:srgbClr val="002060"/>
              </a:solidFill>
            </a:rPr>
            <a:t>1. Food consistently dominates inflation trends</a:t>
          </a:r>
          <a:r>
            <a:rPr lang="en-US">
              <a:solidFill>
                <a:srgbClr val="002060"/>
              </a:solidFill>
            </a:rPr>
            <a:t> (highest contribution, most volatility).</a:t>
          </a:r>
        </a:p>
        <a:p>
          <a:r>
            <a:rPr lang="en-US" b="1">
              <a:solidFill>
                <a:srgbClr val="002060"/>
              </a:solidFill>
            </a:rPr>
            <a:t>2. Fuel price shocks ripple across multiple categories</a:t>
          </a:r>
          <a:r>
            <a:rPr lang="en-US">
              <a:solidFill>
                <a:srgbClr val="002060"/>
              </a:solidFill>
            </a:rPr>
            <a:t>, especially Oils, Meat, Transport.</a:t>
          </a:r>
        </a:p>
        <a:p>
          <a:r>
            <a:rPr lang="en-US" b="1">
              <a:solidFill>
                <a:srgbClr val="002060"/>
              </a:solidFill>
            </a:rPr>
            <a:t>3. COVID acted as a major disruption point</a:t>
          </a:r>
          <a:r>
            <a:rPr lang="en-US">
              <a:solidFill>
                <a:srgbClr val="002060"/>
              </a:solidFill>
            </a:rPr>
            <a:t>, spiking Health &amp; Essentials inflation.</a:t>
          </a:r>
        </a:p>
        <a:p>
          <a:r>
            <a:rPr lang="en-US">
              <a:solidFill>
                <a:srgbClr val="002060"/>
              </a:solidFill>
            </a:rPr>
            <a:t>4. Post-2022, signs of </a:t>
          </a:r>
          <a:r>
            <a:rPr lang="en-US" b="1">
              <a:solidFill>
                <a:srgbClr val="002060"/>
              </a:solidFill>
            </a:rPr>
            <a:t>stabilization</a:t>
          </a:r>
          <a:r>
            <a:rPr lang="en-US">
              <a:solidFill>
                <a:srgbClr val="002060"/>
              </a:solidFill>
            </a:rPr>
            <a:t> are visible across most categories.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17971</xdr:colOff>
      <xdr:row>5</xdr:row>
      <xdr:rowOff>8626</xdr:rowOff>
    </xdr:from>
    <xdr:to>
      <xdr:col>11</xdr:col>
      <xdr:colOff>21565</xdr:colOff>
      <xdr:row>19</xdr:row>
      <xdr:rowOff>0</xdr:rowOff>
    </xdr:to>
    <xdr:graphicFrame macro="">
      <xdr:nvGraphicFramePr>
        <xdr:cNvPr id="2" name="Chart 1">
          <a:extLst>
            <a:ext uri="{FF2B5EF4-FFF2-40B4-BE49-F238E27FC236}">
              <a16:creationId xmlns:a16="http://schemas.microsoft.com/office/drawing/2014/main" id="{9BFAC9C4-5E0A-BCE4-8720-CEE4128CE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42</xdr:row>
      <xdr:rowOff>32083</xdr:rowOff>
    </xdr:from>
    <xdr:to>
      <xdr:col>12</xdr:col>
      <xdr:colOff>655052</xdr:colOff>
      <xdr:row>71</xdr:row>
      <xdr:rowOff>30079</xdr:rowOff>
    </xdr:to>
    <xdr:graphicFrame macro="">
      <xdr:nvGraphicFramePr>
        <xdr:cNvPr id="6" name="Chart 5">
          <a:extLst>
            <a:ext uri="{FF2B5EF4-FFF2-40B4-BE49-F238E27FC236}">
              <a16:creationId xmlns:a16="http://schemas.microsoft.com/office/drawing/2014/main" id="{6066EF57-1473-6CE7-57F9-94DBF7360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828842</xdr:colOff>
      <xdr:row>42</xdr:row>
      <xdr:rowOff>25398</xdr:rowOff>
    </xdr:from>
    <xdr:to>
      <xdr:col>27</xdr:col>
      <xdr:colOff>1369326</xdr:colOff>
      <xdr:row>71</xdr:row>
      <xdr:rowOff>46789</xdr:rowOff>
    </xdr:to>
    <xdr:graphicFrame macro="">
      <xdr:nvGraphicFramePr>
        <xdr:cNvPr id="7" name="Chart 6">
          <a:extLst>
            <a:ext uri="{FF2B5EF4-FFF2-40B4-BE49-F238E27FC236}">
              <a16:creationId xmlns:a16="http://schemas.microsoft.com/office/drawing/2014/main" id="{9A353DB4-59BC-D93D-55EE-23CF68A3A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601980</xdr:colOff>
      <xdr:row>3</xdr:row>
      <xdr:rowOff>179070</xdr:rowOff>
    </xdr:from>
    <xdr:to>
      <xdr:col>26</xdr:col>
      <xdr:colOff>434340</xdr:colOff>
      <xdr:row>23</xdr:row>
      <xdr:rowOff>30480</xdr:rowOff>
    </xdr:to>
    <xdr:graphicFrame macro="">
      <xdr:nvGraphicFramePr>
        <xdr:cNvPr id="2" name="Chart 1">
          <a:extLst>
            <a:ext uri="{FF2B5EF4-FFF2-40B4-BE49-F238E27FC236}">
              <a16:creationId xmlns:a16="http://schemas.microsoft.com/office/drawing/2014/main" id="{C05B111E-A354-3FCD-AB4A-7DBE9F6B6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60960</xdr:colOff>
      <xdr:row>23</xdr:row>
      <xdr:rowOff>3810</xdr:rowOff>
    </xdr:from>
    <xdr:to>
      <xdr:col>13</xdr:col>
      <xdr:colOff>365760</xdr:colOff>
      <xdr:row>38</xdr:row>
      <xdr:rowOff>3810</xdr:rowOff>
    </xdr:to>
    <xdr:graphicFrame macro="">
      <xdr:nvGraphicFramePr>
        <xdr:cNvPr id="3" name="Chart 2">
          <a:extLst>
            <a:ext uri="{FF2B5EF4-FFF2-40B4-BE49-F238E27FC236}">
              <a16:creationId xmlns:a16="http://schemas.microsoft.com/office/drawing/2014/main" id="{B1C5105B-3AC3-5E4A-23A3-31C6EF541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114300</xdr:colOff>
      <xdr:row>17</xdr:row>
      <xdr:rowOff>95250</xdr:rowOff>
    </xdr:from>
    <xdr:to>
      <xdr:col>12</xdr:col>
      <xdr:colOff>693420</xdr:colOff>
      <xdr:row>32</xdr:row>
      <xdr:rowOff>95250</xdr:rowOff>
    </xdr:to>
    <xdr:graphicFrame macro="">
      <xdr:nvGraphicFramePr>
        <xdr:cNvPr id="3" name="Chart 2">
          <a:extLst>
            <a:ext uri="{FF2B5EF4-FFF2-40B4-BE49-F238E27FC236}">
              <a16:creationId xmlns:a16="http://schemas.microsoft.com/office/drawing/2014/main" id="{D10B9622-EFC2-597F-A235-B012D12F9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1043940</xdr:colOff>
      <xdr:row>16</xdr:row>
      <xdr:rowOff>171450</xdr:rowOff>
    </xdr:from>
    <xdr:to>
      <xdr:col>19</xdr:col>
      <xdr:colOff>388620</xdr:colOff>
      <xdr:row>31</xdr:row>
      <xdr:rowOff>171450</xdr:rowOff>
    </xdr:to>
    <xdr:graphicFrame macro="">
      <xdr:nvGraphicFramePr>
        <xdr:cNvPr id="4" name="Chart 3">
          <a:extLst>
            <a:ext uri="{FF2B5EF4-FFF2-40B4-BE49-F238E27FC236}">
              <a16:creationId xmlns:a16="http://schemas.microsoft.com/office/drawing/2014/main" id="{AB239439-BFF4-C476-28C5-6DA131A27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7620</xdr:colOff>
      <xdr:row>16</xdr:row>
      <xdr:rowOff>179070</xdr:rowOff>
    </xdr:from>
    <xdr:to>
      <xdr:col>27</xdr:col>
      <xdr:colOff>312420</xdr:colOff>
      <xdr:row>31</xdr:row>
      <xdr:rowOff>179070</xdr:rowOff>
    </xdr:to>
    <xdr:graphicFrame macro="">
      <xdr:nvGraphicFramePr>
        <xdr:cNvPr id="5" name="Chart 4">
          <a:extLst>
            <a:ext uri="{FF2B5EF4-FFF2-40B4-BE49-F238E27FC236}">
              <a16:creationId xmlns:a16="http://schemas.microsoft.com/office/drawing/2014/main" id="{1EB95180-2F06-137D-0333-27706803E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23</xdr:col>
      <xdr:colOff>457338</xdr:colOff>
      <xdr:row>38</xdr:row>
      <xdr:rowOff>105833</xdr:rowOff>
    </xdr:from>
    <xdr:to>
      <xdr:col>44</xdr:col>
      <xdr:colOff>8328</xdr:colOff>
      <xdr:row>67</xdr:row>
      <xdr:rowOff>52742</xdr:rowOff>
    </xdr:to>
    <xdr:graphicFrame macro="">
      <xdr:nvGraphicFramePr>
        <xdr:cNvPr id="3" name="Chart 2">
          <a:extLst>
            <a:ext uri="{FF2B5EF4-FFF2-40B4-BE49-F238E27FC236}">
              <a16:creationId xmlns:a16="http://schemas.microsoft.com/office/drawing/2014/main" id="{7FE77964-8F7C-49B6-8CFD-5AB11BD0D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1947334</xdr:colOff>
      <xdr:row>39</xdr:row>
      <xdr:rowOff>148167</xdr:rowOff>
    </xdr:from>
    <xdr:to>
      <xdr:col>19</xdr:col>
      <xdr:colOff>529168</xdr:colOff>
      <xdr:row>73</xdr:row>
      <xdr:rowOff>21167</xdr:rowOff>
    </xdr:to>
    <xdr:graphicFrame macro="">
      <xdr:nvGraphicFramePr>
        <xdr:cNvPr id="2" name="Chart 1">
          <a:extLst>
            <a:ext uri="{FF2B5EF4-FFF2-40B4-BE49-F238E27FC236}">
              <a16:creationId xmlns:a16="http://schemas.microsoft.com/office/drawing/2014/main" id="{83FC7A9F-EFF9-2917-6863-FB8DD0154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581024</xdr:colOff>
      <xdr:row>2</xdr:row>
      <xdr:rowOff>180975</xdr:rowOff>
    </xdr:to>
    <xdr:sp macro="" textlink="">
      <xdr:nvSpPr>
        <xdr:cNvPr id="2" name="Rectangle 1">
          <a:extLst>
            <a:ext uri="{FF2B5EF4-FFF2-40B4-BE49-F238E27FC236}">
              <a16:creationId xmlns:a16="http://schemas.microsoft.com/office/drawing/2014/main" id="{033638F3-B2F2-4D02-B140-84F354ECB9E2}"/>
            </a:ext>
          </a:extLst>
        </xdr:cNvPr>
        <xdr:cNvSpPr/>
      </xdr:nvSpPr>
      <xdr:spPr>
        <a:xfrm>
          <a:off x="0" y="0"/>
          <a:ext cx="9725024" cy="546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baseline="0"/>
            <a:t>Based on the latest month's (May 23) data the highest contribution of a broader category towards  CPI calculation</a:t>
          </a:r>
          <a:r>
            <a:rPr lang="en-IN" sz="2000" b="1" baseline="0"/>
            <a:t> </a:t>
          </a:r>
        </a:p>
      </xdr:txBody>
    </xdr:sp>
    <xdr:clientData/>
  </xdr:twoCellAnchor>
  <xdr:twoCellAnchor>
    <xdr:from>
      <xdr:col>0</xdr:col>
      <xdr:colOff>0</xdr:colOff>
      <xdr:row>2</xdr:row>
      <xdr:rowOff>179613</xdr:rowOff>
    </xdr:from>
    <xdr:to>
      <xdr:col>15</xdr:col>
      <xdr:colOff>590550</xdr:colOff>
      <xdr:row>5</xdr:row>
      <xdr:rowOff>9524</xdr:rowOff>
    </xdr:to>
    <xdr:sp macro="" textlink="">
      <xdr:nvSpPr>
        <xdr:cNvPr id="3" name="Rectangle 2">
          <a:extLst>
            <a:ext uri="{FF2B5EF4-FFF2-40B4-BE49-F238E27FC236}">
              <a16:creationId xmlns:a16="http://schemas.microsoft.com/office/drawing/2014/main" id="{513E890C-514C-4D30-8A65-DE2333005CB5}"/>
            </a:ext>
          </a:extLst>
        </xdr:cNvPr>
        <xdr:cNvSpPr/>
      </xdr:nvSpPr>
      <xdr:spPr>
        <a:xfrm>
          <a:off x="0" y="548053"/>
          <a:ext cx="9759671" cy="382570"/>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0" u="none" strike="noStrike">
              <a:solidFill>
                <a:sysClr val="windowText" lastClr="000000"/>
              </a:solidFill>
              <a:effectLst/>
              <a:latin typeface="+mn-lt"/>
              <a:ea typeface="+mn-ea"/>
              <a:cs typeface="+mn-cs"/>
            </a:rPr>
            <a:t>The Contribution of different broader categories</a:t>
          </a:r>
          <a:r>
            <a:rPr lang="en-IN" sz="1400" b="1">
              <a:solidFill>
                <a:sysClr val="windowText" lastClr="000000"/>
              </a:solidFill>
            </a:rPr>
            <a:t> is as below: </a:t>
          </a:r>
        </a:p>
      </xdr:txBody>
    </xdr:sp>
    <xdr:clientData/>
  </xdr:twoCellAnchor>
  <xdr:twoCellAnchor>
    <xdr:from>
      <xdr:col>0</xdr:col>
      <xdr:colOff>20955</xdr:colOff>
      <xdr:row>20</xdr:row>
      <xdr:rowOff>125730</xdr:rowOff>
    </xdr:from>
    <xdr:to>
      <xdr:col>7</xdr:col>
      <xdr:colOff>561975</xdr:colOff>
      <xdr:row>26</xdr:row>
      <xdr:rowOff>53816</xdr:rowOff>
    </xdr:to>
    <xdr:sp macro="" textlink="">
      <xdr:nvSpPr>
        <xdr:cNvPr id="4" name="Rectangle 3">
          <a:extLst>
            <a:ext uri="{FF2B5EF4-FFF2-40B4-BE49-F238E27FC236}">
              <a16:creationId xmlns:a16="http://schemas.microsoft.com/office/drawing/2014/main" id="{B4A64263-00F3-4D21-A1B1-A33C091DF2BF}"/>
            </a:ext>
          </a:extLst>
        </xdr:cNvPr>
        <xdr:cNvSpPr/>
      </xdr:nvSpPr>
      <xdr:spPr>
        <a:xfrm>
          <a:off x="20955" y="3783330"/>
          <a:ext cx="4808220" cy="102536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u="sng">
              <a:solidFill>
                <a:sysClr val="windowText" lastClr="000000"/>
              </a:solidFill>
            </a:rPr>
            <a:t>Insights:</a:t>
          </a:r>
          <a:r>
            <a:rPr lang="en-IN" sz="1100" b="1">
              <a:solidFill>
                <a:sysClr val="windowText" lastClr="000000"/>
              </a:solidFill>
            </a:rPr>
            <a:t> </a:t>
          </a:r>
        </a:p>
        <a:p>
          <a:pPr algn="l"/>
          <a:r>
            <a:rPr lang="en-IN" sz="1100">
              <a:solidFill>
                <a:sysClr val="windowText" lastClr="000000"/>
              </a:solidFill>
            </a:rPr>
            <a:t>*Broader</a:t>
          </a:r>
          <a:r>
            <a:rPr lang="en-IN" sz="1100" baseline="0">
              <a:solidFill>
                <a:sysClr val="windowText" lastClr="000000"/>
              </a:solidFill>
            </a:rPr>
            <a:t> Category </a:t>
          </a:r>
          <a:r>
            <a:rPr lang="en-IN" sz="1100" b="1" baseline="0">
              <a:solidFill>
                <a:sysClr val="windowText" lastClr="000000"/>
              </a:solidFill>
            </a:rPr>
            <a:t>Food</a:t>
          </a:r>
          <a:r>
            <a:rPr lang="en-IN" sz="1100">
              <a:solidFill>
                <a:sysClr val="windowText" lastClr="000000"/>
              </a:solidFill>
            </a:rPr>
            <a:t> has the highest Contribution</a:t>
          </a:r>
          <a:r>
            <a:rPr lang="en-IN" sz="1100" baseline="0">
              <a:solidFill>
                <a:sysClr val="windowText" lastClr="000000"/>
              </a:solidFill>
            </a:rPr>
            <a:t> in every sector.</a:t>
          </a:r>
        </a:p>
        <a:p>
          <a:pPr algn="l"/>
          <a:r>
            <a:rPr lang="en-IN" sz="1100" baseline="0">
              <a:solidFill>
                <a:sysClr val="windowText" lastClr="000000"/>
              </a:solidFill>
            </a:rPr>
            <a:t>*</a:t>
          </a:r>
          <a:r>
            <a:rPr lang="en-IN" sz="1100" b="1" baseline="0">
              <a:solidFill>
                <a:sysClr val="windowText" lastClr="000000"/>
              </a:solidFill>
            </a:rPr>
            <a:t>Apparel, Housing &amp; household and Essential service</a:t>
          </a:r>
          <a:r>
            <a:rPr lang="en-IN" sz="1100" baseline="0">
              <a:solidFill>
                <a:sysClr val="windowText" lastClr="000000"/>
              </a:solidFill>
            </a:rPr>
            <a:t> provide equal contribution (~11 to 12 % each) for every sector.</a:t>
          </a:r>
        </a:p>
        <a:p>
          <a:pPr algn="l"/>
          <a:endParaRPr lang="en-IN" sz="1100" baseline="0">
            <a:solidFill>
              <a:sysClr val="windowText" lastClr="000000"/>
            </a:solidFill>
          </a:endParaRPr>
        </a:p>
        <a:p>
          <a:pPr algn="l"/>
          <a:endParaRPr lang="en-IN" sz="1100">
            <a:solidFill>
              <a:sysClr val="windowText" lastClr="000000"/>
            </a:solidFill>
          </a:endParaRPr>
        </a:p>
      </xdr:txBody>
    </xdr:sp>
    <xdr:clientData/>
  </xdr:twoCellAnchor>
  <xdr:twoCellAnchor>
    <xdr:from>
      <xdr:col>7</xdr:col>
      <xdr:colOff>561975</xdr:colOff>
      <xdr:row>20</xdr:row>
      <xdr:rowOff>123825</xdr:rowOff>
    </xdr:from>
    <xdr:to>
      <xdr:col>15</xdr:col>
      <xdr:colOff>588645</xdr:colOff>
      <xdr:row>26</xdr:row>
      <xdr:rowOff>59531</xdr:rowOff>
    </xdr:to>
    <xdr:sp macro="" textlink="">
      <xdr:nvSpPr>
        <xdr:cNvPr id="5" name="Rectangle 4">
          <a:extLst>
            <a:ext uri="{FF2B5EF4-FFF2-40B4-BE49-F238E27FC236}">
              <a16:creationId xmlns:a16="http://schemas.microsoft.com/office/drawing/2014/main" id="{19739B49-AA3B-4021-B888-6AB564FB6F15}"/>
            </a:ext>
          </a:extLst>
        </xdr:cNvPr>
        <xdr:cNvSpPr/>
      </xdr:nvSpPr>
      <xdr:spPr>
        <a:xfrm>
          <a:off x="4829175" y="3781425"/>
          <a:ext cx="4903470" cy="103298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u="sng">
              <a:solidFill>
                <a:sysClr val="windowText" lastClr="000000"/>
              </a:solidFill>
            </a:rPr>
            <a:t>Insights</a:t>
          </a:r>
          <a:r>
            <a:rPr lang="en-IN" sz="1100">
              <a:solidFill>
                <a:sysClr val="windowText" lastClr="000000"/>
              </a:solidFill>
            </a:rPr>
            <a:t>:</a:t>
          </a:r>
        </a:p>
        <a:p>
          <a:pPr algn="l"/>
          <a:r>
            <a:rPr lang="en-IN" sz="1100">
              <a:solidFill>
                <a:sysClr val="windowText" lastClr="000000"/>
              </a:solidFill>
            </a:rPr>
            <a:t>*Almost</a:t>
          </a:r>
          <a:r>
            <a:rPr lang="en-IN" sz="1100" baseline="0">
              <a:solidFill>
                <a:sysClr val="windowText" lastClr="000000"/>
              </a:solidFill>
            </a:rPr>
            <a:t> 50% Contribution is from Broader category </a:t>
          </a:r>
          <a:r>
            <a:rPr lang="en-IN" sz="1100" b="1" baseline="0">
              <a:solidFill>
                <a:sysClr val="windowText" lastClr="000000"/>
              </a:solidFill>
            </a:rPr>
            <a:t>Food.</a:t>
          </a:r>
        </a:p>
        <a:p>
          <a:pPr algn="l"/>
          <a:r>
            <a:rPr lang="en-IN" sz="1100" baseline="0">
              <a:solidFill>
                <a:sysClr val="windowText" lastClr="000000"/>
              </a:solidFill>
            </a:rPr>
            <a:t>*Rest 50% represents another Broader Categories</a:t>
          </a:r>
          <a:endParaRPr lang="en-IN" sz="1100">
            <a:solidFill>
              <a:sysClr val="windowText" lastClr="000000"/>
            </a:solidFill>
          </a:endParaRPr>
        </a:p>
      </xdr:txBody>
    </xdr:sp>
    <xdr:clientData/>
  </xdr:twoCellAnchor>
  <xdr:twoCellAnchor>
    <xdr:from>
      <xdr:col>0</xdr:col>
      <xdr:colOff>19050</xdr:colOff>
      <xdr:row>26</xdr:row>
      <xdr:rowOff>70944</xdr:rowOff>
    </xdr:from>
    <xdr:to>
      <xdr:col>15</xdr:col>
      <xdr:colOff>581025</xdr:colOff>
      <xdr:row>44</xdr:row>
      <xdr:rowOff>27459</xdr:rowOff>
    </xdr:to>
    <xdr:sp macro="" textlink="">
      <xdr:nvSpPr>
        <xdr:cNvPr id="8" name="Rectangle 7">
          <a:extLst>
            <a:ext uri="{FF2B5EF4-FFF2-40B4-BE49-F238E27FC236}">
              <a16:creationId xmlns:a16="http://schemas.microsoft.com/office/drawing/2014/main" id="{31FA7193-FE10-4771-8D89-DDB791F32764}"/>
            </a:ext>
          </a:extLst>
        </xdr:cNvPr>
        <xdr:cNvSpPr/>
      </xdr:nvSpPr>
      <xdr:spPr>
        <a:xfrm>
          <a:off x="19050" y="4931268"/>
          <a:ext cx="9726570" cy="329284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0" u="none" strike="noStrike">
              <a:solidFill>
                <a:sysClr val="windowText" lastClr="000000"/>
              </a:solidFill>
              <a:effectLst/>
              <a:latin typeface="+mn-lt"/>
              <a:ea typeface="+mn-ea"/>
              <a:cs typeface="+mn-cs"/>
            </a:rPr>
            <a:t>*Dataset Name: </a:t>
          </a:r>
          <a:r>
            <a:rPr lang="en-IN" sz="1100" b="0" i="0" u="none" strike="noStrike">
              <a:solidFill>
                <a:sysClr val="windowText" lastClr="000000"/>
              </a:solidFill>
              <a:effectLst/>
              <a:latin typeface="+mn-lt"/>
              <a:ea typeface="+mn-ea"/>
              <a:cs typeface="+mn-cs"/>
            </a:rPr>
            <a:t>All India CPI upto May 2023</a:t>
          </a:r>
          <a:r>
            <a:rPr lang="en-IN" sz="1100" b="1" i="0" u="none" strike="noStrike" baseline="0">
              <a:solidFill>
                <a:sysClr val="windowText" lastClr="000000"/>
              </a:solidFill>
              <a:effectLst/>
              <a:latin typeface="+mn-lt"/>
              <a:ea typeface="+mn-ea"/>
              <a:cs typeface="+mn-cs"/>
            </a:rPr>
            <a:t>                                                                                                                                                                                         </a:t>
          </a:r>
          <a:r>
            <a:rPr lang="en-IN">
              <a:solidFill>
                <a:sysClr val="windowText" lastClr="000000"/>
              </a:solidFill>
            </a:rPr>
            <a:t>* </a:t>
          </a:r>
          <a:r>
            <a:rPr lang="en-IN" b="1">
              <a:solidFill>
                <a:sysClr val="windowText" lastClr="000000"/>
              </a:solidFill>
            </a:rPr>
            <a:t>TIme of analysis</a:t>
          </a:r>
          <a:r>
            <a:rPr lang="en-IN">
              <a:solidFill>
                <a:sysClr val="windowText" lastClr="000000"/>
              </a:solidFill>
            </a:rPr>
            <a:t>: Jan. 2013 to May 2023 </a:t>
          </a:r>
        </a:p>
        <a:p>
          <a:pPr algn="ctr"/>
          <a:r>
            <a:rPr lang="en-IN" sz="1200" b="1" u="sng">
              <a:solidFill>
                <a:sysClr val="windowText" lastClr="000000"/>
              </a:solidFill>
            </a:rPr>
            <a:t>Broader Categories</a:t>
          </a:r>
          <a:r>
            <a:rPr lang="en-IN" sz="1200" b="1" u="sng" baseline="0">
              <a:solidFill>
                <a:sysClr val="windowText" lastClr="000000"/>
              </a:solidFill>
            </a:rPr>
            <a:t> are shown Below</a:t>
          </a:r>
        </a:p>
      </xdr:txBody>
    </xdr:sp>
    <xdr:clientData/>
  </xdr:twoCellAnchor>
  <xdr:twoCellAnchor>
    <xdr:from>
      <xdr:col>7</xdr:col>
      <xdr:colOff>541021</xdr:colOff>
      <xdr:row>5</xdr:row>
      <xdr:rowOff>22861</xdr:rowOff>
    </xdr:from>
    <xdr:to>
      <xdr:col>15</xdr:col>
      <xdr:colOff>586155</xdr:colOff>
      <xdr:row>20</xdr:row>
      <xdr:rowOff>114300</xdr:rowOff>
    </xdr:to>
    <xdr:graphicFrame macro="">
      <xdr:nvGraphicFramePr>
        <xdr:cNvPr id="9" name="Chart 8">
          <a:extLst>
            <a:ext uri="{FF2B5EF4-FFF2-40B4-BE49-F238E27FC236}">
              <a16:creationId xmlns:a16="http://schemas.microsoft.com/office/drawing/2014/main" id="{772696B1-32D5-4F96-8075-841B032F0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0</xdr:rowOff>
    </xdr:from>
    <xdr:to>
      <xdr:col>7</xdr:col>
      <xdr:colOff>518160</xdr:colOff>
      <xdr:row>20</xdr:row>
      <xdr:rowOff>137160</xdr:rowOff>
    </xdr:to>
    <xdr:graphicFrame macro="">
      <xdr:nvGraphicFramePr>
        <xdr:cNvPr id="10" name="Chart 9">
          <a:extLst>
            <a:ext uri="{FF2B5EF4-FFF2-40B4-BE49-F238E27FC236}">
              <a16:creationId xmlns:a16="http://schemas.microsoft.com/office/drawing/2014/main" id="{3D641012-6C95-4342-82C8-28E86A35B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219344</xdr:colOff>
      <xdr:row>30</xdr:row>
      <xdr:rowOff>44599</xdr:rowOff>
    </xdr:from>
    <xdr:to>
      <xdr:col>4</xdr:col>
      <xdr:colOff>19169</xdr:colOff>
      <xdr:row>43</xdr:row>
      <xdr:rowOff>98572</xdr:rowOff>
    </xdr:to>
    <xdr:sp macro="" textlink="">
      <xdr:nvSpPr>
        <xdr:cNvPr id="6" name="Rectangle 5">
          <a:extLst>
            <a:ext uri="{FF2B5EF4-FFF2-40B4-BE49-F238E27FC236}">
              <a16:creationId xmlns:a16="http://schemas.microsoft.com/office/drawing/2014/main" id="{819279DF-5D7D-3F10-6EA3-B42C19A25733}"/>
            </a:ext>
          </a:extLst>
        </xdr:cNvPr>
        <xdr:cNvSpPr/>
      </xdr:nvSpPr>
      <xdr:spPr>
        <a:xfrm>
          <a:off x="219344" y="5555920"/>
          <a:ext cx="2234391" cy="2421444"/>
        </a:xfrm>
        <a:prstGeom prst="rect">
          <a:avLst/>
        </a:prstGeom>
        <a:solidFill>
          <a:schemeClr val="accent6">
            <a:lumMod val="20000"/>
            <a:lumOff val="80000"/>
          </a:schemeClr>
        </a:solidFill>
        <a:ln>
          <a:solidFill>
            <a:schemeClr val="accent6">
              <a:lumMod val="50000"/>
            </a:schemeClr>
          </a:solid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1100" b="1" u="sng">
              <a:solidFill>
                <a:srgbClr val="002060"/>
              </a:solidFill>
              <a:effectLst/>
              <a:latin typeface="+mn-lt"/>
              <a:ea typeface="+mn-ea"/>
              <a:cs typeface="+mn-cs"/>
            </a:rPr>
            <a:t>1.Food</a:t>
          </a:r>
          <a:endParaRPr lang="en-IN" sz="1100" b="1" u="sng" baseline="0">
            <a:solidFill>
              <a:srgbClr val="002060"/>
            </a:solidFill>
            <a:effectLst/>
            <a:latin typeface="+mn-lt"/>
            <a:ea typeface="+mn-ea"/>
            <a:cs typeface="+mn-cs"/>
          </a:endParaRPr>
        </a:p>
        <a:p>
          <a:pPr algn="l"/>
          <a:r>
            <a:rPr lang="en-US" sz="1000" b="1" i="0">
              <a:solidFill>
                <a:sysClr val="windowText" lastClr="000000"/>
              </a:solidFill>
              <a:effectLst/>
              <a:latin typeface="+mn-lt"/>
              <a:ea typeface="+mn-ea"/>
              <a:cs typeface="+mn-cs"/>
            </a:rPr>
            <a:t>Cereals and products,</a:t>
          </a:r>
        </a:p>
        <a:p>
          <a:pPr algn="l"/>
          <a:r>
            <a:rPr lang="en-US" sz="1000" b="1" i="0">
              <a:solidFill>
                <a:sysClr val="windowText" lastClr="000000"/>
              </a:solidFill>
              <a:effectLst/>
              <a:latin typeface="+mn-lt"/>
              <a:ea typeface="+mn-ea"/>
              <a:cs typeface="+mn-cs"/>
            </a:rPr>
            <a:t>Meat and fish</a:t>
          </a:r>
          <a:r>
            <a:rPr lang="en-US" sz="1000" b="1">
              <a:solidFill>
                <a:sysClr val="windowText" lastClr="000000"/>
              </a:solidFill>
              <a:effectLst/>
              <a:latin typeface="+mn-lt"/>
              <a:ea typeface="+mn-ea"/>
              <a:cs typeface="+mn-cs"/>
            </a:rPr>
            <a:t> ,</a:t>
          </a:r>
          <a:endParaRPr lang="en-US" sz="1000" b="1">
            <a:solidFill>
              <a:sysClr val="windowText" lastClr="000000"/>
            </a:solidFill>
            <a:effectLst/>
          </a:endParaRPr>
        </a:p>
        <a:p>
          <a:pPr algn="l"/>
          <a:r>
            <a:rPr lang="en-US" sz="1000" b="1" i="0">
              <a:solidFill>
                <a:sysClr val="windowText" lastClr="000000"/>
              </a:solidFill>
              <a:effectLst/>
              <a:latin typeface="+mn-lt"/>
              <a:ea typeface="+mn-ea"/>
              <a:cs typeface="+mn-cs"/>
            </a:rPr>
            <a:t>Egg</a:t>
          </a:r>
          <a:r>
            <a:rPr lang="en-US" sz="1000" b="1">
              <a:solidFill>
                <a:sysClr val="windowText" lastClr="000000"/>
              </a:solidFill>
              <a:effectLst/>
              <a:latin typeface="+mn-lt"/>
              <a:ea typeface="+mn-ea"/>
              <a:cs typeface="+mn-cs"/>
            </a:rPr>
            <a:t> ,</a:t>
          </a:r>
          <a:endParaRPr lang="en-US" sz="1000" b="1">
            <a:solidFill>
              <a:sysClr val="windowText" lastClr="000000"/>
            </a:solidFill>
            <a:effectLst/>
          </a:endParaRPr>
        </a:p>
        <a:p>
          <a:pPr algn="l"/>
          <a:r>
            <a:rPr lang="en-US" sz="1000" b="1" i="0">
              <a:solidFill>
                <a:sysClr val="windowText" lastClr="000000"/>
              </a:solidFill>
              <a:effectLst/>
              <a:latin typeface="+mn-lt"/>
              <a:ea typeface="+mn-ea"/>
              <a:cs typeface="+mn-cs"/>
            </a:rPr>
            <a:t>Milk and products,</a:t>
          </a:r>
          <a:endParaRPr lang="en-US" sz="1000" b="1">
            <a:solidFill>
              <a:sysClr val="windowText" lastClr="000000"/>
            </a:solidFill>
            <a:effectLst/>
          </a:endParaRPr>
        </a:p>
        <a:p>
          <a:pPr algn="l"/>
          <a:r>
            <a:rPr lang="en-US" sz="1000" b="1" i="0">
              <a:solidFill>
                <a:sysClr val="windowText" lastClr="000000"/>
              </a:solidFill>
              <a:effectLst/>
              <a:latin typeface="+mn-lt"/>
              <a:ea typeface="+mn-ea"/>
              <a:cs typeface="+mn-cs"/>
            </a:rPr>
            <a:t>Oils and fats,</a:t>
          </a:r>
          <a:endParaRPr lang="en-US" sz="1000" b="1">
            <a:solidFill>
              <a:sysClr val="windowText" lastClr="000000"/>
            </a:solidFill>
            <a:effectLst/>
          </a:endParaRPr>
        </a:p>
        <a:p>
          <a:pPr algn="l"/>
          <a:r>
            <a:rPr lang="en-US" sz="1000" b="1" i="0">
              <a:solidFill>
                <a:sysClr val="windowText" lastClr="000000"/>
              </a:solidFill>
              <a:effectLst/>
              <a:latin typeface="+mn-lt"/>
              <a:ea typeface="+mn-ea"/>
              <a:cs typeface="+mn-cs"/>
            </a:rPr>
            <a:t>Fruits,</a:t>
          </a:r>
          <a:endParaRPr lang="en-US" sz="1000" b="1">
            <a:solidFill>
              <a:sysClr val="windowText" lastClr="000000"/>
            </a:solidFill>
            <a:effectLst/>
          </a:endParaRPr>
        </a:p>
        <a:p>
          <a:pPr algn="l"/>
          <a:r>
            <a:rPr lang="en-US" sz="1000" b="1" i="0">
              <a:solidFill>
                <a:sysClr val="windowText" lastClr="000000"/>
              </a:solidFill>
              <a:effectLst/>
              <a:latin typeface="+mn-lt"/>
              <a:ea typeface="+mn-ea"/>
              <a:cs typeface="+mn-cs"/>
            </a:rPr>
            <a:t>Vegetables,</a:t>
          </a:r>
          <a:endParaRPr lang="en-US" sz="1000" b="1">
            <a:solidFill>
              <a:sysClr val="windowText" lastClr="000000"/>
            </a:solidFill>
            <a:effectLst/>
          </a:endParaRPr>
        </a:p>
        <a:p>
          <a:pPr algn="l"/>
          <a:r>
            <a:rPr lang="en-US" sz="1000" b="1" i="0">
              <a:solidFill>
                <a:sysClr val="windowText" lastClr="000000"/>
              </a:solidFill>
              <a:effectLst/>
              <a:latin typeface="+mn-lt"/>
              <a:ea typeface="+mn-ea"/>
              <a:cs typeface="+mn-cs"/>
            </a:rPr>
            <a:t>Pulses and products,</a:t>
          </a:r>
          <a:endParaRPr lang="en-US" sz="1000" b="1">
            <a:solidFill>
              <a:sysClr val="windowText" lastClr="000000"/>
            </a:solidFill>
            <a:effectLst/>
          </a:endParaRPr>
        </a:p>
        <a:p>
          <a:pPr algn="l"/>
          <a:r>
            <a:rPr lang="en-US" sz="1000" b="1" i="0">
              <a:solidFill>
                <a:sysClr val="windowText" lastClr="000000"/>
              </a:solidFill>
              <a:effectLst/>
              <a:latin typeface="+mn-lt"/>
              <a:ea typeface="+mn-ea"/>
              <a:cs typeface="+mn-cs"/>
            </a:rPr>
            <a:t>Sugar and Confectionery,</a:t>
          </a:r>
          <a:endParaRPr lang="en-US" sz="1000" b="1">
            <a:solidFill>
              <a:sysClr val="windowText" lastClr="000000"/>
            </a:solidFill>
            <a:effectLst/>
          </a:endParaRPr>
        </a:p>
        <a:p>
          <a:pPr algn="l"/>
          <a:r>
            <a:rPr lang="en-US" sz="1000" b="1" i="0">
              <a:solidFill>
                <a:sysClr val="windowText" lastClr="000000"/>
              </a:solidFill>
              <a:effectLst/>
              <a:latin typeface="+mn-lt"/>
              <a:ea typeface="+mn-ea"/>
              <a:cs typeface="+mn-cs"/>
            </a:rPr>
            <a:t>Spices,</a:t>
          </a:r>
          <a:endParaRPr lang="en-US" sz="1000" b="1">
            <a:solidFill>
              <a:sysClr val="windowText" lastClr="000000"/>
            </a:solidFill>
            <a:effectLst/>
          </a:endParaRPr>
        </a:p>
        <a:p>
          <a:pPr algn="l"/>
          <a:r>
            <a:rPr lang="en-US" sz="1000" b="1" i="0">
              <a:solidFill>
                <a:sysClr val="windowText" lastClr="000000"/>
              </a:solidFill>
              <a:effectLst/>
              <a:latin typeface="+mn-lt"/>
              <a:ea typeface="+mn-ea"/>
              <a:cs typeface="+mn-cs"/>
            </a:rPr>
            <a:t>Non-alcoholic beverages,</a:t>
          </a:r>
          <a:endParaRPr lang="en-US" sz="1000" b="1">
            <a:solidFill>
              <a:sysClr val="windowText" lastClr="000000"/>
            </a:solidFill>
            <a:effectLst/>
          </a:endParaRPr>
        </a:p>
        <a:p>
          <a:pPr algn="l"/>
          <a:r>
            <a:rPr lang="en-US" sz="1000" b="1" i="0">
              <a:solidFill>
                <a:sysClr val="windowText" lastClr="000000"/>
              </a:solidFill>
              <a:effectLst/>
              <a:latin typeface="+mn-lt"/>
              <a:ea typeface="+mn-ea"/>
              <a:cs typeface="+mn-cs"/>
            </a:rPr>
            <a:t>Prepared meals, snacks, sweets etc,</a:t>
          </a:r>
          <a:endParaRPr lang="en-US" sz="1000" b="1">
            <a:solidFill>
              <a:sysClr val="windowText" lastClr="000000"/>
            </a:solidFill>
            <a:effectLst/>
          </a:endParaRPr>
        </a:p>
        <a:p>
          <a:pPr algn="l"/>
          <a:r>
            <a:rPr lang="en-US" sz="1100" b="1" i="0">
              <a:solidFill>
                <a:sysClr val="windowText" lastClr="000000"/>
              </a:solidFill>
              <a:effectLst/>
              <a:latin typeface="+mn-lt"/>
              <a:ea typeface="+mn-ea"/>
              <a:cs typeface="+mn-cs"/>
            </a:rPr>
            <a:t>Food and beverages</a:t>
          </a:r>
          <a:r>
            <a:rPr lang="en-US" sz="1100" b="1">
              <a:solidFill>
                <a:sysClr val="windowText" lastClr="000000"/>
              </a:solidFill>
              <a:effectLst/>
              <a:latin typeface="+mn-lt"/>
              <a:ea typeface="+mn-ea"/>
              <a:cs typeface="+mn-cs"/>
            </a:rPr>
            <a:t> .</a:t>
          </a:r>
          <a:endParaRPr lang="en-US" b="1">
            <a:solidFill>
              <a:sysClr val="windowText" lastClr="000000"/>
            </a:solidFill>
            <a:effectLst/>
          </a:endParaRPr>
        </a:p>
        <a:p>
          <a:pPr algn="l"/>
          <a:endParaRPr lang="en-US" sz="1100" b="1">
            <a:solidFill>
              <a:sysClr val="windowText" lastClr="000000"/>
            </a:solidFill>
          </a:endParaRPr>
        </a:p>
      </xdr:txBody>
    </xdr:sp>
    <xdr:clientData/>
  </xdr:twoCellAnchor>
  <xdr:twoCellAnchor>
    <xdr:from>
      <xdr:col>7</xdr:col>
      <xdr:colOff>27884</xdr:colOff>
      <xdr:row>30</xdr:row>
      <xdr:rowOff>56291</xdr:rowOff>
    </xdr:from>
    <xdr:to>
      <xdr:col>9</xdr:col>
      <xdr:colOff>385236</xdr:colOff>
      <xdr:row>43</xdr:row>
      <xdr:rowOff>110264</xdr:rowOff>
    </xdr:to>
    <xdr:sp macro="" textlink="">
      <xdr:nvSpPr>
        <xdr:cNvPr id="7" name="Rectangle 6">
          <a:extLst>
            <a:ext uri="{FF2B5EF4-FFF2-40B4-BE49-F238E27FC236}">
              <a16:creationId xmlns:a16="http://schemas.microsoft.com/office/drawing/2014/main" id="{276C08B0-9125-4C8E-BB0C-D9FA55E69C45}"/>
            </a:ext>
          </a:extLst>
        </xdr:cNvPr>
        <xdr:cNvSpPr/>
      </xdr:nvSpPr>
      <xdr:spPr>
        <a:xfrm>
          <a:off x="4304695" y="5658021"/>
          <a:ext cx="1579298" cy="2463540"/>
        </a:xfrm>
        <a:prstGeom prst="rect">
          <a:avLst/>
        </a:prstGeom>
        <a:solidFill>
          <a:schemeClr val="accent6">
            <a:lumMod val="20000"/>
            <a:lumOff val="80000"/>
          </a:schemeClr>
        </a:solidFill>
        <a:ln>
          <a:solidFill>
            <a:schemeClr val="accent6">
              <a:lumMod val="50000"/>
            </a:schemeClr>
          </a:solid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b="1" u="sng">
              <a:solidFill>
                <a:srgbClr val="002060"/>
              </a:solidFill>
            </a:rPr>
            <a:t>4. Housing &amp; Household</a:t>
          </a:r>
          <a:r>
            <a:rPr lang="en-US" sz="1100" b="1" u="sng" baseline="0">
              <a:solidFill>
                <a:srgbClr val="002060"/>
              </a:solidFill>
            </a:rPr>
            <a:t> goods and service:</a:t>
          </a:r>
        </a:p>
        <a:p>
          <a:pPr algn="l"/>
          <a:endParaRPr lang="en-US" sz="1100" b="1" baseline="0">
            <a:solidFill>
              <a:srgbClr val="002060"/>
            </a:solidFill>
          </a:endParaRPr>
        </a:p>
        <a:p>
          <a:pPr algn="l"/>
          <a:r>
            <a:rPr lang="en-US" sz="1100" b="1" i="0" u="none" strike="noStrike">
              <a:solidFill>
                <a:sysClr val="windowText" lastClr="000000"/>
              </a:solidFill>
              <a:effectLst/>
              <a:latin typeface="+mn-lt"/>
              <a:ea typeface="+mn-ea"/>
              <a:cs typeface="+mn-cs"/>
            </a:rPr>
            <a:t>Housing,</a:t>
          </a:r>
        </a:p>
        <a:p>
          <a:pPr algn="l"/>
          <a:endParaRPr lang="en-US" sz="1100" b="1" i="0" u="none" strike="noStrike">
            <a:solidFill>
              <a:sysClr val="windowText" lastClr="000000"/>
            </a:solidFill>
            <a:effectLst/>
            <a:latin typeface="+mn-lt"/>
            <a:ea typeface="+mn-ea"/>
            <a:cs typeface="+mn-cs"/>
          </a:endParaRPr>
        </a:p>
        <a:p>
          <a:pPr algn="l"/>
          <a:r>
            <a:rPr lang="en-US" sz="1100" b="1" i="0" u="none" strike="noStrike">
              <a:solidFill>
                <a:sysClr val="windowText" lastClr="000000"/>
              </a:solidFill>
              <a:effectLst/>
              <a:latin typeface="+mn-lt"/>
              <a:ea typeface="+mn-ea"/>
              <a:cs typeface="+mn-cs"/>
            </a:rPr>
            <a:t>Household goods and services</a:t>
          </a:r>
          <a:r>
            <a:rPr lang="en-US" b="1">
              <a:solidFill>
                <a:sysClr val="windowText" lastClr="000000"/>
              </a:solidFill>
              <a:effectLst/>
            </a:rPr>
            <a:t> </a:t>
          </a:r>
          <a:endParaRPr lang="en-US" sz="1100" b="1">
            <a:solidFill>
              <a:sysClr val="windowText" lastClr="000000"/>
            </a:solidFill>
          </a:endParaRPr>
        </a:p>
      </xdr:txBody>
    </xdr:sp>
    <xdr:clientData/>
  </xdr:twoCellAnchor>
  <xdr:twoCellAnchor>
    <xdr:from>
      <xdr:col>4</xdr:col>
      <xdr:colOff>138973</xdr:colOff>
      <xdr:row>36</xdr:row>
      <xdr:rowOff>67038</xdr:rowOff>
    </xdr:from>
    <xdr:to>
      <xdr:col>6</xdr:col>
      <xdr:colOff>496325</xdr:colOff>
      <xdr:row>43</xdr:row>
      <xdr:rowOff>101197</xdr:rowOff>
    </xdr:to>
    <xdr:sp macro="" textlink="">
      <xdr:nvSpPr>
        <xdr:cNvPr id="11" name="Rectangle 10">
          <a:extLst>
            <a:ext uri="{FF2B5EF4-FFF2-40B4-BE49-F238E27FC236}">
              <a16:creationId xmlns:a16="http://schemas.microsoft.com/office/drawing/2014/main" id="{B8021FA2-0A9C-454B-8057-D68BF842F6B1}"/>
            </a:ext>
          </a:extLst>
        </xdr:cNvPr>
        <xdr:cNvSpPr/>
      </xdr:nvSpPr>
      <xdr:spPr>
        <a:xfrm>
          <a:off x="2582865" y="6780876"/>
          <a:ext cx="1579298" cy="1331618"/>
        </a:xfrm>
        <a:prstGeom prst="rect">
          <a:avLst/>
        </a:prstGeom>
        <a:solidFill>
          <a:schemeClr val="accent6">
            <a:lumMod val="20000"/>
            <a:lumOff val="80000"/>
          </a:schemeClr>
        </a:solidFill>
        <a:ln>
          <a:solidFill>
            <a:schemeClr val="accent6">
              <a:lumMod val="50000"/>
            </a:schemeClr>
          </a:solid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1100" b="1" u="sng">
              <a:solidFill>
                <a:srgbClr val="002060"/>
              </a:solidFill>
            </a:rPr>
            <a:t>3.</a:t>
          </a:r>
          <a:r>
            <a:rPr lang="en-US" sz="1100" b="1" u="sng" baseline="0">
              <a:solidFill>
                <a:srgbClr val="002060"/>
              </a:solidFill>
            </a:rPr>
            <a:t> Apparel:</a:t>
          </a:r>
        </a:p>
        <a:p>
          <a:pPr algn="ctr"/>
          <a:endParaRPr lang="en-US" sz="1100" b="1" baseline="0">
            <a:solidFill>
              <a:sysClr val="windowText" lastClr="000000"/>
            </a:solidFill>
          </a:endParaRPr>
        </a:p>
        <a:p>
          <a:pPr algn="l"/>
          <a:r>
            <a:rPr lang="en-US" sz="1100" b="1" baseline="0">
              <a:solidFill>
                <a:sysClr val="windowText" lastClr="000000"/>
              </a:solidFill>
            </a:rPr>
            <a:t>Clothing ,</a:t>
          </a:r>
        </a:p>
        <a:p>
          <a:pPr algn="l"/>
          <a:endParaRPr lang="en-US" sz="1100" b="1" baseline="0">
            <a:solidFill>
              <a:sysClr val="windowText" lastClr="000000"/>
            </a:solidFill>
          </a:endParaRPr>
        </a:p>
        <a:p>
          <a:pPr algn="l"/>
          <a:r>
            <a:rPr lang="en-US" sz="1100" b="1" baseline="0">
              <a:solidFill>
                <a:sysClr val="windowText" lastClr="000000"/>
              </a:solidFill>
            </a:rPr>
            <a:t>Footware.</a:t>
          </a:r>
        </a:p>
        <a:p>
          <a:pPr algn="l"/>
          <a:endParaRPr lang="en-US" sz="1100">
            <a:solidFill>
              <a:sysClr val="windowText" lastClr="000000"/>
            </a:solidFill>
          </a:endParaRPr>
        </a:p>
      </xdr:txBody>
    </xdr:sp>
    <xdr:clientData/>
  </xdr:twoCellAnchor>
  <xdr:twoCellAnchor>
    <xdr:from>
      <xdr:col>9</xdr:col>
      <xdr:colOff>501343</xdr:colOff>
      <xdr:row>38</xdr:row>
      <xdr:rowOff>7124</xdr:rowOff>
    </xdr:from>
    <xdr:to>
      <xdr:col>12</xdr:col>
      <xdr:colOff>249095</xdr:colOff>
      <xdr:row>43</xdr:row>
      <xdr:rowOff>130432</xdr:rowOff>
    </xdr:to>
    <xdr:sp macro="" textlink="">
      <xdr:nvSpPr>
        <xdr:cNvPr id="12" name="Rectangle 11">
          <a:extLst>
            <a:ext uri="{FF2B5EF4-FFF2-40B4-BE49-F238E27FC236}">
              <a16:creationId xmlns:a16="http://schemas.microsoft.com/office/drawing/2014/main" id="{2A203BDA-94F4-499F-BC0A-3268A5452D40}"/>
            </a:ext>
          </a:extLst>
        </xdr:cNvPr>
        <xdr:cNvSpPr/>
      </xdr:nvSpPr>
      <xdr:spPr>
        <a:xfrm>
          <a:off x="6000100" y="7091665"/>
          <a:ext cx="1580671" cy="1050064"/>
        </a:xfrm>
        <a:prstGeom prst="rect">
          <a:avLst/>
        </a:prstGeom>
        <a:solidFill>
          <a:schemeClr val="accent6">
            <a:lumMod val="20000"/>
            <a:lumOff val="80000"/>
          </a:schemeClr>
        </a:solidFill>
        <a:ln>
          <a:solidFill>
            <a:schemeClr val="accent6">
              <a:lumMod val="50000"/>
            </a:schemeClr>
          </a:solid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b="1" u="sng">
              <a:solidFill>
                <a:srgbClr val="002060"/>
              </a:solidFill>
            </a:rPr>
            <a:t>6. Miscellaneous:</a:t>
          </a:r>
        </a:p>
        <a:p>
          <a:pPr algn="l"/>
          <a:endParaRPr lang="en-US" sz="1100" b="1">
            <a:solidFill>
              <a:sysClr val="windowText" lastClr="000000"/>
            </a:solidFill>
          </a:endParaRPr>
        </a:p>
        <a:p>
          <a:pPr algn="l"/>
          <a:r>
            <a:rPr lang="en-US" sz="1100" b="1">
              <a:solidFill>
                <a:sysClr val="windowText" lastClr="000000"/>
              </a:solidFill>
            </a:rPr>
            <a:t>Miscellaneous</a:t>
          </a:r>
        </a:p>
      </xdr:txBody>
    </xdr:sp>
    <xdr:clientData/>
  </xdr:twoCellAnchor>
  <xdr:twoCellAnchor>
    <xdr:from>
      <xdr:col>9</xdr:col>
      <xdr:colOff>495473</xdr:colOff>
      <xdr:row>30</xdr:row>
      <xdr:rowOff>40360</xdr:rowOff>
    </xdr:from>
    <xdr:to>
      <xdr:col>12</xdr:col>
      <xdr:colOff>243225</xdr:colOff>
      <xdr:row>37</xdr:row>
      <xdr:rowOff>102972</xdr:rowOff>
    </xdr:to>
    <xdr:sp macro="" textlink="">
      <xdr:nvSpPr>
        <xdr:cNvPr id="13" name="Rectangle 12">
          <a:extLst>
            <a:ext uri="{FF2B5EF4-FFF2-40B4-BE49-F238E27FC236}">
              <a16:creationId xmlns:a16="http://schemas.microsoft.com/office/drawing/2014/main" id="{60B05E76-7871-4AF4-BD9B-DFD4F3744ACC}"/>
            </a:ext>
          </a:extLst>
        </xdr:cNvPr>
        <xdr:cNvSpPr/>
      </xdr:nvSpPr>
      <xdr:spPr>
        <a:xfrm>
          <a:off x="5994230" y="5642090"/>
          <a:ext cx="1580671" cy="1360071"/>
        </a:xfrm>
        <a:prstGeom prst="rect">
          <a:avLst/>
        </a:prstGeom>
        <a:solidFill>
          <a:schemeClr val="accent6">
            <a:lumMod val="20000"/>
            <a:lumOff val="80000"/>
          </a:schemeClr>
        </a:solidFill>
        <a:ln>
          <a:solidFill>
            <a:schemeClr val="accent6">
              <a:lumMod val="50000"/>
            </a:schemeClr>
          </a:solid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b="1" u="sng">
              <a:solidFill>
                <a:srgbClr val="002060"/>
              </a:solidFill>
            </a:rPr>
            <a:t>5. Personal &amp; Leisure:</a:t>
          </a:r>
        </a:p>
        <a:p>
          <a:pPr algn="l"/>
          <a:r>
            <a:rPr lang="en-US" sz="1100" b="1" i="0" u="none" strike="noStrike">
              <a:solidFill>
                <a:sysClr val="windowText" lastClr="000000"/>
              </a:solidFill>
              <a:effectLst/>
              <a:latin typeface="+mn-lt"/>
              <a:ea typeface="+mn-ea"/>
              <a:cs typeface="+mn-cs"/>
            </a:rPr>
            <a:t>Recreation and amusement</a:t>
          </a:r>
          <a:r>
            <a:rPr lang="en-US" sz="1100" b="0" i="0" u="none" strike="noStrike">
              <a:solidFill>
                <a:sysClr val="windowText" lastClr="000000"/>
              </a:solidFill>
              <a:effectLst/>
              <a:latin typeface="+mn-lt"/>
              <a:ea typeface="+mn-ea"/>
              <a:cs typeface="+mn-cs"/>
            </a:rPr>
            <a:t>,</a:t>
          </a:r>
        </a:p>
        <a:p>
          <a:pPr algn="l"/>
          <a:endParaRPr lang="en-US" sz="1100" b="1" i="0" u="none" strike="noStrike">
            <a:solidFill>
              <a:sysClr val="windowText" lastClr="000000"/>
            </a:solidFill>
            <a:effectLst/>
            <a:latin typeface="+mn-lt"/>
            <a:ea typeface="+mn-ea"/>
            <a:cs typeface="+mn-cs"/>
          </a:endParaRPr>
        </a:p>
        <a:p>
          <a:pPr algn="l"/>
          <a:r>
            <a:rPr lang="en-US" sz="1100" b="1" i="0" u="none" strike="noStrike">
              <a:solidFill>
                <a:sysClr val="windowText" lastClr="000000"/>
              </a:solidFill>
              <a:effectLst/>
              <a:latin typeface="+mn-lt"/>
              <a:ea typeface="+mn-ea"/>
              <a:cs typeface="+mn-cs"/>
            </a:rPr>
            <a:t>Personal care and effects</a:t>
          </a:r>
          <a:r>
            <a:rPr lang="en-US">
              <a:solidFill>
                <a:sysClr val="windowText" lastClr="000000"/>
              </a:solidFill>
              <a:effectLst/>
            </a:rPr>
            <a:t> .</a:t>
          </a:r>
          <a:endParaRPr lang="en-US" sz="1100" b="1">
            <a:solidFill>
              <a:sysClr val="windowText" lastClr="000000"/>
            </a:solidFill>
          </a:endParaRPr>
        </a:p>
      </xdr:txBody>
    </xdr:sp>
    <xdr:clientData/>
  </xdr:twoCellAnchor>
  <xdr:twoCellAnchor>
    <xdr:from>
      <xdr:col>12</xdr:col>
      <xdr:colOff>368353</xdr:colOff>
      <xdr:row>30</xdr:row>
      <xdr:rowOff>41970</xdr:rowOff>
    </xdr:from>
    <xdr:to>
      <xdr:col>15</xdr:col>
      <xdr:colOff>116105</xdr:colOff>
      <xdr:row>43</xdr:row>
      <xdr:rowOff>95943</xdr:rowOff>
    </xdr:to>
    <xdr:sp macro="" textlink="">
      <xdr:nvSpPr>
        <xdr:cNvPr id="14" name="Rectangle 13">
          <a:extLst>
            <a:ext uri="{FF2B5EF4-FFF2-40B4-BE49-F238E27FC236}">
              <a16:creationId xmlns:a16="http://schemas.microsoft.com/office/drawing/2014/main" id="{9FCA1E7A-A45D-4CA7-B894-869968420965}"/>
            </a:ext>
          </a:extLst>
        </xdr:cNvPr>
        <xdr:cNvSpPr/>
      </xdr:nvSpPr>
      <xdr:spPr>
        <a:xfrm>
          <a:off x="7700029" y="5643700"/>
          <a:ext cx="1580671" cy="2463540"/>
        </a:xfrm>
        <a:prstGeom prst="rect">
          <a:avLst/>
        </a:prstGeom>
        <a:solidFill>
          <a:schemeClr val="accent6">
            <a:lumMod val="20000"/>
            <a:lumOff val="80000"/>
          </a:schemeClr>
        </a:solidFill>
        <a:ln>
          <a:solidFill>
            <a:schemeClr val="accent6">
              <a:lumMod val="50000"/>
            </a:schemeClr>
          </a:solid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b="1" u="sng">
              <a:solidFill>
                <a:srgbClr val="002060"/>
              </a:solidFill>
            </a:rPr>
            <a:t>Essential Service:</a:t>
          </a:r>
        </a:p>
        <a:p>
          <a:pPr algn="l"/>
          <a:endParaRPr lang="en-US" sz="1100" b="1" i="0" u="none" strike="noStrike">
            <a:solidFill>
              <a:srgbClr val="002060"/>
            </a:solidFill>
            <a:effectLst/>
            <a:latin typeface="+mn-lt"/>
            <a:ea typeface="+mn-ea"/>
            <a:cs typeface="+mn-cs"/>
          </a:endParaRPr>
        </a:p>
        <a:p>
          <a:pPr algn="l"/>
          <a:r>
            <a:rPr lang="en-US" sz="1100" b="1" i="0" u="none" strike="noStrike">
              <a:solidFill>
                <a:sysClr val="windowText" lastClr="000000"/>
              </a:solidFill>
              <a:effectLst/>
              <a:latin typeface="+mn-lt"/>
              <a:ea typeface="+mn-ea"/>
              <a:cs typeface="+mn-cs"/>
            </a:rPr>
            <a:t>Health</a:t>
          </a:r>
          <a:r>
            <a:rPr lang="en-US" sz="1100" b="0" i="0" u="none" strike="noStrike">
              <a:solidFill>
                <a:sysClr val="windowText" lastClr="000000"/>
              </a:solidFill>
              <a:effectLst/>
              <a:latin typeface="+mn-lt"/>
              <a:ea typeface="+mn-ea"/>
              <a:cs typeface="+mn-cs"/>
            </a:rPr>
            <a:t>,</a:t>
          </a:r>
        </a:p>
        <a:p>
          <a:pPr algn="l"/>
          <a:endParaRPr lang="en-US" sz="1100" b="0" i="0" u="none" strike="noStrike">
            <a:solidFill>
              <a:sysClr val="windowText" lastClr="000000"/>
            </a:solidFill>
            <a:effectLst/>
            <a:latin typeface="+mn-lt"/>
            <a:ea typeface="+mn-ea"/>
            <a:cs typeface="+mn-cs"/>
          </a:endParaRPr>
        </a:p>
        <a:p>
          <a:pPr algn="l"/>
          <a:r>
            <a:rPr lang="en-US" sz="1100" b="1" i="0" u="none" strike="noStrike">
              <a:solidFill>
                <a:sysClr val="windowText" lastClr="000000"/>
              </a:solidFill>
              <a:effectLst/>
              <a:latin typeface="+mn-lt"/>
              <a:ea typeface="+mn-ea"/>
              <a:cs typeface="+mn-cs"/>
            </a:rPr>
            <a:t>Transport and communication,</a:t>
          </a:r>
        </a:p>
        <a:p>
          <a:pPr algn="l"/>
          <a:endParaRPr lang="en-US" sz="1100" b="1" i="0" u="none" strike="noStrike">
            <a:solidFill>
              <a:sysClr val="windowText" lastClr="000000"/>
            </a:solidFill>
            <a:effectLst/>
            <a:latin typeface="+mn-lt"/>
            <a:ea typeface="+mn-ea"/>
            <a:cs typeface="+mn-cs"/>
          </a:endParaRPr>
        </a:p>
        <a:p>
          <a:pPr algn="l"/>
          <a:r>
            <a:rPr lang="en-US" sz="1100" b="1" i="0" u="none" strike="noStrike">
              <a:solidFill>
                <a:sysClr val="windowText" lastClr="000000"/>
              </a:solidFill>
              <a:effectLst/>
              <a:latin typeface="+mn-lt"/>
              <a:ea typeface="+mn-ea"/>
              <a:cs typeface="+mn-cs"/>
            </a:rPr>
            <a:t>Education</a:t>
          </a:r>
          <a:r>
            <a:rPr lang="en-US">
              <a:solidFill>
                <a:sysClr val="windowText" lastClr="000000"/>
              </a:solidFill>
              <a:effectLst/>
            </a:rPr>
            <a:t> </a:t>
          </a:r>
          <a:endParaRPr lang="en-US" sz="1100" b="1">
            <a:solidFill>
              <a:sysClr val="windowText" lastClr="000000"/>
            </a:solidFill>
          </a:endParaRPr>
        </a:p>
      </xdr:txBody>
    </xdr:sp>
    <xdr:clientData/>
  </xdr:twoCellAnchor>
  <xdr:twoCellAnchor>
    <xdr:from>
      <xdr:col>4</xdr:col>
      <xdr:colOff>138971</xdr:colOff>
      <xdr:row>30</xdr:row>
      <xdr:rowOff>55699</xdr:rowOff>
    </xdr:from>
    <xdr:to>
      <xdr:col>6</xdr:col>
      <xdr:colOff>496323</xdr:colOff>
      <xdr:row>35</xdr:row>
      <xdr:rowOff>149087</xdr:rowOff>
    </xdr:to>
    <xdr:sp macro="" textlink="">
      <xdr:nvSpPr>
        <xdr:cNvPr id="15" name="Rectangle 14">
          <a:extLst>
            <a:ext uri="{FF2B5EF4-FFF2-40B4-BE49-F238E27FC236}">
              <a16:creationId xmlns:a16="http://schemas.microsoft.com/office/drawing/2014/main" id="{107FAB7D-FE1B-47B8-914E-D6EBEF2DA247}"/>
            </a:ext>
          </a:extLst>
        </xdr:cNvPr>
        <xdr:cNvSpPr/>
      </xdr:nvSpPr>
      <xdr:spPr>
        <a:xfrm>
          <a:off x="2582863" y="5657429"/>
          <a:ext cx="1579298" cy="1020144"/>
        </a:xfrm>
        <a:prstGeom prst="rect">
          <a:avLst/>
        </a:prstGeom>
        <a:solidFill>
          <a:schemeClr val="accent6">
            <a:lumMod val="20000"/>
            <a:lumOff val="80000"/>
          </a:schemeClr>
        </a:solidFill>
        <a:ln>
          <a:solidFill>
            <a:schemeClr val="accent6">
              <a:lumMod val="50000"/>
            </a:schemeClr>
          </a:solid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1100" b="1" u="sng">
              <a:solidFill>
                <a:srgbClr val="002060"/>
              </a:solidFill>
            </a:rPr>
            <a:t>2.Intoxicants</a:t>
          </a:r>
          <a:r>
            <a:rPr lang="en-US" sz="1100" b="1" u="sng">
              <a:solidFill>
                <a:sysClr val="windowText" lastClr="000000"/>
              </a:solidFill>
            </a:rPr>
            <a:t>:</a:t>
          </a:r>
        </a:p>
        <a:p>
          <a:pPr algn="l"/>
          <a:endParaRPr lang="en-US" sz="1100" b="1">
            <a:solidFill>
              <a:sysClr val="windowText" lastClr="000000"/>
            </a:solidFill>
          </a:endParaRPr>
        </a:p>
        <a:p>
          <a:pPr algn="l"/>
          <a:r>
            <a:rPr lang="en-US" sz="1100" b="1">
              <a:solidFill>
                <a:sysClr val="windowText" lastClr="000000"/>
              </a:solidFill>
            </a:rPr>
            <a:t>Pan, tobacco and intoxicants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0</xdr:row>
      <xdr:rowOff>1</xdr:rowOff>
    </xdr:from>
    <xdr:to>
      <xdr:col>11</xdr:col>
      <xdr:colOff>66675</xdr:colOff>
      <xdr:row>3</xdr:row>
      <xdr:rowOff>29122</xdr:rowOff>
    </xdr:to>
    <xdr:sp macro="" textlink="">
      <xdr:nvSpPr>
        <xdr:cNvPr id="2" name="Rectangle 1">
          <a:extLst>
            <a:ext uri="{FF2B5EF4-FFF2-40B4-BE49-F238E27FC236}">
              <a16:creationId xmlns:a16="http://schemas.microsoft.com/office/drawing/2014/main" id="{A35223E1-4E5B-45BD-9213-312C1AB7740B}"/>
            </a:ext>
          </a:extLst>
        </xdr:cNvPr>
        <xdr:cNvSpPr/>
      </xdr:nvSpPr>
      <xdr:spPr>
        <a:xfrm>
          <a:off x="1" y="1"/>
          <a:ext cx="8493498" cy="58621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baseline="0"/>
            <a:t>A trend of Y-o-Y increase in CPI (Rural + Urban) inflation starting 2017 for the entire basket of products combined</a:t>
          </a:r>
          <a:r>
            <a:rPr lang="en-IN" sz="2000" b="1" baseline="0"/>
            <a:t>.</a:t>
          </a:r>
          <a:r>
            <a:rPr lang="en-IN" sz="1100" b="1"/>
            <a:t> </a:t>
          </a:r>
        </a:p>
      </xdr:txBody>
    </xdr:sp>
    <xdr:clientData/>
  </xdr:twoCellAnchor>
  <xdr:twoCellAnchor>
    <xdr:from>
      <xdr:col>0</xdr:col>
      <xdr:colOff>1</xdr:colOff>
      <xdr:row>3</xdr:row>
      <xdr:rowOff>43682</xdr:rowOff>
    </xdr:from>
    <xdr:to>
      <xdr:col>11</xdr:col>
      <xdr:colOff>76200</xdr:colOff>
      <xdr:row>5</xdr:row>
      <xdr:rowOff>12807</xdr:rowOff>
    </xdr:to>
    <xdr:sp macro="" textlink="">
      <xdr:nvSpPr>
        <xdr:cNvPr id="3" name="Rectangle 2">
          <a:extLst>
            <a:ext uri="{FF2B5EF4-FFF2-40B4-BE49-F238E27FC236}">
              <a16:creationId xmlns:a16="http://schemas.microsoft.com/office/drawing/2014/main" id="{4C6DCE3F-01C6-498F-8403-ABE838B49987}"/>
            </a:ext>
          </a:extLst>
        </xdr:cNvPr>
        <xdr:cNvSpPr/>
      </xdr:nvSpPr>
      <xdr:spPr>
        <a:xfrm>
          <a:off x="1" y="600774"/>
          <a:ext cx="8503023" cy="340520"/>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ysClr val="windowText" lastClr="000000"/>
              </a:solidFill>
            </a:rPr>
            <a:t>Inflation</a:t>
          </a:r>
          <a:r>
            <a:rPr lang="en-IN" sz="1600" baseline="0">
              <a:solidFill>
                <a:sysClr val="windowText" lastClr="000000"/>
              </a:solidFill>
            </a:rPr>
            <a:t> present using </a:t>
          </a:r>
          <a:r>
            <a:rPr lang="en-IN" sz="1600" b="1" baseline="0">
              <a:solidFill>
                <a:sysClr val="windowText" lastClr="000000"/>
              </a:solidFill>
            </a:rPr>
            <a:t>General Index </a:t>
          </a:r>
          <a:r>
            <a:rPr lang="en-IN" sz="1600" baseline="0">
              <a:solidFill>
                <a:sysClr val="windowText" lastClr="000000"/>
              </a:solidFill>
            </a:rPr>
            <a:t>for all basket products.</a:t>
          </a:r>
          <a:endParaRPr lang="en-IN" sz="1600">
            <a:solidFill>
              <a:sysClr val="windowText" lastClr="000000"/>
            </a:solidFill>
          </a:endParaRPr>
        </a:p>
      </xdr:txBody>
    </xdr:sp>
    <xdr:clientData/>
  </xdr:twoCellAnchor>
  <xdr:twoCellAnchor>
    <xdr:from>
      <xdr:col>0</xdr:col>
      <xdr:colOff>0</xdr:colOff>
      <xdr:row>12</xdr:row>
      <xdr:rowOff>13567</xdr:rowOff>
    </xdr:from>
    <xdr:to>
      <xdr:col>11</xdr:col>
      <xdr:colOff>66261</xdr:colOff>
      <xdr:row>15</xdr:row>
      <xdr:rowOff>140768</xdr:rowOff>
    </xdr:to>
    <xdr:sp macro="" textlink="">
      <xdr:nvSpPr>
        <xdr:cNvPr id="4" name="Rectangle 3">
          <a:extLst>
            <a:ext uri="{FF2B5EF4-FFF2-40B4-BE49-F238E27FC236}">
              <a16:creationId xmlns:a16="http://schemas.microsoft.com/office/drawing/2014/main" id="{45202CB8-6E53-4389-BDA8-9382356F94BE}"/>
            </a:ext>
          </a:extLst>
        </xdr:cNvPr>
        <xdr:cNvSpPr/>
      </xdr:nvSpPr>
      <xdr:spPr>
        <a:xfrm>
          <a:off x="0" y="2901483"/>
          <a:ext cx="8493085" cy="1055688"/>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Insights :-</a:t>
          </a:r>
          <a:r>
            <a:rPr lang="en-IN" sz="1100" b="0" i="0" u="none" strike="noStrike">
              <a:solidFill>
                <a:schemeClr val="lt1"/>
              </a:solidFill>
              <a:effectLst/>
              <a:latin typeface="+mn-lt"/>
              <a:ea typeface="+mn-ea"/>
              <a:cs typeface="+mn-cs"/>
            </a:rPr>
            <a:t>"</a:t>
          </a:r>
        </a:p>
        <a:p>
          <a:pPr algn="l"/>
          <a:r>
            <a:rPr lang="en-IN" sz="1100" b="0" i="0" u="none" strike="noStrike">
              <a:solidFill>
                <a:schemeClr val="tx1"/>
              </a:solidFill>
              <a:effectLst/>
              <a:latin typeface="+mn-lt"/>
              <a:ea typeface="+mn-ea"/>
              <a:cs typeface="+mn-cs"/>
            </a:rPr>
            <a:t>*</a:t>
          </a:r>
          <a:r>
            <a:rPr lang="en-IN" sz="1100" b="0" i="0" u="none" strike="noStrike" baseline="0">
              <a:solidFill>
                <a:schemeClr val="tx1"/>
              </a:solidFill>
              <a:effectLst/>
              <a:latin typeface="+mn-lt"/>
              <a:ea typeface="+mn-ea"/>
              <a:cs typeface="+mn-cs"/>
            </a:rPr>
            <a:t>  Prices sharply dropped in 2018 specially vegetables, Sugar &amp; confectionary and pulses and products saw a price crash due to excess supply and good monsoon.</a:t>
          </a:r>
        </a:p>
        <a:p>
          <a:pPr algn="l"/>
          <a:r>
            <a:rPr lang="en-IN" sz="1050" b="0" i="0" u="none" strike="noStrike">
              <a:solidFill>
                <a:schemeClr val="tx1"/>
              </a:solidFill>
              <a:effectLst/>
              <a:latin typeface="+mn-lt"/>
              <a:ea typeface="+mn-ea"/>
              <a:cs typeface="+mn-cs"/>
            </a:rPr>
            <a:t>*</a:t>
          </a:r>
          <a:r>
            <a:rPr lang="en-IN" sz="1100" b="0" i="0" u="none" strike="noStrike">
              <a:solidFill>
                <a:schemeClr val="lt1"/>
              </a:solidFill>
              <a:effectLst/>
              <a:latin typeface="+mn-lt"/>
              <a:ea typeface="+mn-ea"/>
              <a:cs typeface="+mn-cs"/>
            </a:rPr>
            <a:t>*</a:t>
          </a:r>
          <a:r>
            <a:rPr lang="en-IN" sz="1100" b="0" i="0" u="none" strike="noStrike">
              <a:solidFill>
                <a:schemeClr val="tx1"/>
              </a:solidFill>
              <a:effectLst/>
              <a:latin typeface="+mn-lt"/>
              <a:ea typeface="+mn-ea"/>
              <a:cs typeface="+mn-cs"/>
            </a:rPr>
            <a:t>Inflation peaked at 7.7% in 2019 due to price surge on</a:t>
          </a:r>
          <a:r>
            <a:rPr lang="en-IN" sz="1100" b="0" i="0" u="none" strike="noStrike" baseline="0">
              <a:solidFill>
                <a:schemeClr val="tx1"/>
              </a:solidFill>
              <a:effectLst/>
              <a:latin typeface="+mn-lt"/>
              <a:ea typeface="+mn-ea"/>
              <a:cs typeface="+mn-cs"/>
            </a:rPr>
            <a:t> </a:t>
          </a:r>
          <a:r>
            <a:rPr lang="en-IN" sz="1100" b="0" i="0" u="none" strike="noStrike">
              <a:solidFill>
                <a:schemeClr val="tx1"/>
              </a:solidFill>
              <a:effectLst/>
              <a:latin typeface="+mn-lt"/>
              <a:ea typeface="+mn-ea"/>
              <a:cs typeface="+mn-cs"/>
            </a:rPr>
            <a:t>vegetables</a:t>
          </a:r>
          <a:r>
            <a:rPr lang="en-IN" sz="1100" b="0" i="0" u="none" strike="noStrike" baseline="0">
              <a:solidFill>
                <a:schemeClr val="tx1"/>
              </a:solidFill>
              <a:effectLst/>
              <a:latin typeface="+mn-lt"/>
              <a:ea typeface="+mn-ea"/>
              <a:cs typeface="+mn-cs"/>
            </a:rPr>
            <a:t> (for </a:t>
          </a:r>
          <a:r>
            <a:rPr lang="en-IN" sz="1100" b="0" i="0" u="none" strike="noStrike">
              <a:solidFill>
                <a:schemeClr val="tx1"/>
              </a:solidFill>
              <a:effectLst/>
              <a:latin typeface="+mn-lt"/>
              <a:ea typeface="+mn-ea"/>
              <a:cs typeface="+mn-cs"/>
            </a:rPr>
            <a:t>unseasonal rainfall) ,</a:t>
          </a:r>
          <a:r>
            <a:rPr lang="en-IN" sz="1100" b="0" i="0" u="none" strike="noStrike" baseline="0">
              <a:solidFill>
                <a:schemeClr val="tx1"/>
              </a:solidFill>
              <a:effectLst/>
              <a:latin typeface="+mn-lt"/>
              <a:ea typeface="+mn-ea"/>
              <a:cs typeface="+mn-cs"/>
            </a:rPr>
            <a:t> meat and Fish , Health &amp; Education.</a:t>
          </a:r>
          <a:endParaRPr lang="en-IN" sz="1100" b="0" i="0" u="none" strike="noStrike">
            <a:solidFill>
              <a:schemeClr val="tx1"/>
            </a:solidFill>
            <a:effectLst/>
            <a:latin typeface="+mn-lt"/>
            <a:ea typeface="+mn-ea"/>
            <a:cs typeface="+mn-cs"/>
          </a:endParaRPr>
        </a:p>
        <a:p>
          <a:pPr algn="l"/>
          <a:r>
            <a:rPr lang="en-IN" sz="1100" b="0" i="0" u="none" strike="noStrike">
              <a:solidFill>
                <a:schemeClr val="tx1"/>
              </a:solidFill>
              <a:effectLst/>
              <a:latin typeface="+mn-lt"/>
              <a:ea typeface="+mn-ea"/>
              <a:cs typeface="+mn-cs"/>
            </a:rPr>
            <a:t>*  After</a:t>
          </a:r>
          <a:r>
            <a:rPr lang="en-IN" sz="1100" b="0" i="0" u="none" strike="noStrike" baseline="0">
              <a:solidFill>
                <a:schemeClr val="tx1"/>
              </a:solidFill>
              <a:effectLst/>
              <a:latin typeface="+mn-lt"/>
              <a:ea typeface="+mn-ea"/>
              <a:cs typeface="+mn-cs"/>
            </a:rPr>
            <a:t> peaking in 2019 , inflation stabilized at ~6% for three consecutive years.</a:t>
          </a:r>
          <a:endParaRPr lang="en-IN" sz="1100">
            <a:solidFill>
              <a:sysClr val="windowText" lastClr="000000"/>
            </a:solidFill>
          </a:endParaRPr>
        </a:p>
      </xdr:txBody>
    </xdr:sp>
    <xdr:clientData/>
  </xdr:twoCellAnchor>
  <xdr:twoCellAnchor>
    <xdr:from>
      <xdr:col>0</xdr:col>
      <xdr:colOff>0</xdr:colOff>
      <xdr:row>15</xdr:row>
      <xdr:rowOff>141431</xdr:rowOff>
    </xdr:from>
    <xdr:to>
      <xdr:col>11</xdr:col>
      <xdr:colOff>66261</xdr:colOff>
      <xdr:row>18</xdr:row>
      <xdr:rowOff>146163</xdr:rowOff>
    </xdr:to>
    <xdr:sp macro="" textlink="">
      <xdr:nvSpPr>
        <xdr:cNvPr id="5" name="TextBox 4">
          <a:extLst>
            <a:ext uri="{FF2B5EF4-FFF2-40B4-BE49-F238E27FC236}">
              <a16:creationId xmlns:a16="http://schemas.microsoft.com/office/drawing/2014/main" id="{FE2C4363-7052-45EC-9001-BC694C632726}"/>
            </a:ext>
          </a:extLst>
        </xdr:cNvPr>
        <xdr:cNvSpPr txBox="1"/>
      </xdr:nvSpPr>
      <xdr:spPr>
        <a:xfrm>
          <a:off x="0" y="3957834"/>
          <a:ext cx="8493085" cy="5618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*Dataset Name: </a:t>
          </a:r>
          <a:r>
            <a:rPr lang="en-IN" sz="1100" b="0" i="0">
              <a:solidFill>
                <a:schemeClr val="dk1"/>
              </a:solidFill>
              <a:effectLst/>
              <a:latin typeface="+mn-lt"/>
              <a:ea typeface="+mn-ea"/>
              <a:cs typeface="+mn-cs"/>
            </a:rPr>
            <a:t>All India CPI upto April23                                                         </a:t>
          </a:r>
          <a:r>
            <a:rPr lang="en-IN" sz="1100" b="1" i="0">
              <a:solidFill>
                <a:schemeClr val="dk1"/>
              </a:solidFill>
              <a:effectLst/>
              <a:latin typeface="+mn-lt"/>
              <a:ea typeface="+mn-ea"/>
              <a:cs typeface="+mn-cs"/>
            </a:rPr>
            <a:t> </a:t>
          </a:r>
          <a:r>
            <a:rPr lang="en-IN" sz="1100" b="1">
              <a:solidFill>
                <a:schemeClr val="dk1"/>
              </a:solidFill>
              <a:effectLst/>
              <a:latin typeface="+mn-lt"/>
              <a:ea typeface="+mn-ea"/>
              <a:cs typeface="+mn-cs"/>
            </a:rPr>
            <a:t>TIme of analysis</a:t>
          </a:r>
          <a:r>
            <a:rPr lang="en-IN" sz="1100" b="0">
              <a:solidFill>
                <a:schemeClr val="dk1"/>
              </a:solidFill>
              <a:effectLst/>
              <a:latin typeface="+mn-lt"/>
              <a:ea typeface="+mn-ea"/>
              <a:cs typeface="+mn-cs"/>
            </a:rPr>
            <a:t>:-2017 to 2022</a:t>
          </a:r>
          <a:endParaRPr lang="en-IN" b="0">
            <a:effectLst/>
          </a:endParaRPr>
        </a:p>
        <a:p>
          <a:r>
            <a:rPr lang="en-IN" sz="1100">
              <a:solidFill>
                <a:schemeClr val="dk1"/>
              </a:solidFill>
              <a:effectLst/>
              <a:latin typeface="+mn-lt"/>
              <a:ea typeface="+mn-ea"/>
              <a:cs typeface="+mn-cs"/>
            </a:rPr>
            <a:t>* </a:t>
          </a:r>
          <a:r>
            <a:rPr lang="en-IN" sz="1100" b="1">
              <a:solidFill>
                <a:schemeClr val="dk1"/>
              </a:solidFill>
              <a:effectLst/>
              <a:latin typeface="+mn-lt"/>
              <a:ea typeface="+mn-ea"/>
              <a:cs typeface="+mn-cs"/>
            </a:rPr>
            <a:t>Dataset</a:t>
          </a:r>
          <a:r>
            <a:rPr lang="en-IN" sz="1100" b="1" baseline="0">
              <a:solidFill>
                <a:schemeClr val="dk1"/>
              </a:solidFill>
              <a:effectLst/>
              <a:latin typeface="+mn-lt"/>
              <a:ea typeface="+mn-ea"/>
              <a:cs typeface="+mn-cs"/>
            </a:rPr>
            <a:t> time period</a:t>
          </a:r>
          <a:r>
            <a:rPr lang="en-IN" sz="1100">
              <a:solidFill>
                <a:schemeClr val="dk1"/>
              </a:solidFill>
              <a:effectLst/>
              <a:latin typeface="+mn-lt"/>
              <a:ea typeface="+mn-ea"/>
              <a:cs typeface="+mn-cs"/>
            </a:rPr>
            <a:t>: Jan. 2013 to April 2023                                                *2023</a:t>
          </a:r>
          <a:r>
            <a:rPr lang="en-IN" sz="1100" baseline="0">
              <a:solidFill>
                <a:schemeClr val="dk1"/>
              </a:solidFill>
              <a:effectLst/>
              <a:latin typeface="+mn-lt"/>
              <a:ea typeface="+mn-ea"/>
              <a:cs typeface="+mn-cs"/>
            </a:rPr>
            <a:t> not included because it has only four month</a:t>
          </a:r>
          <a:endParaRPr lang="en-IN" sz="1100"/>
        </a:p>
      </xdr:txBody>
    </xdr:sp>
    <xdr:clientData/>
  </xdr:twoCellAnchor>
  <xdr:twoCellAnchor editAs="oneCell">
    <xdr:from>
      <xdr:col>1</xdr:col>
      <xdr:colOff>0</xdr:colOff>
      <xdr:row>5</xdr:row>
      <xdr:rowOff>0</xdr:rowOff>
    </xdr:from>
    <xdr:to>
      <xdr:col>1</xdr:col>
      <xdr:colOff>9525</xdr:colOff>
      <xdr:row>5</xdr:row>
      <xdr:rowOff>9525</xdr:rowOff>
    </xdr:to>
    <xdr:pic>
      <xdr:nvPicPr>
        <xdr:cNvPr id="6" name="Picture 5">
          <a:extLst>
            <a:ext uri="{FF2B5EF4-FFF2-40B4-BE49-F238E27FC236}">
              <a16:creationId xmlns:a16="http://schemas.microsoft.com/office/drawing/2014/main" id="{B8047FC3-1A98-4F53-AF42-E1A11F9A8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9640" y="1280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9525</xdr:colOff>
      <xdr:row>9</xdr:row>
      <xdr:rowOff>9525</xdr:rowOff>
    </xdr:to>
    <xdr:pic>
      <xdr:nvPicPr>
        <xdr:cNvPr id="7" name="Picture 6">
          <a:extLst>
            <a:ext uri="{FF2B5EF4-FFF2-40B4-BE49-F238E27FC236}">
              <a16:creationId xmlns:a16="http://schemas.microsoft.com/office/drawing/2014/main" id="{B8A4241F-BB38-4DA9-9D1B-7527C42554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9640" y="27965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12807</xdr:colOff>
      <xdr:row>5</xdr:row>
      <xdr:rowOff>26804</xdr:rowOff>
    </xdr:from>
    <xdr:to>
      <xdr:col>11</xdr:col>
      <xdr:colOff>62301</xdr:colOff>
      <xdr:row>12</xdr:row>
      <xdr:rowOff>38420</xdr:rowOff>
    </xdr:to>
    <xdr:graphicFrame macro="">
      <xdr:nvGraphicFramePr>
        <xdr:cNvPr id="9" name="Chart 8">
          <a:extLst>
            <a:ext uri="{FF2B5EF4-FFF2-40B4-BE49-F238E27FC236}">
              <a16:creationId xmlns:a16="http://schemas.microsoft.com/office/drawing/2014/main" id="{8452E5E6-15E9-4B08-8264-03800EC8B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9524</xdr:colOff>
      <xdr:row>3</xdr:row>
      <xdr:rowOff>152400</xdr:rowOff>
    </xdr:to>
    <xdr:sp macro="" textlink="">
      <xdr:nvSpPr>
        <xdr:cNvPr id="2" name="Rectangle 1">
          <a:extLst>
            <a:ext uri="{FF2B5EF4-FFF2-40B4-BE49-F238E27FC236}">
              <a16:creationId xmlns:a16="http://schemas.microsoft.com/office/drawing/2014/main" id="{F6677145-8B7D-4D1B-955A-231193AECBFE}"/>
            </a:ext>
          </a:extLst>
        </xdr:cNvPr>
        <xdr:cNvSpPr/>
      </xdr:nvSpPr>
      <xdr:spPr>
        <a:xfrm>
          <a:off x="0" y="0"/>
          <a:ext cx="10006964" cy="7010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bg1"/>
              </a:solidFill>
            </a:rPr>
            <a:t>Trends in the prices of broader food bucket category and evaluate month-on-month changes</a:t>
          </a:r>
          <a:r>
            <a:rPr lang="en-IN" sz="1600" baseline="0">
              <a:solidFill>
                <a:schemeClr val="bg1"/>
              </a:solidFill>
            </a:rPr>
            <a:t> in inflation.</a:t>
          </a:r>
        </a:p>
        <a:p>
          <a:pPr marL="0" marR="0" lvl="0" indent="0" algn="l" defTabSz="914400" eaLnBrk="1" fontAlgn="auto" latinLnBrk="0" hangingPunct="1">
            <a:lnSpc>
              <a:spcPct val="100000"/>
            </a:lnSpc>
            <a:spcBef>
              <a:spcPts val="0"/>
            </a:spcBef>
            <a:spcAft>
              <a:spcPts val="0"/>
            </a:spcAft>
            <a:buClrTx/>
            <a:buSzTx/>
            <a:buFontTx/>
            <a:buNone/>
            <a:tabLst/>
            <a:defRPr/>
          </a:pPr>
          <a:r>
            <a:rPr lang="en-IN" sz="1600" b="0" i="0">
              <a:solidFill>
                <a:schemeClr val="bg1"/>
              </a:solidFill>
              <a:effectLst/>
              <a:latin typeface="+mn-lt"/>
              <a:ea typeface="+mn-ea"/>
              <a:cs typeface="+mn-cs"/>
            </a:rPr>
            <a:t>&amp; Identify the absolute changes in inflation over the same 12 months period.</a:t>
          </a:r>
          <a:endParaRPr lang="en-IN" sz="1600">
            <a:solidFill>
              <a:schemeClr val="bg1"/>
            </a:solidFill>
            <a:effectLst/>
          </a:endParaRPr>
        </a:p>
        <a:p>
          <a:pPr algn="l"/>
          <a:endParaRPr lang="en-IN" sz="1600">
            <a:solidFill>
              <a:schemeClr val="tx1"/>
            </a:solidFill>
          </a:endParaRPr>
        </a:p>
      </xdr:txBody>
    </xdr:sp>
    <xdr:clientData/>
  </xdr:twoCellAnchor>
  <xdr:twoCellAnchor>
    <xdr:from>
      <xdr:col>0</xdr:col>
      <xdr:colOff>0</xdr:colOff>
      <xdr:row>22</xdr:row>
      <xdr:rowOff>119584</xdr:rowOff>
    </xdr:from>
    <xdr:to>
      <xdr:col>7</xdr:col>
      <xdr:colOff>409575</xdr:colOff>
      <xdr:row>28</xdr:row>
      <xdr:rowOff>161300</xdr:rowOff>
    </xdr:to>
    <xdr:sp macro="" textlink="">
      <xdr:nvSpPr>
        <xdr:cNvPr id="3" name="Rectangle 2">
          <a:extLst>
            <a:ext uri="{FF2B5EF4-FFF2-40B4-BE49-F238E27FC236}">
              <a16:creationId xmlns:a16="http://schemas.microsoft.com/office/drawing/2014/main" id="{18930744-BFDA-4D6A-8C7C-CE180B63FF81}"/>
            </a:ext>
          </a:extLst>
        </xdr:cNvPr>
        <xdr:cNvSpPr/>
      </xdr:nvSpPr>
      <xdr:spPr>
        <a:xfrm>
          <a:off x="0" y="4157628"/>
          <a:ext cx="4770217" cy="1143000"/>
        </a:xfrm>
        <a:prstGeom prst="rect">
          <a:avLst/>
        </a:prstGeom>
        <a:solidFill>
          <a:schemeClr val="bg1">
            <a:lumMod val="95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Insights:- </a:t>
          </a:r>
        </a:p>
        <a:p>
          <a:pPr algn="l"/>
          <a:r>
            <a:rPr lang="en-IN" sz="1400">
              <a:solidFill>
                <a:sysClr val="windowText" lastClr="000000"/>
              </a:solidFill>
            </a:rPr>
            <a:t>*</a:t>
          </a:r>
          <a:r>
            <a:rPr lang="en-IN" sz="1400" b="0" i="0" u="none" strike="noStrike">
              <a:solidFill>
                <a:schemeClr val="tx1"/>
              </a:solidFill>
              <a:effectLst/>
              <a:latin typeface="+mn-lt"/>
              <a:ea typeface="+mn-ea"/>
              <a:cs typeface="+mn-cs"/>
            </a:rPr>
            <a:t>June 2022 has the highest inflation (1.03%)(adv. weather, heatwaves, strong demand rebound</a:t>
          </a:r>
          <a:r>
            <a:rPr lang="en-IN" sz="1400" b="0" i="0" u="none" strike="noStrike" baseline="0">
              <a:solidFill>
                <a:schemeClr val="tx1"/>
              </a:solidFill>
              <a:effectLst/>
              <a:latin typeface="+mn-lt"/>
              <a:ea typeface="+mn-ea"/>
              <a:cs typeface="+mn-cs"/>
            </a:rPr>
            <a:t> after pandemic )</a:t>
          </a:r>
          <a:endParaRPr lang="en-IN" sz="1400" b="0" i="0" u="none" strike="noStrike">
            <a:solidFill>
              <a:schemeClr val="lt1"/>
            </a:solidFill>
            <a:effectLst/>
            <a:latin typeface="+mn-lt"/>
            <a:ea typeface="+mn-ea"/>
            <a:cs typeface="+mn-cs"/>
          </a:endParaRPr>
        </a:p>
        <a:p>
          <a:pPr algn="l"/>
          <a:r>
            <a:rPr lang="en-IN" sz="1400" b="0" i="0" u="none" strike="noStrike">
              <a:solidFill>
                <a:schemeClr val="tx1"/>
              </a:solidFill>
              <a:effectLst/>
              <a:latin typeface="+mn-lt"/>
              <a:ea typeface="+mn-ea"/>
              <a:cs typeface="+mn-cs"/>
            </a:rPr>
            <a:t>*</a:t>
          </a:r>
          <a:r>
            <a:rPr lang="en-IN" sz="1400">
              <a:solidFill>
                <a:schemeClr val="tx1"/>
              </a:solidFill>
            </a:rPr>
            <a:t> </a:t>
          </a:r>
          <a:r>
            <a:rPr lang="en-IN" sz="1400" b="0" i="0" u="none" strike="noStrike">
              <a:solidFill>
                <a:schemeClr val="tx1"/>
              </a:solidFill>
              <a:effectLst/>
              <a:latin typeface="+mn-lt"/>
              <a:ea typeface="+mn-ea"/>
              <a:cs typeface="+mn-cs"/>
            </a:rPr>
            <a:t>February 2023 has the lowest inflation (-0.59%)</a:t>
          </a:r>
          <a:r>
            <a:rPr lang="en-IN" sz="1400">
              <a:solidFill>
                <a:schemeClr val="tx1"/>
              </a:solidFill>
            </a:rPr>
            <a:t> (buffer stocks, govt. intervension , ravi harvest effect )</a:t>
          </a:r>
          <a:endParaRPr lang="en-IN" sz="1400">
            <a:solidFill>
              <a:sysClr val="windowText" lastClr="000000"/>
            </a:solidFill>
          </a:endParaRPr>
        </a:p>
      </xdr:txBody>
    </xdr:sp>
    <xdr:clientData/>
  </xdr:twoCellAnchor>
  <xdr:twoCellAnchor>
    <xdr:from>
      <xdr:col>7</xdr:col>
      <xdr:colOff>401296</xdr:colOff>
      <xdr:row>22</xdr:row>
      <xdr:rowOff>121646</xdr:rowOff>
    </xdr:from>
    <xdr:to>
      <xdr:col>15</xdr:col>
      <xdr:colOff>618366</xdr:colOff>
      <xdr:row>28</xdr:row>
      <xdr:rowOff>166862</xdr:rowOff>
    </xdr:to>
    <xdr:sp macro="" textlink="">
      <xdr:nvSpPr>
        <xdr:cNvPr id="4" name="Rectangle 3">
          <a:extLst>
            <a:ext uri="{FF2B5EF4-FFF2-40B4-BE49-F238E27FC236}">
              <a16:creationId xmlns:a16="http://schemas.microsoft.com/office/drawing/2014/main" id="{4DA084C3-5FFD-4F76-A219-D3FD7F75ED89}"/>
            </a:ext>
          </a:extLst>
        </xdr:cNvPr>
        <xdr:cNvSpPr/>
      </xdr:nvSpPr>
      <xdr:spPr>
        <a:xfrm>
          <a:off x="4761938" y="4159690"/>
          <a:ext cx="5200662" cy="1146500"/>
        </a:xfrm>
        <a:prstGeom prst="rect">
          <a:avLst/>
        </a:prstGeom>
        <a:solidFill>
          <a:schemeClr val="bg1">
            <a:lumMod val="9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Insights:-</a:t>
          </a:r>
        </a:p>
        <a:p>
          <a:pPr algn="l"/>
          <a:r>
            <a:rPr lang="en-IN" sz="1100">
              <a:solidFill>
                <a:sysClr val="windowText" lastClr="000000"/>
              </a:solidFill>
            </a:rPr>
            <a:t>*</a:t>
          </a:r>
          <a:r>
            <a:rPr lang="en-IN" sz="1100" b="0" i="0" u="none" strike="noStrike">
              <a:solidFill>
                <a:schemeClr val="tx1"/>
              </a:solidFill>
              <a:effectLst/>
              <a:latin typeface="+mn-lt"/>
              <a:ea typeface="+mn-ea"/>
              <a:cs typeface="+mn-cs"/>
            </a:rPr>
            <a:t> The biggest individual category contributor is </a:t>
          </a:r>
          <a:r>
            <a:rPr lang="en-IN" sz="1100" b="1" i="0" u="none" strike="noStrike">
              <a:solidFill>
                <a:schemeClr val="tx1"/>
              </a:solidFill>
              <a:effectLst/>
              <a:latin typeface="+mn-lt"/>
              <a:ea typeface="+mn-ea"/>
              <a:cs typeface="+mn-cs"/>
            </a:rPr>
            <a:t>"SPICES"</a:t>
          </a:r>
          <a:r>
            <a:rPr lang="en-IN" sz="1100" b="1" i="0" u="none" strike="noStrike" baseline="0">
              <a:solidFill>
                <a:schemeClr val="tx1"/>
              </a:solidFill>
              <a:effectLst/>
              <a:latin typeface="+mn-lt"/>
              <a:ea typeface="+mn-ea"/>
              <a:cs typeface="+mn-cs"/>
            </a:rPr>
            <a:t> .</a:t>
          </a:r>
        </a:p>
        <a:p>
          <a:pPr algn="l"/>
          <a:endParaRPr lang="en-IN" sz="1100" b="1" i="0" u="none" strike="noStrike">
            <a:solidFill>
              <a:schemeClr val="tx1"/>
            </a:solidFill>
            <a:effectLst/>
            <a:latin typeface="+mn-lt"/>
            <a:ea typeface="+mn-ea"/>
            <a:cs typeface="+mn-cs"/>
          </a:endParaRPr>
        </a:p>
        <a:p>
          <a:pPr algn="l"/>
          <a:r>
            <a:rPr lang="en-IN" sz="1100" b="0" i="0" u="none" strike="noStrike">
              <a:solidFill>
                <a:schemeClr val="tx1"/>
              </a:solidFill>
              <a:effectLst/>
              <a:latin typeface="+mn-lt"/>
              <a:ea typeface="+mn-ea"/>
              <a:cs typeface="+mn-cs"/>
            </a:rPr>
            <a:t>*While</a:t>
          </a:r>
          <a:r>
            <a:rPr lang="en-IN" sz="1100" b="0" i="0" u="none" strike="noStrike" baseline="0">
              <a:solidFill>
                <a:schemeClr val="tx1"/>
              </a:solidFill>
              <a:effectLst/>
              <a:latin typeface="+mn-lt"/>
              <a:ea typeface="+mn-ea"/>
              <a:cs typeface="+mn-cs"/>
            </a:rPr>
            <a:t> "</a:t>
          </a:r>
          <a:r>
            <a:rPr lang="en-IN" sz="1100" b="1" i="0" u="none" strike="noStrike" baseline="0">
              <a:solidFill>
                <a:schemeClr val="tx1"/>
              </a:solidFill>
              <a:effectLst/>
              <a:latin typeface="+mn-lt"/>
              <a:ea typeface="+mn-ea"/>
              <a:cs typeface="+mn-cs"/>
            </a:rPr>
            <a:t>Vegetables and Oils and Fats" </a:t>
          </a:r>
          <a:r>
            <a:rPr lang="en-IN" sz="1100" b="0" i="0" u="none" strike="noStrike" baseline="0">
              <a:solidFill>
                <a:schemeClr val="tx1"/>
              </a:solidFill>
              <a:effectLst/>
              <a:latin typeface="+mn-lt"/>
              <a:ea typeface="+mn-ea"/>
              <a:cs typeface="+mn-cs"/>
            </a:rPr>
            <a:t>are seeing deflation.</a:t>
          </a:r>
        </a:p>
        <a:p>
          <a:pPr algn="l"/>
          <a:r>
            <a:rPr lang="en-IN" sz="1100" b="0" i="0" u="none" strike="noStrike" baseline="0">
              <a:solidFill>
                <a:schemeClr val="tx1"/>
              </a:solidFill>
              <a:effectLst/>
              <a:latin typeface="+mn-lt"/>
              <a:ea typeface="+mn-ea"/>
              <a:cs typeface="+mn-cs"/>
            </a:rPr>
            <a:t> </a:t>
          </a:r>
        </a:p>
        <a:p>
          <a:pPr algn="l"/>
          <a:r>
            <a:rPr lang="en-IN" sz="1100" b="0" i="0" u="none" strike="noStrike" baseline="0">
              <a:solidFill>
                <a:schemeClr val="tx1"/>
              </a:solidFill>
              <a:effectLst/>
              <a:latin typeface="+mn-lt"/>
              <a:ea typeface="+mn-ea"/>
              <a:cs typeface="+mn-cs"/>
            </a:rPr>
            <a:t>*Most other categories show Mild inflation or price stability.</a:t>
          </a:r>
          <a:endParaRPr lang="en-IN" sz="1100">
            <a:solidFill>
              <a:schemeClr val="tx1"/>
            </a:solidFill>
          </a:endParaRPr>
        </a:p>
      </xdr:txBody>
    </xdr:sp>
    <xdr:clientData/>
  </xdr:twoCellAnchor>
  <xdr:twoCellAnchor>
    <xdr:from>
      <xdr:col>0</xdr:col>
      <xdr:colOff>28574</xdr:colOff>
      <xdr:row>28</xdr:row>
      <xdr:rowOff>161302</xdr:rowOff>
    </xdr:from>
    <xdr:to>
      <xdr:col>16</xdr:col>
      <xdr:colOff>5714</xdr:colOff>
      <xdr:row>31</xdr:row>
      <xdr:rowOff>98069</xdr:rowOff>
    </xdr:to>
    <xdr:sp macro="" textlink="">
      <xdr:nvSpPr>
        <xdr:cNvPr id="5" name="TextBox 4">
          <a:extLst>
            <a:ext uri="{FF2B5EF4-FFF2-40B4-BE49-F238E27FC236}">
              <a16:creationId xmlns:a16="http://schemas.microsoft.com/office/drawing/2014/main" id="{5E880211-EACC-4584-8694-3EF1A3ED14F4}"/>
            </a:ext>
          </a:extLst>
        </xdr:cNvPr>
        <xdr:cNvSpPr txBox="1"/>
      </xdr:nvSpPr>
      <xdr:spPr>
        <a:xfrm>
          <a:off x="28574" y="5300630"/>
          <a:ext cx="9944322" cy="48741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*Dataset Name: </a:t>
          </a:r>
          <a:r>
            <a:rPr lang="en-IN" sz="1100" b="0" i="0">
              <a:solidFill>
                <a:schemeClr val="dk1"/>
              </a:solidFill>
              <a:effectLst/>
              <a:latin typeface="+mn-lt"/>
              <a:ea typeface="+mn-ea"/>
              <a:cs typeface="+mn-cs"/>
            </a:rPr>
            <a:t>All India CPI upto April23                                                                                                   </a:t>
          </a:r>
          <a:r>
            <a:rPr lang="en-IN" sz="1100" b="1">
              <a:solidFill>
                <a:schemeClr val="dk1"/>
              </a:solidFill>
              <a:effectLst/>
              <a:latin typeface="+mn-lt"/>
              <a:ea typeface="+mn-ea"/>
              <a:cs typeface="+mn-cs"/>
            </a:rPr>
            <a:t>TIme of analysi</a:t>
          </a:r>
          <a:r>
            <a:rPr lang="en-IN" sz="1100">
              <a:solidFill>
                <a:schemeClr val="dk1"/>
              </a:solidFill>
              <a:effectLst/>
              <a:latin typeface="+mn-lt"/>
              <a:ea typeface="+mn-ea"/>
              <a:cs typeface="+mn-cs"/>
            </a:rPr>
            <a:t>s: Jun.2022 to May 2023               </a:t>
          </a:r>
          <a:endParaRPr lang="en-IN">
            <a:effectLst/>
          </a:endParaRPr>
        </a:p>
        <a:p>
          <a:r>
            <a:rPr lang="en-IN" sz="1100">
              <a:solidFill>
                <a:schemeClr val="dk1"/>
              </a:solidFill>
              <a:effectLst/>
              <a:latin typeface="+mn-lt"/>
              <a:ea typeface="+mn-ea"/>
              <a:cs typeface="+mn-cs"/>
            </a:rPr>
            <a:t>* </a:t>
          </a:r>
          <a:r>
            <a:rPr lang="en-IN" sz="1100" b="1">
              <a:solidFill>
                <a:schemeClr val="dk1"/>
              </a:solidFill>
              <a:effectLst/>
              <a:latin typeface="+mn-lt"/>
              <a:ea typeface="+mn-ea"/>
              <a:cs typeface="+mn-cs"/>
            </a:rPr>
            <a:t>Dateset</a:t>
          </a:r>
          <a:r>
            <a:rPr lang="en-IN" sz="1100" b="1" baseline="0">
              <a:solidFill>
                <a:schemeClr val="dk1"/>
              </a:solidFill>
              <a:effectLst/>
              <a:latin typeface="+mn-lt"/>
              <a:ea typeface="+mn-ea"/>
              <a:cs typeface="+mn-cs"/>
            </a:rPr>
            <a:t> time period</a:t>
          </a:r>
          <a:r>
            <a:rPr lang="en-IN" sz="1100">
              <a:solidFill>
                <a:schemeClr val="dk1"/>
              </a:solidFill>
              <a:effectLst/>
              <a:latin typeface="+mn-lt"/>
              <a:ea typeface="+mn-ea"/>
              <a:cs typeface="+mn-cs"/>
            </a:rPr>
            <a:t>: Jan. 2013 to April 2023               </a:t>
          </a:r>
          <a:endParaRPr lang="en-IN">
            <a:effectLst/>
          </a:endParaRPr>
        </a:p>
        <a:p>
          <a:endParaRPr lang="en-IN" sz="1100"/>
        </a:p>
      </xdr:txBody>
    </xdr:sp>
    <xdr:clientData/>
  </xdr:twoCellAnchor>
  <xdr:twoCellAnchor>
    <xdr:from>
      <xdr:col>13</xdr:col>
      <xdr:colOff>0</xdr:colOff>
      <xdr:row>12</xdr:row>
      <xdr:rowOff>0</xdr:rowOff>
    </xdr:from>
    <xdr:to>
      <xdr:col>14</xdr:col>
      <xdr:colOff>57150</xdr:colOff>
      <xdr:row>15</xdr:row>
      <xdr:rowOff>0</xdr:rowOff>
    </xdr:to>
    <xdr:sp macro="" textlink="">
      <xdr:nvSpPr>
        <xdr:cNvPr id="6" name="Text Box 1">
          <a:extLst>
            <a:ext uri="{FF2B5EF4-FFF2-40B4-BE49-F238E27FC236}">
              <a16:creationId xmlns:a16="http://schemas.microsoft.com/office/drawing/2014/main" id="{4973FF6F-7977-480E-87E1-AD69AA7D945B}"/>
            </a:ext>
          </a:extLst>
        </xdr:cNvPr>
        <xdr:cNvSpPr txBox="1">
          <a:spLocks noChangeArrowheads="1"/>
        </xdr:cNvSpPr>
      </xdr:nvSpPr>
      <xdr:spPr bwMode="auto">
        <a:xfrm>
          <a:off x="8122920" y="2194560"/>
          <a:ext cx="681990" cy="54864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IN" sz="1100" b="0" i="0" u="none" strike="noStrike" baseline="0">
              <a:solidFill>
                <a:srgbClr val="000000"/>
              </a:solidFill>
              <a:latin typeface="Calibri"/>
              <a:ea typeface="Calibri"/>
              <a:cs typeface="Calibri"/>
            </a:rPr>
            <a:t> </a:t>
          </a:r>
        </a:p>
      </xdr:txBody>
    </xdr:sp>
    <xdr:clientData/>
  </xdr:twoCellAnchor>
  <xdr:twoCellAnchor>
    <xdr:from>
      <xdr:col>0</xdr:col>
      <xdr:colOff>1</xdr:colOff>
      <xdr:row>3</xdr:row>
      <xdr:rowOff>142875</xdr:rowOff>
    </xdr:from>
    <xdr:to>
      <xdr:col>16</xdr:col>
      <xdr:colOff>9525</xdr:colOff>
      <xdr:row>5</xdr:row>
      <xdr:rowOff>66675</xdr:rowOff>
    </xdr:to>
    <xdr:sp macro="" textlink="">
      <xdr:nvSpPr>
        <xdr:cNvPr id="7" name="Rectangle 6">
          <a:extLst>
            <a:ext uri="{FF2B5EF4-FFF2-40B4-BE49-F238E27FC236}">
              <a16:creationId xmlns:a16="http://schemas.microsoft.com/office/drawing/2014/main" id="{C5CCBABC-A3EE-4FC4-BB62-6488F2063E96}"/>
            </a:ext>
          </a:extLst>
        </xdr:cNvPr>
        <xdr:cNvSpPr/>
      </xdr:nvSpPr>
      <xdr:spPr>
        <a:xfrm>
          <a:off x="1" y="691515"/>
          <a:ext cx="10006964" cy="28956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i="0" u="none" strike="noStrike">
              <a:solidFill>
                <a:schemeClr val="tx1"/>
              </a:solidFill>
              <a:effectLst/>
              <a:latin typeface="+mn-lt"/>
              <a:ea typeface="+mn-ea"/>
              <a:cs typeface="+mn-cs"/>
            </a:rPr>
            <a:t>The biggest individual category contributor (within broader food category</a:t>
          </a:r>
          <a:r>
            <a:rPr lang="en-IN" sz="1100" b="0" i="0" u="none" strike="noStrike">
              <a:solidFill>
                <a:schemeClr val="tx1"/>
              </a:solidFill>
              <a:effectLst/>
              <a:latin typeface="+mn-lt"/>
              <a:ea typeface="+mn-ea"/>
              <a:cs typeface="+mn-cs"/>
            </a:rPr>
            <a:t>)</a:t>
          </a:r>
          <a:endParaRPr lang="en-IN" sz="1100">
            <a:solidFill>
              <a:schemeClr val="tx1"/>
            </a:solidFill>
          </a:endParaRPr>
        </a:p>
      </xdr:txBody>
    </xdr:sp>
    <xdr:clientData/>
  </xdr:twoCellAnchor>
  <xdr:twoCellAnchor>
    <xdr:from>
      <xdr:col>0</xdr:col>
      <xdr:colOff>0</xdr:colOff>
      <xdr:row>5</xdr:row>
      <xdr:rowOff>76200</xdr:rowOff>
    </xdr:from>
    <xdr:to>
      <xdr:col>7</xdr:col>
      <xdr:colOff>411480</xdr:colOff>
      <xdr:row>22</xdr:row>
      <xdr:rowOff>91440</xdr:rowOff>
    </xdr:to>
    <xdr:graphicFrame macro="">
      <xdr:nvGraphicFramePr>
        <xdr:cNvPr id="10" name="Chart 9">
          <a:extLst>
            <a:ext uri="{FF2B5EF4-FFF2-40B4-BE49-F238E27FC236}">
              <a16:creationId xmlns:a16="http://schemas.microsoft.com/office/drawing/2014/main" id="{2EE1A8B6-EC7A-4186-8E8D-CDB5C77D3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418854</xdr:colOff>
      <xdr:row>5</xdr:row>
      <xdr:rowOff>90211</xdr:rowOff>
    </xdr:from>
    <xdr:to>
      <xdr:col>16</xdr:col>
      <xdr:colOff>6297</xdr:colOff>
      <xdr:row>22</xdr:row>
      <xdr:rowOff>113071</xdr:rowOff>
    </xdr:to>
    <xdr:graphicFrame macro="">
      <xdr:nvGraphicFramePr>
        <xdr:cNvPr id="11" name="Chart 10">
          <a:extLst>
            <a:ext uri="{FF2B5EF4-FFF2-40B4-BE49-F238E27FC236}">
              <a16:creationId xmlns:a16="http://schemas.microsoft.com/office/drawing/2014/main" id="{F17DEB04-CB2E-4F50-9A8E-226E546A8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2</xdr:row>
      <xdr:rowOff>133350</xdr:rowOff>
    </xdr:to>
    <xdr:sp macro="" textlink="">
      <xdr:nvSpPr>
        <xdr:cNvPr id="2" name="Rectangle 1">
          <a:extLst>
            <a:ext uri="{FF2B5EF4-FFF2-40B4-BE49-F238E27FC236}">
              <a16:creationId xmlns:a16="http://schemas.microsoft.com/office/drawing/2014/main" id="{98692CBD-2B67-40A8-B47F-0EEC6F400D69}"/>
            </a:ext>
          </a:extLst>
        </xdr:cNvPr>
        <xdr:cNvSpPr/>
      </xdr:nvSpPr>
      <xdr:spPr>
        <a:xfrm>
          <a:off x="0" y="0"/>
          <a:ext cx="9144000" cy="49911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baseline="0"/>
            <a:t> Analyze the Impact of pandemic on the CPI inflation %</a:t>
          </a:r>
        </a:p>
        <a:p>
          <a:pPr algn="l"/>
          <a:r>
            <a:rPr lang="en-IN" sz="1100" b="1"/>
            <a:t> </a:t>
          </a:r>
        </a:p>
      </xdr:txBody>
    </xdr:sp>
    <xdr:clientData/>
  </xdr:twoCellAnchor>
  <xdr:twoCellAnchor>
    <xdr:from>
      <xdr:col>0</xdr:col>
      <xdr:colOff>1</xdr:colOff>
      <xdr:row>2</xdr:row>
      <xdr:rowOff>131988</xdr:rowOff>
    </xdr:from>
    <xdr:to>
      <xdr:col>15</xdr:col>
      <xdr:colOff>1</xdr:colOff>
      <xdr:row>4</xdr:row>
      <xdr:rowOff>133349</xdr:rowOff>
    </xdr:to>
    <xdr:sp macro="" textlink="">
      <xdr:nvSpPr>
        <xdr:cNvPr id="3" name="Rectangle 2">
          <a:extLst>
            <a:ext uri="{FF2B5EF4-FFF2-40B4-BE49-F238E27FC236}">
              <a16:creationId xmlns:a16="http://schemas.microsoft.com/office/drawing/2014/main" id="{8EE61C72-1D64-4C15-ACDC-D002C4E12F07}"/>
            </a:ext>
          </a:extLst>
        </xdr:cNvPr>
        <xdr:cNvSpPr/>
      </xdr:nvSpPr>
      <xdr:spPr>
        <a:xfrm>
          <a:off x="1" y="497748"/>
          <a:ext cx="9144000" cy="367121"/>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ysClr val="windowText" lastClr="000000"/>
              </a:solidFill>
            </a:rPr>
            <a:t>Comparison</a:t>
          </a:r>
          <a:r>
            <a:rPr lang="en-IN" sz="1600" baseline="0">
              <a:solidFill>
                <a:sysClr val="windowText" lastClr="000000"/>
              </a:solidFill>
            </a:rPr>
            <a:t> in</a:t>
          </a:r>
          <a:r>
            <a:rPr lang="en-IN" sz="1600">
              <a:solidFill>
                <a:sysClr val="windowText" lastClr="000000"/>
              </a:solidFill>
            </a:rPr>
            <a:t> the inflation trend before and after 2020 as Pre and Post</a:t>
          </a:r>
          <a:r>
            <a:rPr lang="en-IN" sz="1600" baseline="0">
              <a:solidFill>
                <a:sysClr val="windowText" lastClr="000000"/>
              </a:solidFill>
            </a:rPr>
            <a:t> Covid inflation .</a:t>
          </a:r>
          <a:endParaRPr lang="en-IN" sz="1600">
            <a:solidFill>
              <a:sysClr val="windowText" lastClr="000000"/>
            </a:solidFill>
          </a:endParaRPr>
        </a:p>
      </xdr:txBody>
    </xdr:sp>
    <xdr:clientData/>
  </xdr:twoCellAnchor>
  <xdr:twoCellAnchor>
    <xdr:from>
      <xdr:col>0</xdr:col>
      <xdr:colOff>0</xdr:colOff>
      <xdr:row>33</xdr:row>
      <xdr:rowOff>69326</xdr:rowOff>
    </xdr:from>
    <xdr:to>
      <xdr:col>7</xdr:col>
      <xdr:colOff>247650</xdr:colOff>
      <xdr:row>45</xdr:row>
      <xdr:rowOff>55321</xdr:rowOff>
    </xdr:to>
    <xdr:sp macro="" textlink="">
      <xdr:nvSpPr>
        <xdr:cNvPr id="4" name="Rectangle 3">
          <a:extLst>
            <a:ext uri="{FF2B5EF4-FFF2-40B4-BE49-F238E27FC236}">
              <a16:creationId xmlns:a16="http://schemas.microsoft.com/office/drawing/2014/main" id="{4EA9A1B2-0AF9-47C6-AB48-5182183DCB94}"/>
            </a:ext>
          </a:extLst>
        </xdr:cNvPr>
        <xdr:cNvSpPr/>
      </xdr:nvSpPr>
      <xdr:spPr>
        <a:xfrm>
          <a:off x="0" y="5986032"/>
          <a:ext cx="4535768" cy="2137524"/>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Insights(Pre-CoVid)</a:t>
          </a:r>
          <a:r>
            <a:rPr lang="en-IN" sz="1100">
              <a:solidFill>
                <a:sysClr val="windowText" lastClr="000000"/>
              </a:solidFill>
            </a:rPr>
            <a:t>:- </a:t>
          </a:r>
        </a:p>
        <a:p>
          <a:pPr algn="l"/>
          <a:r>
            <a:rPr lang="en-IN" sz="1100" b="0" i="0" u="none" strike="noStrike">
              <a:solidFill>
                <a:schemeClr val="tx1"/>
              </a:solidFill>
              <a:effectLst/>
              <a:latin typeface="+mn-lt"/>
              <a:ea typeface="+mn-ea"/>
              <a:cs typeface="+mn-cs"/>
            </a:rPr>
            <a:t>*For</a:t>
          </a:r>
          <a:r>
            <a:rPr lang="en-IN" sz="1100" b="0" i="0" u="none" strike="noStrike" baseline="0">
              <a:solidFill>
                <a:schemeClr val="tx1"/>
              </a:solidFill>
              <a:effectLst/>
              <a:latin typeface="+mn-lt"/>
              <a:ea typeface="+mn-ea"/>
              <a:cs typeface="+mn-cs"/>
            </a:rPr>
            <a:t> broader category of </a:t>
          </a:r>
          <a:r>
            <a:rPr lang="en-IN" sz="1100" b="1" i="0" u="none" strike="noStrike" baseline="0">
              <a:solidFill>
                <a:schemeClr val="tx1"/>
              </a:solidFill>
              <a:effectLst/>
              <a:latin typeface="+mn-lt"/>
              <a:ea typeface="+mn-ea"/>
              <a:cs typeface="+mn-cs"/>
            </a:rPr>
            <a:t>FOOD</a:t>
          </a:r>
          <a:r>
            <a:rPr lang="en-IN" sz="1100" b="0" i="0" u="none" strike="noStrike" baseline="0">
              <a:solidFill>
                <a:schemeClr val="tx1"/>
              </a:solidFill>
              <a:effectLst/>
              <a:latin typeface="+mn-lt"/>
              <a:ea typeface="+mn-ea"/>
              <a:cs typeface="+mn-cs"/>
            </a:rPr>
            <a:t> </a:t>
          </a:r>
          <a:r>
            <a:rPr lang="en-IN" sz="1100" b="0" i="0" u="none" strike="noStrike">
              <a:solidFill>
                <a:schemeClr val="tx1"/>
              </a:solidFill>
              <a:effectLst/>
              <a:latin typeface="+mn-lt"/>
              <a:ea typeface="+mn-ea"/>
              <a:cs typeface="+mn-cs"/>
            </a:rPr>
            <a:t>Before Covid Pandemic there is high inflation trend</a:t>
          </a:r>
          <a:r>
            <a:rPr lang="en-IN" sz="1100" b="0" i="0" u="none" strike="noStrike" baseline="0">
              <a:solidFill>
                <a:schemeClr val="tx1"/>
              </a:solidFill>
              <a:effectLst/>
              <a:latin typeface="+mn-lt"/>
              <a:ea typeface="+mn-ea"/>
              <a:cs typeface="+mn-cs"/>
            </a:rPr>
            <a:t> on the year 2016</a:t>
          </a:r>
          <a:r>
            <a:rPr lang="en-IN" sz="1100" b="0" i="0" u="none" strike="noStrike" baseline="0">
              <a:solidFill>
                <a:sysClr val="windowText" lastClr="000000"/>
              </a:solidFill>
              <a:effectLst/>
              <a:latin typeface="+mn-lt"/>
              <a:ea typeface="+mn-ea"/>
              <a:cs typeface="+mn-cs"/>
            </a:rPr>
            <a:t> because of supply side shocks &amp; poor rainfall , </a:t>
          </a:r>
          <a:r>
            <a:rPr lang="en-IN">
              <a:solidFill>
                <a:sysClr val="windowText" lastClr="000000"/>
              </a:solidFill>
            </a:rPr>
            <a:t>but became </a:t>
          </a:r>
          <a:r>
            <a:rPr lang="en-IN" b="0">
              <a:solidFill>
                <a:sysClr val="windowText" lastClr="000000"/>
              </a:solidFill>
            </a:rPr>
            <a:t>stable after and lowest in 2019.</a:t>
          </a:r>
        </a:p>
        <a:p>
          <a:pPr algn="l"/>
          <a:endParaRPr lang="en-IN" b="0">
            <a:solidFill>
              <a:sysClr val="windowText" lastClr="000000"/>
            </a:solidFill>
          </a:endParaRPr>
        </a:p>
        <a:p>
          <a:pPr algn="l"/>
          <a:r>
            <a:rPr lang="en-IN" sz="1100" b="0">
              <a:solidFill>
                <a:sysClr val="windowText" lastClr="000000"/>
              </a:solidFill>
            </a:rPr>
            <a:t>* for broader</a:t>
          </a:r>
          <a:r>
            <a:rPr lang="en-IN" sz="1100" b="0" baseline="0">
              <a:solidFill>
                <a:sysClr val="windowText" lastClr="000000"/>
              </a:solidFill>
            </a:rPr>
            <a:t> category </a:t>
          </a:r>
          <a:r>
            <a:rPr lang="en-IN" sz="1100" b="1" baseline="0">
              <a:solidFill>
                <a:sysClr val="windowText" lastClr="000000"/>
              </a:solidFill>
            </a:rPr>
            <a:t>HEALTH</a:t>
          </a:r>
          <a:r>
            <a:rPr lang="en-IN" sz="1100" b="0" baseline="0">
              <a:solidFill>
                <a:sysClr val="windowText" lastClr="000000"/>
              </a:solidFill>
            </a:rPr>
            <a:t> - </a:t>
          </a:r>
          <a:r>
            <a:rPr lang="en-IN" sz="1100" b="0">
              <a:solidFill>
                <a:sysClr val="windowText" lastClr="000000"/>
              </a:solidFill>
            </a:rPr>
            <a:t>S</a:t>
          </a:r>
          <a:r>
            <a:rPr lang="en-IN" b="0">
              <a:solidFill>
                <a:sysClr val="windowText" lastClr="000000"/>
              </a:solidFill>
            </a:rPr>
            <a:t>table in</a:t>
          </a:r>
          <a:r>
            <a:rPr lang="en-IN" b="0" baseline="0">
              <a:solidFill>
                <a:sysClr val="windowText" lastClr="000000"/>
              </a:solidFill>
            </a:rPr>
            <a:t> </a:t>
          </a:r>
          <a:r>
            <a:rPr lang="en-IN" b="0">
              <a:solidFill>
                <a:sysClr val="windowText" lastClr="000000"/>
              </a:solidFill>
            </a:rPr>
            <a:t>pre-Covid era,goes high in 2018-19 for rising in medicine</a:t>
          </a:r>
          <a:r>
            <a:rPr lang="en-IN" b="0" baseline="0">
              <a:solidFill>
                <a:sysClr val="windowText" lastClr="000000"/>
              </a:solidFill>
            </a:rPr>
            <a:t> price and new insuarnces effect but on 2020 goes lowest due to the lockdown &amp; restricted access to hhealthcare</a:t>
          </a:r>
        </a:p>
        <a:p>
          <a:pPr algn="l"/>
          <a:endParaRPr lang="en-IN" b="0" baseline="0">
            <a:solidFill>
              <a:sysClr val="windowText" lastClr="000000"/>
            </a:solidFill>
          </a:endParaRPr>
        </a:p>
        <a:p>
          <a:pPr algn="l"/>
          <a:r>
            <a:rPr lang="en-IN" sz="1100" b="0">
              <a:solidFill>
                <a:sysClr val="windowText" lastClr="000000"/>
              </a:solidFill>
            </a:rPr>
            <a:t>* for </a:t>
          </a:r>
          <a:r>
            <a:rPr lang="en-IN" sz="1100" b="1">
              <a:solidFill>
                <a:sysClr val="windowText" lastClr="000000"/>
              </a:solidFill>
            </a:rPr>
            <a:t>Essential Service</a:t>
          </a:r>
          <a:r>
            <a:rPr lang="en-IN" sz="1100" b="1" baseline="0">
              <a:solidFill>
                <a:sysClr val="windowText" lastClr="000000"/>
              </a:solidFill>
            </a:rPr>
            <a:t> </a:t>
          </a:r>
          <a:r>
            <a:rPr lang="en-IN" sz="1100" b="0" baseline="0">
              <a:solidFill>
                <a:sysClr val="windowText" lastClr="000000"/>
              </a:solidFill>
            </a:rPr>
            <a:t>(eg: transport &amp; communication, education,household service) was stable arround 5.5 </a:t>
          </a:r>
          <a:endParaRPr lang="en-IN" sz="1100" b="0">
            <a:solidFill>
              <a:sysClr val="windowText" lastClr="000000"/>
            </a:solidFill>
          </a:endParaRPr>
        </a:p>
      </xdr:txBody>
    </xdr:sp>
    <xdr:clientData/>
  </xdr:twoCellAnchor>
  <xdr:twoCellAnchor>
    <xdr:from>
      <xdr:col>7</xdr:col>
      <xdr:colOff>252880</xdr:colOff>
      <xdr:row>33</xdr:row>
      <xdr:rowOff>94690</xdr:rowOff>
    </xdr:from>
    <xdr:to>
      <xdr:col>14</xdr:col>
      <xdr:colOff>591017</xdr:colOff>
      <xdr:row>45</xdr:row>
      <xdr:rowOff>62768</xdr:rowOff>
    </xdr:to>
    <xdr:sp macro="" textlink="">
      <xdr:nvSpPr>
        <xdr:cNvPr id="5" name="Rectangle 4">
          <a:extLst>
            <a:ext uri="{FF2B5EF4-FFF2-40B4-BE49-F238E27FC236}">
              <a16:creationId xmlns:a16="http://schemas.microsoft.com/office/drawing/2014/main" id="{5221100C-4A5A-43A9-968A-6C8EEFB84C30}"/>
            </a:ext>
          </a:extLst>
        </xdr:cNvPr>
        <xdr:cNvSpPr/>
      </xdr:nvSpPr>
      <xdr:spPr>
        <a:xfrm>
          <a:off x="4531193" y="6119253"/>
          <a:ext cx="4616449" cy="2158828"/>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Inights(Post-CoVid)</a:t>
          </a:r>
          <a:r>
            <a:rPr lang="en-IN" sz="1100">
              <a:solidFill>
                <a:sysClr val="windowText" lastClr="000000"/>
              </a:solidFill>
            </a:rPr>
            <a:t>:-</a:t>
          </a:r>
        </a:p>
        <a:p>
          <a:pPr marL="0" marR="0" lvl="0" indent="0" algn="l" defTabSz="914400" eaLnBrk="1" fontAlgn="auto" latinLnBrk="0" hangingPunct="1">
            <a:lnSpc>
              <a:spcPct val="100000"/>
            </a:lnSpc>
            <a:spcBef>
              <a:spcPts val="0"/>
            </a:spcBef>
            <a:spcAft>
              <a:spcPts val="0"/>
            </a:spcAft>
            <a:buClrTx/>
            <a:buSzTx/>
            <a:buFontTx/>
            <a:buNone/>
            <a:tabLst/>
            <a:defRPr/>
          </a:pPr>
          <a:r>
            <a:rPr lang="en-IN" sz="1100" b="0" i="0" u="none" strike="noStrike">
              <a:solidFill>
                <a:sysClr val="windowText" lastClr="000000"/>
              </a:solidFill>
              <a:effectLst/>
              <a:latin typeface="+mn-lt"/>
              <a:ea typeface="+mn-ea"/>
              <a:cs typeface="+mn-cs"/>
            </a:rPr>
            <a:t>*</a:t>
          </a:r>
          <a:r>
            <a:rPr lang="en-IN" sz="1100" b="0" i="0">
              <a:solidFill>
                <a:sysClr val="windowText" lastClr="000000"/>
              </a:solidFill>
              <a:effectLst/>
              <a:latin typeface="+mn-lt"/>
              <a:ea typeface="+mn-ea"/>
              <a:cs typeface="+mn-cs"/>
            </a:rPr>
            <a:t>For</a:t>
          </a:r>
          <a:r>
            <a:rPr lang="en-IN" sz="1100" b="0" i="0" baseline="0">
              <a:solidFill>
                <a:sysClr val="windowText" lastClr="000000"/>
              </a:solidFill>
              <a:effectLst/>
              <a:latin typeface="+mn-lt"/>
              <a:ea typeface="+mn-ea"/>
              <a:cs typeface="+mn-cs"/>
            </a:rPr>
            <a:t> broader category of FOOD After</a:t>
          </a:r>
          <a:r>
            <a:rPr lang="en-IN" sz="1100" b="0" i="0">
              <a:solidFill>
                <a:sysClr val="windowText" lastClr="000000"/>
              </a:solidFill>
              <a:effectLst/>
              <a:latin typeface="+mn-lt"/>
              <a:ea typeface="+mn-ea"/>
              <a:cs typeface="+mn-cs"/>
            </a:rPr>
            <a:t> Covid Pandemic there is high inflation trend</a:t>
          </a:r>
          <a:r>
            <a:rPr lang="en-IN" sz="1100" b="0" i="0" baseline="0">
              <a:solidFill>
                <a:sysClr val="windowText" lastClr="000000"/>
              </a:solidFill>
              <a:effectLst/>
              <a:latin typeface="+mn-lt"/>
              <a:ea typeface="+mn-ea"/>
              <a:cs typeface="+mn-cs"/>
            </a:rPr>
            <a:t> consecutive year 2021,2022 because of  covid-19 disruptions &amp; global price shocks ,</a:t>
          </a:r>
          <a:r>
            <a:rPr lang="en-IN" sz="1100">
              <a:solidFill>
                <a:sysClr val="windowText" lastClr="000000"/>
              </a:solidFill>
              <a:effectLst/>
              <a:latin typeface="+mn-lt"/>
              <a:ea typeface="+mn-ea"/>
              <a:cs typeface="+mn-cs"/>
            </a:rPr>
            <a:t>but became </a:t>
          </a:r>
          <a:r>
            <a:rPr lang="en-IN" sz="1100" b="0">
              <a:solidFill>
                <a:sysClr val="windowText" lastClr="000000"/>
              </a:solidFill>
              <a:effectLst/>
              <a:latin typeface="+mn-lt"/>
              <a:ea typeface="+mn-ea"/>
              <a:cs typeface="+mn-cs"/>
            </a:rPr>
            <a:t>stable in 2023.</a:t>
          </a:r>
        </a:p>
        <a:p>
          <a:pPr marL="0" marR="0" lvl="0" indent="0" algn="l" defTabSz="914400" eaLnBrk="1" fontAlgn="auto" latinLnBrk="0" hangingPunct="1">
            <a:lnSpc>
              <a:spcPct val="100000"/>
            </a:lnSpc>
            <a:spcBef>
              <a:spcPts val="0"/>
            </a:spcBef>
            <a:spcAft>
              <a:spcPts val="0"/>
            </a:spcAft>
            <a:buClrTx/>
            <a:buSzTx/>
            <a:buFontTx/>
            <a:buNone/>
            <a:tabLst/>
            <a:defRPr/>
          </a:pPr>
          <a:endParaRPr lang="en-US">
            <a:solidFill>
              <a:sysClr val="windowText" lastClr="000000"/>
            </a:solidFill>
            <a:effectLst/>
          </a:endParaRPr>
        </a:p>
        <a:p>
          <a:pPr algn="l"/>
          <a:r>
            <a:rPr lang="en-IN" sz="1100" b="0" i="0" u="none" strike="noStrike">
              <a:solidFill>
                <a:sysClr val="windowText" lastClr="000000"/>
              </a:solidFill>
              <a:effectLst/>
              <a:latin typeface="+mn-lt"/>
              <a:ea typeface="+mn-ea"/>
              <a:cs typeface="+mn-cs"/>
            </a:rPr>
            <a:t>*For</a:t>
          </a:r>
          <a:r>
            <a:rPr lang="en-IN" sz="1100" b="0" i="0" u="none" strike="noStrike" baseline="0">
              <a:solidFill>
                <a:sysClr val="windowText" lastClr="000000"/>
              </a:solidFill>
              <a:effectLst/>
              <a:latin typeface="+mn-lt"/>
              <a:ea typeface="+mn-ea"/>
              <a:cs typeface="+mn-cs"/>
            </a:rPr>
            <a:t> broader category of </a:t>
          </a:r>
          <a:r>
            <a:rPr lang="en-IN" sz="1100" b="1" i="0" u="none" strike="noStrike" baseline="0">
              <a:solidFill>
                <a:sysClr val="windowText" lastClr="000000"/>
              </a:solidFill>
              <a:effectLst/>
              <a:latin typeface="+mn-lt"/>
              <a:ea typeface="+mn-ea"/>
              <a:cs typeface="+mn-cs"/>
            </a:rPr>
            <a:t>Health </a:t>
          </a:r>
          <a:r>
            <a:rPr lang="en-IN" sz="1100" b="0" i="0" u="none" strike="noStrike" baseline="0">
              <a:solidFill>
                <a:sysClr val="windowText" lastClr="000000"/>
              </a:solidFill>
              <a:effectLst/>
              <a:latin typeface="+mn-lt"/>
              <a:ea typeface="+mn-ea"/>
              <a:cs typeface="+mn-cs"/>
            </a:rPr>
            <a:t>highest on 2021 because of covid waves (delta in 2021, omnicron in early 2022 and  never comes under pre covid range but shown low inflation in 2023 due to covid normalisation and prices controled &amp; stabilasation .</a:t>
          </a:r>
        </a:p>
        <a:p>
          <a:pPr algn="l"/>
          <a:endParaRPr lang="en-IN" sz="1100" b="1" i="0" u="none" strike="noStrike">
            <a:solidFill>
              <a:sysClr val="windowText" lastClr="000000"/>
            </a:solidFill>
            <a:effectLst/>
            <a:latin typeface="+mn-lt"/>
            <a:ea typeface="+mn-ea"/>
            <a:cs typeface="+mn-cs"/>
          </a:endParaRPr>
        </a:p>
        <a:p>
          <a:pPr algn="l"/>
          <a:r>
            <a:rPr lang="en-IN" sz="1100" b="0" i="0" u="none" strike="noStrike">
              <a:solidFill>
                <a:sysClr val="windowText" lastClr="000000"/>
              </a:solidFill>
              <a:effectLst/>
              <a:latin typeface="+mn-lt"/>
              <a:ea typeface="+mn-ea"/>
              <a:cs typeface="+mn-cs"/>
            </a:rPr>
            <a:t>* for</a:t>
          </a:r>
          <a:r>
            <a:rPr lang="en-IN" sz="1100" b="0" i="0" u="none" strike="noStrike" baseline="0">
              <a:solidFill>
                <a:sysClr val="windowText" lastClr="000000"/>
              </a:solidFill>
              <a:effectLst/>
              <a:latin typeface="+mn-lt"/>
              <a:ea typeface="+mn-ea"/>
              <a:cs typeface="+mn-cs"/>
            </a:rPr>
            <a:t> </a:t>
          </a:r>
          <a:r>
            <a:rPr lang="en-IN" sz="1100" b="1" i="0" u="none" strike="noStrike" baseline="0">
              <a:solidFill>
                <a:sysClr val="windowText" lastClr="000000"/>
              </a:solidFill>
              <a:effectLst/>
              <a:latin typeface="+mn-lt"/>
              <a:ea typeface="+mn-ea"/>
              <a:cs typeface="+mn-cs"/>
            </a:rPr>
            <a:t>Essential Service </a:t>
          </a:r>
          <a:r>
            <a:rPr lang="en-IN" sz="1100" b="0" i="0" u="none" strike="noStrike" baseline="0">
              <a:solidFill>
                <a:sysClr val="windowText" lastClr="000000"/>
              </a:solidFill>
              <a:effectLst/>
              <a:latin typeface="+mn-lt"/>
              <a:ea typeface="+mn-ea"/>
              <a:cs typeface="+mn-cs"/>
            </a:rPr>
            <a:t>year 2021,2022 show high inflation due to fuel price surged &amp; higher shipping and logistics cost and come down in year 2023.</a:t>
          </a:r>
          <a:endParaRPr lang="en-IN" sz="1100" b="1">
            <a:solidFill>
              <a:sysClr val="windowText" lastClr="000000"/>
            </a:solidFill>
          </a:endParaRPr>
        </a:p>
      </xdr:txBody>
    </xdr:sp>
    <xdr:clientData/>
  </xdr:twoCellAnchor>
  <xdr:twoCellAnchor>
    <xdr:from>
      <xdr:col>0</xdr:col>
      <xdr:colOff>24984</xdr:colOff>
      <xdr:row>45</xdr:row>
      <xdr:rowOff>126990</xdr:rowOff>
    </xdr:from>
    <xdr:to>
      <xdr:col>15</xdr:col>
      <xdr:colOff>24984</xdr:colOff>
      <xdr:row>49</xdr:row>
      <xdr:rowOff>5676</xdr:rowOff>
    </xdr:to>
    <xdr:sp macro="" textlink="">
      <xdr:nvSpPr>
        <xdr:cNvPr id="6" name="TextBox 5">
          <a:extLst>
            <a:ext uri="{FF2B5EF4-FFF2-40B4-BE49-F238E27FC236}">
              <a16:creationId xmlns:a16="http://schemas.microsoft.com/office/drawing/2014/main" id="{F2883246-F01F-476B-B4DD-942090A4AB2C}"/>
            </a:ext>
          </a:extLst>
        </xdr:cNvPr>
        <xdr:cNvSpPr txBox="1"/>
      </xdr:nvSpPr>
      <xdr:spPr>
        <a:xfrm>
          <a:off x="24984" y="8558957"/>
          <a:ext cx="9181475" cy="6281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*Dataset Name: </a:t>
          </a:r>
          <a:r>
            <a:rPr lang="en-IN" sz="1100" b="0" i="0">
              <a:solidFill>
                <a:schemeClr val="dk1"/>
              </a:solidFill>
              <a:effectLst/>
              <a:latin typeface="+mn-lt"/>
              <a:ea typeface="+mn-ea"/>
              <a:cs typeface="+mn-cs"/>
            </a:rPr>
            <a:t>All India CPI upto May23                                                                                      </a:t>
          </a:r>
          <a:r>
            <a:rPr lang="en-IN" sz="1100" b="1">
              <a:solidFill>
                <a:schemeClr val="dk1"/>
              </a:solidFill>
              <a:effectLst/>
              <a:latin typeface="+mn-lt"/>
              <a:ea typeface="+mn-ea"/>
              <a:cs typeface="+mn-cs"/>
            </a:rPr>
            <a:t>TIme of analysi</a:t>
          </a:r>
          <a:r>
            <a:rPr lang="en-IN" sz="1100">
              <a:solidFill>
                <a:schemeClr val="dk1"/>
              </a:solidFill>
              <a:effectLst/>
              <a:latin typeface="+mn-lt"/>
              <a:ea typeface="+mn-ea"/>
              <a:cs typeface="+mn-cs"/>
            </a:rPr>
            <a:t>s: JAN</a:t>
          </a:r>
          <a:r>
            <a:rPr lang="en-IN" sz="1100" baseline="0">
              <a:solidFill>
                <a:schemeClr val="dk1"/>
              </a:solidFill>
              <a:effectLst/>
              <a:latin typeface="+mn-lt"/>
              <a:ea typeface="+mn-ea"/>
              <a:cs typeface="+mn-cs"/>
            </a:rPr>
            <a:t> 2013 to May 2023</a:t>
          </a:r>
          <a:endParaRPr lang="en-IN">
            <a:effectLst/>
          </a:endParaRPr>
        </a:p>
        <a:p>
          <a:r>
            <a:rPr lang="en-IN" sz="1100">
              <a:solidFill>
                <a:schemeClr val="dk1"/>
              </a:solidFill>
              <a:effectLst/>
              <a:latin typeface="+mn-lt"/>
              <a:ea typeface="+mn-ea"/>
              <a:cs typeface="+mn-cs"/>
            </a:rPr>
            <a:t>* </a:t>
          </a:r>
          <a:r>
            <a:rPr lang="en-IN" sz="1100" b="1">
              <a:solidFill>
                <a:schemeClr val="dk1"/>
              </a:solidFill>
              <a:effectLst/>
              <a:latin typeface="+mn-lt"/>
              <a:ea typeface="+mn-ea"/>
              <a:cs typeface="+mn-cs"/>
            </a:rPr>
            <a:t>Dateset</a:t>
          </a:r>
          <a:r>
            <a:rPr lang="en-IN" sz="1100" b="1" baseline="0">
              <a:solidFill>
                <a:schemeClr val="dk1"/>
              </a:solidFill>
              <a:effectLst/>
              <a:latin typeface="+mn-lt"/>
              <a:ea typeface="+mn-ea"/>
              <a:cs typeface="+mn-cs"/>
            </a:rPr>
            <a:t> time period</a:t>
          </a:r>
          <a:r>
            <a:rPr lang="en-IN" sz="1100">
              <a:solidFill>
                <a:schemeClr val="dk1"/>
              </a:solidFill>
              <a:effectLst/>
              <a:latin typeface="+mn-lt"/>
              <a:ea typeface="+mn-ea"/>
              <a:cs typeface="+mn-cs"/>
            </a:rPr>
            <a:t>: Jan. 2013 to May 2023               </a:t>
          </a:r>
          <a:endParaRPr lang="en-IN">
            <a:effectLst/>
          </a:endParaRPr>
        </a:p>
        <a:p>
          <a:endParaRPr lang="en-IN" sz="1100"/>
        </a:p>
      </xdr:txBody>
    </xdr:sp>
    <xdr:clientData/>
  </xdr:twoCellAnchor>
  <xdr:twoCellAnchor>
    <xdr:from>
      <xdr:col>0</xdr:col>
      <xdr:colOff>22860</xdr:colOff>
      <xdr:row>5</xdr:row>
      <xdr:rowOff>5010</xdr:rowOff>
    </xdr:from>
    <xdr:to>
      <xdr:col>8</xdr:col>
      <xdr:colOff>0</xdr:colOff>
      <xdr:row>18</xdr:row>
      <xdr:rowOff>137160</xdr:rowOff>
    </xdr:to>
    <xdr:graphicFrame macro="">
      <xdr:nvGraphicFramePr>
        <xdr:cNvPr id="10" name="Chart 9">
          <a:extLst>
            <a:ext uri="{FF2B5EF4-FFF2-40B4-BE49-F238E27FC236}">
              <a16:creationId xmlns:a16="http://schemas.microsoft.com/office/drawing/2014/main" id="{FE054277-B139-469C-B9AB-36EB052AF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xdr:colOff>
      <xdr:row>4</xdr:row>
      <xdr:rowOff>167640</xdr:rowOff>
    </xdr:from>
    <xdr:to>
      <xdr:col>15</xdr:col>
      <xdr:colOff>15241</xdr:colOff>
      <xdr:row>18</xdr:row>
      <xdr:rowOff>144780</xdr:rowOff>
    </xdr:to>
    <xdr:graphicFrame macro="">
      <xdr:nvGraphicFramePr>
        <xdr:cNvPr id="11" name="Chart 10">
          <a:extLst>
            <a:ext uri="{FF2B5EF4-FFF2-40B4-BE49-F238E27FC236}">
              <a16:creationId xmlns:a16="http://schemas.microsoft.com/office/drawing/2014/main" id="{56114893-A0D2-45B3-AB1B-ACCD654FF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2236</xdr:colOff>
      <xdr:row>18</xdr:row>
      <xdr:rowOff>149561</xdr:rowOff>
    </xdr:from>
    <xdr:to>
      <xdr:col>14</xdr:col>
      <xdr:colOff>586889</xdr:colOff>
      <xdr:row>33</xdr:row>
      <xdr:rowOff>12613</xdr:rowOff>
    </xdr:to>
    <xdr:graphicFrame macro="">
      <xdr:nvGraphicFramePr>
        <xdr:cNvPr id="12" name="Chart 11">
          <a:extLst>
            <a:ext uri="{FF2B5EF4-FFF2-40B4-BE49-F238E27FC236}">
              <a16:creationId xmlns:a16="http://schemas.microsoft.com/office/drawing/2014/main" id="{CB989E2D-06AE-4E84-B042-25286A447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64BAA-B851-4819-BF33-3EE066C39BEB}">
  <sheetPr codeName="Sheet8"/>
  <dimension ref="A1:AD373"/>
  <sheetViews>
    <sheetView tabSelected="1" zoomScale="92" workbookViewId="0">
      <selection activeCell="AH19" sqref="AH19"/>
    </sheetView>
  </sheetViews>
  <sheetFormatPr defaultRowHeight="14.4" x14ac:dyDescent="0.3"/>
  <cols>
    <col min="1" max="1" width="11.109375" bestFit="1" customWidth="1"/>
    <col min="7" max="7" width="15.21875" bestFit="1"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3">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3">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3">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3">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autoFilter ref="A1:AD373" xr:uid="{27264BAA-B851-4819-BF33-3EE066C39BEB}"/>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246A7-EF4D-4752-8D29-C5CFBF157D9B}">
  <sheetPr codeName="Sheet9"/>
  <dimension ref="A5:U34"/>
  <sheetViews>
    <sheetView zoomScale="58" zoomScaleNormal="100" workbookViewId="0">
      <selection activeCell="L32" sqref="L32"/>
    </sheetView>
  </sheetViews>
  <sheetFormatPr defaultRowHeight="14.4" x14ac:dyDescent="0.3"/>
  <cols>
    <col min="2" max="2" width="18.6640625" customWidth="1"/>
    <col min="3" max="3" width="17.109375" customWidth="1"/>
    <col min="4" max="4" width="8.44140625" customWidth="1"/>
    <col min="5" max="5" width="22.77734375" customWidth="1"/>
    <col min="6" max="6" width="18.5546875" customWidth="1"/>
    <col min="7" max="7" width="19" customWidth="1"/>
    <col min="8" max="8" width="18.6640625" customWidth="1"/>
    <col min="10" max="10" width="11.21875" customWidth="1"/>
    <col min="11" max="11" width="10.77734375" customWidth="1"/>
    <col min="12" max="12" width="11" customWidth="1"/>
    <col min="13" max="13" width="16" customWidth="1"/>
    <col min="16" max="16" width="12.5546875" customWidth="1"/>
    <col min="17" max="17" width="12.33203125" customWidth="1"/>
    <col min="19" max="19" width="13.88671875" customWidth="1"/>
  </cols>
  <sheetData>
    <row r="5" spans="2:21" ht="25.8" x14ac:dyDescent="0.5">
      <c r="B5" s="33" t="s">
        <v>82</v>
      </c>
      <c r="C5" s="21" t="s">
        <v>71</v>
      </c>
      <c r="D5" s="22"/>
    </row>
    <row r="6" spans="2:21" ht="25.8" x14ac:dyDescent="0.5">
      <c r="B6" s="34"/>
      <c r="C6" s="19" t="s">
        <v>89</v>
      </c>
    </row>
    <row r="7" spans="2:21" ht="25.8" x14ac:dyDescent="0.5">
      <c r="B7" s="34"/>
      <c r="C7" s="19" t="s">
        <v>117</v>
      </c>
    </row>
    <row r="8" spans="2:21" ht="25.8" x14ac:dyDescent="0.5">
      <c r="B8" s="34"/>
      <c r="C8" s="19" t="s">
        <v>72</v>
      </c>
    </row>
    <row r="9" spans="2:21" ht="25.8" x14ac:dyDescent="0.5">
      <c r="B9" s="34"/>
      <c r="C9" s="19"/>
    </row>
    <row r="10" spans="2:21" ht="25.8" x14ac:dyDescent="0.5">
      <c r="B10" s="33" t="s">
        <v>82</v>
      </c>
      <c r="C10" s="19" t="s">
        <v>81</v>
      </c>
    </row>
    <row r="11" spans="2:21" ht="25.8" x14ac:dyDescent="0.5">
      <c r="B11" s="33" t="s">
        <v>82</v>
      </c>
      <c r="C11" s="25" t="s">
        <v>118</v>
      </c>
    </row>
    <row r="12" spans="2:21" ht="25.8" x14ac:dyDescent="0.5">
      <c r="B12" s="33"/>
      <c r="C12" s="25" t="s">
        <v>88</v>
      </c>
    </row>
    <row r="13" spans="2:21" ht="21" x14ac:dyDescent="0.4">
      <c r="D13" s="32"/>
      <c r="E13" s="129"/>
      <c r="F13" s="19"/>
    </row>
    <row r="14" spans="2:21" ht="26.4" thickBot="1" x14ac:dyDescent="0.55000000000000004">
      <c r="B14" s="33" t="s">
        <v>82</v>
      </c>
      <c r="C14" s="21" t="s">
        <v>83</v>
      </c>
      <c r="D14" s="21"/>
      <c r="E14" s="18"/>
      <c r="F14" s="129"/>
      <c r="G14" s="19"/>
    </row>
    <row r="15" spans="2:21" ht="26.4" thickBot="1" x14ac:dyDescent="0.55000000000000004">
      <c r="B15" s="34"/>
      <c r="C15" s="130" t="s">
        <v>95</v>
      </c>
      <c r="D15" s="131" t="s">
        <v>3</v>
      </c>
      <c r="E15" s="132"/>
      <c r="F15" s="133"/>
      <c r="H15" s="130" t="s">
        <v>51</v>
      </c>
      <c r="I15" s="134" t="s">
        <v>16</v>
      </c>
      <c r="J15" s="135"/>
      <c r="K15" s="135"/>
      <c r="L15" s="136"/>
      <c r="O15" s="137" t="s">
        <v>97</v>
      </c>
      <c r="P15" s="135"/>
      <c r="Q15" s="138"/>
      <c r="R15" s="131" t="s">
        <v>25</v>
      </c>
      <c r="S15" s="139"/>
      <c r="T15" s="139"/>
      <c r="U15" s="133"/>
    </row>
    <row r="16" spans="2:21" ht="26.4" thickBot="1" x14ac:dyDescent="0.55000000000000004">
      <c r="B16" s="34"/>
      <c r="C16" s="42"/>
      <c r="D16" s="140" t="s">
        <v>4</v>
      </c>
      <c r="E16" s="55"/>
      <c r="F16" s="141"/>
      <c r="H16" s="42"/>
      <c r="I16" s="55"/>
      <c r="J16" s="42"/>
      <c r="K16" s="42"/>
      <c r="L16" s="42"/>
      <c r="O16" s="42"/>
      <c r="P16" s="42"/>
      <c r="Q16" s="42"/>
      <c r="R16" s="142" t="s">
        <v>27</v>
      </c>
      <c r="S16" s="143"/>
      <c r="T16" s="143"/>
      <c r="U16" s="144"/>
    </row>
    <row r="17" spans="2:21" ht="26.4" thickBot="1" x14ac:dyDescent="0.55000000000000004">
      <c r="B17" s="34"/>
      <c r="C17" s="42"/>
      <c r="D17" s="140" t="s">
        <v>5</v>
      </c>
      <c r="E17" s="55"/>
      <c r="F17" s="141"/>
      <c r="H17" s="130" t="s">
        <v>52</v>
      </c>
      <c r="I17" s="131" t="s">
        <v>17</v>
      </c>
      <c r="J17" s="132"/>
      <c r="K17" s="133"/>
      <c r="L17" s="42"/>
      <c r="O17" s="42"/>
      <c r="P17" s="42"/>
      <c r="Q17" s="42"/>
      <c r="R17" s="42"/>
      <c r="S17" s="42"/>
      <c r="T17" s="42"/>
      <c r="U17" s="42"/>
    </row>
    <row r="18" spans="2:21" ht="26.4" thickBot="1" x14ac:dyDescent="0.55000000000000004">
      <c r="B18" s="34"/>
      <c r="C18" s="42"/>
      <c r="D18" s="140" t="s">
        <v>6</v>
      </c>
      <c r="E18" s="55"/>
      <c r="F18" s="141"/>
      <c r="H18" s="42"/>
      <c r="I18" s="140" t="s">
        <v>18</v>
      </c>
      <c r="J18" s="55"/>
      <c r="K18" s="141"/>
      <c r="L18" s="42"/>
      <c r="O18" s="137" t="s">
        <v>28</v>
      </c>
      <c r="P18" s="135"/>
      <c r="Q18" s="136"/>
      <c r="R18" s="134" t="s">
        <v>28</v>
      </c>
      <c r="S18" s="136"/>
      <c r="T18" s="42"/>
      <c r="U18" s="42"/>
    </row>
    <row r="19" spans="2:21" ht="26.4" thickBot="1" x14ac:dyDescent="0.55000000000000004">
      <c r="B19" s="34"/>
      <c r="C19" s="42"/>
      <c r="D19" s="140" t="s">
        <v>7</v>
      </c>
      <c r="E19" s="55"/>
      <c r="F19" s="141"/>
      <c r="H19" s="42"/>
      <c r="I19" s="142" t="s">
        <v>19</v>
      </c>
      <c r="J19" s="145"/>
      <c r="K19" s="144"/>
      <c r="L19" s="42"/>
      <c r="M19" s="42"/>
      <c r="N19" s="42"/>
      <c r="O19" s="42"/>
      <c r="P19" s="42"/>
      <c r="Q19" s="42"/>
      <c r="R19" s="42"/>
      <c r="S19" s="55"/>
    </row>
    <row r="20" spans="2:21" ht="26.4" thickBot="1" x14ac:dyDescent="0.55000000000000004">
      <c r="B20" s="34"/>
      <c r="C20" s="42"/>
      <c r="D20" s="140" t="s">
        <v>8</v>
      </c>
      <c r="E20" s="55"/>
      <c r="F20" s="141"/>
      <c r="H20" s="42"/>
      <c r="I20" s="55"/>
      <c r="J20" s="55"/>
      <c r="K20" s="42"/>
      <c r="L20" s="42"/>
      <c r="M20" s="42"/>
      <c r="N20" s="42"/>
      <c r="O20" s="42"/>
      <c r="P20" s="42"/>
      <c r="Q20" s="42"/>
      <c r="R20" s="42"/>
      <c r="S20" s="42"/>
    </row>
    <row r="21" spans="2:21" ht="26.4" thickBot="1" x14ac:dyDescent="0.55000000000000004">
      <c r="B21" s="34"/>
      <c r="C21" s="42"/>
      <c r="D21" s="140" t="s">
        <v>9</v>
      </c>
      <c r="E21" s="55"/>
      <c r="F21" s="141"/>
      <c r="H21" s="137" t="s">
        <v>65</v>
      </c>
      <c r="I21" s="138"/>
      <c r="J21" s="131" t="s">
        <v>20</v>
      </c>
      <c r="K21" s="139"/>
      <c r="L21" s="139"/>
      <c r="M21" s="133"/>
      <c r="N21" s="42"/>
      <c r="O21" s="55"/>
      <c r="P21" s="42"/>
      <c r="Q21" s="42"/>
      <c r="R21" s="42"/>
      <c r="S21" s="55"/>
    </row>
    <row r="22" spans="2:21" ht="26.4" thickBot="1" x14ac:dyDescent="0.55000000000000004">
      <c r="B22" s="34"/>
      <c r="C22" s="146"/>
      <c r="D22" s="140" t="s">
        <v>10</v>
      </c>
      <c r="E22" s="55"/>
      <c r="F22" s="141"/>
      <c r="H22" s="42"/>
      <c r="I22" s="42"/>
      <c r="J22" s="142" t="s">
        <v>22</v>
      </c>
      <c r="K22" s="143"/>
      <c r="L22" s="143"/>
      <c r="M22" s="144"/>
      <c r="N22" s="42"/>
      <c r="O22" s="42"/>
      <c r="P22" s="42"/>
      <c r="Q22" s="42"/>
      <c r="R22" s="42"/>
      <c r="S22" s="42"/>
    </row>
    <row r="23" spans="2:21" ht="26.4" thickBot="1" x14ac:dyDescent="0.55000000000000004">
      <c r="B23" s="34"/>
      <c r="C23" s="146"/>
      <c r="D23" s="140" t="s">
        <v>11</v>
      </c>
      <c r="E23" s="55"/>
      <c r="F23" s="141"/>
      <c r="H23" s="42"/>
      <c r="I23" s="55"/>
      <c r="J23" s="42"/>
      <c r="K23" s="42"/>
      <c r="L23" s="42"/>
      <c r="M23" s="42"/>
      <c r="N23" s="42"/>
      <c r="O23" s="42"/>
      <c r="P23" s="42"/>
      <c r="Q23" s="42"/>
      <c r="R23" s="42"/>
      <c r="S23" s="42"/>
    </row>
    <row r="24" spans="2:21" ht="26.4" thickBot="1" x14ac:dyDescent="0.55000000000000004">
      <c r="B24" s="34"/>
      <c r="C24" s="146"/>
      <c r="D24" s="140" t="s">
        <v>12</v>
      </c>
      <c r="E24" s="55"/>
      <c r="F24" s="141"/>
      <c r="H24" s="137" t="s">
        <v>96</v>
      </c>
      <c r="I24" s="138"/>
      <c r="J24" s="131" t="s">
        <v>23</v>
      </c>
      <c r="K24" s="139"/>
      <c r="L24" s="139"/>
      <c r="M24" s="133"/>
      <c r="N24" s="42"/>
      <c r="O24" s="42"/>
      <c r="P24" s="42"/>
      <c r="Q24" s="42"/>
      <c r="R24" s="42"/>
      <c r="S24" s="42"/>
    </row>
    <row r="25" spans="2:21" ht="25.8" x14ac:dyDescent="0.5">
      <c r="B25" s="34"/>
      <c r="C25" s="55"/>
      <c r="D25" s="140" t="s">
        <v>13</v>
      </c>
      <c r="E25" s="55"/>
      <c r="F25" s="141"/>
      <c r="H25" s="42"/>
      <c r="I25" s="55"/>
      <c r="J25" s="140" t="s">
        <v>24</v>
      </c>
      <c r="K25" s="42"/>
      <c r="L25" s="42"/>
      <c r="M25" s="141"/>
      <c r="N25" s="42"/>
      <c r="O25" s="42"/>
      <c r="P25" s="42"/>
      <c r="Q25" s="42"/>
      <c r="R25" s="42"/>
      <c r="S25" s="42"/>
    </row>
    <row r="26" spans="2:21" ht="26.4" thickBot="1" x14ac:dyDescent="0.55000000000000004">
      <c r="B26" s="34"/>
      <c r="C26" s="55"/>
      <c r="D26" s="142" t="s">
        <v>14</v>
      </c>
      <c r="E26" s="145"/>
      <c r="F26" s="144"/>
      <c r="H26" s="42"/>
      <c r="I26" s="55"/>
      <c r="J26" s="142" t="s">
        <v>26</v>
      </c>
      <c r="K26" s="143"/>
      <c r="L26" s="143"/>
      <c r="M26" s="144"/>
      <c r="N26" s="42"/>
      <c r="O26" s="42"/>
      <c r="P26" s="42"/>
      <c r="Q26" s="42"/>
      <c r="R26" s="42"/>
      <c r="S26" s="42"/>
    </row>
    <row r="27" spans="2:21" ht="25.8" x14ac:dyDescent="0.5">
      <c r="B27" s="34"/>
      <c r="C27" s="55"/>
      <c r="D27" s="42"/>
      <c r="E27" s="55"/>
      <c r="F27" s="42"/>
      <c r="G27" s="42"/>
      <c r="H27" s="42"/>
      <c r="I27" s="42"/>
      <c r="J27" s="42"/>
      <c r="K27" s="42"/>
      <c r="L27" s="42"/>
      <c r="M27" s="42"/>
      <c r="N27" s="42"/>
      <c r="O27" s="42"/>
      <c r="P27" s="42"/>
      <c r="Q27" s="42"/>
      <c r="R27" s="42"/>
      <c r="S27" s="55"/>
    </row>
    <row r="28" spans="2:21" ht="25.8" x14ac:dyDescent="0.5">
      <c r="B28" s="33" t="s">
        <v>82</v>
      </c>
      <c r="C28" s="21" t="s">
        <v>84</v>
      </c>
      <c r="D28" s="2"/>
      <c r="F28" s="2"/>
      <c r="G28" s="2"/>
      <c r="H28" s="2"/>
      <c r="I28" s="2"/>
      <c r="J28" s="2"/>
      <c r="K28" s="2"/>
      <c r="L28" s="2"/>
      <c r="M28" s="2"/>
      <c r="N28" s="2"/>
      <c r="O28" s="2"/>
      <c r="P28" s="2"/>
      <c r="Q28" s="2"/>
    </row>
    <row r="29" spans="2:21" ht="25.8" x14ac:dyDescent="0.5">
      <c r="B29" s="34"/>
      <c r="C29" s="19" t="s">
        <v>85</v>
      </c>
      <c r="I29" s="2"/>
      <c r="J29" s="2"/>
      <c r="K29" s="2"/>
      <c r="L29" s="2"/>
      <c r="M29" s="2"/>
      <c r="N29" s="2"/>
      <c r="O29" s="2"/>
      <c r="P29" s="2"/>
      <c r="Q29" s="2"/>
    </row>
    <row r="30" spans="2:21" ht="25.8" x14ac:dyDescent="0.5">
      <c r="B30" s="34"/>
      <c r="C30" s="19" t="s">
        <v>86</v>
      </c>
      <c r="I30" s="2"/>
      <c r="J30" s="2"/>
      <c r="K30" s="2"/>
      <c r="L30" s="2"/>
      <c r="M30" s="2"/>
      <c r="N30" s="2"/>
      <c r="O30" s="2"/>
      <c r="P30" s="2"/>
      <c r="Q30" s="2"/>
    </row>
    <row r="31" spans="2:21" ht="25.8" x14ac:dyDescent="0.5">
      <c r="B31" s="34"/>
      <c r="C31" s="19" t="s">
        <v>87</v>
      </c>
      <c r="I31" s="2"/>
      <c r="J31" s="2"/>
      <c r="K31" s="2"/>
      <c r="L31" s="2"/>
      <c r="M31" s="2"/>
      <c r="N31" s="2"/>
      <c r="O31" s="2"/>
      <c r="P31" s="2"/>
      <c r="Q31" s="2"/>
    </row>
    <row r="32" spans="2:21" x14ac:dyDescent="0.3">
      <c r="I32" s="2"/>
      <c r="J32" s="2"/>
      <c r="K32" s="2"/>
      <c r="L32" s="2"/>
      <c r="M32" s="2"/>
      <c r="N32" s="2"/>
      <c r="O32" s="2"/>
      <c r="P32" s="2"/>
      <c r="Q32" s="2"/>
    </row>
    <row r="33" spans="1:16" x14ac:dyDescent="0.3">
      <c r="P33" s="2"/>
    </row>
    <row r="34" spans="1:16" ht="25.8" x14ac:dyDescent="0.5">
      <c r="A34" s="3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D5347-E65B-4021-AC3E-575920A30924}">
  <sheetPr codeName="Sheet11">
    <tabColor theme="6" tint="0.79998168889431442"/>
  </sheetPr>
  <dimension ref="A7:V47"/>
  <sheetViews>
    <sheetView zoomScale="121" zoomScaleNormal="205" workbookViewId="0">
      <selection activeCell="H1" sqref="H1:H1048576"/>
    </sheetView>
  </sheetViews>
  <sheetFormatPr defaultRowHeight="14.4" x14ac:dyDescent="0.3"/>
  <cols>
    <col min="20" max="20" width="10.44140625" bestFit="1" customWidth="1"/>
  </cols>
  <sheetData>
    <row r="7" spans="20:22" ht="17.399999999999999" x14ac:dyDescent="0.3">
      <c r="T7" s="42"/>
      <c r="U7" s="42"/>
      <c r="V7" s="42"/>
    </row>
    <row r="10" spans="20:22" x14ac:dyDescent="0.3">
      <c r="T10" s="148"/>
    </row>
    <row r="39" spans="1:6" x14ac:dyDescent="0.3">
      <c r="F39" s="62"/>
    </row>
    <row r="40" spans="1:6" x14ac:dyDescent="0.3">
      <c r="F40" s="63"/>
    </row>
    <row r="45" spans="1:6" x14ac:dyDescent="0.3">
      <c r="E45" s="62"/>
    </row>
    <row r="47" spans="1:6" x14ac:dyDescent="0.3">
      <c r="A47" s="6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A1B3B-C1AA-44B9-BDB8-C83931F62230}">
  <sheetPr codeName="Sheet12">
    <tabColor theme="6" tint="0.79998168889431442"/>
  </sheetPr>
  <dimension ref="A1:K15"/>
  <sheetViews>
    <sheetView zoomScale="129" workbookViewId="0">
      <selection activeCell="C7" sqref="C7"/>
    </sheetView>
  </sheetViews>
  <sheetFormatPr defaultRowHeight="14.4" x14ac:dyDescent="0.3"/>
  <cols>
    <col min="1" max="1" width="13.5546875" customWidth="1"/>
    <col min="2" max="2" width="16.88671875" customWidth="1"/>
    <col min="3" max="3" width="14" customWidth="1"/>
    <col min="4" max="4" width="16.33203125" customWidth="1"/>
  </cols>
  <sheetData>
    <row r="1" spans="1:11" x14ac:dyDescent="0.3">
      <c r="A1" t="s">
        <v>56</v>
      </c>
    </row>
    <row r="5" spans="1:11" ht="15" thickBot="1" x14ac:dyDescent="0.35"/>
    <row r="6" spans="1:11" ht="42" customHeight="1" x14ac:dyDescent="0.3">
      <c r="A6" s="193" t="s">
        <v>1</v>
      </c>
      <c r="B6" s="194" t="s">
        <v>105</v>
      </c>
      <c r="C6" s="194" t="s">
        <v>109</v>
      </c>
      <c r="D6" s="195" t="s">
        <v>110</v>
      </c>
    </row>
    <row r="7" spans="1:11" ht="15.6" x14ac:dyDescent="0.3">
      <c r="A7" s="207">
        <v>2017</v>
      </c>
      <c r="B7" s="208">
        <v>130.30000000000001</v>
      </c>
      <c r="C7" s="208">
        <v>137.19999999999999</v>
      </c>
      <c r="D7" s="209">
        <v>5.295471987720627E-2</v>
      </c>
      <c r="E7" s="205"/>
      <c r="F7" s="205"/>
      <c r="G7" s="205"/>
      <c r="H7" s="205"/>
      <c r="I7" s="205"/>
      <c r="J7" s="205"/>
      <c r="K7" s="206"/>
    </row>
    <row r="8" spans="1:11" ht="15.6" x14ac:dyDescent="0.3">
      <c r="A8" s="207">
        <v>2018</v>
      </c>
      <c r="B8" s="208">
        <v>136.9</v>
      </c>
      <c r="C8" s="208">
        <v>140.1</v>
      </c>
      <c r="D8" s="210">
        <v>2.3374726077428697E-2</v>
      </c>
    </row>
    <row r="9" spans="1:11" ht="15.6" x14ac:dyDescent="0.3">
      <c r="A9" s="207">
        <v>2019</v>
      </c>
      <c r="B9" s="208">
        <v>139.6</v>
      </c>
      <c r="C9" s="208">
        <v>150.4</v>
      </c>
      <c r="D9" s="211">
        <v>7.7363896848137603E-2</v>
      </c>
    </row>
    <row r="10" spans="1:11" ht="15.6" x14ac:dyDescent="0.3">
      <c r="A10" s="207">
        <v>2020</v>
      </c>
      <c r="B10" s="208">
        <v>150.19999999999999</v>
      </c>
      <c r="C10" s="208">
        <v>158.9</v>
      </c>
      <c r="D10" s="209">
        <v>5.7922769640479481E-2</v>
      </c>
    </row>
    <row r="11" spans="1:11" ht="15.6" x14ac:dyDescent="0.3">
      <c r="A11" s="207">
        <v>2021</v>
      </c>
      <c r="B11" s="208">
        <v>157.30000000000001</v>
      </c>
      <c r="C11" s="208">
        <v>166.2</v>
      </c>
      <c r="D11" s="209">
        <v>5.657978385251098E-2</v>
      </c>
    </row>
    <row r="12" spans="1:11" ht="33.6" customHeight="1" x14ac:dyDescent="0.3">
      <c r="A12" s="207">
        <v>2022</v>
      </c>
      <c r="B12" s="208">
        <v>165.7</v>
      </c>
      <c r="C12" s="208">
        <v>175.7</v>
      </c>
      <c r="D12" s="209">
        <v>6.0350030175015092E-2</v>
      </c>
    </row>
    <row r="13" spans="1:11" ht="27" customHeight="1" x14ac:dyDescent="0.3"/>
    <row r="14" spans="1:11" ht="30.75" customHeight="1" x14ac:dyDescent="0.3"/>
    <row r="15" spans="1:11" ht="15" thickBot="1" x14ac:dyDescent="0.35">
      <c r="A15" s="118"/>
      <c r="B15" s="196"/>
      <c r="C15" s="196"/>
      <c r="D15" s="197"/>
    </row>
  </sheetData>
  <conditionalFormatting sqref="D7:D12">
    <cfRule type="top10" dxfId="0" priority="1" rank="1"/>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B7D3D-177E-44AE-A753-6D0397D9364F}">
  <sheetPr codeName="Sheet13">
    <tabColor theme="6" tint="0.79998168889431442"/>
  </sheetPr>
  <dimension ref="A1"/>
  <sheetViews>
    <sheetView zoomScale="115" workbookViewId="0">
      <selection activeCell="S16" sqref="S16"/>
    </sheetView>
  </sheetViews>
  <sheetFormatPr defaultColWidth="9.109375" defaultRowHeight="14.4" x14ac:dyDescent="0.3"/>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0180-B504-46C5-B2CC-D2E164E0334E}">
  <sheetPr codeName="Sheet14">
    <tabColor theme="6" tint="0.79998168889431442"/>
  </sheetPr>
  <dimension ref="A1"/>
  <sheetViews>
    <sheetView zoomScale="98" zoomScaleNormal="100" workbookViewId="0">
      <selection activeCell="S14" sqref="S14"/>
    </sheetView>
  </sheetViews>
  <sheetFormatPr defaultRowHeight="14.4" x14ac:dyDescent="0.3"/>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19EED-487E-4F4E-8B42-42D2F9058D8B}">
  <sheetPr codeName="Sheet15">
    <tabColor theme="6" tint="0.79998168889431442"/>
  </sheetPr>
  <dimension ref="Q2:S31"/>
  <sheetViews>
    <sheetView zoomScale="112" workbookViewId="0">
      <selection activeCell="Q21" sqref="Q21"/>
    </sheetView>
  </sheetViews>
  <sheetFormatPr defaultRowHeight="14.4" x14ac:dyDescent="0.3"/>
  <cols>
    <col min="19" max="19" width="23.6640625" customWidth="1"/>
  </cols>
  <sheetData>
    <row r="2" spans="17:19" ht="18" x14ac:dyDescent="0.3">
      <c r="Q2" s="123"/>
    </row>
    <row r="4" spans="17:19" x14ac:dyDescent="0.3">
      <c r="Q4" s="124"/>
      <c r="R4" s="124"/>
      <c r="S4" s="124"/>
    </row>
    <row r="5" spans="17:19" x14ac:dyDescent="0.3">
      <c r="Q5" s="125"/>
      <c r="R5" s="125"/>
      <c r="S5" s="126"/>
    </row>
    <row r="6" spans="17:19" x14ac:dyDescent="0.3">
      <c r="Q6" s="125"/>
      <c r="R6" s="126"/>
      <c r="S6" s="126"/>
    </row>
    <row r="7" spans="17:19" x14ac:dyDescent="0.3">
      <c r="Q7" s="125"/>
      <c r="R7" s="126"/>
      <c r="S7" s="126"/>
    </row>
    <row r="8" spans="17:19" x14ac:dyDescent="0.3">
      <c r="Q8" s="125"/>
      <c r="R8" s="126"/>
      <c r="S8" s="126"/>
    </row>
    <row r="9" spans="17:19" x14ac:dyDescent="0.3">
      <c r="Q9" s="125"/>
      <c r="R9" s="126"/>
      <c r="S9" s="126"/>
    </row>
    <row r="12" spans="17:19" x14ac:dyDescent="0.3">
      <c r="Q12" s="127"/>
    </row>
    <row r="13" spans="17:19" x14ac:dyDescent="0.3">
      <c r="Q13" s="128"/>
    </row>
    <row r="14" spans="17:19" x14ac:dyDescent="0.3">
      <c r="Q14" s="127"/>
    </row>
    <row r="15" spans="17:19" x14ac:dyDescent="0.3">
      <c r="Q15" s="127"/>
    </row>
    <row r="19" spans="17:19" ht="18" x14ac:dyDescent="0.3">
      <c r="Q19" s="123"/>
    </row>
    <row r="21" spans="17:19" x14ac:dyDescent="0.3">
      <c r="Q21" s="124"/>
      <c r="R21" s="124"/>
      <c r="S21" s="124"/>
    </row>
    <row r="22" spans="17:19" x14ac:dyDescent="0.3">
      <c r="Q22" s="125"/>
      <c r="R22" s="126"/>
      <c r="S22" s="126"/>
    </row>
    <row r="23" spans="17:19" x14ac:dyDescent="0.3">
      <c r="Q23" s="125"/>
      <c r="R23" s="126"/>
      <c r="S23" s="126"/>
    </row>
    <row r="26" spans="17:19" ht="18" x14ac:dyDescent="0.3">
      <c r="Q26" s="123"/>
    </row>
    <row r="27" spans="17:19" x14ac:dyDescent="0.3">
      <c r="Q27" s="127"/>
    </row>
    <row r="28" spans="17:19" x14ac:dyDescent="0.3">
      <c r="Q28" s="127"/>
    </row>
    <row r="29" spans="17:19" x14ac:dyDescent="0.3">
      <c r="R29" s="10"/>
    </row>
    <row r="30" spans="17:19" x14ac:dyDescent="0.3">
      <c r="R30" s="10"/>
    </row>
    <row r="31" spans="17:19" x14ac:dyDescent="0.3">
      <c r="R31" s="10"/>
    </row>
  </sheetData>
  <conditionalFormatting sqref="R29:R31">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F5EC6-1FDE-420F-B00C-850E8670F972}">
  <sheetPr codeName="Sheet16">
    <tabColor theme="3" tint="0.749992370372631"/>
  </sheetPr>
  <dimension ref="H51:K76"/>
  <sheetViews>
    <sheetView zoomScale="111" workbookViewId="0">
      <selection activeCell="P38" sqref="P38"/>
    </sheetView>
  </sheetViews>
  <sheetFormatPr defaultRowHeight="14.4" x14ac:dyDescent="0.3"/>
  <sheetData>
    <row r="51" customFormat="1" x14ac:dyDescent="0.3"/>
    <row r="75" spans="8:11" ht="15" thickBot="1" x14ac:dyDescent="0.35"/>
    <row r="76" spans="8:11" ht="48" thickBot="1" x14ac:dyDescent="0.95">
      <c r="H76" s="201" t="s">
        <v>132</v>
      </c>
      <c r="I76" s="153"/>
      <c r="J76" s="153"/>
      <c r="K76" s="15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3A56D-7E5B-4296-8D4B-D8CCDF905F82}">
  <sheetPr codeName="Sheet1"/>
  <dimension ref="A1:BI373"/>
  <sheetViews>
    <sheetView zoomScale="132" workbookViewId="0">
      <selection activeCell="Z2" sqref="Z2"/>
    </sheetView>
  </sheetViews>
  <sheetFormatPr defaultRowHeight="14.4" x14ac:dyDescent="0.3"/>
  <cols>
    <col min="1" max="1" width="11.109375" bestFit="1" customWidth="1"/>
    <col min="4" max="4" width="14.21875" style="12" customWidth="1"/>
    <col min="31" max="31" width="16.6640625" bestFit="1" customWidth="1"/>
  </cols>
  <sheetData>
    <row r="1" spans="1:61" ht="15" thickBot="1" x14ac:dyDescent="0.35">
      <c r="A1" s="202" t="s">
        <v>0</v>
      </c>
      <c r="B1" s="4" t="s">
        <v>1</v>
      </c>
      <c r="C1" s="4" t="s">
        <v>2</v>
      </c>
      <c r="D1" s="203" t="s">
        <v>63</v>
      </c>
      <c r="E1" s="4" t="s">
        <v>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5" t="s">
        <v>29</v>
      </c>
      <c r="AH1" s="155"/>
      <c r="AI1" s="155"/>
      <c r="AJ1" s="155"/>
      <c r="AK1" s="155"/>
      <c r="AL1" s="155"/>
      <c r="AM1" s="155"/>
      <c r="AN1" s="155"/>
      <c r="AO1" s="155"/>
      <c r="AP1" s="155"/>
      <c r="AQ1" s="155"/>
      <c r="AR1" s="155"/>
      <c r="AS1" s="155"/>
      <c r="AT1" s="155"/>
      <c r="AU1" s="155"/>
      <c r="AV1" s="155"/>
      <c r="AW1" s="155"/>
      <c r="AX1" s="155"/>
      <c r="AY1" s="155"/>
      <c r="AZ1" s="155"/>
      <c r="BA1" s="155"/>
      <c r="BB1" s="155"/>
      <c r="BC1" s="155"/>
      <c r="BD1" s="155"/>
      <c r="BE1" s="155"/>
      <c r="BF1" s="155"/>
      <c r="BG1" s="155"/>
      <c r="BH1" s="155"/>
      <c r="BI1" s="155"/>
    </row>
    <row r="2" spans="1:61" x14ac:dyDescent="0.3">
      <c r="A2" t="s">
        <v>30</v>
      </c>
      <c r="B2">
        <v>2013</v>
      </c>
      <c r="C2" t="s">
        <v>31</v>
      </c>
      <c r="D2" s="12">
        <f>DATE(B2,MONTH(1&amp;C2),1)</f>
        <v>41275</v>
      </c>
      <c r="E2">
        <v>107.5</v>
      </c>
      <c r="F2">
        <v>106.3</v>
      </c>
      <c r="G2">
        <v>108.1</v>
      </c>
      <c r="H2">
        <v>104.9</v>
      </c>
      <c r="I2">
        <v>106.1</v>
      </c>
      <c r="J2">
        <v>103.9</v>
      </c>
      <c r="K2">
        <v>101.9</v>
      </c>
      <c r="L2">
        <v>106.1</v>
      </c>
      <c r="M2">
        <v>106.8</v>
      </c>
      <c r="N2">
        <v>103.1</v>
      </c>
      <c r="O2">
        <v>104.8</v>
      </c>
      <c r="P2">
        <v>106.7</v>
      </c>
      <c r="Q2">
        <v>105.5</v>
      </c>
      <c r="R2">
        <v>105.1</v>
      </c>
      <c r="S2">
        <v>106.5</v>
      </c>
      <c r="T2">
        <v>105.8</v>
      </c>
      <c r="U2">
        <v>106.4</v>
      </c>
      <c r="V2">
        <f>AVERAGE(V3:V4)</f>
        <v>100.3</v>
      </c>
      <c r="W2">
        <v>105.5</v>
      </c>
      <c r="X2">
        <v>104.8</v>
      </c>
      <c r="Y2">
        <v>104</v>
      </c>
      <c r="Z2">
        <v>103.3</v>
      </c>
      <c r="AA2">
        <v>103.4</v>
      </c>
      <c r="AB2">
        <v>103.8</v>
      </c>
      <c r="AC2">
        <v>104.7</v>
      </c>
      <c r="AD2">
        <v>104</v>
      </c>
      <c r="AE2">
        <v>105.1</v>
      </c>
    </row>
    <row r="3" spans="1:61" x14ac:dyDescent="0.3">
      <c r="A3" t="s">
        <v>33</v>
      </c>
      <c r="B3">
        <v>2013</v>
      </c>
      <c r="C3" t="s">
        <v>31</v>
      </c>
      <c r="D3" s="12">
        <f t="shared" ref="D3:D66" si="0">DATE(B3,MONTH(1&amp;C3),1)</f>
        <v>41275</v>
      </c>
      <c r="E3">
        <v>110.5</v>
      </c>
      <c r="F3">
        <v>109.1</v>
      </c>
      <c r="G3">
        <v>113</v>
      </c>
      <c r="H3">
        <v>103.6</v>
      </c>
      <c r="I3">
        <v>103.4</v>
      </c>
      <c r="J3">
        <v>102.3</v>
      </c>
      <c r="K3">
        <v>102.9</v>
      </c>
      <c r="L3">
        <v>105.8</v>
      </c>
      <c r="M3">
        <v>105.1</v>
      </c>
      <c r="N3">
        <v>101.8</v>
      </c>
      <c r="O3">
        <v>105.1</v>
      </c>
      <c r="P3">
        <v>107.9</v>
      </c>
      <c r="Q3">
        <v>105.9</v>
      </c>
      <c r="R3">
        <v>105.2</v>
      </c>
      <c r="S3">
        <v>105.9</v>
      </c>
      <c r="T3">
        <v>105</v>
      </c>
      <c r="U3">
        <v>105.8</v>
      </c>
      <c r="V3">
        <v>100.3</v>
      </c>
      <c r="W3">
        <v>105.4</v>
      </c>
      <c r="X3">
        <v>104.8</v>
      </c>
      <c r="Y3">
        <v>104.1</v>
      </c>
      <c r="Z3">
        <v>103.2</v>
      </c>
      <c r="AA3">
        <v>102.9</v>
      </c>
      <c r="AB3">
        <v>103.5</v>
      </c>
      <c r="AC3">
        <v>104.3</v>
      </c>
      <c r="AD3">
        <v>103.7</v>
      </c>
      <c r="AE3">
        <v>104</v>
      </c>
    </row>
    <row r="4" spans="1:61" x14ac:dyDescent="0.3">
      <c r="A4" t="s">
        <v>34</v>
      </c>
      <c r="B4">
        <v>2013</v>
      </c>
      <c r="C4" t="s">
        <v>31</v>
      </c>
      <c r="D4" s="12">
        <f t="shared" si="0"/>
        <v>41275</v>
      </c>
      <c r="E4">
        <v>108.4</v>
      </c>
      <c r="F4">
        <v>107.3</v>
      </c>
      <c r="G4">
        <v>110</v>
      </c>
      <c r="H4">
        <v>104.4</v>
      </c>
      <c r="I4">
        <v>105.1</v>
      </c>
      <c r="J4">
        <v>103.2</v>
      </c>
      <c r="K4">
        <v>102.2</v>
      </c>
      <c r="L4">
        <v>106</v>
      </c>
      <c r="M4">
        <v>106.2</v>
      </c>
      <c r="N4">
        <v>102.7</v>
      </c>
      <c r="O4">
        <v>104.9</v>
      </c>
      <c r="P4">
        <v>107.3</v>
      </c>
      <c r="Q4">
        <v>105.6</v>
      </c>
      <c r="R4">
        <v>105.1</v>
      </c>
      <c r="S4">
        <v>106.3</v>
      </c>
      <c r="T4">
        <v>105.5</v>
      </c>
      <c r="U4">
        <v>106.2</v>
      </c>
      <c r="V4">
        <v>100.3</v>
      </c>
      <c r="W4">
        <v>105.5</v>
      </c>
      <c r="X4">
        <v>104.8</v>
      </c>
      <c r="Y4">
        <v>104</v>
      </c>
      <c r="Z4">
        <v>103.2</v>
      </c>
      <c r="AA4">
        <v>103.1</v>
      </c>
      <c r="AB4">
        <v>103.6</v>
      </c>
      <c r="AC4">
        <v>104.5</v>
      </c>
      <c r="AD4">
        <v>103.9</v>
      </c>
      <c r="AE4">
        <v>104.6</v>
      </c>
    </row>
    <row r="5" spans="1:61" x14ac:dyDescent="0.3">
      <c r="A5" t="s">
        <v>30</v>
      </c>
      <c r="B5">
        <v>2013</v>
      </c>
      <c r="C5" t="s">
        <v>35</v>
      </c>
      <c r="D5" s="12">
        <f t="shared" si="0"/>
        <v>41306</v>
      </c>
      <c r="E5">
        <v>109.2</v>
      </c>
      <c r="F5">
        <v>108.7</v>
      </c>
      <c r="G5">
        <v>110.2</v>
      </c>
      <c r="H5">
        <v>105.4</v>
      </c>
      <c r="I5">
        <v>106.7</v>
      </c>
      <c r="J5">
        <v>104</v>
      </c>
      <c r="K5">
        <v>102.4</v>
      </c>
      <c r="L5">
        <v>105.9</v>
      </c>
      <c r="M5">
        <v>105.7</v>
      </c>
      <c r="N5">
        <v>103.1</v>
      </c>
      <c r="O5">
        <v>105.1</v>
      </c>
      <c r="P5">
        <v>107.7</v>
      </c>
      <c r="Q5">
        <v>106.3</v>
      </c>
      <c r="R5">
        <v>105.6</v>
      </c>
      <c r="S5">
        <v>107.1</v>
      </c>
      <c r="T5">
        <v>106.3</v>
      </c>
      <c r="U5">
        <v>107</v>
      </c>
      <c r="V5">
        <f>AVERAGE(V6:V7)</f>
        <v>100.4</v>
      </c>
      <c r="W5">
        <v>106.2</v>
      </c>
      <c r="X5">
        <v>105.2</v>
      </c>
      <c r="Y5">
        <v>104.4</v>
      </c>
      <c r="Z5">
        <v>103.9</v>
      </c>
      <c r="AA5">
        <v>104</v>
      </c>
      <c r="AB5">
        <v>104.1</v>
      </c>
      <c r="AC5">
        <v>104.6</v>
      </c>
      <c r="AD5">
        <v>104.4</v>
      </c>
      <c r="AE5">
        <v>105.8</v>
      </c>
    </row>
    <row r="6" spans="1:61" x14ac:dyDescent="0.3">
      <c r="A6" t="s">
        <v>33</v>
      </c>
      <c r="B6">
        <v>2013</v>
      </c>
      <c r="C6" t="s">
        <v>35</v>
      </c>
      <c r="D6" s="12">
        <f t="shared" si="0"/>
        <v>41306</v>
      </c>
      <c r="E6">
        <v>112.9</v>
      </c>
      <c r="F6">
        <v>112.9</v>
      </c>
      <c r="G6">
        <v>116.9</v>
      </c>
      <c r="H6">
        <v>104</v>
      </c>
      <c r="I6">
        <v>103.5</v>
      </c>
      <c r="J6">
        <v>103.1</v>
      </c>
      <c r="K6">
        <v>104.9</v>
      </c>
      <c r="L6">
        <v>104.1</v>
      </c>
      <c r="M6">
        <v>103.8</v>
      </c>
      <c r="N6">
        <v>102.3</v>
      </c>
      <c r="O6">
        <v>106</v>
      </c>
      <c r="P6">
        <v>109</v>
      </c>
      <c r="Q6">
        <v>107.2</v>
      </c>
      <c r="R6">
        <v>106</v>
      </c>
      <c r="S6">
        <v>106.6</v>
      </c>
      <c r="T6">
        <v>105.5</v>
      </c>
      <c r="U6">
        <v>106.4</v>
      </c>
      <c r="V6">
        <v>100.4</v>
      </c>
      <c r="W6">
        <v>105.7</v>
      </c>
      <c r="X6">
        <v>105.2</v>
      </c>
      <c r="Y6">
        <v>104.7</v>
      </c>
      <c r="Z6">
        <v>104.4</v>
      </c>
      <c r="AA6">
        <v>103.3</v>
      </c>
      <c r="AB6">
        <v>103.7</v>
      </c>
      <c r="AC6">
        <v>104.3</v>
      </c>
      <c r="AD6">
        <v>104.3</v>
      </c>
      <c r="AE6">
        <v>104.7</v>
      </c>
    </row>
    <row r="7" spans="1:61" x14ac:dyDescent="0.3">
      <c r="A7" t="s">
        <v>34</v>
      </c>
      <c r="B7">
        <v>2013</v>
      </c>
      <c r="C7" t="s">
        <v>35</v>
      </c>
      <c r="D7" s="12">
        <f t="shared" si="0"/>
        <v>41306</v>
      </c>
      <c r="E7">
        <v>110.4</v>
      </c>
      <c r="F7">
        <v>110.2</v>
      </c>
      <c r="G7">
        <v>112.8</v>
      </c>
      <c r="H7">
        <v>104.9</v>
      </c>
      <c r="I7">
        <v>105.5</v>
      </c>
      <c r="J7">
        <v>103.6</v>
      </c>
      <c r="K7">
        <v>103.2</v>
      </c>
      <c r="L7">
        <v>105.3</v>
      </c>
      <c r="M7">
        <v>105.1</v>
      </c>
      <c r="N7">
        <v>102.8</v>
      </c>
      <c r="O7">
        <v>105.5</v>
      </c>
      <c r="P7">
        <v>108.3</v>
      </c>
      <c r="Q7">
        <v>106.6</v>
      </c>
      <c r="R7">
        <v>105.7</v>
      </c>
      <c r="S7">
        <v>106.9</v>
      </c>
      <c r="T7">
        <v>106</v>
      </c>
      <c r="U7">
        <v>106.8</v>
      </c>
      <c r="V7">
        <v>100.4</v>
      </c>
      <c r="W7">
        <v>106</v>
      </c>
      <c r="X7">
        <v>105.2</v>
      </c>
      <c r="Y7">
        <v>104.5</v>
      </c>
      <c r="Z7">
        <v>104.2</v>
      </c>
      <c r="AA7">
        <v>103.6</v>
      </c>
      <c r="AB7">
        <v>103.9</v>
      </c>
      <c r="AC7">
        <v>104.5</v>
      </c>
      <c r="AD7">
        <v>104.4</v>
      </c>
      <c r="AE7">
        <v>105.3</v>
      </c>
    </row>
    <row r="8" spans="1:61" x14ac:dyDescent="0.3">
      <c r="A8" t="s">
        <v>30</v>
      </c>
      <c r="B8">
        <v>2013</v>
      </c>
      <c r="C8" t="s">
        <v>36</v>
      </c>
      <c r="D8" s="12">
        <f t="shared" si="0"/>
        <v>41334</v>
      </c>
      <c r="E8">
        <v>110.2</v>
      </c>
      <c r="F8">
        <v>108.8</v>
      </c>
      <c r="G8">
        <v>109.9</v>
      </c>
      <c r="H8">
        <v>105.6</v>
      </c>
      <c r="I8">
        <v>106.2</v>
      </c>
      <c r="J8">
        <v>105.7</v>
      </c>
      <c r="K8">
        <v>101.4</v>
      </c>
      <c r="L8">
        <v>105.7</v>
      </c>
      <c r="M8">
        <v>105</v>
      </c>
      <c r="N8">
        <v>103.3</v>
      </c>
      <c r="O8">
        <v>105.6</v>
      </c>
      <c r="P8">
        <v>108.2</v>
      </c>
      <c r="Q8">
        <v>106.6</v>
      </c>
      <c r="R8">
        <v>106.5</v>
      </c>
      <c r="S8">
        <v>107.6</v>
      </c>
      <c r="T8">
        <v>106.8</v>
      </c>
      <c r="U8">
        <v>107.5</v>
      </c>
      <c r="V8">
        <f>AVERAGE(V9:V10)</f>
        <v>100.4</v>
      </c>
      <c r="W8">
        <v>106.1</v>
      </c>
      <c r="X8">
        <v>105.6</v>
      </c>
      <c r="Y8">
        <v>104.7</v>
      </c>
      <c r="Z8">
        <v>104.6</v>
      </c>
      <c r="AA8">
        <v>104</v>
      </c>
      <c r="AB8">
        <v>104.3</v>
      </c>
      <c r="AC8">
        <v>104.3</v>
      </c>
      <c r="AD8">
        <v>104.6</v>
      </c>
      <c r="AE8">
        <v>106</v>
      </c>
    </row>
    <row r="9" spans="1:61" x14ac:dyDescent="0.3">
      <c r="A9" t="s">
        <v>33</v>
      </c>
      <c r="B9">
        <v>2013</v>
      </c>
      <c r="C9" t="s">
        <v>36</v>
      </c>
      <c r="D9" s="12">
        <f t="shared" si="0"/>
        <v>41334</v>
      </c>
      <c r="E9">
        <v>113.9</v>
      </c>
      <c r="F9">
        <v>111.4</v>
      </c>
      <c r="G9">
        <v>113.2</v>
      </c>
      <c r="H9">
        <v>104.3</v>
      </c>
      <c r="I9">
        <v>102.7</v>
      </c>
      <c r="J9">
        <v>104.9</v>
      </c>
      <c r="K9">
        <v>103.8</v>
      </c>
      <c r="L9">
        <v>103.5</v>
      </c>
      <c r="M9">
        <v>102.6</v>
      </c>
      <c r="N9">
        <v>102.4</v>
      </c>
      <c r="O9">
        <v>107</v>
      </c>
      <c r="P9">
        <v>109.8</v>
      </c>
      <c r="Q9">
        <v>107.3</v>
      </c>
      <c r="R9">
        <v>106.8</v>
      </c>
      <c r="S9">
        <v>107.2</v>
      </c>
      <c r="T9">
        <v>106</v>
      </c>
      <c r="U9">
        <v>107</v>
      </c>
      <c r="V9">
        <v>100.4</v>
      </c>
      <c r="W9">
        <v>106</v>
      </c>
      <c r="X9">
        <v>105.7</v>
      </c>
      <c r="Y9">
        <v>105.2</v>
      </c>
      <c r="Z9">
        <v>105.5</v>
      </c>
      <c r="AA9">
        <v>103.5</v>
      </c>
      <c r="AB9">
        <v>103.8</v>
      </c>
      <c r="AC9">
        <v>104.2</v>
      </c>
      <c r="AD9">
        <v>104.9</v>
      </c>
      <c r="AE9">
        <v>105</v>
      </c>
    </row>
    <row r="10" spans="1:61" x14ac:dyDescent="0.3">
      <c r="A10" t="s">
        <v>34</v>
      </c>
      <c r="B10">
        <v>2013</v>
      </c>
      <c r="C10" t="s">
        <v>36</v>
      </c>
      <c r="D10" s="12">
        <f t="shared" si="0"/>
        <v>41334</v>
      </c>
      <c r="E10">
        <v>111.4</v>
      </c>
      <c r="F10">
        <v>109.7</v>
      </c>
      <c r="G10">
        <v>111.2</v>
      </c>
      <c r="H10">
        <v>105.1</v>
      </c>
      <c r="I10">
        <v>104.9</v>
      </c>
      <c r="J10">
        <v>105.3</v>
      </c>
      <c r="K10">
        <v>102.2</v>
      </c>
      <c r="L10">
        <v>105</v>
      </c>
      <c r="M10">
        <v>104.2</v>
      </c>
      <c r="N10">
        <v>103</v>
      </c>
      <c r="O10">
        <v>106.2</v>
      </c>
      <c r="P10">
        <v>108.9</v>
      </c>
      <c r="Q10">
        <v>106.9</v>
      </c>
      <c r="R10">
        <v>106.6</v>
      </c>
      <c r="S10">
        <v>107.4</v>
      </c>
      <c r="T10">
        <v>106.5</v>
      </c>
      <c r="U10">
        <v>107.3</v>
      </c>
      <c r="V10">
        <v>100.4</v>
      </c>
      <c r="W10">
        <v>106.1</v>
      </c>
      <c r="X10">
        <v>105.6</v>
      </c>
      <c r="Y10">
        <v>104.9</v>
      </c>
      <c r="Z10">
        <v>105.1</v>
      </c>
      <c r="AA10">
        <v>103.7</v>
      </c>
      <c r="AB10">
        <v>104</v>
      </c>
      <c r="AC10">
        <v>104.3</v>
      </c>
      <c r="AD10">
        <v>104.7</v>
      </c>
      <c r="AE10">
        <v>105.5</v>
      </c>
    </row>
    <row r="11" spans="1:61" x14ac:dyDescent="0.3">
      <c r="A11" t="s">
        <v>30</v>
      </c>
      <c r="B11">
        <v>2013</v>
      </c>
      <c r="C11" t="s">
        <v>37</v>
      </c>
      <c r="D11" s="12">
        <f t="shared" si="0"/>
        <v>41365</v>
      </c>
      <c r="E11">
        <v>110.2</v>
      </c>
      <c r="F11">
        <v>109.5</v>
      </c>
      <c r="G11">
        <v>106.9</v>
      </c>
      <c r="H11">
        <v>106.3</v>
      </c>
      <c r="I11">
        <v>105.7</v>
      </c>
      <c r="J11">
        <v>108.3</v>
      </c>
      <c r="K11">
        <v>103.4</v>
      </c>
      <c r="L11">
        <v>105.7</v>
      </c>
      <c r="M11">
        <v>104.2</v>
      </c>
      <c r="N11">
        <v>103.2</v>
      </c>
      <c r="O11">
        <v>106.5</v>
      </c>
      <c r="P11">
        <v>108.8</v>
      </c>
      <c r="Q11">
        <v>107.1</v>
      </c>
      <c r="R11">
        <v>107.1</v>
      </c>
      <c r="S11">
        <v>108.1</v>
      </c>
      <c r="T11">
        <v>107.4</v>
      </c>
      <c r="U11">
        <v>108</v>
      </c>
      <c r="V11">
        <f>AVERAGE(V12:V13)</f>
        <v>100.5</v>
      </c>
      <c r="W11">
        <v>106.5</v>
      </c>
      <c r="X11">
        <v>106.1</v>
      </c>
      <c r="Y11">
        <v>105.1</v>
      </c>
      <c r="Z11">
        <v>104.4</v>
      </c>
      <c r="AA11">
        <v>104.5</v>
      </c>
      <c r="AB11">
        <v>104.8</v>
      </c>
      <c r="AC11">
        <v>102.7</v>
      </c>
      <c r="AD11">
        <v>104.6</v>
      </c>
      <c r="AE11">
        <v>106.4</v>
      </c>
    </row>
    <row r="12" spans="1:61" x14ac:dyDescent="0.3">
      <c r="A12" t="s">
        <v>33</v>
      </c>
      <c r="B12">
        <v>2013</v>
      </c>
      <c r="C12" t="s">
        <v>37</v>
      </c>
      <c r="D12" s="12">
        <f t="shared" si="0"/>
        <v>41365</v>
      </c>
      <c r="E12">
        <v>114.6</v>
      </c>
      <c r="F12">
        <v>113.4</v>
      </c>
      <c r="G12">
        <v>106</v>
      </c>
      <c r="H12">
        <v>104.7</v>
      </c>
      <c r="I12">
        <v>102.1</v>
      </c>
      <c r="J12">
        <v>109.5</v>
      </c>
      <c r="K12">
        <v>109.7</v>
      </c>
      <c r="L12">
        <v>104.6</v>
      </c>
      <c r="M12">
        <v>102</v>
      </c>
      <c r="N12">
        <v>103.5</v>
      </c>
      <c r="O12">
        <v>108.2</v>
      </c>
      <c r="P12">
        <v>110.6</v>
      </c>
      <c r="Q12">
        <v>108.8</v>
      </c>
      <c r="R12">
        <v>108.5</v>
      </c>
      <c r="S12">
        <v>107.9</v>
      </c>
      <c r="T12">
        <v>106.4</v>
      </c>
      <c r="U12">
        <v>107.7</v>
      </c>
      <c r="V12">
        <v>100.5</v>
      </c>
      <c r="W12">
        <v>106.4</v>
      </c>
      <c r="X12">
        <v>106.5</v>
      </c>
      <c r="Y12">
        <v>105.7</v>
      </c>
      <c r="Z12">
        <v>105</v>
      </c>
      <c r="AA12">
        <v>104</v>
      </c>
      <c r="AB12">
        <v>105.2</v>
      </c>
      <c r="AC12">
        <v>103.2</v>
      </c>
      <c r="AD12">
        <v>105.1</v>
      </c>
      <c r="AE12">
        <v>105.7</v>
      </c>
    </row>
    <row r="13" spans="1:61" x14ac:dyDescent="0.3">
      <c r="A13" t="s">
        <v>34</v>
      </c>
      <c r="B13">
        <v>2013</v>
      </c>
      <c r="C13" t="s">
        <v>37</v>
      </c>
      <c r="D13" s="12">
        <f t="shared" si="0"/>
        <v>41365</v>
      </c>
      <c r="E13">
        <v>111.6</v>
      </c>
      <c r="F13">
        <v>110.9</v>
      </c>
      <c r="G13">
        <v>106.6</v>
      </c>
      <c r="H13">
        <v>105.7</v>
      </c>
      <c r="I13">
        <v>104.4</v>
      </c>
      <c r="J13">
        <v>108.9</v>
      </c>
      <c r="K13">
        <v>105.5</v>
      </c>
      <c r="L13">
        <v>105.3</v>
      </c>
      <c r="M13">
        <v>103.5</v>
      </c>
      <c r="N13">
        <v>103.3</v>
      </c>
      <c r="O13">
        <v>107.2</v>
      </c>
      <c r="P13">
        <v>109.6</v>
      </c>
      <c r="Q13">
        <v>107.7</v>
      </c>
      <c r="R13">
        <v>107.5</v>
      </c>
      <c r="S13">
        <v>108</v>
      </c>
      <c r="T13">
        <v>107</v>
      </c>
      <c r="U13">
        <v>107.9</v>
      </c>
      <c r="V13">
        <v>100.5</v>
      </c>
      <c r="W13">
        <v>106.5</v>
      </c>
      <c r="X13">
        <v>106.3</v>
      </c>
      <c r="Y13">
        <v>105.3</v>
      </c>
      <c r="Z13">
        <v>104.7</v>
      </c>
      <c r="AA13">
        <v>104.2</v>
      </c>
      <c r="AB13">
        <v>105</v>
      </c>
      <c r="AC13">
        <v>102.9</v>
      </c>
      <c r="AD13">
        <v>104.8</v>
      </c>
      <c r="AE13">
        <v>106.1</v>
      </c>
    </row>
    <row r="14" spans="1:61" x14ac:dyDescent="0.3">
      <c r="A14" t="s">
        <v>30</v>
      </c>
      <c r="B14">
        <v>2013</v>
      </c>
      <c r="C14" t="s">
        <v>38</v>
      </c>
      <c r="D14" s="12">
        <f t="shared" si="0"/>
        <v>41395</v>
      </c>
      <c r="E14">
        <v>110.9</v>
      </c>
      <c r="F14">
        <v>109.8</v>
      </c>
      <c r="G14">
        <v>105.9</v>
      </c>
      <c r="H14">
        <v>107.5</v>
      </c>
      <c r="I14">
        <v>105.3</v>
      </c>
      <c r="J14">
        <v>108.1</v>
      </c>
      <c r="K14">
        <v>107.3</v>
      </c>
      <c r="L14">
        <v>106.1</v>
      </c>
      <c r="M14">
        <v>103.7</v>
      </c>
      <c r="N14">
        <v>104</v>
      </c>
      <c r="O14">
        <v>107.4</v>
      </c>
      <c r="P14">
        <v>109.9</v>
      </c>
      <c r="Q14">
        <v>108.1</v>
      </c>
      <c r="R14">
        <v>108.1</v>
      </c>
      <c r="S14">
        <v>108.8</v>
      </c>
      <c r="T14">
        <v>107.9</v>
      </c>
      <c r="U14">
        <v>108.6</v>
      </c>
      <c r="V14">
        <f>AVERAGE(V15:V16)</f>
        <v>100.5</v>
      </c>
      <c r="W14">
        <v>107.5</v>
      </c>
      <c r="X14">
        <v>106.8</v>
      </c>
      <c r="Y14">
        <v>105.7</v>
      </c>
      <c r="Z14">
        <v>104.1</v>
      </c>
      <c r="AA14">
        <v>105</v>
      </c>
      <c r="AB14">
        <v>105.5</v>
      </c>
      <c r="AC14">
        <v>102.1</v>
      </c>
      <c r="AD14">
        <v>104.8</v>
      </c>
      <c r="AE14">
        <v>107.2</v>
      </c>
    </row>
    <row r="15" spans="1:61" x14ac:dyDescent="0.3">
      <c r="A15" t="s">
        <v>33</v>
      </c>
      <c r="B15">
        <v>2013</v>
      </c>
      <c r="C15" t="s">
        <v>38</v>
      </c>
      <c r="D15" s="12">
        <f t="shared" si="0"/>
        <v>41395</v>
      </c>
      <c r="E15">
        <v>115.4</v>
      </c>
      <c r="F15">
        <v>114.2</v>
      </c>
      <c r="G15">
        <v>102.7</v>
      </c>
      <c r="H15">
        <v>105.5</v>
      </c>
      <c r="I15">
        <v>101.5</v>
      </c>
      <c r="J15">
        <v>110.6</v>
      </c>
      <c r="K15">
        <v>123.7</v>
      </c>
      <c r="L15">
        <v>105.2</v>
      </c>
      <c r="M15">
        <v>101.9</v>
      </c>
      <c r="N15">
        <v>105</v>
      </c>
      <c r="O15">
        <v>109.1</v>
      </c>
      <c r="P15">
        <v>111.3</v>
      </c>
      <c r="Q15">
        <v>111.1</v>
      </c>
      <c r="R15">
        <v>109.8</v>
      </c>
      <c r="S15">
        <v>108.5</v>
      </c>
      <c r="T15">
        <v>106.7</v>
      </c>
      <c r="U15">
        <v>108.3</v>
      </c>
      <c r="V15">
        <v>100.5</v>
      </c>
      <c r="W15">
        <v>107.2</v>
      </c>
      <c r="X15">
        <v>107.1</v>
      </c>
      <c r="Y15">
        <v>106.2</v>
      </c>
      <c r="Z15">
        <v>103.9</v>
      </c>
      <c r="AA15">
        <v>104.6</v>
      </c>
      <c r="AB15">
        <v>105.7</v>
      </c>
      <c r="AC15">
        <v>102.6</v>
      </c>
      <c r="AD15">
        <v>104.9</v>
      </c>
      <c r="AE15">
        <v>106.6</v>
      </c>
    </row>
    <row r="16" spans="1:61" x14ac:dyDescent="0.3">
      <c r="A16" t="s">
        <v>34</v>
      </c>
      <c r="B16">
        <v>2013</v>
      </c>
      <c r="C16" t="s">
        <v>38</v>
      </c>
      <c r="D16" s="12">
        <f t="shared" si="0"/>
        <v>41395</v>
      </c>
      <c r="E16">
        <v>112.3</v>
      </c>
      <c r="F16">
        <v>111.3</v>
      </c>
      <c r="G16">
        <v>104.7</v>
      </c>
      <c r="H16">
        <v>106.8</v>
      </c>
      <c r="I16">
        <v>103.9</v>
      </c>
      <c r="J16">
        <v>109.3</v>
      </c>
      <c r="K16">
        <v>112.9</v>
      </c>
      <c r="L16">
        <v>105.8</v>
      </c>
      <c r="M16">
        <v>103.1</v>
      </c>
      <c r="N16">
        <v>104.3</v>
      </c>
      <c r="O16">
        <v>108.1</v>
      </c>
      <c r="P16">
        <v>110.5</v>
      </c>
      <c r="Q16">
        <v>109.2</v>
      </c>
      <c r="R16">
        <v>108.6</v>
      </c>
      <c r="S16">
        <v>108.7</v>
      </c>
      <c r="T16">
        <v>107.4</v>
      </c>
      <c r="U16">
        <v>108.5</v>
      </c>
      <c r="V16">
        <v>100.5</v>
      </c>
      <c r="W16">
        <v>107.4</v>
      </c>
      <c r="X16">
        <v>106.9</v>
      </c>
      <c r="Y16">
        <v>105.9</v>
      </c>
      <c r="Z16">
        <v>104</v>
      </c>
      <c r="AA16">
        <v>104.8</v>
      </c>
      <c r="AB16">
        <v>105.6</v>
      </c>
      <c r="AC16">
        <v>102.3</v>
      </c>
      <c r="AD16">
        <v>104.8</v>
      </c>
      <c r="AE16">
        <v>106.9</v>
      </c>
    </row>
    <row r="17" spans="1:31" x14ac:dyDescent="0.3">
      <c r="A17" t="s">
        <v>30</v>
      </c>
      <c r="B17">
        <v>2013</v>
      </c>
      <c r="C17" t="s">
        <v>39</v>
      </c>
      <c r="D17" s="12">
        <f t="shared" si="0"/>
        <v>41426</v>
      </c>
      <c r="E17">
        <v>112.3</v>
      </c>
      <c r="F17">
        <v>112.1</v>
      </c>
      <c r="G17">
        <v>108.1</v>
      </c>
      <c r="H17">
        <v>108.3</v>
      </c>
      <c r="I17">
        <v>105.9</v>
      </c>
      <c r="J17">
        <v>109.2</v>
      </c>
      <c r="K17">
        <v>118</v>
      </c>
      <c r="L17">
        <v>106.8</v>
      </c>
      <c r="M17">
        <v>104.1</v>
      </c>
      <c r="N17">
        <v>105.4</v>
      </c>
      <c r="O17">
        <v>108.2</v>
      </c>
      <c r="P17">
        <v>111</v>
      </c>
      <c r="Q17">
        <v>110.6</v>
      </c>
      <c r="R17">
        <v>109</v>
      </c>
      <c r="S17">
        <v>109.7</v>
      </c>
      <c r="T17">
        <v>108.8</v>
      </c>
      <c r="U17">
        <v>109.5</v>
      </c>
      <c r="V17">
        <f>AVERAGE(V18:V19)</f>
        <v>106.6</v>
      </c>
      <c r="W17">
        <v>108.5</v>
      </c>
      <c r="X17">
        <v>107.5</v>
      </c>
      <c r="Y17">
        <v>106.3</v>
      </c>
      <c r="Z17">
        <v>105</v>
      </c>
      <c r="AA17">
        <v>105.6</v>
      </c>
      <c r="AB17">
        <v>106.5</v>
      </c>
      <c r="AC17">
        <v>102.5</v>
      </c>
      <c r="AD17">
        <v>105.5</v>
      </c>
      <c r="AE17">
        <v>108.9</v>
      </c>
    </row>
    <row r="18" spans="1:31" x14ac:dyDescent="0.3">
      <c r="A18" t="s">
        <v>33</v>
      </c>
      <c r="B18">
        <v>2013</v>
      </c>
      <c r="C18" t="s">
        <v>39</v>
      </c>
      <c r="D18" s="12">
        <f t="shared" si="0"/>
        <v>41426</v>
      </c>
      <c r="E18">
        <v>117</v>
      </c>
      <c r="F18">
        <v>120.1</v>
      </c>
      <c r="G18">
        <v>112.5</v>
      </c>
      <c r="H18">
        <v>107.3</v>
      </c>
      <c r="I18">
        <v>101.3</v>
      </c>
      <c r="J18">
        <v>112.4</v>
      </c>
      <c r="K18">
        <v>143.6</v>
      </c>
      <c r="L18">
        <v>105.4</v>
      </c>
      <c r="M18">
        <v>101.4</v>
      </c>
      <c r="N18">
        <v>106.4</v>
      </c>
      <c r="O18">
        <v>110</v>
      </c>
      <c r="P18">
        <v>112.2</v>
      </c>
      <c r="Q18">
        <v>115</v>
      </c>
      <c r="R18">
        <v>110.9</v>
      </c>
      <c r="S18">
        <v>109.2</v>
      </c>
      <c r="T18">
        <v>107.2</v>
      </c>
      <c r="U18">
        <v>108.9</v>
      </c>
      <c r="V18">
        <v>106.6</v>
      </c>
      <c r="W18">
        <v>108</v>
      </c>
      <c r="X18">
        <v>107.7</v>
      </c>
      <c r="Y18">
        <v>106.5</v>
      </c>
      <c r="Z18">
        <v>105.2</v>
      </c>
      <c r="AA18">
        <v>105.2</v>
      </c>
      <c r="AB18">
        <v>108.1</v>
      </c>
      <c r="AC18">
        <v>103.3</v>
      </c>
      <c r="AD18">
        <v>106.1</v>
      </c>
      <c r="AE18">
        <v>109.7</v>
      </c>
    </row>
    <row r="19" spans="1:31" x14ac:dyDescent="0.3">
      <c r="A19" t="s">
        <v>34</v>
      </c>
      <c r="B19">
        <v>2013</v>
      </c>
      <c r="C19" t="s">
        <v>39</v>
      </c>
      <c r="D19" s="12">
        <f t="shared" si="0"/>
        <v>41426</v>
      </c>
      <c r="E19">
        <v>113.8</v>
      </c>
      <c r="F19">
        <v>114.9</v>
      </c>
      <c r="G19">
        <v>109.8</v>
      </c>
      <c r="H19">
        <v>107.9</v>
      </c>
      <c r="I19">
        <v>104.2</v>
      </c>
      <c r="J19">
        <v>110.7</v>
      </c>
      <c r="K19">
        <v>126.7</v>
      </c>
      <c r="L19">
        <v>106.3</v>
      </c>
      <c r="M19">
        <v>103.2</v>
      </c>
      <c r="N19">
        <v>105.7</v>
      </c>
      <c r="O19">
        <v>109</v>
      </c>
      <c r="P19">
        <v>111.6</v>
      </c>
      <c r="Q19">
        <v>112.2</v>
      </c>
      <c r="R19">
        <v>109.5</v>
      </c>
      <c r="S19">
        <v>109.5</v>
      </c>
      <c r="T19">
        <v>108.1</v>
      </c>
      <c r="U19">
        <v>109.3</v>
      </c>
      <c r="V19">
        <v>106.6</v>
      </c>
      <c r="W19">
        <v>108.3</v>
      </c>
      <c r="X19">
        <v>107.6</v>
      </c>
      <c r="Y19">
        <v>106.4</v>
      </c>
      <c r="Z19">
        <v>105.1</v>
      </c>
      <c r="AA19">
        <v>105.4</v>
      </c>
      <c r="AB19">
        <v>107.4</v>
      </c>
      <c r="AC19">
        <v>102.8</v>
      </c>
      <c r="AD19">
        <v>105.8</v>
      </c>
      <c r="AE19">
        <v>109.3</v>
      </c>
    </row>
    <row r="20" spans="1:31" x14ac:dyDescent="0.3">
      <c r="A20" t="s">
        <v>30</v>
      </c>
      <c r="B20">
        <v>2013</v>
      </c>
      <c r="C20" t="s">
        <v>40</v>
      </c>
      <c r="D20" s="12">
        <f t="shared" si="0"/>
        <v>41456</v>
      </c>
      <c r="E20">
        <v>113.4</v>
      </c>
      <c r="F20">
        <v>114.9</v>
      </c>
      <c r="G20">
        <v>110.5</v>
      </c>
      <c r="H20">
        <v>109.3</v>
      </c>
      <c r="I20">
        <v>106.2</v>
      </c>
      <c r="J20">
        <v>110.3</v>
      </c>
      <c r="K20">
        <v>129.19999999999999</v>
      </c>
      <c r="L20">
        <v>107.1</v>
      </c>
      <c r="M20">
        <v>104.3</v>
      </c>
      <c r="N20">
        <v>106.4</v>
      </c>
      <c r="O20">
        <v>109.1</v>
      </c>
      <c r="P20">
        <v>112.1</v>
      </c>
      <c r="Q20">
        <v>113.1</v>
      </c>
      <c r="R20">
        <v>109.8</v>
      </c>
      <c r="S20">
        <v>110.5</v>
      </c>
      <c r="T20">
        <v>109.5</v>
      </c>
      <c r="U20">
        <v>110.3</v>
      </c>
      <c r="V20">
        <f>AVERAGE(V21:V22)</f>
        <v>107.7</v>
      </c>
      <c r="W20">
        <v>109.5</v>
      </c>
      <c r="X20">
        <v>108.3</v>
      </c>
      <c r="Y20">
        <v>106.9</v>
      </c>
      <c r="Z20">
        <v>106.8</v>
      </c>
      <c r="AA20">
        <v>106.4</v>
      </c>
      <c r="AB20">
        <v>107.8</v>
      </c>
      <c r="AC20">
        <v>102.5</v>
      </c>
      <c r="AD20">
        <v>106.5</v>
      </c>
      <c r="AE20">
        <v>110.7</v>
      </c>
    </row>
    <row r="21" spans="1:31" x14ac:dyDescent="0.3">
      <c r="A21" t="s">
        <v>33</v>
      </c>
      <c r="B21">
        <v>2013</v>
      </c>
      <c r="C21" t="s">
        <v>40</v>
      </c>
      <c r="D21" s="12">
        <f t="shared" si="0"/>
        <v>41456</v>
      </c>
      <c r="E21">
        <v>117.8</v>
      </c>
      <c r="F21">
        <v>119.2</v>
      </c>
      <c r="G21">
        <v>114</v>
      </c>
      <c r="H21">
        <v>108.3</v>
      </c>
      <c r="I21">
        <v>101.1</v>
      </c>
      <c r="J21">
        <v>113.2</v>
      </c>
      <c r="K21">
        <v>160.9</v>
      </c>
      <c r="L21">
        <v>105.1</v>
      </c>
      <c r="M21">
        <v>101.3</v>
      </c>
      <c r="N21">
        <v>107.5</v>
      </c>
      <c r="O21">
        <v>110.4</v>
      </c>
      <c r="P21">
        <v>113.1</v>
      </c>
      <c r="Q21">
        <v>117.5</v>
      </c>
      <c r="R21">
        <v>111.7</v>
      </c>
      <c r="S21">
        <v>109.8</v>
      </c>
      <c r="T21">
        <v>107.8</v>
      </c>
      <c r="U21">
        <v>109.5</v>
      </c>
      <c r="V21">
        <v>107.7</v>
      </c>
      <c r="W21">
        <v>108.6</v>
      </c>
      <c r="X21">
        <v>108.1</v>
      </c>
      <c r="Y21">
        <v>107.1</v>
      </c>
      <c r="Z21">
        <v>107.3</v>
      </c>
      <c r="AA21">
        <v>105.9</v>
      </c>
      <c r="AB21">
        <v>110.1</v>
      </c>
      <c r="AC21">
        <v>103.2</v>
      </c>
      <c r="AD21">
        <v>107.3</v>
      </c>
      <c r="AE21">
        <v>111.4</v>
      </c>
    </row>
    <row r="22" spans="1:31" x14ac:dyDescent="0.3">
      <c r="A22" t="s">
        <v>34</v>
      </c>
      <c r="B22">
        <v>2013</v>
      </c>
      <c r="C22" t="s">
        <v>40</v>
      </c>
      <c r="D22" s="12">
        <f t="shared" si="0"/>
        <v>41456</v>
      </c>
      <c r="E22">
        <v>114.8</v>
      </c>
      <c r="F22">
        <v>116.4</v>
      </c>
      <c r="G22">
        <v>111.9</v>
      </c>
      <c r="H22">
        <v>108.9</v>
      </c>
      <c r="I22">
        <v>104.3</v>
      </c>
      <c r="J22">
        <v>111.7</v>
      </c>
      <c r="K22">
        <v>140</v>
      </c>
      <c r="L22">
        <v>106.4</v>
      </c>
      <c r="M22">
        <v>103.3</v>
      </c>
      <c r="N22">
        <v>106.8</v>
      </c>
      <c r="O22">
        <v>109.6</v>
      </c>
      <c r="P22">
        <v>112.6</v>
      </c>
      <c r="Q22">
        <v>114.7</v>
      </c>
      <c r="R22">
        <v>110.3</v>
      </c>
      <c r="S22">
        <v>110.2</v>
      </c>
      <c r="T22">
        <v>108.8</v>
      </c>
      <c r="U22">
        <v>110</v>
      </c>
      <c r="V22">
        <v>107.7</v>
      </c>
      <c r="W22">
        <v>109.2</v>
      </c>
      <c r="X22">
        <v>108.2</v>
      </c>
      <c r="Y22">
        <v>107</v>
      </c>
      <c r="Z22">
        <v>107.1</v>
      </c>
      <c r="AA22">
        <v>106.1</v>
      </c>
      <c r="AB22">
        <v>109.1</v>
      </c>
      <c r="AC22">
        <v>102.8</v>
      </c>
      <c r="AD22">
        <v>106.9</v>
      </c>
      <c r="AE22">
        <v>111</v>
      </c>
    </row>
    <row r="23" spans="1:31" x14ac:dyDescent="0.3">
      <c r="A23" t="s">
        <v>30</v>
      </c>
      <c r="B23">
        <v>2013</v>
      </c>
      <c r="C23" t="s">
        <v>41</v>
      </c>
      <c r="D23" s="12">
        <f t="shared" si="0"/>
        <v>41487</v>
      </c>
      <c r="E23">
        <v>114.3</v>
      </c>
      <c r="F23">
        <v>115.4</v>
      </c>
      <c r="G23">
        <v>111.1</v>
      </c>
      <c r="H23">
        <v>110</v>
      </c>
      <c r="I23">
        <v>106.4</v>
      </c>
      <c r="J23">
        <v>110.8</v>
      </c>
      <c r="K23">
        <v>138.9</v>
      </c>
      <c r="L23">
        <v>107.4</v>
      </c>
      <c r="M23">
        <v>104.1</v>
      </c>
      <c r="N23">
        <v>106.9</v>
      </c>
      <c r="O23">
        <v>109.7</v>
      </c>
      <c r="P23">
        <v>112.6</v>
      </c>
      <c r="Q23">
        <v>114.9</v>
      </c>
      <c r="R23">
        <v>110.7</v>
      </c>
      <c r="S23">
        <v>111.3</v>
      </c>
      <c r="T23">
        <v>110.2</v>
      </c>
      <c r="U23">
        <v>111.1</v>
      </c>
      <c r="V23">
        <f>AVERAGE(V24:V25)</f>
        <v>108.9</v>
      </c>
      <c r="W23">
        <v>109.9</v>
      </c>
      <c r="X23">
        <v>108.7</v>
      </c>
      <c r="Y23">
        <v>107.5</v>
      </c>
      <c r="Z23">
        <v>107.8</v>
      </c>
      <c r="AA23">
        <v>106.8</v>
      </c>
      <c r="AB23">
        <v>108.7</v>
      </c>
      <c r="AC23">
        <v>105</v>
      </c>
      <c r="AD23">
        <v>107.5</v>
      </c>
      <c r="AE23">
        <v>112.1</v>
      </c>
    </row>
    <row r="24" spans="1:31" x14ac:dyDescent="0.3">
      <c r="A24" t="s">
        <v>33</v>
      </c>
      <c r="B24">
        <v>2013</v>
      </c>
      <c r="C24" t="s">
        <v>41</v>
      </c>
      <c r="D24" s="12">
        <f t="shared" si="0"/>
        <v>41487</v>
      </c>
      <c r="E24">
        <v>118.3</v>
      </c>
      <c r="F24">
        <v>120.4</v>
      </c>
      <c r="G24">
        <v>112.7</v>
      </c>
      <c r="H24">
        <v>108.9</v>
      </c>
      <c r="I24">
        <v>101.1</v>
      </c>
      <c r="J24">
        <v>108.7</v>
      </c>
      <c r="K24">
        <v>177</v>
      </c>
      <c r="L24">
        <v>104.7</v>
      </c>
      <c r="M24">
        <v>101</v>
      </c>
      <c r="N24">
        <v>108.5</v>
      </c>
      <c r="O24">
        <v>110.9</v>
      </c>
      <c r="P24">
        <v>114.3</v>
      </c>
      <c r="Q24">
        <v>119.6</v>
      </c>
      <c r="R24">
        <v>112.4</v>
      </c>
      <c r="S24">
        <v>110.6</v>
      </c>
      <c r="T24">
        <v>108.3</v>
      </c>
      <c r="U24">
        <v>110.2</v>
      </c>
      <c r="V24">
        <v>108.9</v>
      </c>
      <c r="W24">
        <v>109.3</v>
      </c>
      <c r="X24">
        <v>108.7</v>
      </c>
      <c r="Y24">
        <v>107.6</v>
      </c>
      <c r="Z24">
        <v>108.1</v>
      </c>
      <c r="AA24">
        <v>106.5</v>
      </c>
      <c r="AB24">
        <v>110.8</v>
      </c>
      <c r="AC24">
        <v>106</v>
      </c>
      <c r="AD24">
        <v>108.3</v>
      </c>
      <c r="AE24">
        <v>112.7</v>
      </c>
    </row>
    <row r="25" spans="1:31" x14ac:dyDescent="0.3">
      <c r="A25" t="s">
        <v>34</v>
      </c>
      <c r="B25">
        <v>2013</v>
      </c>
      <c r="C25" t="s">
        <v>41</v>
      </c>
      <c r="D25" s="12">
        <f t="shared" si="0"/>
        <v>41487</v>
      </c>
      <c r="E25">
        <v>115.6</v>
      </c>
      <c r="F25">
        <v>117.2</v>
      </c>
      <c r="G25">
        <v>111.7</v>
      </c>
      <c r="H25">
        <v>109.6</v>
      </c>
      <c r="I25">
        <v>104.5</v>
      </c>
      <c r="J25">
        <v>109.8</v>
      </c>
      <c r="K25">
        <v>151.80000000000001</v>
      </c>
      <c r="L25">
        <v>106.5</v>
      </c>
      <c r="M25">
        <v>103.1</v>
      </c>
      <c r="N25">
        <v>107.4</v>
      </c>
      <c r="O25">
        <v>110.2</v>
      </c>
      <c r="P25">
        <v>113.4</v>
      </c>
      <c r="Q25">
        <v>116.6</v>
      </c>
      <c r="R25">
        <v>111.2</v>
      </c>
      <c r="S25">
        <v>111</v>
      </c>
      <c r="T25">
        <v>109.4</v>
      </c>
      <c r="U25">
        <v>110.7</v>
      </c>
      <c r="V25">
        <v>108.9</v>
      </c>
      <c r="W25">
        <v>109.7</v>
      </c>
      <c r="X25">
        <v>108.7</v>
      </c>
      <c r="Y25">
        <v>107.5</v>
      </c>
      <c r="Z25">
        <v>108</v>
      </c>
      <c r="AA25">
        <v>106.6</v>
      </c>
      <c r="AB25">
        <v>109.9</v>
      </c>
      <c r="AC25">
        <v>105.4</v>
      </c>
      <c r="AD25">
        <v>107.9</v>
      </c>
      <c r="AE25">
        <v>112.4</v>
      </c>
    </row>
    <row r="26" spans="1:31" x14ac:dyDescent="0.3">
      <c r="A26" t="s">
        <v>30</v>
      </c>
      <c r="B26">
        <v>2013</v>
      </c>
      <c r="C26" t="s">
        <v>42</v>
      </c>
      <c r="D26" s="12">
        <f t="shared" si="0"/>
        <v>41518</v>
      </c>
      <c r="E26">
        <v>115.4</v>
      </c>
      <c r="F26">
        <v>115.7</v>
      </c>
      <c r="G26">
        <v>111.7</v>
      </c>
      <c r="H26">
        <v>111</v>
      </c>
      <c r="I26">
        <v>107.4</v>
      </c>
      <c r="J26">
        <v>110.9</v>
      </c>
      <c r="K26">
        <v>154</v>
      </c>
      <c r="L26">
        <v>108.1</v>
      </c>
      <c r="M26">
        <v>104.2</v>
      </c>
      <c r="N26">
        <v>107.9</v>
      </c>
      <c r="O26">
        <v>110.4</v>
      </c>
      <c r="P26">
        <v>114</v>
      </c>
      <c r="Q26">
        <v>117.8</v>
      </c>
      <c r="R26">
        <v>111.7</v>
      </c>
      <c r="S26">
        <v>112.7</v>
      </c>
      <c r="T26">
        <v>111.4</v>
      </c>
      <c r="U26">
        <v>112.5</v>
      </c>
      <c r="V26">
        <f>AVERAGE(V27:V28)</f>
        <v>109.7</v>
      </c>
      <c r="W26">
        <v>111.1</v>
      </c>
      <c r="X26">
        <v>109.6</v>
      </c>
      <c r="Y26">
        <v>108.3</v>
      </c>
      <c r="Z26">
        <v>109.3</v>
      </c>
      <c r="AA26">
        <v>107.7</v>
      </c>
      <c r="AB26">
        <v>109.8</v>
      </c>
      <c r="AC26">
        <v>106.7</v>
      </c>
      <c r="AD26">
        <v>108.7</v>
      </c>
      <c r="AE26">
        <v>114.2</v>
      </c>
    </row>
    <row r="27" spans="1:31" x14ac:dyDescent="0.3">
      <c r="A27" t="s">
        <v>33</v>
      </c>
      <c r="B27">
        <v>2013</v>
      </c>
      <c r="C27" t="s">
        <v>42</v>
      </c>
      <c r="D27" s="12">
        <f t="shared" si="0"/>
        <v>41518</v>
      </c>
      <c r="E27">
        <v>118.6</v>
      </c>
      <c r="F27">
        <v>119.1</v>
      </c>
      <c r="G27">
        <v>113.2</v>
      </c>
      <c r="H27">
        <v>109.6</v>
      </c>
      <c r="I27">
        <v>101.7</v>
      </c>
      <c r="J27">
        <v>103.2</v>
      </c>
      <c r="K27">
        <v>174.3</v>
      </c>
      <c r="L27">
        <v>105.1</v>
      </c>
      <c r="M27">
        <v>100.8</v>
      </c>
      <c r="N27">
        <v>109.1</v>
      </c>
      <c r="O27">
        <v>111.1</v>
      </c>
      <c r="P27">
        <v>115.4</v>
      </c>
      <c r="Q27">
        <v>119.2</v>
      </c>
      <c r="R27">
        <v>112.9</v>
      </c>
      <c r="S27">
        <v>111.4</v>
      </c>
      <c r="T27">
        <v>109</v>
      </c>
      <c r="U27">
        <v>111.1</v>
      </c>
      <c r="V27">
        <v>109.7</v>
      </c>
      <c r="W27">
        <v>109.5</v>
      </c>
      <c r="X27">
        <v>109.6</v>
      </c>
      <c r="Y27">
        <v>107.9</v>
      </c>
      <c r="Z27">
        <v>110.4</v>
      </c>
      <c r="AA27">
        <v>107.4</v>
      </c>
      <c r="AB27">
        <v>111.2</v>
      </c>
      <c r="AC27">
        <v>106.9</v>
      </c>
      <c r="AD27">
        <v>109.4</v>
      </c>
      <c r="AE27">
        <v>113.2</v>
      </c>
    </row>
    <row r="28" spans="1:31" x14ac:dyDescent="0.3">
      <c r="A28" t="s">
        <v>34</v>
      </c>
      <c r="B28">
        <v>2013</v>
      </c>
      <c r="C28" t="s">
        <v>42</v>
      </c>
      <c r="D28" s="12">
        <f t="shared" si="0"/>
        <v>41518</v>
      </c>
      <c r="E28">
        <v>116.4</v>
      </c>
      <c r="F28">
        <v>116.9</v>
      </c>
      <c r="G28">
        <v>112.3</v>
      </c>
      <c r="H28">
        <v>110.5</v>
      </c>
      <c r="I28">
        <v>105.3</v>
      </c>
      <c r="J28">
        <v>107.3</v>
      </c>
      <c r="K28">
        <v>160.9</v>
      </c>
      <c r="L28">
        <v>107.1</v>
      </c>
      <c r="M28">
        <v>103.1</v>
      </c>
      <c r="N28">
        <v>108.3</v>
      </c>
      <c r="O28">
        <v>110.7</v>
      </c>
      <c r="P28">
        <v>114.6</v>
      </c>
      <c r="Q28">
        <v>118.3</v>
      </c>
      <c r="R28">
        <v>112</v>
      </c>
      <c r="S28">
        <v>112.2</v>
      </c>
      <c r="T28">
        <v>110.4</v>
      </c>
      <c r="U28">
        <v>111.9</v>
      </c>
      <c r="V28">
        <v>109.7</v>
      </c>
      <c r="W28">
        <v>110.5</v>
      </c>
      <c r="X28">
        <v>109.6</v>
      </c>
      <c r="Y28">
        <v>108.1</v>
      </c>
      <c r="Z28">
        <v>109.9</v>
      </c>
      <c r="AA28">
        <v>107.5</v>
      </c>
      <c r="AB28">
        <v>110.6</v>
      </c>
      <c r="AC28">
        <v>106.8</v>
      </c>
      <c r="AD28">
        <v>109</v>
      </c>
      <c r="AE28">
        <v>113.7</v>
      </c>
    </row>
    <row r="29" spans="1:31" x14ac:dyDescent="0.3">
      <c r="A29" t="s">
        <v>30</v>
      </c>
      <c r="B29">
        <v>2013</v>
      </c>
      <c r="C29" t="s">
        <v>43</v>
      </c>
      <c r="D29" s="12">
        <f t="shared" si="0"/>
        <v>41548</v>
      </c>
      <c r="E29">
        <v>116.3</v>
      </c>
      <c r="F29">
        <v>115.4</v>
      </c>
      <c r="G29">
        <v>112.6</v>
      </c>
      <c r="H29">
        <v>111.7</v>
      </c>
      <c r="I29">
        <v>107.7</v>
      </c>
      <c r="J29">
        <v>113.2</v>
      </c>
      <c r="K29">
        <v>164.9</v>
      </c>
      <c r="L29">
        <v>108.3</v>
      </c>
      <c r="M29">
        <v>103.9</v>
      </c>
      <c r="N29">
        <v>108.2</v>
      </c>
      <c r="O29">
        <v>111.1</v>
      </c>
      <c r="P29">
        <v>114.9</v>
      </c>
      <c r="Q29">
        <v>119.8</v>
      </c>
      <c r="R29">
        <v>112.2</v>
      </c>
      <c r="S29">
        <v>113.6</v>
      </c>
      <c r="T29">
        <v>112.3</v>
      </c>
      <c r="U29">
        <v>113.4</v>
      </c>
      <c r="V29">
        <f>AVERAGE(V30:V31)</f>
        <v>110.5</v>
      </c>
      <c r="W29">
        <v>111.6</v>
      </c>
      <c r="X29">
        <v>110.4</v>
      </c>
      <c r="Y29">
        <v>108.9</v>
      </c>
      <c r="Z29">
        <v>109.3</v>
      </c>
      <c r="AA29">
        <v>108.3</v>
      </c>
      <c r="AB29">
        <v>110.2</v>
      </c>
      <c r="AC29">
        <v>107.5</v>
      </c>
      <c r="AD29">
        <v>109.1</v>
      </c>
      <c r="AE29">
        <v>115.5</v>
      </c>
    </row>
    <row r="30" spans="1:31" x14ac:dyDescent="0.3">
      <c r="A30" t="s">
        <v>33</v>
      </c>
      <c r="B30">
        <v>2013</v>
      </c>
      <c r="C30" t="s">
        <v>43</v>
      </c>
      <c r="D30" s="12">
        <f t="shared" si="0"/>
        <v>41548</v>
      </c>
      <c r="E30">
        <v>118.9</v>
      </c>
      <c r="F30">
        <v>118.1</v>
      </c>
      <c r="G30">
        <v>114.5</v>
      </c>
      <c r="H30">
        <v>110.4</v>
      </c>
      <c r="I30">
        <v>102.3</v>
      </c>
      <c r="J30">
        <v>106.2</v>
      </c>
      <c r="K30">
        <v>183.5</v>
      </c>
      <c r="L30">
        <v>105.3</v>
      </c>
      <c r="M30">
        <v>100.2</v>
      </c>
      <c r="N30">
        <v>109.6</v>
      </c>
      <c r="O30">
        <v>111.4</v>
      </c>
      <c r="P30">
        <v>116</v>
      </c>
      <c r="Q30">
        <v>120.8</v>
      </c>
      <c r="R30">
        <v>113.5</v>
      </c>
      <c r="S30">
        <v>112.5</v>
      </c>
      <c r="T30">
        <v>109.7</v>
      </c>
      <c r="U30">
        <v>112</v>
      </c>
      <c r="V30">
        <v>110.5</v>
      </c>
      <c r="W30">
        <v>109.7</v>
      </c>
      <c r="X30">
        <v>110.2</v>
      </c>
      <c r="Y30">
        <v>108.2</v>
      </c>
      <c r="Z30">
        <v>109.7</v>
      </c>
      <c r="AA30">
        <v>108</v>
      </c>
      <c r="AB30">
        <v>111.3</v>
      </c>
      <c r="AC30">
        <v>107.3</v>
      </c>
      <c r="AD30">
        <v>109.4</v>
      </c>
      <c r="AE30">
        <v>114</v>
      </c>
    </row>
    <row r="31" spans="1:31" x14ac:dyDescent="0.3">
      <c r="A31" t="s">
        <v>34</v>
      </c>
      <c r="B31">
        <v>2013</v>
      </c>
      <c r="C31" t="s">
        <v>43</v>
      </c>
      <c r="D31" s="12">
        <f t="shared" si="0"/>
        <v>41548</v>
      </c>
      <c r="E31">
        <v>117.1</v>
      </c>
      <c r="F31">
        <v>116.3</v>
      </c>
      <c r="G31">
        <v>113.3</v>
      </c>
      <c r="H31">
        <v>111.2</v>
      </c>
      <c r="I31">
        <v>105.7</v>
      </c>
      <c r="J31">
        <v>109.9</v>
      </c>
      <c r="K31">
        <v>171.2</v>
      </c>
      <c r="L31">
        <v>107.3</v>
      </c>
      <c r="M31">
        <v>102.7</v>
      </c>
      <c r="N31">
        <v>108.7</v>
      </c>
      <c r="O31">
        <v>111.2</v>
      </c>
      <c r="P31">
        <v>115.4</v>
      </c>
      <c r="Q31">
        <v>120.2</v>
      </c>
      <c r="R31">
        <v>112.5</v>
      </c>
      <c r="S31">
        <v>113.2</v>
      </c>
      <c r="T31">
        <v>111.2</v>
      </c>
      <c r="U31">
        <v>112.8</v>
      </c>
      <c r="V31">
        <v>110.5</v>
      </c>
      <c r="W31">
        <v>110.9</v>
      </c>
      <c r="X31">
        <v>110.3</v>
      </c>
      <c r="Y31">
        <v>108.6</v>
      </c>
      <c r="Z31">
        <v>109.5</v>
      </c>
      <c r="AA31">
        <v>108.1</v>
      </c>
      <c r="AB31">
        <v>110.8</v>
      </c>
      <c r="AC31">
        <v>107.4</v>
      </c>
      <c r="AD31">
        <v>109.2</v>
      </c>
      <c r="AE31">
        <v>114.8</v>
      </c>
    </row>
    <row r="32" spans="1:31" x14ac:dyDescent="0.3">
      <c r="A32" t="s">
        <v>30</v>
      </c>
      <c r="B32">
        <v>2013</v>
      </c>
      <c r="C32" t="s">
        <v>44</v>
      </c>
      <c r="D32" s="12">
        <f t="shared" si="0"/>
        <v>41579</v>
      </c>
      <c r="E32">
        <v>117.3</v>
      </c>
      <c r="F32">
        <v>114.9</v>
      </c>
      <c r="G32">
        <v>116.2</v>
      </c>
      <c r="H32">
        <v>112.8</v>
      </c>
      <c r="I32">
        <v>108.9</v>
      </c>
      <c r="J32">
        <v>116.6</v>
      </c>
      <c r="K32">
        <v>178.1</v>
      </c>
      <c r="L32">
        <v>109.1</v>
      </c>
      <c r="M32">
        <v>103.6</v>
      </c>
      <c r="N32">
        <v>109</v>
      </c>
      <c r="O32">
        <v>111.8</v>
      </c>
      <c r="P32">
        <v>116</v>
      </c>
      <c r="Q32">
        <v>122.5</v>
      </c>
      <c r="R32">
        <v>112.8</v>
      </c>
      <c r="S32">
        <v>114.6</v>
      </c>
      <c r="T32">
        <v>113.1</v>
      </c>
      <c r="U32">
        <v>114.4</v>
      </c>
      <c r="V32">
        <f>AVERAGE(V33:V34)</f>
        <v>111.1</v>
      </c>
      <c r="W32">
        <v>112.6</v>
      </c>
      <c r="X32">
        <v>111.3</v>
      </c>
      <c r="Y32">
        <v>109.7</v>
      </c>
      <c r="Z32">
        <v>109.6</v>
      </c>
      <c r="AA32">
        <v>108.7</v>
      </c>
      <c r="AB32">
        <v>111</v>
      </c>
      <c r="AC32">
        <v>108.2</v>
      </c>
      <c r="AD32">
        <v>109.8</v>
      </c>
      <c r="AE32">
        <v>117.4</v>
      </c>
    </row>
    <row r="33" spans="1:31" x14ac:dyDescent="0.3">
      <c r="A33" t="s">
        <v>33</v>
      </c>
      <c r="B33">
        <v>2013</v>
      </c>
      <c r="C33" t="s">
        <v>45</v>
      </c>
      <c r="D33" s="12">
        <f t="shared" si="0"/>
        <v>41579</v>
      </c>
      <c r="E33">
        <v>119.8</v>
      </c>
      <c r="F33">
        <v>116.3</v>
      </c>
      <c r="G33">
        <v>122.6</v>
      </c>
      <c r="H33">
        <v>112</v>
      </c>
      <c r="I33">
        <v>103.2</v>
      </c>
      <c r="J33">
        <v>110</v>
      </c>
      <c r="K33">
        <v>192.8</v>
      </c>
      <c r="L33">
        <v>106.3</v>
      </c>
      <c r="M33">
        <v>99.5</v>
      </c>
      <c r="N33">
        <v>110.3</v>
      </c>
      <c r="O33">
        <v>111.8</v>
      </c>
      <c r="P33">
        <v>117.1</v>
      </c>
      <c r="Q33">
        <v>122.9</v>
      </c>
      <c r="R33">
        <v>114.1</v>
      </c>
      <c r="S33">
        <v>113.5</v>
      </c>
      <c r="T33">
        <v>110.3</v>
      </c>
      <c r="U33">
        <v>113</v>
      </c>
      <c r="V33">
        <v>111.1</v>
      </c>
      <c r="W33">
        <v>110</v>
      </c>
      <c r="X33">
        <v>110.9</v>
      </c>
      <c r="Y33">
        <v>108.6</v>
      </c>
      <c r="Z33">
        <v>109.5</v>
      </c>
      <c r="AA33">
        <v>108.5</v>
      </c>
      <c r="AB33">
        <v>111.3</v>
      </c>
      <c r="AC33">
        <v>107.9</v>
      </c>
      <c r="AD33">
        <v>109.6</v>
      </c>
      <c r="AE33">
        <v>115</v>
      </c>
    </row>
    <row r="34" spans="1:31" x14ac:dyDescent="0.3">
      <c r="A34" t="s">
        <v>34</v>
      </c>
      <c r="B34">
        <v>2013</v>
      </c>
      <c r="C34" t="s">
        <v>45</v>
      </c>
      <c r="D34" s="12">
        <f t="shared" si="0"/>
        <v>41579</v>
      </c>
      <c r="E34">
        <v>118.1</v>
      </c>
      <c r="F34">
        <v>115.4</v>
      </c>
      <c r="G34">
        <v>118.7</v>
      </c>
      <c r="H34">
        <v>112.5</v>
      </c>
      <c r="I34">
        <v>106.8</v>
      </c>
      <c r="J34">
        <v>113.5</v>
      </c>
      <c r="K34">
        <v>183.1</v>
      </c>
      <c r="L34">
        <v>108.2</v>
      </c>
      <c r="M34">
        <v>102.2</v>
      </c>
      <c r="N34">
        <v>109.4</v>
      </c>
      <c r="O34">
        <v>111.8</v>
      </c>
      <c r="P34">
        <v>116.5</v>
      </c>
      <c r="Q34">
        <v>122.6</v>
      </c>
      <c r="R34">
        <v>113.1</v>
      </c>
      <c r="S34">
        <v>114.2</v>
      </c>
      <c r="T34">
        <v>111.9</v>
      </c>
      <c r="U34">
        <v>113.8</v>
      </c>
      <c r="V34">
        <v>111.1</v>
      </c>
      <c r="W34">
        <v>111.6</v>
      </c>
      <c r="X34">
        <v>111.1</v>
      </c>
      <c r="Y34">
        <v>109.3</v>
      </c>
      <c r="Z34">
        <v>109.5</v>
      </c>
      <c r="AA34">
        <v>108.6</v>
      </c>
      <c r="AB34">
        <v>111.2</v>
      </c>
      <c r="AC34">
        <v>108.1</v>
      </c>
      <c r="AD34">
        <v>109.7</v>
      </c>
      <c r="AE34">
        <v>116.3</v>
      </c>
    </row>
    <row r="35" spans="1:31" x14ac:dyDescent="0.3">
      <c r="A35" t="s">
        <v>30</v>
      </c>
      <c r="B35">
        <v>2013</v>
      </c>
      <c r="C35" t="s">
        <v>46</v>
      </c>
      <c r="D35" s="12">
        <f t="shared" si="0"/>
        <v>41609</v>
      </c>
      <c r="E35">
        <v>118.4</v>
      </c>
      <c r="F35">
        <v>115.9</v>
      </c>
      <c r="G35">
        <v>120.4</v>
      </c>
      <c r="H35">
        <v>113.8</v>
      </c>
      <c r="I35">
        <v>109.5</v>
      </c>
      <c r="J35">
        <v>115.5</v>
      </c>
      <c r="K35">
        <v>145.69999999999999</v>
      </c>
      <c r="L35">
        <v>109.5</v>
      </c>
      <c r="M35">
        <v>102.9</v>
      </c>
      <c r="N35">
        <v>109.8</v>
      </c>
      <c r="O35">
        <v>112.1</v>
      </c>
      <c r="P35">
        <v>116.8</v>
      </c>
      <c r="Q35">
        <v>118.7</v>
      </c>
      <c r="R35">
        <v>113.6</v>
      </c>
      <c r="S35">
        <v>115.8</v>
      </c>
      <c r="T35">
        <v>114</v>
      </c>
      <c r="U35">
        <v>115.5</v>
      </c>
      <c r="V35">
        <f>AVERAGE(V36:V37)</f>
        <v>110.7</v>
      </c>
      <c r="W35">
        <v>112.8</v>
      </c>
      <c r="X35">
        <v>112.1</v>
      </c>
      <c r="Y35">
        <v>110.1</v>
      </c>
      <c r="Z35">
        <v>109.9</v>
      </c>
      <c r="AA35">
        <v>109.2</v>
      </c>
      <c r="AB35">
        <v>111.6</v>
      </c>
      <c r="AC35">
        <v>108.1</v>
      </c>
      <c r="AD35">
        <v>110.1</v>
      </c>
      <c r="AE35">
        <v>115.5</v>
      </c>
    </row>
    <row r="36" spans="1:31" x14ac:dyDescent="0.3">
      <c r="A36" t="s">
        <v>33</v>
      </c>
      <c r="B36">
        <v>2013</v>
      </c>
      <c r="C36" t="s">
        <v>46</v>
      </c>
      <c r="D36" s="12">
        <f t="shared" si="0"/>
        <v>41609</v>
      </c>
      <c r="E36">
        <v>120.5</v>
      </c>
      <c r="F36">
        <v>118.1</v>
      </c>
      <c r="G36">
        <v>128.5</v>
      </c>
      <c r="H36">
        <v>112.8</v>
      </c>
      <c r="I36">
        <v>103.4</v>
      </c>
      <c r="J36">
        <v>110.7</v>
      </c>
      <c r="K36">
        <v>144.80000000000001</v>
      </c>
      <c r="L36">
        <v>107.1</v>
      </c>
      <c r="M36">
        <v>98.6</v>
      </c>
      <c r="N36">
        <v>111.9</v>
      </c>
      <c r="O36">
        <v>112.1</v>
      </c>
      <c r="P36">
        <v>118.1</v>
      </c>
      <c r="Q36">
        <v>117.8</v>
      </c>
      <c r="R36">
        <v>115</v>
      </c>
      <c r="S36">
        <v>114.2</v>
      </c>
      <c r="T36">
        <v>110.9</v>
      </c>
      <c r="U36">
        <v>113.7</v>
      </c>
      <c r="V36">
        <v>110.7</v>
      </c>
      <c r="W36">
        <v>110.4</v>
      </c>
      <c r="X36">
        <v>111.3</v>
      </c>
      <c r="Y36">
        <v>109</v>
      </c>
      <c r="Z36">
        <v>109.7</v>
      </c>
      <c r="AA36">
        <v>108.9</v>
      </c>
      <c r="AB36">
        <v>111.4</v>
      </c>
      <c r="AC36">
        <v>107.7</v>
      </c>
      <c r="AD36">
        <v>109.8</v>
      </c>
      <c r="AE36">
        <v>113.3</v>
      </c>
    </row>
    <row r="37" spans="1:31" x14ac:dyDescent="0.3">
      <c r="A37" t="s">
        <v>34</v>
      </c>
      <c r="B37">
        <v>2013</v>
      </c>
      <c r="C37" t="s">
        <v>46</v>
      </c>
      <c r="D37" s="12">
        <f t="shared" si="0"/>
        <v>41609</v>
      </c>
      <c r="E37">
        <v>119.1</v>
      </c>
      <c r="F37">
        <v>116.7</v>
      </c>
      <c r="G37">
        <v>123.5</v>
      </c>
      <c r="H37">
        <v>113.4</v>
      </c>
      <c r="I37">
        <v>107.3</v>
      </c>
      <c r="J37">
        <v>113.3</v>
      </c>
      <c r="K37">
        <v>145.4</v>
      </c>
      <c r="L37">
        <v>108.7</v>
      </c>
      <c r="M37">
        <v>101.5</v>
      </c>
      <c r="N37">
        <v>110.5</v>
      </c>
      <c r="O37">
        <v>112.1</v>
      </c>
      <c r="P37">
        <v>117.4</v>
      </c>
      <c r="Q37">
        <v>118.4</v>
      </c>
      <c r="R37">
        <v>114</v>
      </c>
      <c r="S37">
        <v>115.2</v>
      </c>
      <c r="T37">
        <v>112.7</v>
      </c>
      <c r="U37">
        <v>114.8</v>
      </c>
      <c r="V37">
        <v>110.7</v>
      </c>
      <c r="W37">
        <v>111.9</v>
      </c>
      <c r="X37">
        <v>111.7</v>
      </c>
      <c r="Y37">
        <v>109.7</v>
      </c>
      <c r="Z37">
        <v>109.8</v>
      </c>
      <c r="AA37">
        <v>109</v>
      </c>
      <c r="AB37">
        <v>111.5</v>
      </c>
      <c r="AC37">
        <v>107.9</v>
      </c>
      <c r="AD37">
        <v>110</v>
      </c>
      <c r="AE37">
        <v>114.5</v>
      </c>
    </row>
    <row r="38" spans="1:31" x14ac:dyDescent="0.3">
      <c r="A38" t="s">
        <v>30</v>
      </c>
      <c r="B38">
        <v>2014</v>
      </c>
      <c r="C38" t="s">
        <v>31</v>
      </c>
      <c r="D38" s="12">
        <f t="shared" si="0"/>
        <v>41640</v>
      </c>
      <c r="E38">
        <v>118.9</v>
      </c>
      <c r="F38">
        <v>117.1</v>
      </c>
      <c r="G38">
        <v>120.5</v>
      </c>
      <c r="H38">
        <v>114.4</v>
      </c>
      <c r="I38">
        <v>109</v>
      </c>
      <c r="J38">
        <v>115.5</v>
      </c>
      <c r="K38">
        <v>123.9</v>
      </c>
      <c r="L38">
        <v>109.6</v>
      </c>
      <c r="M38">
        <v>101.8</v>
      </c>
      <c r="N38">
        <v>110.2</v>
      </c>
      <c r="O38">
        <v>112.4</v>
      </c>
      <c r="P38">
        <v>117.3</v>
      </c>
      <c r="Q38">
        <v>116</v>
      </c>
      <c r="R38">
        <v>114</v>
      </c>
      <c r="S38">
        <v>116.5</v>
      </c>
      <c r="T38">
        <v>114.5</v>
      </c>
      <c r="U38">
        <v>116.2</v>
      </c>
      <c r="V38">
        <f>AVERAGE(V39:V40)</f>
        <v>111.6</v>
      </c>
      <c r="W38">
        <v>113</v>
      </c>
      <c r="X38">
        <v>112.6</v>
      </c>
      <c r="Y38">
        <v>110.6</v>
      </c>
      <c r="Z38">
        <v>110.5</v>
      </c>
      <c r="AA38">
        <v>109.6</v>
      </c>
      <c r="AB38">
        <v>111.8</v>
      </c>
      <c r="AC38">
        <v>108.3</v>
      </c>
      <c r="AD38">
        <v>110.6</v>
      </c>
      <c r="AE38">
        <v>114.2</v>
      </c>
    </row>
    <row r="39" spans="1:31" x14ac:dyDescent="0.3">
      <c r="A39" t="s">
        <v>33</v>
      </c>
      <c r="B39">
        <v>2014</v>
      </c>
      <c r="C39" t="s">
        <v>31</v>
      </c>
      <c r="D39" s="12">
        <f t="shared" si="0"/>
        <v>41640</v>
      </c>
      <c r="E39">
        <v>121.2</v>
      </c>
      <c r="F39">
        <v>122</v>
      </c>
      <c r="G39">
        <v>129.9</v>
      </c>
      <c r="H39">
        <v>113.6</v>
      </c>
      <c r="I39">
        <v>102.9</v>
      </c>
      <c r="J39">
        <v>112.1</v>
      </c>
      <c r="K39">
        <v>118.9</v>
      </c>
      <c r="L39">
        <v>107.5</v>
      </c>
      <c r="M39">
        <v>96.9</v>
      </c>
      <c r="N39">
        <v>112.7</v>
      </c>
      <c r="O39">
        <v>112.1</v>
      </c>
      <c r="P39">
        <v>119</v>
      </c>
      <c r="Q39">
        <v>115.5</v>
      </c>
      <c r="R39">
        <v>115.7</v>
      </c>
      <c r="S39">
        <v>114.8</v>
      </c>
      <c r="T39">
        <v>111.3</v>
      </c>
      <c r="U39">
        <v>114.3</v>
      </c>
      <c r="V39">
        <v>111.6</v>
      </c>
      <c r="W39">
        <v>111</v>
      </c>
      <c r="X39">
        <v>111.9</v>
      </c>
      <c r="Y39">
        <v>109.7</v>
      </c>
      <c r="Z39">
        <v>110.8</v>
      </c>
      <c r="AA39">
        <v>109.8</v>
      </c>
      <c r="AB39">
        <v>111.5</v>
      </c>
      <c r="AC39">
        <v>108</v>
      </c>
      <c r="AD39">
        <v>110.5</v>
      </c>
      <c r="AE39">
        <v>112.9</v>
      </c>
    </row>
    <row r="40" spans="1:31" x14ac:dyDescent="0.3">
      <c r="A40" t="s">
        <v>34</v>
      </c>
      <c r="B40">
        <v>2014</v>
      </c>
      <c r="C40" t="s">
        <v>31</v>
      </c>
      <c r="D40" s="12">
        <f t="shared" si="0"/>
        <v>41640</v>
      </c>
      <c r="E40">
        <v>119.6</v>
      </c>
      <c r="F40">
        <v>118.8</v>
      </c>
      <c r="G40">
        <v>124.1</v>
      </c>
      <c r="H40">
        <v>114.1</v>
      </c>
      <c r="I40">
        <v>106.8</v>
      </c>
      <c r="J40">
        <v>113.9</v>
      </c>
      <c r="K40">
        <v>122.2</v>
      </c>
      <c r="L40">
        <v>108.9</v>
      </c>
      <c r="M40">
        <v>100.2</v>
      </c>
      <c r="N40">
        <v>111</v>
      </c>
      <c r="O40">
        <v>112.3</v>
      </c>
      <c r="P40">
        <v>118.1</v>
      </c>
      <c r="Q40">
        <v>115.8</v>
      </c>
      <c r="R40">
        <v>114.5</v>
      </c>
      <c r="S40">
        <v>115.8</v>
      </c>
      <c r="T40">
        <v>113.2</v>
      </c>
      <c r="U40">
        <v>115.4</v>
      </c>
      <c r="V40">
        <v>111.6</v>
      </c>
      <c r="W40">
        <v>112.2</v>
      </c>
      <c r="X40">
        <v>112.3</v>
      </c>
      <c r="Y40">
        <v>110.3</v>
      </c>
      <c r="Z40">
        <v>110.7</v>
      </c>
      <c r="AA40">
        <v>109.7</v>
      </c>
      <c r="AB40">
        <v>111.6</v>
      </c>
      <c r="AC40">
        <v>108.2</v>
      </c>
      <c r="AD40">
        <v>110.6</v>
      </c>
      <c r="AE40">
        <v>113.6</v>
      </c>
    </row>
    <row r="41" spans="1:31" x14ac:dyDescent="0.3">
      <c r="A41" t="s">
        <v>30</v>
      </c>
      <c r="B41">
        <v>2014</v>
      </c>
      <c r="C41" t="s">
        <v>35</v>
      </c>
      <c r="D41" s="12">
        <f t="shared" si="0"/>
        <v>41671</v>
      </c>
      <c r="E41">
        <v>119.4</v>
      </c>
      <c r="F41">
        <v>117.7</v>
      </c>
      <c r="G41">
        <v>121.2</v>
      </c>
      <c r="H41">
        <v>115</v>
      </c>
      <c r="I41">
        <v>109</v>
      </c>
      <c r="J41">
        <v>116.6</v>
      </c>
      <c r="K41">
        <v>116</v>
      </c>
      <c r="L41">
        <v>109.8</v>
      </c>
      <c r="M41">
        <v>101.1</v>
      </c>
      <c r="N41">
        <v>110.4</v>
      </c>
      <c r="O41">
        <v>112.9</v>
      </c>
      <c r="P41">
        <v>117.8</v>
      </c>
      <c r="Q41">
        <v>115.3</v>
      </c>
      <c r="R41">
        <v>114.2</v>
      </c>
      <c r="S41">
        <v>117.1</v>
      </c>
      <c r="T41">
        <v>114.5</v>
      </c>
      <c r="U41">
        <v>116.7</v>
      </c>
      <c r="V41">
        <f>AVERAGE(V42:V43)</f>
        <v>112.5</v>
      </c>
      <c r="W41">
        <v>113.2</v>
      </c>
      <c r="X41">
        <v>112.9</v>
      </c>
      <c r="Y41">
        <v>110.9</v>
      </c>
      <c r="Z41">
        <v>110.8</v>
      </c>
      <c r="AA41">
        <v>109.9</v>
      </c>
      <c r="AB41">
        <v>112</v>
      </c>
      <c r="AC41">
        <v>108.7</v>
      </c>
      <c r="AD41">
        <v>110.9</v>
      </c>
      <c r="AE41">
        <v>114</v>
      </c>
    </row>
    <row r="42" spans="1:31" x14ac:dyDescent="0.3">
      <c r="A42" t="s">
        <v>33</v>
      </c>
      <c r="B42">
        <v>2014</v>
      </c>
      <c r="C42" t="s">
        <v>35</v>
      </c>
      <c r="D42" s="12">
        <f t="shared" si="0"/>
        <v>41671</v>
      </c>
      <c r="E42">
        <v>121.9</v>
      </c>
      <c r="F42">
        <v>122</v>
      </c>
      <c r="G42">
        <v>124.5</v>
      </c>
      <c r="H42">
        <v>115.2</v>
      </c>
      <c r="I42">
        <v>102.5</v>
      </c>
      <c r="J42">
        <v>114.1</v>
      </c>
      <c r="K42">
        <v>111.5</v>
      </c>
      <c r="L42">
        <v>108.2</v>
      </c>
      <c r="M42">
        <v>95.4</v>
      </c>
      <c r="N42">
        <v>113.5</v>
      </c>
      <c r="O42">
        <v>112.1</v>
      </c>
      <c r="P42">
        <v>119.9</v>
      </c>
      <c r="Q42">
        <v>115.2</v>
      </c>
      <c r="R42">
        <v>116.2</v>
      </c>
      <c r="S42">
        <v>115.3</v>
      </c>
      <c r="T42">
        <v>111.7</v>
      </c>
      <c r="U42">
        <v>114.7</v>
      </c>
      <c r="V42">
        <v>112.5</v>
      </c>
      <c r="W42">
        <v>111.1</v>
      </c>
      <c r="X42">
        <v>112.6</v>
      </c>
      <c r="Y42">
        <v>110.4</v>
      </c>
      <c r="Z42">
        <v>111.3</v>
      </c>
      <c r="AA42">
        <v>110.3</v>
      </c>
      <c r="AB42">
        <v>111.6</v>
      </c>
      <c r="AC42">
        <v>108.7</v>
      </c>
      <c r="AD42">
        <v>111</v>
      </c>
      <c r="AE42">
        <v>113.1</v>
      </c>
    </row>
    <row r="43" spans="1:31" x14ac:dyDescent="0.3">
      <c r="A43" t="s">
        <v>34</v>
      </c>
      <c r="B43">
        <v>2014</v>
      </c>
      <c r="C43" t="s">
        <v>35</v>
      </c>
      <c r="D43" s="12">
        <f t="shared" si="0"/>
        <v>41671</v>
      </c>
      <c r="E43">
        <v>120.2</v>
      </c>
      <c r="F43">
        <v>119.2</v>
      </c>
      <c r="G43">
        <v>122.5</v>
      </c>
      <c r="H43">
        <v>115.1</v>
      </c>
      <c r="I43">
        <v>106.6</v>
      </c>
      <c r="J43">
        <v>115.4</v>
      </c>
      <c r="K43">
        <v>114.5</v>
      </c>
      <c r="L43">
        <v>109.3</v>
      </c>
      <c r="M43">
        <v>99.2</v>
      </c>
      <c r="N43">
        <v>111.4</v>
      </c>
      <c r="O43">
        <v>112.6</v>
      </c>
      <c r="P43">
        <v>118.8</v>
      </c>
      <c r="Q43">
        <v>115.3</v>
      </c>
      <c r="R43">
        <v>114.7</v>
      </c>
      <c r="S43">
        <v>116.4</v>
      </c>
      <c r="T43">
        <v>113.3</v>
      </c>
      <c r="U43">
        <v>115.9</v>
      </c>
      <c r="V43">
        <v>112.5</v>
      </c>
      <c r="W43">
        <v>112.4</v>
      </c>
      <c r="X43">
        <v>112.8</v>
      </c>
      <c r="Y43">
        <v>110.7</v>
      </c>
      <c r="Z43">
        <v>111.1</v>
      </c>
      <c r="AA43">
        <v>110.1</v>
      </c>
      <c r="AB43">
        <v>111.8</v>
      </c>
      <c r="AC43">
        <v>108.7</v>
      </c>
      <c r="AD43">
        <v>110.9</v>
      </c>
      <c r="AE43">
        <v>113.6</v>
      </c>
    </row>
    <row r="44" spans="1:31" x14ac:dyDescent="0.3">
      <c r="A44" t="s">
        <v>30</v>
      </c>
      <c r="B44">
        <v>2014</v>
      </c>
      <c r="C44" t="s">
        <v>36</v>
      </c>
      <c r="D44" s="12">
        <f t="shared" si="0"/>
        <v>41699</v>
      </c>
      <c r="E44">
        <v>120.1</v>
      </c>
      <c r="F44">
        <v>118.1</v>
      </c>
      <c r="G44">
        <v>120.7</v>
      </c>
      <c r="H44">
        <v>116.1</v>
      </c>
      <c r="I44">
        <v>109.3</v>
      </c>
      <c r="J44">
        <v>119.6</v>
      </c>
      <c r="K44">
        <v>117.9</v>
      </c>
      <c r="L44">
        <v>110.2</v>
      </c>
      <c r="M44">
        <v>101.2</v>
      </c>
      <c r="N44">
        <v>110.7</v>
      </c>
      <c r="O44">
        <v>113</v>
      </c>
      <c r="P44">
        <v>118.3</v>
      </c>
      <c r="Q44">
        <v>116.2</v>
      </c>
      <c r="R44">
        <v>114.6</v>
      </c>
      <c r="S44">
        <v>117.5</v>
      </c>
      <c r="T44">
        <v>114.9</v>
      </c>
      <c r="U44">
        <v>117.2</v>
      </c>
      <c r="V44">
        <f>AVERAGE(V45:V46)</f>
        <v>113.2</v>
      </c>
      <c r="W44">
        <v>113.4</v>
      </c>
      <c r="X44">
        <v>113.4</v>
      </c>
      <c r="Y44">
        <v>111.4</v>
      </c>
      <c r="Z44">
        <v>111.2</v>
      </c>
      <c r="AA44">
        <v>110.2</v>
      </c>
      <c r="AB44">
        <v>112.4</v>
      </c>
      <c r="AC44">
        <v>108.9</v>
      </c>
      <c r="AD44">
        <v>111.3</v>
      </c>
      <c r="AE44">
        <v>114.6</v>
      </c>
    </row>
    <row r="45" spans="1:31" x14ac:dyDescent="0.3">
      <c r="A45" t="s">
        <v>33</v>
      </c>
      <c r="B45">
        <v>2014</v>
      </c>
      <c r="C45" t="s">
        <v>36</v>
      </c>
      <c r="D45" s="12">
        <f t="shared" si="0"/>
        <v>41699</v>
      </c>
      <c r="E45">
        <v>122.1</v>
      </c>
      <c r="F45">
        <v>121.4</v>
      </c>
      <c r="G45">
        <v>121.5</v>
      </c>
      <c r="H45">
        <v>116.2</v>
      </c>
      <c r="I45">
        <v>102.8</v>
      </c>
      <c r="J45">
        <v>117.7</v>
      </c>
      <c r="K45">
        <v>113.3</v>
      </c>
      <c r="L45">
        <v>108.9</v>
      </c>
      <c r="M45">
        <v>96.3</v>
      </c>
      <c r="N45">
        <v>114.1</v>
      </c>
      <c r="O45">
        <v>112.2</v>
      </c>
      <c r="P45">
        <v>120.5</v>
      </c>
      <c r="Q45">
        <v>116</v>
      </c>
      <c r="R45">
        <v>116.7</v>
      </c>
      <c r="S45">
        <v>115.8</v>
      </c>
      <c r="T45">
        <v>112.1</v>
      </c>
      <c r="U45">
        <v>115.2</v>
      </c>
      <c r="V45">
        <v>113.2</v>
      </c>
      <c r="W45">
        <v>110.9</v>
      </c>
      <c r="X45">
        <v>113</v>
      </c>
      <c r="Y45">
        <v>110.8</v>
      </c>
      <c r="Z45">
        <v>111.6</v>
      </c>
      <c r="AA45">
        <v>110.9</v>
      </c>
      <c r="AB45">
        <v>111.8</v>
      </c>
      <c r="AC45">
        <v>109.2</v>
      </c>
      <c r="AD45">
        <v>111.4</v>
      </c>
      <c r="AE45">
        <v>113.7</v>
      </c>
    </row>
    <row r="46" spans="1:31" x14ac:dyDescent="0.3">
      <c r="A46" t="s">
        <v>34</v>
      </c>
      <c r="B46">
        <v>2014</v>
      </c>
      <c r="C46" t="s">
        <v>36</v>
      </c>
      <c r="D46" s="12">
        <f t="shared" si="0"/>
        <v>41699</v>
      </c>
      <c r="E46">
        <v>120.7</v>
      </c>
      <c r="F46">
        <v>119.3</v>
      </c>
      <c r="G46">
        <v>121</v>
      </c>
      <c r="H46">
        <v>116.1</v>
      </c>
      <c r="I46">
        <v>106.9</v>
      </c>
      <c r="J46">
        <v>118.7</v>
      </c>
      <c r="K46">
        <v>116.3</v>
      </c>
      <c r="L46">
        <v>109.8</v>
      </c>
      <c r="M46">
        <v>99.6</v>
      </c>
      <c r="N46">
        <v>111.8</v>
      </c>
      <c r="O46">
        <v>112.7</v>
      </c>
      <c r="P46">
        <v>119.3</v>
      </c>
      <c r="Q46">
        <v>116.1</v>
      </c>
      <c r="R46">
        <v>115.2</v>
      </c>
      <c r="S46">
        <v>116.8</v>
      </c>
      <c r="T46">
        <v>113.7</v>
      </c>
      <c r="U46">
        <v>116.4</v>
      </c>
      <c r="V46">
        <v>113.2</v>
      </c>
      <c r="W46">
        <v>112.5</v>
      </c>
      <c r="X46">
        <v>113.2</v>
      </c>
      <c r="Y46">
        <v>111.2</v>
      </c>
      <c r="Z46">
        <v>111.4</v>
      </c>
      <c r="AA46">
        <v>110.6</v>
      </c>
      <c r="AB46">
        <v>112</v>
      </c>
      <c r="AC46">
        <v>109</v>
      </c>
      <c r="AD46">
        <v>111.3</v>
      </c>
      <c r="AE46">
        <v>114.2</v>
      </c>
    </row>
    <row r="47" spans="1:31" x14ac:dyDescent="0.3">
      <c r="A47" t="s">
        <v>30</v>
      </c>
      <c r="B47">
        <v>2014</v>
      </c>
      <c r="C47" t="s">
        <v>37</v>
      </c>
      <c r="D47" s="12">
        <f t="shared" si="0"/>
        <v>41730</v>
      </c>
      <c r="E47">
        <v>120.2</v>
      </c>
      <c r="F47">
        <v>118.9</v>
      </c>
      <c r="G47">
        <v>118.1</v>
      </c>
      <c r="H47">
        <v>117</v>
      </c>
      <c r="I47">
        <v>109.7</v>
      </c>
      <c r="J47">
        <v>125.5</v>
      </c>
      <c r="K47">
        <v>120.5</v>
      </c>
      <c r="L47">
        <v>111</v>
      </c>
      <c r="M47">
        <v>102.6</v>
      </c>
      <c r="N47">
        <v>111.2</v>
      </c>
      <c r="O47">
        <v>113.5</v>
      </c>
      <c r="P47">
        <v>118.7</v>
      </c>
      <c r="Q47">
        <v>117.2</v>
      </c>
      <c r="R47">
        <v>115.4</v>
      </c>
      <c r="S47">
        <v>118.1</v>
      </c>
      <c r="T47">
        <v>116.1</v>
      </c>
      <c r="U47">
        <v>117.8</v>
      </c>
      <c r="V47">
        <f>AVERAGE(V48:V49)</f>
        <v>113.9</v>
      </c>
      <c r="W47">
        <v>113.4</v>
      </c>
      <c r="X47">
        <v>113.7</v>
      </c>
      <c r="Y47">
        <v>111.8</v>
      </c>
      <c r="Z47">
        <v>111.2</v>
      </c>
      <c r="AA47">
        <v>110.5</v>
      </c>
      <c r="AB47">
        <v>113</v>
      </c>
      <c r="AC47">
        <v>108.9</v>
      </c>
      <c r="AD47">
        <v>111.5</v>
      </c>
      <c r="AE47">
        <v>115.4</v>
      </c>
    </row>
    <row r="48" spans="1:31" x14ac:dyDescent="0.3">
      <c r="A48" t="s">
        <v>33</v>
      </c>
      <c r="B48">
        <v>2014</v>
      </c>
      <c r="C48" t="s">
        <v>37</v>
      </c>
      <c r="D48" s="12">
        <f t="shared" si="0"/>
        <v>41730</v>
      </c>
      <c r="E48">
        <v>122.5</v>
      </c>
      <c r="F48">
        <v>121.7</v>
      </c>
      <c r="G48">
        <v>113.3</v>
      </c>
      <c r="H48">
        <v>117</v>
      </c>
      <c r="I48">
        <v>103.1</v>
      </c>
      <c r="J48">
        <v>126.7</v>
      </c>
      <c r="K48">
        <v>121.2</v>
      </c>
      <c r="L48">
        <v>111</v>
      </c>
      <c r="M48">
        <v>100.3</v>
      </c>
      <c r="N48">
        <v>115.3</v>
      </c>
      <c r="O48">
        <v>112.7</v>
      </c>
      <c r="P48">
        <v>121</v>
      </c>
      <c r="Q48">
        <v>118.2</v>
      </c>
      <c r="R48">
        <v>117.6</v>
      </c>
      <c r="S48">
        <v>116.3</v>
      </c>
      <c r="T48">
        <v>112.5</v>
      </c>
      <c r="U48">
        <v>115.7</v>
      </c>
      <c r="V48">
        <v>113.9</v>
      </c>
      <c r="W48">
        <v>110.9</v>
      </c>
      <c r="X48">
        <v>113.4</v>
      </c>
      <c r="Y48">
        <v>111</v>
      </c>
      <c r="Z48">
        <v>111.2</v>
      </c>
      <c r="AA48">
        <v>111.2</v>
      </c>
      <c r="AB48">
        <v>112.5</v>
      </c>
      <c r="AC48">
        <v>109.1</v>
      </c>
      <c r="AD48">
        <v>111.4</v>
      </c>
      <c r="AE48">
        <v>114.7</v>
      </c>
    </row>
    <row r="49" spans="1:31" x14ac:dyDescent="0.3">
      <c r="A49" t="s">
        <v>34</v>
      </c>
      <c r="B49">
        <v>2014</v>
      </c>
      <c r="C49" t="s">
        <v>37</v>
      </c>
      <c r="D49" s="12">
        <f t="shared" si="0"/>
        <v>41730</v>
      </c>
      <c r="E49">
        <v>120.9</v>
      </c>
      <c r="F49">
        <v>119.9</v>
      </c>
      <c r="G49">
        <v>116.2</v>
      </c>
      <c r="H49">
        <v>117</v>
      </c>
      <c r="I49">
        <v>107.3</v>
      </c>
      <c r="J49">
        <v>126.1</v>
      </c>
      <c r="K49">
        <v>120.7</v>
      </c>
      <c r="L49">
        <v>111</v>
      </c>
      <c r="M49">
        <v>101.8</v>
      </c>
      <c r="N49">
        <v>112.6</v>
      </c>
      <c r="O49">
        <v>113.2</v>
      </c>
      <c r="P49">
        <v>119.8</v>
      </c>
      <c r="Q49">
        <v>117.6</v>
      </c>
      <c r="R49">
        <v>116</v>
      </c>
      <c r="S49">
        <v>117.4</v>
      </c>
      <c r="T49">
        <v>114.6</v>
      </c>
      <c r="U49">
        <v>117</v>
      </c>
      <c r="V49">
        <v>113.9</v>
      </c>
      <c r="W49">
        <v>112.5</v>
      </c>
      <c r="X49">
        <v>113.6</v>
      </c>
      <c r="Y49">
        <v>111.5</v>
      </c>
      <c r="Z49">
        <v>111.2</v>
      </c>
      <c r="AA49">
        <v>110.9</v>
      </c>
      <c r="AB49">
        <v>112.7</v>
      </c>
      <c r="AC49">
        <v>109</v>
      </c>
      <c r="AD49">
        <v>111.5</v>
      </c>
      <c r="AE49">
        <v>115.1</v>
      </c>
    </row>
    <row r="50" spans="1:31" x14ac:dyDescent="0.3">
      <c r="A50" t="s">
        <v>30</v>
      </c>
      <c r="B50">
        <v>2014</v>
      </c>
      <c r="C50" t="s">
        <v>38</v>
      </c>
      <c r="D50" s="12">
        <f t="shared" si="0"/>
        <v>41760</v>
      </c>
      <c r="E50">
        <v>120.3</v>
      </c>
      <c r="F50">
        <v>120.2</v>
      </c>
      <c r="G50">
        <v>116.9</v>
      </c>
      <c r="H50">
        <v>118</v>
      </c>
      <c r="I50">
        <v>110.1</v>
      </c>
      <c r="J50">
        <v>126.3</v>
      </c>
      <c r="K50">
        <v>123.9</v>
      </c>
      <c r="L50">
        <v>111.5</v>
      </c>
      <c r="M50">
        <v>103.5</v>
      </c>
      <c r="N50">
        <v>111.6</v>
      </c>
      <c r="O50">
        <v>114.2</v>
      </c>
      <c r="P50">
        <v>119.2</v>
      </c>
      <c r="Q50">
        <v>118.2</v>
      </c>
      <c r="R50">
        <v>116.3</v>
      </c>
      <c r="S50">
        <v>118.7</v>
      </c>
      <c r="T50">
        <v>116.8</v>
      </c>
      <c r="U50">
        <v>118.5</v>
      </c>
      <c r="V50">
        <f>AVERAGE(V51:V52)</f>
        <v>114.3</v>
      </c>
      <c r="W50">
        <v>113.4</v>
      </c>
      <c r="X50">
        <v>114.1</v>
      </c>
      <c r="Y50">
        <v>112.1</v>
      </c>
      <c r="Z50">
        <v>111.4</v>
      </c>
      <c r="AA50">
        <v>110.9</v>
      </c>
      <c r="AB50">
        <v>113.1</v>
      </c>
      <c r="AC50">
        <v>108.9</v>
      </c>
      <c r="AD50">
        <v>111.8</v>
      </c>
      <c r="AE50">
        <v>116</v>
      </c>
    </row>
    <row r="51" spans="1:31" x14ac:dyDescent="0.3">
      <c r="A51" t="s">
        <v>33</v>
      </c>
      <c r="B51">
        <v>2014</v>
      </c>
      <c r="C51" t="s">
        <v>38</v>
      </c>
      <c r="D51" s="12">
        <f t="shared" si="0"/>
        <v>41760</v>
      </c>
      <c r="E51">
        <v>122.7</v>
      </c>
      <c r="F51">
        <v>124.1</v>
      </c>
      <c r="G51">
        <v>114.2</v>
      </c>
      <c r="H51">
        <v>119.1</v>
      </c>
      <c r="I51">
        <v>103.5</v>
      </c>
      <c r="J51">
        <v>129.19999999999999</v>
      </c>
      <c r="K51">
        <v>127</v>
      </c>
      <c r="L51">
        <v>112.6</v>
      </c>
      <c r="M51">
        <v>101.3</v>
      </c>
      <c r="N51">
        <v>117</v>
      </c>
      <c r="O51">
        <v>112.9</v>
      </c>
      <c r="P51">
        <v>121.7</v>
      </c>
      <c r="Q51">
        <v>120</v>
      </c>
      <c r="R51">
        <v>118.3</v>
      </c>
      <c r="S51">
        <v>116.8</v>
      </c>
      <c r="T51">
        <v>112.9</v>
      </c>
      <c r="U51">
        <v>116.2</v>
      </c>
      <c r="V51">
        <v>114.3</v>
      </c>
      <c r="W51">
        <v>111.1</v>
      </c>
      <c r="X51">
        <v>114.1</v>
      </c>
      <c r="Y51">
        <v>111.2</v>
      </c>
      <c r="Z51">
        <v>111.3</v>
      </c>
      <c r="AA51">
        <v>111.5</v>
      </c>
      <c r="AB51">
        <v>112.9</v>
      </c>
      <c r="AC51">
        <v>109.3</v>
      </c>
      <c r="AD51">
        <v>111.7</v>
      </c>
      <c r="AE51">
        <v>115.6</v>
      </c>
    </row>
    <row r="52" spans="1:31" x14ac:dyDescent="0.3">
      <c r="A52" t="s">
        <v>34</v>
      </c>
      <c r="B52">
        <v>2014</v>
      </c>
      <c r="C52" t="s">
        <v>38</v>
      </c>
      <c r="D52" s="12">
        <f t="shared" si="0"/>
        <v>41760</v>
      </c>
      <c r="E52">
        <v>121.1</v>
      </c>
      <c r="F52">
        <v>121.6</v>
      </c>
      <c r="G52">
        <v>115.9</v>
      </c>
      <c r="H52">
        <v>118.4</v>
      </c>
      <c r="I52">
        <v>107.7</v>
      </c>
      <c r="J52">
        <v>127.7</v>
      </c>
      <c r="K52">
        <v>125</v>
      </c>
      <c r="L52">
        <v>111.9</v>
      </c>
      <c r="M52">
        <v>102.8</v>
      </c>
      <c r="N52">
        <v>113.4</v>
      </c>
      <c r="O52">
        <v>113.7</v>
      </c>
      <c r="P52">
        <v>120.4</v>
      </c>
      <c r="Q52">
        <v>118.9</v>
      </c>
      <c r="R52">
        <v>116.8</v>
      </c>
      <c r="S52">
        <v>118</v>
      </c>
      <c r="T52">
        <v>115.2</v>
      </c>
      <c r="U52">
        <v>117.6</v>
      </c>
      <c r="V52">
        <v>114.3</v>
      </c>
      <c r="W52">
        <v>112.5</v>
      </c>
      <c r="X52">
        <v>114.1</v>
      </c>
      <c r="Y52">
        <v>111.8</v>
      </c>
      <c r="Z52">
        <v>111.3</v>
      </c>
      <c r="AA52">
        <v>111.2</v>
      </c>
      <c r="AB52">
        <v>113</v>
      </c>
      <c r="AC52">
        <v>109.1</v>
      </c>
      <c r="AD52">
        <v>111.8</v>
      </c>
      <c r="AE52">
        <v>115.8</v>
      </c>
    </row>
    <row r="53" spans="1:31" x14ac:dyDescent="0.3">
      <c r="A53" t="s">
        <v>30</v>
      </c>
      <c r="B53">
        <v>2014</v>
      </c>
      <c r="C53" t="s">
        <v>39</v>
      </c>
      <c r="D53" s="12">
        <f t="shared" si="0"/>
        <v>41791</v>
      </c>
      <c r="E53">
        <v>120.7</v>
      </c>
      <c r="F53">
        <v>121.6</v>
      </c>
      <c r="G53">
        <v>116.1</v>
      </c>
      <c r="H53">
        <v>119.3</v>
      </c>
      <c r="I53">
        <v>110.3</v>
      </c>
      <c r="J53">
        <v>125.8</v>
      </c>
      <c r="K53">
        <v>129.30000000000001</v>
      </c>
      <c r="L53">
        <v>112.2</v>
      </c>
      <c r="M53">
        <v>103.6</v>
      </c>
      <c r="N53">
        <v>112.3</v>
      </c>
      <c r="O53">
        <v>114.9</v>
      </c>
      <c r="P53">
        <v>120.1</v>
      </c>
      <c r="Q53">
        <v>119.5</v>
      </c>
      <c r="R53">
        <v>117.3</v>
      </c>
      <c r="S53">
        <v>119.7</v>
      </c>
      <c r="T53">
        <v>117.3</v>
      </c>
      <c r="U53">
        <v>119.3</v>
      </c>
      <c r="V53">
        <f>AVERAGE(V54:V55)</f>
        <v>113.9</v>
      </c>
      <c r="W53">
        <v>114.4</v>
      </c>
      <c r="X53">
        <v>114.9</v>
      </c>
      <c r="Y53">
        <v>112.8</v>
      </c>
      <c r="Z53">
        <v>112.2</v>
      </c>
      <c r="AA53">
        <v>111.4</v>
      </c>
      <c r="AB53">
        <v>114.3</v>
      </c>
      <c r="AC53">
        <v>108</v>
      </c>
      <c r="AD53">
        <v>112.3</v>
      </c>
      <c r="AE53">
        <v>117</v>
      </c>
    </row>
    <row r="54" spans="1:31" x14ac:dyDescent="0.3">
      <c r="A54" t="s">
        <v>33</v>
      </c>
      <c r="B54">
        <v>2014</v>
      </c>
      <c r="C54" t="s">
        <v>39</v>
      </c>
      <c r="D54" s="12">
        <f t="shared" si="0"/>
        <v>41791</v>
      </c>
      <c r="E54">
        <v>123.1</v>
      </c>
      <c r="F54">
        <v>125.9</v>
      </c>
      <c r="G54">
        <v>115.4</v>
      </c>
      <c r="H54">
        <v>120.4</v>
      </c>
      <c r="I54">
        <v>103.4</v>
      </c>
      <c r="J54">
        <v>131.19999999999999</v>
      </c>
      <c r="K54">
        <v>137.5</v>
      </c>
      <c r="L54">
        <v>112.8</v>
      </c>
      <c r="M54">
        <v>101.4</v>
      </c>
      <c r="N54">
        <v>118.3</v>
      </c>
      <c r="O54">
        <v>113.2</v>
      </c>
      <c r="P54">
        <v>122.4</v>
      </c>
      <c r="Q54">
        <v>122</v>
      </c>
      <c r="R54">
        <v>119</v>
      </c>
      <c r="S54">
        <v>117.4</v>
      </c>
      <c r="T54">
        <v>113.2</v>
      </c>
      <c r="U54">
        <v>116.7</v>
      </c>
      <c r="V54">
        <v>113.9</v>
      </c>
      <c r="W54">
        <v>111.2</v>
      </c>
      <c r="X54">
        <v>114.3</v>
      </c>
      <c r="Y54">
        <v>111.4</v>
      </c>
      <c r="Z54">
        <v>111.5</v>
      </c>
      <c r="AA54">
        <v>111.8</v>
      </c>
      <c r="AB54">
        <v>115.1</v>
      </c>
      <c r="AC54">
        <v>108.7</v>
      </c>
      <c r="AD54">
        <v>112.2</v>
      </c>
      <c r="AE54">
        <v>116.4</v>
      </c>
    </row>
    <row r="55" spans="1:31" x14ac:dyDescent="0.3">
      <c r="A55" t="s">
        <v>34</v>
      </c>
      <c r="B55">
        <v>2014</v>
      </c>
      <c r="C55" t="s">
        <v>39</v>
      </c>
      <c r="D55" s="12">
        <f t="shared" si="0"/>
        <v>41791</v>
      </c>
      <c r="E55">
        <v>121.5</v>
      </c>
      <c r="F55">
        <v>123.1</v>
      </c>
      <c r="G55">
        <v>115.8</v>
      </c>
      <c r="H55">
        <v>119.7</v>
      </c>
      <c r="I55">
        <v>107.8</v>
      </c>
      <c r="J55">
        <v>128.30000000000001</v>
      </c>
      <c r="K55">
        <v>132.1</v>
      </c>
      <c r="L55">
        <v>112.4</v>
      </c>
      <c r="M55">
        <v>102.9</v>
      </c>
      <c r="N55">
        <v>114.3</v>
      </c>
      <c r="O55">
        <v>114.2</v>
      </c>
      <c r="P55">
        <v>121.2</v>
      </c>
      <c r="Q55">
        <v>120.4</v>
      </c>
      <c r="R55">
        <v>117.8</v>
      </c>
      <c r="S55">
        <v>118.8</v>
      </c>
      <c r="T55">
        <v>115.6</v>
      </c>
      <c r="U55">
        <v>118.3</v>
      </c>
      <c r="V55">
        <v>113.9</v>
      </c>
      <c r="W55">
        <v>113.2</v>
      </c>
      <c r="X55">
        <v>114.6</v>
      </c>
      <c r="Y55">
        <v>112.3</v>
      </c>
      <c r="Z55">
        <v>111.8</v>
      </c>
      <c r="AA55">
        <v>111.6</v>
      </c>
      <c r="AB55">
        <v>114.8</v>
      </c>
      <c r="AC55">
        <v>108.3</v>
      </c>
      <c r="AD55">
        <v>112.3</v>
      </c>
      <c r="AE55">
        <v>116.7</v>
      </c>
    </row>
    <row r="56" spans="1:31" x14ac:dyDescent="0.3">
      <c r="A56" t="s">
        <v>30</v>
      </c>
      <c r="B56">
        <v>2014</v>
      </c>
      <c r="C56" t="s">
        <v>40</v>
      </c>
      <c r="D56" s="12">
        <f t="shared" si="0"/>
        <v>41821</v>
      </c>
      <c r="E56">
        <v>121.7</v>
      </c>
      <c r="F56">
        <v>122.5</v>
      </c>
      <c r="G56">
        <v>117.7</v>
      </c>
      <c r="H56">
        <v>120.6</v>
      </c>
      <c r="I56">
        <v>110.4</v>
      </c>
      <c r="J56">
        <v>129.1</v>
      </c>
      <c r="K56">
        <v>150.1</v>
      </c>
      <c r="L56">
        <v>113.2</v>
      </c>
      <c r="M56">
        <v>104.8</v>
      </c>
      <c r="N56">
        <v>113.3</v>
      </c>
      <c r="O56">
        <v>115.6</v>
      </c>
      <c r="P56">
        <v>120.9</v>
      </c>
      <c r="Q56">
        <v>123.3</v>
      </c>
      <c r="R56">
        <v>118</v>
      </c>
      <c r="S56">
        <v>120.7</v>
      </c>
      <c r="T56">
        <v>118.3</v>
      </c>
      <c r="U56">
        <v>120.3</v>
      </c>
      <c r="V56">
        <f>AVERAGE(V57:V58)</f>
        <v>114.8</v>
      </c>
      <c r="W56">
        <v>115.3</v>
      </c>
      <c r="X56">
        <v>115.4</v>
      </c>
      <c r="Y56">
        <v>113.4</v>
      </c>
      <c r="Z56">
        <v>113.2</v>
      </c>
      <c r="AA56">
        <v>111.8</v>
      </c>
      <c r="AB56">
        <v>115.5</v>
      </c>
      <c r="AC56">
        <v>108.8</v>
      </c>
      <c r="AD56">
        <v>113.1</v>
      </c>
      <c r="AE56">
        <v>119.5</v>
      </c>
    </row>
    <row r="57" spans="1:31" x14ac:dyDescent="0.3">
      <c r="A57" t="s">
        <v>33</v>
      </c>
      <c r="B57">
        <v>2014</v>
      </c>
      <c r="C57" t="s">
        <v>40</v>
      </c>
      <c r="D57" s="12">
        <f t="shared" si="0"/>
        <v>41821</v>
      </c>
      <c r="E57">
        <v>123.8</v>
      </c>
      <c r="F57">
        <v>126.4</v>
      </c>
      <c r="G57">
        <v>118</v>
      </c>
      <c r="H57">
        <v>121.6</v>
      </c>
      <c r="I57">
        <v>103.5</v>
      </c>
      <c r="J57">
        <v>133.69999999999999</v>
      </c>
      <c r="K57">
        <v>172.4</v>
      </c>
      <c r="L57">
        <v>113.1</v>
      </c>
      <c r="M57">
        <v>102.7</v>
      </c>
      <c r="N57">
        <v>120</v>
      </c>
      <c r="O57">
        <v>113.8</v>
      </c>
      <c r="P57">
        <v>123.4</v>
      </c>
      <c r="Q57">
        <v>127.1</v>
      </c>
      <c r="R57">
        <v>121</v>
      </c>
      <c r="S57">
        <v>118</v>
      </c>
      <c r="T57">
        <v>113.6</v>
      </c>
      <c r="U57">
        <v>117.4</v>
      </c>
      <c r="V57">
        <v>114.8</v>
      </c>
      <c r="W57">
        <v>111.6</v>
      </c>
      <c r="X57">
        <v>114.9</v>
      </c>
      <c r="Y57">
        <v>111.5</v>
      </c>
      <c r="Z57">
        <v>113</v>
      </c>
      <c r="AA57">
        <v>112.4</v>
      </c>
      <c r="AB57">
        <v>117.8</v>
      </c>
      <c r="AC57">
        <v>109.7</v>
      </c>
      <c r="AD57">
        <v>113.5</v>
      </c>
      <c r="AE57">
        <v>118.9</v>
      </c>
    </row>
    <row r="58" spans="1:31" x14ac:dyDescent="0.3">
      <c r="A58" t="s">
        <v>34</v>
      </c>
      <c r="B58">
        <v>2014</v>
      </c>
      <c r="C58" t="s">
        <v>40</v>
      </c>
      <c r="D58" s="12">
        <f t="shared" si="0"/>
        <v>41821</v>
      </c>
      <c r="E58">
        <v>122.4</v>
      </c>
      <c r="F58">
        <v>123.9</v>
      </c>
      <c r="G58">
        <v>117.8</v>
      </c>
      <c r="H58">
        <v>121</v>
      </c>
      <c r="I58">
        <v>107.9</v>
      </c>
      <c r="J58">
        <v>131.19999999999999</v>
      </c>
      <c r="K58">
        <v>157.69999999999999</v>
      </c>
      <c r="L58">
        <v>113.2</v>
      </c>
      <c r="M58">
        <v>104.1</v>
      </c>
      <c r="N58">
        <v>115.5</v>
      </c>
      <c r="O58">
        <v>114.8</v>
      </c>
      <c r="P58">
        <v>122.1</v>
      </c>
      <c r="Q58">
        <v>124.7</v>
      </c>
      <c r="R58">
        <v>118.8</v>
      </c>
      <c r="S58">
        <v>119.6</v>
      </c>
      <c r="T58">
        <v>116.3</v>
      </c>
      <c r="U58">
        <v>119.1</v>
      </c>
      <c r="V58">
        <v>114.8</v>
      </c>
      <c r="W58">
        <v>113.9</v>
      </c>
      <c r="X58">
        <v>115.2</v>
      </c>
      <c r="Y58">
        <v>112.7</v>
      </c>
      <c r="Z58">
        <v>113.1</v>
      </c>
      <c r="AA58">
        <v>112.1</v>
      </c>
      <c r="AB58">
        <v>116.8</v>
      </c>
      <c r="AC58">
        <v>109.2</v>
      </c>
      <c r="AD58">
        <v>113.3</v>
      </c>
      <c r="AE58">
        <v>119.2</v>
      </c>
    </row>
    <row r="59" spans="1:31" x14ac:dyDescent="0.3">
      <c r="A59" t="s">
        <v>30</v>
      </c>
      <c r="B59">
        <v>2014</v>
      </c>
      <c r="C59" t="s">
        <v>41</v>
      </c>
      <c r="D59" s="12">
        <f t="shared" si="0"/>
        <v>41852</v>
      </c>
      <c r="E59">
        <v>121.8</v>
      </c>
      <c r="F59">
        <v>122.8</v>
      </c>
      <c r="G59">
        <v>117.8</v>
      </c>
      <c r="H59">
        <v>121.9</v>
      </c>
      <c r="I59">
        <v>110.6</v>
      </c>
      <c r="J59">
        <v>129.69999999999999</v>
      </c>
      <c r="K59">
        <v>161.1</v>
      </c>
      <c r="L59">
        <v>114.1</v>
      </c>
      <c r="M59">
        <v>105.1</v>
      </c>
      <c r="N59">
        <v>114.6</v>
      </c>
      <c r="O59">
        <v>115.8</v>
      </c>
      <c r="P59">
        <v>121.7</v>
      </c>
      <c r="Q59">
        <v>125.3</v>
      </c>
      <c r="R59">
        <v>118.8</v>
      </c>
      <c r="S59">
        <v>120.9</v>
      </c>
      <c r="T59">
        <v>118.8</v>
      </c>
      <c r="U59">
        <v>120.7</v>
      </c>
      <c r="V59">
        <f>AVERAGE(V60:V61)</f>
        <v>115.5</v>
      </c>
      <c r="W59">
        <v>115.4</v>
      </c>
      <c r="X59">
        <v>115.9</v>
      </c>
      <c r="Y59">
        <v>114</v>
      </c>
      <c r="Z59">
        <v>113.2</v>
      </c>
      <c r="AA59">
        <v>112.2</v>
      </c>
      <c r="AB59">
        <v>116.2</v>
      </c>
      <c r="AC59">
        <v>109.4</v>
      </c>
      <c r="AD59">
        <v>113.5</v>
      </c>
      <c r="AE59">
        <v>120.7</v>
      </c>
    </row>
    <row r="60" spans="1:31" x14ac:dyDescent="0.3">
      <c r="A60" t="s">
        <v>33</v>
      </c>
      <c r="B60">
        <v>2014</v>
      </c>
      <c r="C60" t="s">
        <v>41</v>
      </c>
      <c r="D60" s="12">
        <f t="shared" si="0"/>
        <v>41852</v>
      </c>
      <c r="E60">
        <v>124.8</v>
      </c>
      <c r="F60">
        <v>127.3</v>
      </c>
      <c r="G60">
        <v>116.5</v>
      </c>
      <c r="H60">
        <v>122.2</v>
      </c>
      <c r="I60">
        <v>103.6</v>
      </c>
      <c r="J60">
        <v>132.69999999999999</v>
      </c>
      <c r="K60">
        <v>181.9</v>
      </c>
      <c r="L60">
        <v>115.2</v>
      </c>
      <c r="M60">
        <v>102.7</v>
      </c>
      <c r="N60">
        <v>122.1</v>
      </c>
      <c r="O60">
        <v>114.4</v>
      </c>
      <c r="P60">
        <v>124.7</v>
      </c>
      <c r="Q60">
        <v>128.9</v>
      </c>
      <c r="R60">
        <v>123</v>
      </c>
      <c r="S60">
        <v>118.6</v>
      </c>
      <c r="T60">
        <v>114.1</v>
      </c>
      <c r="U60">
        <v>117.9</v>
      </c>
      <c r="V60">
        <v>115.5</v>
      </c>
      <c r="W60">
        <v>111.8</v>
      </c>
      <c r="X60">
        <v>115.3</v>
      </c>
      <c r="Y60">
        <v>112.2</v>
      </c>
      <c r="Z60">
        <v>112.5</v>
      </c>
      <c r="AA60">
        <v>112.9</v>
      </c>
      <c r="AB60">
        <v>119.2</v>
      </c>
      <c r="AC60">
        <v>110.5</v>
      </c>
      <c r="AD60">
        <v>113.9</v>
      </c>
      <c r="AE60">
        <v>119.9</v>
      </c>
    </row>
    <row r="61" spans="1:31" x14ac:dyDescent="0.3">
      <c r="A61" t="s">
        <v>34</v>
      </c>
      <c r="B61">
        <v>2014</v>
      </c>
      <c r="C61" t="s">
        <v>41</v>
      </c>
      <c r="D61" s="12">
        <f t="shared" si="0"/>
        <v>41852</v>
      </c>
      <c r="E61">
        <v>122.7</v>
      </c>
      <c r="F61">
        <v>124.4</v>
      </c>
      <c r="G61">
        <v>117.3</v>
      </c>
      <c r="H61">
        <v>122</v>
      </c>
      <c r="I61">
        <v>108</v>
      </c>
      <c r="J61">
        <v>131.1</v>
      </c>
      <c r="K61">
        <v>168.2</v>
      </c>
      <c r="L61">
        <v>114.5</v>
      </c>
      <c r="M61">
        <v>104.3</v>
      </c>
      <c r="N61">
        <v>117.1</v>
      </c>
      <c r="O61">
        <v>115.2</v>
      </c>
      <c r="P61">
        <v>123.1</v>
      </c>
      <c r="Q61">
        <v>126.6</v>
      </c>
      <c r="R61">
        <v>119.9</v>
      </c>
      <c r="S61">
        <v>120</v>
      </c>
      <c r="T61">
        <v>116.8</v>
      </c>
      <c r="U61">
        <v>119.6</v>
      </c>
      <c r="V61">
        <v>115.5</v>
      </c>
      <c r="W61">
        <v>114</v>
      </c>
      <c r="X61">
        <v>115.6</v>
      </c>
      <c r="Y61">
        <v>113.3</v>
      </c>
      <c r="Z61">
        <v>112.8</v>
      </c>
      <c r="AA61">
        <v>112.6</v>
      </c>
      <c r="AB61">
        <v>118</v>
      </c>
      <c r="AC61">
        <v>109.9</v>
      </c>
      <c r="AD61">
        <v>113.7</v>
      </c>
      <c r="AE61">
        <v>120.3</v>
      </c>
    </row>
    <row r="62" spans="1:31" x14ac:dyDescent="0.3">
      <c r="A62" t="s">
        <v>30</v>
      </c>
      <c r="B62">
        <v>2014</v>
      </c>
      <c r="C62" t="s">
        <v>42</v>
      </c>
      <c r="D62" s="12">
        <f t="shared" si="0"/>
        <v>41883</v>
      </c>
      <c r="E62">
        <v>122.3</v>
      </c>
      <c r="F62">
        <v>122.4</v>
      </c>
      <c r="G62">
        <v>117.8</v>
      </c>
      <c r="H62">
        <v>122.7</v>
      </c>
      <c r="I62">
        <v>110.4</v>
      </c>
      <c r="J62">
        <v>129.80000000000001</v>
      </c>
      <c r="K62">
        <v>158.80000000000001</v>
      </c>
      <c r="L62">
        <v>115</v>
      </c>
      <c r="M62">
        <v>104.7</v>
      </c>
      <c r="N62">
        <v>114.9</v>
      </c>
      <c r="O62">
        <v>116.5</v>
      </c>
      <c r="P62">
        <v>122.6</v>
      </c>
      <c r="Q62">
        <v>125.3</v>
      </c>
      <c r="R62">
        <v>119.5</v>
      </c>
      <c r="S62">
        <v>121.7</v>
      </c>
      <c r="T62">
        <v>119.2</v>
      </c>
      <c r="U62">
        <v>121.3</v>
      </c>
      <c r="V62">
        <f>AVERAGE(V63:V64)</f>
        <v>116.1</v>
      </c>
      <c r="W62">
        <v>115.8</v>
      </c>
      <c r="X62">
        <v>116.7</v>
      </c>
      <c r="Y62">
        <v>114.5</v>
      </c>
      <c r="Z62">
        <v>112.8</v>
      </c>
      <c r="AA62">
        <v>112.6</v>
      </c>
      <c r="AB62">
        <v>116.6</v>
      </c>
      <c r="AC62">
        <v>109.1</v>
      </c>
      <c r="AD62">
        <v>113.7</v>
      </c>
      <c r="AE62">
        <v>120.9</v>
      </c>
    </row>
    <row r="63" spans="1:31" x14ac:dyDescent="0.3">
      <c r="A63" t="s">
        <v>33</v>
      </c>
      <c r="B63">
        <v>2014</v>
      </c>
      <c r="C63" t="s">
        <v>42</v>
      </c>
      <c r="D63" s="12">
        <f t="shared" si="0"/>
        <v>41883</v>
      </c>
      <c r="E63">
        <v>124.2</v>
      </c>
      <c r="F63">
        <v>125.4</v>
      </c>
      <c r="G63">
        <v>116.4</v>
      </c>
      <c r="H63">
        <v>122.7</v>
      </c>
      <c r="I63">
        <v>103.5</v>
      </c>
      <c r="J63">
        <v>124.5</v>
      </c>
      <c r="K63">
        <v>168.6</v>
      </c>
      <c r="L63">
        <v>116.9</v>
      </c>
      <c r="M63">
        <v>101.9</v>
      </c>
      <c r="N63">
        <v>122.9</v>
      </c>
      <c r="O63">
        <v>114.8</v>
      </c>
      <c r="P63">
        <v>125.2</v>
      </c>
      <c r="Q63">
        <v>126.7</v>
      </c>
      <c r="R63">
        <v>124.3</v>
      </c>
      <c r="S63">
        <v>119.2</v>
      </c>
      <c r="T63">
        <v>114.5</v>
      </c>
      <c r="U63">
        <v>118.4</v>
      </c>
      <c r="V63">
        <v>116.1</v>
      </c>
      <c r="W63">
        <v>111.8</v>
      </c>
      <c r="X63">
        <v>115.5</v>
      </c>
      <c r="Y63">
        <v>112.3</v>
      </c>
      <c r="Z63">
        <v>111.2</v>
      </c>
      <c r="AA63">
        <v>113.4</v>
      </c>
      <c r="AB63">
        <v>120</v>
      </c>
      <c r="AC63">
        <v>110</v>
      </c>
      <c r="AD63">
        <v>113.6</v>
      </c>
      <c r="AE63">
        <v>119.2</v>
      </c>
    </row>
    <row r="64" spans="1:31" x14ac:dyDescent="0.3">
      <c r="A64" t="s">
        <v>34</v>
      </c>
      <c r="B64">
        <v>2014</v>
      </c>
      <c r="C64" t="s">
        <v>42</v>
      </c>
      <c r="D64" s="12">
        <f t="shared" si="0"/>
        <v>41883</v>
      </c>
      <c r="E64">
        <v>122.9</v>
      </c>
      <c r="F64">
        <v>123.5</v>
      </c>
      <c r="G64">
        <v>117.3</v>
      </c>
      <c r="H64">
        <v>122.7</v>
      </c>
      <c r="I64">
        <v>107.9</v>
      </c>
      <c r="J64">
        <v>127.3</v>
      </c>
      <c r="K64">
        <v>162.1</v>
      </c>
      <c r="L64">
        <v>115.6</v>
      </c>
      <c r="M64">
        <v>103.8</v>
      </c>
      <c r="N64">
        <v>117.6</v>
      </c>
      <c r="O64">
        <v>115.8</v>
      </c>
      <c r="P64">
        <v>123.8</v>
      </c>
      <c r="Q64">
        <v>125.8</v>
      </c>
      <c r="R64">
        <v>120.8</v>
      </c>
      <c r="S64">
        <v>120.7</v>
      </c>
      <c r="T64">
        <v>117.2</v>
      </c>
      <c r="U64">
        <v>120.1</v>
      </c>
      <c r="V64">
        <v>116.1</v>
      </c>
      <c r="W64">
        <v>114.3</v>
      </c>
      <c r="X64">
        <v>116.1</v>
      </c>
      <c r="Y64">
        <v>113.7</v>
      </c>
      <c r="Z64">
        <v>112</v>
      </c>
      <c r="AA64">
        <v>113.1</v>
      </c>
      <c r="AB64">
        <v>118.6</v>
      </c>
      <c r="AC64">
        <v>109.5</v>
      </c>
      <c r="AD64">
        <v>113.7</v>
      </c>
      <c r="AE64">
        <v>120.1</v>
      </c>
    </row>
    <row r="65" spans="1:31" x14ac:dyDescent="0.3">
      <c r="A65" t="s">
        <v>30</v>
      </c>
      <c r="B65">
        <v>2014</v>
      </c>
      <c r="C65" t="s">
        <v>43</v>
      </c>
      <c r="D65" s="12">
        <f t="shared" si="0"/>
        <v>41913</v>
      </c>
      <c r="E65">
        <v>122.6</v>
      </c>
      <c r="F65">
        <v>122.5</v>
      </c>
      <c r="G65">
        <v>118.3</v>
      </c>
      <c r="H65">
        <v>123.2</v>
      </c>
      <c r="I65">
        <v>110.5</v>
      </c>
      <c r="J65">
        <v>128.9</v>
      </c>
      <c r="K65">
        <v>155.30000000000001</v>
      </c>
      <c r="L65">
        <v>115.5</v>
      </c>
      <c r="M65">
        <v>104</v>
      </c>
      <c r="N65">
        <v>115.3</v>
      </c>
      <c r="O65">
        <v>116.8</v>
      </c>
      <c r="P65">
        <v>123.2</v>
      </c>
      <c r="Q65">
        <v>125.1</v>
      </c>
      <c r="R65">
        <v>120</v>
      </c>
      <c r="S65">
        <v>122.7</v>
      </c>
      <c r="T65">
        <v>120.3</v>
      </c>
      <c r="U65">
        <v>122.3</v>
      </c>
      <c r="V65">
        <f>AVERAGE(V66:V67)</f>
        <v>116.7</v>
      </c>
      <c r="W65">
        <v>116.4</v>
      </c>
      <c r="X65">
        <v>117.5</v>
      </c>
      <c r="Y65">
        <v>115.3</v>
      </c>
      <c r="Z65">
        <v>112.6</v>
      </c>
      <c r="AA65">
        <v>113</v>
      </c>
      <c r="AB65">
        <v>116.9</v>
      </c>
      <c r="AC65">
        <v>109.3</v>
      </c>
      <c r="AD65">
        <v>114</v>
      </c>
      <c r="AE65">
        <v>121</v>
      </c>
    </row>
    <row r="66" spans="1:31" x14ac:dyDescent="0.3">
      <c r="A66" t="s">
        <v>33</v>
      </c>
      <c r="B66">
        <v>2014</v>
      </c>
      <c r="C66" t="s">
        <v>43</v>
      </c>
      <c r="D66" s="12">
        <f t="shared" si="0"/>
        <v>41913</v>
      </c>
      <c r="E66">
        <v>124.6</v>
      </c>
      <c r="F66">
        <v>126.1</v>
      </c>
      <c r="G66">
        <v>117.8</v>
      </c>
      <c r="H66">
        <v>123.1</v>
      </c>
      <c r="I66">
        <v>103.5</v>
      </c>
      <c r="J66">
        <v>123.5</v>
      </c>
      <c r="K66">
        <v>159.6</v>
      </c>
      <c r="L66">
        <v>117.4</v>
      </c>
      <c r="M66">
        <v>101.2</v>
      </c>
      <c r="N66">
        <v>123.8</v>
      </c>
      <c r="O66">
        <v>115.2</v>
      </c>
      <c r="P66">
        <v>125.9</v>
      </c>
      <c r="Q66">
        <v>125.8</v>
      </c>
      <c r="R66">
        <v>124.3</v>
      </c>
      <c r="S66">
        <v>119.6</v>
      </c>
      <c r="T66">
        <v>114.9</v>
      </c>
      <c r="U66">
        <v>118.9</v>
      </c>
      <c r="V66">
        <v>116.7</v>
      </c>
      <c r="W66">
        <v>112</v>
      </c>
      <c r="X66">
        <v>115.8</v>
      </c>
      <c r="Y66">
        <v>112.6</v>
      </c>
      <c r="Z66">
        <v>111</v>
      </c>
      <c r="AA66">
        <v>113.6</v>
      </c>
      <c r="AB66">
        <v>120.2</v>
      </c>
      <c r="AC66">
        <v>110.1</v>
      </c>
      <c r="AD66">
        <v>113.7</v>
      </c>
      <c r="AE66">
        <v>119.1</v>
      </c>
    </row>
    <row r="67" spans="1:31" x14ac:dyDescent="0.3">
      <c r="A67" t="s">
        <v>34</v>
      </c>
      <c r="B67">
        <v>2014</v>
      </c>
      <c r="C67" t="s">
        <v>43</v>
      </c>
      <c r="D67" s="12">
        <f t="shared" ref="D67:D130" si="1">DATE(B67,MONTH(1&amp;C67),1)</f>
        <v>41913</v>
      </c>
      <c r="E67">
        <v>123.2</v>
      </c>
      <c r="F67">
        <v>123.8</v>
      </c>
      <c r="G67">
        <v>118.1</v>
      </c>
      <c r="H67">
        <v>123.2</v>
      </c>
      <c r="I67">
        <v>107.9</v>
      </c>
      <c r="J67">
        <v>126.4</v>
      </c>
      <c r="K67">
        <v>156.80000000000001</v>
      </c>
      <c r="L67">
        <v>116.1</v>
      </c>
      <c r="M67">
        <v>103.1</v>
      </c>
      <c r="N67">
        <v>118.1</v>
      </c>
      <c r="O67">
        <v>116.1</v>
      </c>
      <c r="P67">
        <v>124.5</v>
      </c>
      <c r="Q67">
        <v>125.4</v>
      </c>
      <c r="R67">
        <v>121.1</v>
      </c>
      <c r="S67">
        <v>121.5</v>
      </c>
      <c r="T67">
        <v>118.1</v>
      </c>
      <c r="U67">
        <v>121</v>
      </c>
      <c r="V67">
        <v>116.7</v>
      </c>
      <c r="W67">
        <v>114.7</v>
      </c>
      <c r="X67">
        <v>116.7</v>
      </c>
      <c r="Y67">
        <v>114.3</v>
      </c>
      <c r="Z67">
        <v>111.8</v>
      </c>
      <c r="AA67">
        <v>113.3</v>
      </c>
      <c r="AB67">
        <v>118.8</v>
      </c>
      <c r="AC67">
        <v>109.6</v>
      </c>
      <c r="AD67">
        <v>113.9</v>
      </c>
      <c r="AE67">
        <v>120.1</v>
      </c>
    </row>
    <row r="68" spans="1:31" x14ac:dyDescent="0.3">
      <c r="A68" t="s">
        <v>30</v>
      </c>
      <c r="B68">
        <v>2014</v>
      </c>
      <c r="C68" t="s">
        <v>45</v>
      </c>
      <c r="D68" s="12">
        <f t="shared" si="1"/>
        <v>41944</v>
      </c>
      <c r="E68">
        <v>122.7</v>
      </c>
      <c r="F68">
        <v>122.6</v>
      </c>
      <c r="G68">
        <v>119.9</v>
      </c>
      <c r="H68">
        <v>124</v>
      </c>
      <c r="I68">
        <v>110.5</v>
      </c>
      <c r="J68">
        <v>128.80000000000001</v>
      </c>
      <c r="K68">
        <v>152</v>
      </c>
      <c r="L68">
        <v>116.2</v>
      </c>
      <c r="M68">
        <v>103.3</v>
      </c>
      <c r="N68">
        <v>115.8</v>
      </c>
      <c r="O68">
        <v>116.8</v>
      </c>
      <c r="P68">
        <v>124.5</v>
      </c>
      <c r="Q68">
        <v>124.9</v>
      </c>
      <c r="R68">
        <v>120.8</v>
      </c>
      <c r="S68">
        <v>123.3</v>
      </c>
      <c r="T68">
        <v>120.5</v>
      </c>
      <c r="U68">
        <v>122.9</v>
      </c>
      <c r="V68">
        <f>AVERAGE(V69:V70)</f>
        <v>117.1</v>
      </c>
      <c r="W68">
        <v>117.3</v>
      </c>
      <c r="X68">
        <v>118.1</v>
      </c>
      <c r="Y68">
        <v>115.9</v>
      </c>
      <c r="Z68">
        <v>112</v>
      </c>
      <c r="AA68">
        <v>113.3</v>
      </c>
      <c r="AB68">
        <v>117.2</v>
      </c>
      <c r="AC68">
        <v>108.8</v>
      </c>
      <c r="AD68">
        <v>114.1</v>
      </c>
      <c r="AE68">
        <v>121.1</v>
      </c>
    </row>
    <row r="69" spans="1:31" x14ac:dyDescent="0.3">
      <c r="A69" t="s">
        <v>33</v>
      </c>
      <c r="B69">
        <v>2014</v>
      </c>
      <c r="C69" t="s">
        <v>45</v>
      </c>
      <c r="D69" s="12">
        <f t="shared" si="1"/>
        <v>41944</v>
      </c>
      <c r="E69">
        <v>124.5</v>
      </c>
      <c r="F69">
        <v>125.6</v>
      </c>
      <c r="G69">
        <v>122.7</v>
      </c>
      <c r="H69">
        <v>124.6</v>
      </c>
      <c r="I69">
        <v>103.2</v>
      </c>
      <c r="J69">
        <v>122.2</v>
      </c>
      <c r="K69">
        <v>153.19999999999999</v>
      </c>
      <c r="L69">
        <v>119.3</v>
      </c>
      <c r="M69">
        <v>99.8</v>
      </c>
      <c r="N69">
        <v>124.6</v>
      </c>
      <c r="O69">
        <v>115.8</v>
      </c>
      <c r="P69">
        <v>126.9</v>
      </c>
      <c r="Q69">
        <v>125.4</v>
      </c>
      <c r="R69">
        <v>125.8</v>
      </c>
      <c r="S69">
        <v>120.3</v>
      </c>
      <c r="T69">
        <v>115.4</v>
      </c>
      <c r="U69">
        <v>119.5</v>
      </c>
      <c r="V69">
        <v>117.1</v>
      </c>
      <c r="W69">
        <v>112.6</v>
      </c>
      <c r="X69">
        <v>116.4</v>
      </c>
      <c r="Y69">
        <v>113</v>
      </c>
      <c r="Z69">
        <v>109.7</v>
      </c>
      <c r="AA69">
        <v>114</v>
      </c>
      <c r="AB69">
        <v>120.3</v>
      </c>
      <c r="AC69">
        <v>109.6</v>
      </c>
      <c r="AD69">
        <v>113.4</v>
      </c>
      <c r="AE69">
        <v>119</v>
      </c>
    </row>
    <row r="70" spans="1:31" x14ac:dyDescent="0.3">
      <c r="A70" t="s">
        <v>34</v>
      </c>
      <c r="B70">
        <v>2014</v>
      </c>
      <c r="C70" t="s">
        <v>45</v>
      </c>
      <c r="D70" s="12">
        <f t="shared" si="1"/>
        <v>41944</v>
      </c>
      <c r="E70">
        <v>123.3</v>
      </c>
      <c r="F70">
        <v>123.7</v>
      </c>
      <c r="G70">
        <v>121</v>
      </c>
      <c r="H70">
        <v>124.2</v>
      </c>
      <c r="I70">
        <v>107.8</v>
      </c>
      <c r="J70">
        <v>125.7</v>
      </c>
      <c r="K70">
        <v>152.4</v>
      </c>
      <c r="L70">
        <v>117.2</v>
      </c>
      <c r="M70">
        <v>102.1</v>
      </c>
      <c r="N70">
        <v>118.7</v>
      </c>
      <c r="O70">
        <v>116.4</v>
      </c>
      <c r="P70">
        <v>125.6</v>
      </c>
      <c r="Q70">
        <v>125.1</v>
      </c>
      <c r="R70">
        <v>122.1</v>
      </c>
      <c r="S70">
        <v>122.1</v>
      </c>
      <c r="T70">
        <v>118.4</v>
      </c>
      <c r="U70">
        <v>121.6</v>
      </c>
      <c r="V70">
        <v>117.1</v>
      </c>
      <c r="W70">
        <v>115.5</v>
      </c>
      <c r="X70">
        <v>117.3</v>
      </c>
      <c r="Y70">
        <v>114.8</v>
      </c>
      <c r="Z70">
        <v>110.8</v>
      </c>
      <c r="AA70">
        <v>113.7</v>
      </c>
      <c r="AB70">
        <v>119</v>
      </c>
      <c r="AC70">
        <v>109.1</v>
      </c>
      <c r="AD70">
        <v>113.8</v>
      </c>
      <c r="AE70">
        <v>120.1</v>
      </c>
    </row>
    <row r="71" spans="1:31" x14ac:dyDescent="0.3">
      <c r="A71" t="s">
        <v>30</v>
      </c>
      <c r="B71">
        <v>2014</v>
      </c>
      <c r="C71" t="s">
        <v>46</v>
      </c>
      <c r="D71" s="12">
        <f t="shared" si="1"/>
        <v>41974</v>
      </c>
      <c r="E71">
        <v>122.4</v>
      </c>
      <c r="F71">
        <v>122.4</v>
      </c>
      <c r="G71">
        <v>121.8</v>
      </c>
      <c r="H71">
        <v>124.2</v>
      </c>
      <c r="I71">
        <v>110.2</v>
      </c>
      <c r="J71">
        <v>128.6</v>
      </c>
      <c r="K71">
        <v>140.30000000000001</v>
      </c>
      <c r="L71">
        <v>116.3</v>
      </c>
      <c r="M71">
        <v>102</v>
      </c>
      <c r="N71">
        <v>116</v>
      </c>
      <c r="O71">
        <v>117.3</v>
      </c>
      <c r="P71">
        <v>124.8</v>
      </c>
      <c r="Q71">
        <v>123.3</v>
      </c>
      <c r="R71">
        <v>121.7</v>
      </c>
      <c r="S71">
        <v>123.8</v>
      </c>
      <c r="T71">
        <v>120.6</v>
      </c>
      <c r="U71">
        <v>123.3</v>
      </c>
      <c r="V71">
        <f>AVERAGE(V72:V73)</f>
        <v>116.5</v>
      </c>
      <c r="W71">
        <v>117.4</v>
      </c>
      <c r="X71">
        <v>118.2</v>
      </c>
      <c r="Y71">
        <v>116.2</v>
      </c>
      <c r="Z71">
        <v>111.5</v>
      </c>
      <c r="AA71">
        <v>113.3</v>
      </c>
      <c r="AB71">
        <v>117.7</v>
      </c>
      <c r="AC71">
        <v>109.4</v>
      </c>
      <c r="AD71">
        <v>114.2</v>
      </c>
      <c r="AE71">
        <v>120.3</v>
      </c>
    </row>
    <row r="72" spans="1:31" x14ac:dyDescent="0.3">
      <c r="A72" t="s">
        <v>33</v>
      </c>
      <c r="B72">
        <v>2014</v>
      </c>
      <c r="C72" t="s">
        <v>46</v>
      </c>
      <c r="D72" s="12">
        <f t="shared" si="1"/>
        <v>41974</v>
      </c>
      <c r="E72">
        <v>124</v>
      </c>
      <c r="F72">
        <v>124.7</v>
      </c>
      <c r="G72">
        <v>126.3</v>
      </c>
      <c r="H72">
        <v>124.9</v>
      </c>
      <c r="I72">
        <v>103</v>
      </c>
      <c r="J72">
        <v>122.3</v>
      </c>
      <c r="K72">
        <v>141</v>
      </c>
      <c r="L72">
        <v>120.1</v>
      </c>
      <c r="M72">
        <v>97.8</v>
      </c>
      <c r="N72">
        <v>125.4</v>
      </c>
      <c r="O72">
        <v>116.1</v>
      </c>
      <c r="P72">
        <v>127.6</v>
      </c>
      <c r="Q72">
        <v>124</v>
      </c>
      <c r="R72">
        <v>126.4</v>
      </c>
      <c r="S72">
        <v>120.7</v>
      </c>
      <c r="T72">
        <v>115.8</v>
      </c>
      <c r="U72">
        <v>120</v>
      </c>
      <c r="V72">
        <v>116.5</v>
      </c>
      <c r="W72">
        <v>113</v>
      </c>
      <c r="X72">
        <v>116.8</v>
      </c>
      <c r="Y72">
        <v>113.2</v>
      </c>
      <c r="Z72">
        <v>108.8</v>
      </c>
      <c r="AA72">
        <v>114.3</v>
      </c>
      <c r="AB72">
        <v>120.7</v>
      </c>
      <c r="AC72">
        <v>110.4</v>
      </c>
      <c r="AD72">
        <v>113.4</v>
      </c>
      <c r="AE72">
        <v>118.4</v>
      </c>
    </row>
    <row r="73" spans="1:31" x14ac:dyDescent="0.3">
      <c r="A73" t="s">
        <v>34</v>
      </c>
      <c r="B73">
        <v>2014</v>
      </c>
      <c r="C73" t="s">
        <v>46</v>
      </c>
      <c r="D73" s="12">
        <f t="shared" si="1"/>
        <v>41974</v>
      </c>
      <c r="E73">
        <v>122.9</v>
      </c>
      <c r="F73">
        <v>123.2</v>
      </c>
      <c r="G73">
        <v>123.5</v>
      </c>
      <c r="H73">
        <v>124.5</v>
      </c>
      <c r="I73">
        <v>107.6</v>
      </c>
      <c r="J73">
        <v>125.7</v>
      </c>
      <c r="K73">
        <v>140.5</v>
      </c>
      <c r="L73">
        <v>117.6</v>
      </c>
      <c r="M73">
        <v>100.6</v>
      </c>
      <c r="N73">
        <v>119.1</v>
      </c>
      <c r="O73">
        <v>116.8</v>
      </c>
      <c r="P73">
        <v>126.1</v>
      </c>
      <c r="Q73">
        <v>123.6</v>
      </c>
      <c r="R73">
        <v>123</v>
      </c>
      <c r="S73">
        <v>122.6</v>
      </c>
      <c r="T73">
        <v>118.6</v>
      </c>
      <c r="U73">
        <v>122</v>
      </c>
      <c r="V73">
        <v>116.5</v>
      </c>
      <c r="W73">
        <v>115.7</v>
      </c>
      <c r="X73">
        <v>117.5</v>
      </c>
      <c r="Y73">
        <v>115.1</v>
      </c>
      <c r="Z73">
        <v>110.1</v>
      </c>
      <c r="AA73">
        <v>113.9</v>
      </c>
      <c r="AB73">
        <v>119.5</v>
      </c>
      <c r="AC73">
        <v>109.8</v>
      </c>
      <c r="AD73">
        <v>113.8</v>
      </c>
      <c r="AE73">
        <v>119.4</v>
      </c>
    </row>
    <row r="74" spans="1:31" x14ac:dyDescent="0.3">
      <c r="A74" t="s">
        <v>30</v>
      </c>
      <c r="B74">
        <v>2015</v>
      </c>
      <c r="C74" t="s">
        <v>31</v>
      </c>
      <c r="D74" s="12">
        <f t="shared" si="1"/>
        <v>42005</v>
      </c>
      <c r="E74">
        <v>123.1</v>
      </c>
      <c r="F74">
        <v>123.1</v>
      </c>
      <c r="G74">
        <v>122.1</v>
      </c>
      <c r="H74">
        <v>124.9</v>
      </c>
      <c r="I74">
        <v>111</v>
      </c>
      <c r="J74">
        <v>130.4</v>
      </c>
      <c r="K74">
        <v>132.30000000000001</v>
      </c>
      <c r="L74">
        <v>117.2</v>
      </c>
      <c r="M74">
        <v>100.5</v>
      </c>
      <c r="N74">
        <v>117.2</v>
      </c>
      <c r="O74">
        <v>117.9</v>
      </c>
      <c r="P74">
        <v>125.6</v>
      </c>
      <c r="Q74">
        <v>122.8</v>
      </c>
      <c r="R74">
        <v>122.7</v>
      </c>
      <c r="S74">
        <v>124.4</v>
      </c>
      <c r="T74">
        <v>121.6</v>
      </c>
      <c r="U74">
        <v>124</v>
      </c>
      <c r="V74">
        <f>AVERAGE(V75:V76)</f>
        <v>117.3</v>
      </c>
      <c r="W74">
        <v>118.4</v>
      </c>
      <c r="X74">
        <v>118.9</v>
      </c>
      <c r="Y74">
        <v>116.6</v>
      </c>
      <c r="Z74">
        <v>111</v>
      </c>
      <c r="AA74">
        <v>114</v>
      </c>
      <c r="AB74">
        <v>118.2</v>
      </c>
      <c r="AC74">
        <v>110.2</v>
      </c>
      <c r="AD74">
        <v>114.5</v>
      </c>
      <c r="AE74">
        <v>120.3</v>
      </c>
    </row>
    <row r="75" spans="1:31" x14ac:dyDescent="0.3">
      <c r="A75" t="s">
        <v>33</v>
      </c>
      <c r="B75">
        <v>2015</v>
      </c>
      <c r="C75" t="s">
        <v>31</v>
      </c>
      <c r="D75" s="12">
        <f t="shared" si="1"/>
        <v>42005</v>
      </c>
      <c r="E75">
        <v>124</v>
      </c>
      <c r="F75">
        <v>125.5</v>
      </c>
      <c r="G75">
        <v>126.6</v>
      </c>
      <c r="H75">
        <v>125.2</v>
      </c>
      <c r="I75">
        <v>104.3</v>
      </c>
      <c r="J75">
        <v>121.3</v>
      </c>
      <c r="K75">
        <v>134.4</v>
      </c>
      <c r="L75">
        <v>122.9</v>
      </c>
      <c r="M75">
        <v>96.1</v>
      </c>
      <c r="N75">
        <v>126.6</v>
      </c>
      <c r="O75">
        <v>116.5</v>
      </c>
      <c r="P75">
        <v>128</v>
      </c>
      <c r="Q75">
        <v>123.5</v>
      </c>
      <c r="R75">
        <v>127.4</v>
      </c>
      <c r="S75">
        <v>121</v>
      </c>
      <c r="T75">
        <v>116.1</v>
      </c>
      <c r="U75">
        <v>120.2</v>
      </c>
      <c r="V75">
        <v>117.3</v>
      </c>
      <c r="W75">
        <v>113.4</v>
      </c>
      <c r="X75">
        <v>117.2</v>
      </c>
      <c r="Y75">
        <v>113.7</v>
      </c>
      <c r="Z75">
        <v>107.9</v>
      </c>
      <c r="AA75">
        <v>114.6</v>
      </c>
      <c r="AB75">
        <v>120.8</v>
      </c>
      <c r="AC75">
        <v>111.4</v>
      </c>
      <c r="AD75">
        <v>113.4</v>
      </c>
      <c r="AE75">
        <v>118.5</v>
      </c>
    </row>
    <row r="76" spans="1:31" x14ac:dyDescent="0.3">
      <c r="A76" t="s">
        <v>34</v>
      </c>
      <c r="B76">
        <v>2015</v>
      </c>
      <c r="C76" t="s">
        <v>31</v>
      </c>
      <c r="D76" s="12">
        <f t="shared" si="1"/>
        <v>42005</v>
      </c>
      <c r="E76">
        <v>123.4</v>
      </c>
      <c r="F76">
        <v>123.9</v>
      </c>
      <c r="G76">
        <v>123.8</v>
      </c>
      <c r="H76">
        <v>125</v>
      </c>
      <c r="I76">
        <v>108.5</v>
      </c>
      <c r="J76">
        <v>126.2</v>
      </c>
      <c r="K76">
        <v>133</v>
      </c>
      <c r="L76">
        <v>119.1</v>
      </c>
      <c r="M76">
        <v>99</v>
      </c>
      <c r="N76">
        <v>120.3</v>
      </c>
      <c r="O76">
        <v>117.3</v>
      </c>
      <c r="P76">
        <v>126.7</v>
      </c>
      <c r="Q76">
        <v>123.1</v>
      </c>
      <c r="R76">
        <v>124</v>
      </c>
      <c r="S76">
        <v>123.1</v>
      </c>
      <c r="T76">
        <v>119.3</v>
      </c>
      <c r="U76">
        <v>122.5</v>
      </c>
      <c r="V76">
        <v>117.3</v>
      </c>
      <c r="W76">
        <v>116.5</v>
      </c>
      <c r="X76">
        <v>118.1</v>
      </c>
      <c r="Y76">
        <v>115.5</v>
      </c>
      <c r="Z76">
        <v>109.4</v>
      </c>
      <c r="AA76">
        <v>114.3</v>
      </c>
      <c r="AB76">
        <v>119.7</v>
      </c>
      <c r="AC76">
        <v>110.7</v>
      </c>
      <c r="AD76">
        <v>114</v>
      </c>
      <c r="AE76">
        <v>119.5</v>
      </c>
    </row>
    <row r="77" spans="1:31" x14ac:dyDescent="0.3">
      <c r="A77" t="s">
        <v>30</v>
      </c>
      <c r="B77">
        <v>2015</v>
      </c>
      <c r="C77" t="s">
        <v>35</v>
      </c>
      <c r="D77" s="12">
        <f t="shared" si="1"/>
        <v>42036</v>
      </c>
      <c r="E77">
        <v>123.4</v>
      </c>
      <c r="F77">
        <v>124.4</v>
      </c>
      <c r="G77">
        <v>122.1</v>
      </c>
      <c r="H77">
        <v>125.8</v>
      </c>
      <c r="I77">
        <v>111.5</v>
      </c>
      <c r="J77">
        <v>129.4</v>
      </c>
      <c r="K77">
        <v>128.19999999999999</v>
      </c>
      <c r="L77">
        <v>118.8</v>
      </c>
      <c r="M77">
        <v>100</v>
      </c>
      <c r="N77">
        <v>118.6</v>
      </c>
      <c r="O77">
        <v>118.8</v>
      </c>
      <c r="P77">
        <v>126.8</v>
      </c>
      <c r="Q77">
        <v>122.8</v>
      </c>
      <c r="R77">
        <v>124.2</v>
      </c>
      <c r="S77">
        <v>125.4</v>
      </c>
      <c r="T77">
        <v>122.7</v>
      </c>
      <c r="U77">
        <v>125</v>
      </c>
      <c r="V77">
        <f>AVERAGE(V78:V79)</f>
        <v>118.1</v>
      </c>
      <c r="W77">
        <v>120</v>
      </c>
      <c r="X77">
        <v>119.6</v>
      </c>
      <c r="Y77">
        <v>117.7</v>
      </c>
      <c r="Z77">
        <v>110.9</v>
      </c>
      <c r="AA77">
        <v>114.8</v>
      </c>
      <c r="AB77">
        <v>118.7</v>
      </c>
      <c r="AC77">
        <v>110.8</v>
      </c>
      <c r="AD77">
        <v>115</v>
      </c>
      <c r="AE77">
        <v>120.6</v>
      </c>
    </row>
    <row r="78" spans="1:31" x14ac:dyDescent="0.3">
      <c r="A78" t="s">
        <v>33</v>
      </c>
      <c r="B78">
        <v>2015</v>
      </c>
      <c r="C78" t="s">
        <v>35</v>
      </c>
      <c r="D78" s="12">
        <f t="shared" si="1"/>
        <v>42036</v>
      </c>
      <c r="E78">
        <v>124.3</v>
      </c>
      <c r="F78">
        <v>126.5</v>
      </c>
      <c r="G78">
        <v>119.5</v>
      </c>
      <c r="H78">
        <v>125.6</v>
      </c>
      <c r="I78">
        <v>104.9</v>
      </c>
      <c r="J78">
        <v>121.6</v>
      </c>
      <c r="K78">
        <v>131.80000000000001</v>
      </c>
      <c r="L78">
        <v>125.1</v>
      </c>
      <c r="M78">
        <v>95</v>
      </c>
      <c r="N78">
        <v>127.7</v>
      </c>
      <c r="O78">
        <v>116.8</v>
      </c>
      <c r="P78">
        <v>128.6</v>
      </c>
      <c r="Q78">
        <v>123.7</v>
      </c>
      <c r="R78">
        <v>128.1</v>
      </c>
      <c r="S78">
        <v>121.3</v>
      </c>
      <c r="T78">
        <v>116.5</v>
      </c>
      <c r="U78">
        <v>120.6</v>
      </c>
      <c r="V78">
        <v>118.1</v>
      </c>
      <c r="W78">
        <v>114</v>
      </c>
      <c r="X78">
        <v>117.7</v>
      </c>
      <c r="Y78">
        <v>114.1</v>
      </c>
      <c r="Z78">
        <v>106.8</v>
      </c>
      <c r="AA78">
        <v>114.9</v>
      </c>
      <c r="AB78">
        <v>120.4</v>
      </c>
      <c r="AC78">
        <v>111.7</v>
      </c>
      <c r="AD78">
        <v>113.2</v>
      </c>
      <c r="AE78">
        <v>118.7</v>
      </c>
    </row>
    <row r="79" spans="1:31" x14ac:dyDescent="0.3">
      <c r="A79" t="s">
        <v>34</v>
      </c>
      <c r="B79">
        <v>2015</v>
      </c>
      <c r="C79" t="s">
        <v>35</v>
      </c>
      <c r="D79" s="12">
        <f t="shared" si="1"/>
        <v>42036</v>
      </c>
      <c r="E79">
        <v>123.7</v>
      </c>
      <c r="F79">
        <v>125.1</v>
      </c>
      <c r="G79">
        <v>121.1</v>
      </c>
      <c r="H79">
        <v>125.7</v>
      </c>
      <c r="I79">
        <v>109.1</v>
      </c>
      <c r="J79">
        <v>125.8</v>
      </c>
      <c r="K79">
        <v>129.4</v>
      </c>
      <c r="L79">
        <v>120.9</v>
      </c>
      <c r="M79">
        <v>98.3</v>
      </c>
      <c r="N79">
        <v>121.6</v>
      </c>
      <c r="O79">
        <v>118</v>
      </c>
      <c r="P79">
        <v>127.6</v>
      </c>
      <c r="Q79">
        <v>123.1</v>
      </c>
      <c r="R79">
        <v>125.2</v>
      </c>
      <c r="S79">
        <v>123.8</v>
      </c>
      <c r="T79">
        <v>120.1</v>
      </c>
      <c r="U79">
        <v>123.3</v>
      </c>
      <c r="V79">
        <v>118.1</v>
      </c>
      <c r="W79">
        <v>117.7</v>
      </c>
      <c r="X79">
        <v>118.7</v>
      </c>
      <c r="Y79">
        <v>116.3</v>
      </c>
      <c r="Z79">
        <v>108.7</v>
      </c>
      <c r="AA79">
        <v>114.9</v>
      </c>
      <c r="AB79">
        <v>119.7</v>
      </c>
      <c r="AC79">
        <v>111.2</v>
      </c>
      <c r="AD79">
        <v>114.1</v>
      </c>
      <c r="AE79">
        <v>119.7</v>
      </c>
    </row>
    <row r="80" spans="1:31" x14ac:dyDescent="0.3">
      <c r="A80" t="s">
        <v>30</v>
      </c>
      <c r="B80">
        <v>2015</v>
      </c>
      <c r="C80" t="s">
        <v>36</v>
      </c>
      <c r="D80" s="12">
        <f t="shared" si="1"/>
        <v>42064</v>
      </c>
      <c r="E80">
        <v>123.3</v>
      </c>
      <c r="F80">
        <v>124.7</v>
      </c>
      <c r="G80">
        <v>118.9</v>
      </c>
      <c r="H80">
        <v>126</v>
      </c>
      <c r="I80">
        <v>111.8</v>
      </c>
      <c r="J80">
        <v>130.9</v>
      </c>
      <c r="K80">
        <v>128</v>
      </c>
      <c r="L80">
        <v>119.9</v>
      </c>
      <c r="M80">
        <v>98.9</v>
      </c>
      <c r="N80">
        <v>119.4</v>
      </c>
      <c r="O80">
        <v>118.9</v>
      </c>
      <c r="P80">
        <v>127.7</v>
      </c>
      <c r="Q80">
        <v>123.1</v>
      </c>
      <c r="R80">
        <v>124.7</v>
      </c>
      <c r="S80">
        <v>126</v>
      </c>
      <c r="T80">
        <v>122.9</v>
      </c>
      <c r="U80">
        <v>125.5</v>
      </c>
      <c r="V80">
        <f>AVERAGE(V81:V82)</f>
        <v>118.6</v>
      </c>
      <c r="W80">
        <v>120.6</v>
      </c>
      <c r="X80">
        <v>120.2</v>
      </c>
      <c r="Y80">
        <v>118.2</v>
      </c>
      <c r="Z80">
        <v>111.6</v>
      </c>
      <c r="AA80">
        <v>115.5</v>
      </c>
      <c r="AB80">
        <v>119.4</v>
      </c>
      <c r="AC80">
        <v>110.8</v>
      </c>
      <c r="AD80">
        <v>115.5</v>
      </c>
      <c r="AE80">
        <v>121.1</v>
      </c>
    </row>
    <row r="81" spans="1:31" x14ac:dyDescent="0.3">
      <c r="A81" t="s">
        <v>33</v>
      </c>
      <c r="B81">
        <v>2015</v>
      </c>
      <c r="C81" t="s">
        <v>36</v>
      </c>
      <c r="D81" s="12">
        <f t="shared" si="1"/>
        <v>42064</v>
      </c>
      <c r="E81">
        <v>124</v>
      </c>
      <c r="F81">
        <v>126.7</v>
      </c>
      <c r="G81">
        <v>113.5</v>
      </c>
      <c r="H81">
        <v>125.9</v>
      </c>
      <c r="I81">
        <v>104.8</v>
      </c>
      <c r="J81">
        <v>123.8</v>
      </c>
      <c r="K81">
        <v>131.4</v>
      </c>
      <c r="L81">
        <v>127.2</v>
      </c>
      <c r="M81">
        <v>93.2</v>
      </c>
      <c r="N81">
        <v>127.4</v>
      </c>
      <c r="O81">
        <v>117</v>
      </c>
      <c r="P81">
        <v>129.19999999999999</v>
      </c>
      <c r="Q81">
        <v>123.9</v>
      </c>
      <c r="R81">
        <v>128.80000000000001</v>
      </c>
      <c r="S81">
        <v>121.7</v>
      </c>
      <c r="T81">
        <v>116.9</v>
      </c>
      <c r="U81">
        <v>120.9</v>
      </c>
      <c r="V81">
        <v>118.6</v>
      </c>
      <c r="W81">
        <v>114.4</v>
      </c>
      <c r="X81">
        <v>118</v>
      </c>
      <c r="Y81">
        <v>114.3</v>
      </c>
      <c r="Z81">
        <v>108.4</v>
      </c>
      <c r="AA81">
        <v>115.4</v>
      </c>
      <c r="AB81">
        <v>120.6</v>
      </c>
      <c r="AC81">
        <v>111.3</v>
      </c>
      <c r="AD81">
        <v>113.8</v>
      </c>
      <c r="AE81">
        <v>119.1</v>
      </c>
    </row>
    <row r="82" spans="1:31" x14ac:dyDescent="0.3">
      <c r="A82" t="s">
        <v>34</v>
      </c>
      <c r="B82">
        <v>2015</v>
      </c>
      <c r="C82" t="s">
        <v>36</v>
      </c>
      <c r="D82" s="12">
        <f t="shared" si="1"/>
        <v>42064</v>
      </c>
      <c r="E82">
        <v>123.5</v>
      </c>
      <c r="F82">
        <v>125.4</v>
      </c>
      <c r="G82">
        <v>116.8</v>
      </c>
      <c r="H82">
        <v>126</v>
      </c>
      <c r="I82">
        <v>109.2</v>
      </c>
      <c r="J82">
        <v>127.6</v>
      </c>
      <c r="K82">
        <v>129.19999999999999</v>
      </c>
      <c r="L82">
        <v>122.4</v>
      </c>
      <c r="M82">
        <v>97</v>
      </c>
      <c r="N82">
        <v>122.1</v>
      </c>
      <c r="O82">
        <v>118.1</v>
      </c>
      <c r="P82">
        <v>128.4</v>
      </c>
      <c r="Q82">
        <v>123.4</v>
      </c>
      <c r="R82">
        <v>125.8</v>
      </c>
      <c r="S82">
        <v>124.3</v>
      </c>
      <c r="T82">
        <v>120.4</v>
      </c>
      <c r="U82">
        <v>123.7</v>
      </c>
      <c r="V82">
        <v>118.6</v>
      </c>
      <c r="W82">
        <v>118.3</v>
      </c>
      <c r="X82">
        <v>119.2</v>
      </c>
      <c r="Y82">
        <v>116.7</v>
      </c>
      <c r="Z82">
        <v>109.9</v>
      </c>
      <c r="AA82">
        <v>115.4</v>
      </c>
      <c r="AB82">
        <v>120.1</v>
      </c>
      <c r="AC82">
        <v>111</v>
      </c>
      <c r="AD82">
        <v>114.7</v>
      </c>
      <c r="AE82">
        <v>120.2</v>
      </c>
    </row>
    <row r="83" spans="1:31" x14ac:dyDescent="0.3">
      <c r="A83" t="s">
        <v>30</v>
      </c>
      <c r="B83">
        <v>2015</v>
      </c>
      <c r="C83" t="s">
        <v>37</v>
      </c>
      <c r="D83" s="12">
        <f t="shared" si="1"/>
        <v>42095</v>
      </c>
      <c r="E83">
        <v>123.3</v>
      </c>
      <c r="F83">
        <v>125.5</v>
      </c>
      <c r="G83">
        <v>117.2</v>
      </c>
      <c r="H83">
        <v>126.8</v>
      </c>
      <c r="I83">
        <v>111.9</v>
      </c>
      <c r="J83">
        <v>134.19999999999999</v>
      </c>
      <c r="K83">
        <v>127.5</v>
      </c>
      <c r="L83">
        <v>121.5</v>
      </c>
      <c r="M83">
        <v>97.8</v>
      </c>
      <c r="N83">
        <v>119.8</v>
      </c>
      <c r="O83">
        <v>119.4</v>
      </c>
      <c r="P83">
        <v>128.69999999999999</v>
      </c>
      <c r="Q83">
        <v>123.6</v>
      </c>
      <c r="R83">
        <v>125.7</v>
      </c>
      <c r="S83">
        <v>126.4</v>
      </c>
      <c r="T83">
        <v>123.3</v>
      </c>
      <c r="U83">
        <v>126</v>
      </c>
      <c r="V83">
        <f>AVERAGE(V84:V85)</f>
        <v>119.2</v>
      </c>
      <c r="W83">
        <v>121.2</v>
      </c>
      <c r="X83">
        <v>120.9</v>
      </c>
      <c r="Y83">
        <v>118.6</v>
      </c>
      <c r="Z83">
        <v>111.9</v>
      </c>
      <c r="AA83">
        <v>116.2</v>
      </c>
      <c r="AB83">
        <v>119.9</v>
      </c>
      <c r="AC83">
        <v>111.6</v>
      </c>
      <c r="AD83">
        <v>116</v>
      </c>
      <c r="AE83">
        <v>121.5</v>
      </c>
    </row>
    <row r="84" spans="1:31" x14ac:dyDescent="0.3">
      <c r="A84" t="s">
        <v>33</v>
      </c>
      <c r="B84">
        <v>2015</v>
      </c>
      <c r="C84" t="s">
        <v>37</v>
      </c>
      <c r="D84" s="12">
        <f t="shared" si="1"/>
        <v>42095</v>
      </c>
      <c r="E84">
        <v>123.8</v>
      </c>
      <c r="F84">
        <v>128.19999999999999</v>
      </c>
      <c r="G84">
        <v>110</v>
      </c>
      <c r="H84">
        <v>126.3</v>
      </c>
      <c r="I84">
        <v>104.5</v>
      </c>
      <c r="J84">
        <v>130.6</v>
      </c>
      <c r="K84">
        <v>130.80000000000001</v>
      </c>
      <c r="L84">
        <v>131.30000000000001</v>
      </c>
      <c r="M84">
        <v>91.6</v>
      </c>
      <c r="N84">
        <v>127.7</v>
      </c>
      <c r="O84">
        <v>117.2</v>
      </c>
      <c r="P84">
        <v>129.5</v>
      </c>
      <c r="Q84">
        <v>124.6</v>
      </c>
      <c r="R84">
        <v>130.1</v>
      </c>
      <c r="S84">
        <v>122.1</v>
      </c>
      <c r="T84">
        <v>117.2</v>
      </c>
      <c r="U84">
        <v>121.3</v>
      </c>
      <c r="V84">
        <v>119.2</v>
      </c>
      <c r="W84">
        <v>114.7</v>
      </c>
      <c r="X84">
        <v>118.4</v>
      </c>
      <c r="Y84">
        <v>114.6</v>
      </c>
      <c r="Z84">
        <v>108.4</v>
      </c>
      <c r="AA84">
        <v>115.6</v>
      </c>
      <c r="AB84">
        <v>121.7</v>
      </c>
      <c r="AC84">
        <v>111.8</v>
      </c>
      <c r="AD84">
        <v>114.2</v>
      </c>
      <c r="AE84">
        <v>119.7</v>
      </c>
    </row>
    <row r="85" spans="1:31" x14ac:dyDescent="0.3">
      <c r="A85" t="s">
        <v>34</v>
      </c>
      <c r="B85">
        <v>2015</v>
      </c>
      <c r="C85" t="s">
        <v>37</v>
      </c>
      <c r="D85" s="12">
        <f t="shared" si="1"/>
        <v>42095</v>
      </c>
      <c r="E85">
        <v>123.5</v>
      </c>
      <c r="F85">
        <v>126.4</v>
      </c>
      <c r="G85">
        <v>114.4</v>
      </c>
      <c r="H85">
        <v>126.6</v>
      </c>
      <c r="I85">
        <v>109.2</v>
      </c>
      <c r="J85">
        <v>132.5</v>
      </c>
      <c r="K85">
        <v>128.6</v>
      </c>
      <c r="L85">
        <v>124.8</v>
      </c>
      <c r="M85">
        <v>95.7</v>
      </c>
      <c r="N85">
        <v>122.4</v>
      </c>
      <c r="O85">
        <v>118.5</v>
      </c>
      <c r="P85">
        <v>129.1</v>
      </c>
      <c r="Q85">
        <v>124</v>
      </c>
      <c r="R85">
        <v>126.9</v>
      </c>
      <c r="S85">
        <v>124.7</v>
      </c>
      <c r="T85">
        <v>120.8</v>
      </c>
      <c r="U85">
        <v>124.1</v>
      </c>
      <c r="V85">
        <v>119.2</v>
      </c>
      <c r="W85">
        <v>118.7</v>
      </c>
      <c r="X85">
        <v>119.7</v>
      </c>
      <c r="Y85">
        <v>117.1</v>
      </c>
      <c r="Z85">
        <v>110.1</v>
      </c>
      <c r="AA85">
        <v>115.9</v>
      </c>
      <c r="AB85">
        <v>121</v>
      </c>
      <c r="AC85">
        <v>111.7</v>
      </c>
      <c r="AD85">
        <v>115.1</v>
      </c>
      <c r="AE85">
        <v>120.7</v>
      </c>
    </row>
    <row r="86" spans="1:31" x14ac:dyDescent="0.3">
      <c r="A86" t="s">
        <v>30</v>
      </c>
      <c r="B86">
        <v>2015</v>
      </c>
      <c r="C86" t="s">
        <v>38</v>
      </c>
      <c r="D86" s="12">
        <f t="shared" si="1"/>
        <v>42125</v>
      </c>
      <c r="E86">
        <v>123.5</v>
      </c>
      <c r="F86">
        <v>127.1</v>
      </c>
      <c r="G86">
        <v>117.3</v>
      </c>
      <c r="H86">
        <v>127.7</v>
      </c>
      <c r="I86">
        <v>112.5</v>
      </c>
      <c r="J86">
        <v>134.1</v>
      </c>
      <c r="K86">
        <v>128.5</v>
      </c>
      <c r="L86">
        <v>124.3</v>
      </c>
      <c r="M86">
        <v>97.6</v>
      </c>
      <c r="N86">
        <v>120.7</v>
      </c>
      <c r="O86">
        <v>120.2</v>
      </c>
      <c r="P86">
        <v>129.80000000000001</v>
      </c>
      <c r="Q86">
        <v>124.4</v>
      </c>
      <c r="R86">
        <v>126.7</v>
      </c>
      <c r="S86">
        <v>127.3</v>
      </c>
      <c r="T86">
        <v>124.1</v>
      </c>
      <c r="U86">
        <v>126.8</v>
      </c>
      <c r="V86">
        <f>AVERAGE(V87:V88)</f>
        <v>119.6</v>
      </c>
      <c r="W86">
        <v>121.9</v>
      </c>
      <c r="X86">
        <v>121.5</v>
      </c>
      <c r="Y86">
        <v>119.4</v>
      </c>
      <c r="Z86">
        <v>113.3</v>
      </c>
      <c r="AA86">
        <v>116.7</v>
      </c>
      <c r="AB86">
        <v>120.5</v>
      </c>
      <c r="AC86">
        <v>112.3</v>
      </c>
      <c r="AD86">
        <v>116.9</v>
      </c>
      <c r="AE86">
        <v>122.4</v>
      </c>
    </row>
    <row r="87" spans="1:31" x14ac:dyDescent="0.3">
      <c r="A87" t="s">
        <v>33</v>
      </c>
      <c r="B87">
        <v>2015</v>
      </c>
      <c r="C87" t="s">
        <v>38</v>
      </c>
      <c r="D87" s="12">
        <f t="shared" si="1"/>
        <v>42125</v>
      </c>
      <c r="E87">
        <v>123.8</v>
      </c>
      <c r="F87">
        <v>129.69999999999999</v>
      </c>
      <c r="G87">
        <v>111.3</v>
      </c>
      <c r="H87">
        <v>126.6</v>
      </c>
      <c r="I87">
        <v>105.2</v>
      </c>
      <c r="J87">
        <v>130.80000000000001</v>
      </c>
      <c r="K87">
        <v>135.6</v>
      </c>
      <c r="L87">
        <v>142.6</v>
      </c>
      <c r="M87">
        <v>90.8</v>
      </c>
      <c r="N87">
        <v>128.80000000000001</v>
      </c>
      <c r="O87">
        <v>117.7</v>
      </c>
      <c r="P87">
        <v>129.9</v>
      </c>
      <c r="Q87">
        <v>126.1</v>
      </c>
      <c r="R87">
        <v>131.30000000000001</v>
      </c>
      <c r="S87">
        <v>122.4</v>
      </c>
      <c r="T87">
        <v>117.4</v>
      </c>
      <c r="U87">
        <v>121.6</v>
      </c>
      <c r="V87">
        <v>119.6</v>
      </c>
      <c r="W87">
        <v>114.9</v>
      </c>
      <c r="X87">
        <v>118.7</v>
      </c>
      <c r="Y87">
        <v>114.9</v>
      </c>
      <c r="Z87">
        <v>110.8</v>
      </c>
      <c r="AA87">
        <v>116</v>
      </c>
      <c r="AB87">
        <v>122</v>
      </c>
      <c r="AC87">
        <v>112.4</v>
      </c>
      <c r="AD87">
        <v>115.2</v>
      </c>
      <c r="AE87">
        <v>120.7</v>
      </c>
    </row>
    <row r="88" spans="1:31" x14ac:dyDescent="0.3">
      <c r="A88" t="s">
        <v>34</v>
      </c>
      <c r="B88">
        <v>2015</v>
      </c>
      <c r="C88" t="s">
        <v>38</v>
      </c>
      <c r="D88" s="12">
        <f t="shared" si="1"/>
        <v>42125</v>
      </c>
      <c r="E88">
        <v>123.6</v>
      </c>
      <c r="F88">
        <v>128</v>
      </c>
      <c r="G88">
        <v>115</v>
      </c>
      <c r="H88">
        <v>127.3</v>
      </c>
      <c r="I88">
        <v>109.8</v>
      </c>
      <c r="J88">
        <v>132.6</v>
      </c>
      <c r="K88">
        <v>130.9</v>
      </c>
      <c r="L88">
        <v>130.5</v>
      </c>
      <c r="M88">
        <v>95.3</v>
      </c>
      <c r="N88">
        <v>123.4</v>
      </c>
      <c r="O88">
        <v>119.2</v>
      </c>
      <c r="P88">
        <v>129.80000000000001</v>
      </c>
      <c r="Q88">
        <v>125</v>
      </c>
      <c r="R88">
        <v>127.9</v>
      </c>
      <c r="S88">
        <v>125.4</v>
      </c>
      <c r="T88">
        <v>121.3</v>
      </c>
      <c r="U88">
        <v>124.7</v>
      </c>
      <c r="V88">
        <v>119.6</v>
      </c>
      <c r="W88">
        <v>119.2</v>
      </c>
      <c r="X88">
        <v>120.2</v>
      </c>
      <c r="Y88">
        <v>117.7</v>
      </c>
      <c r="Z88">
        <v>112</v>
      </c>
      <c r="AA88">
        <v>116.3</v>
      </c>
      <c r="AB88">
        <v>121.4</v>
      </c>
      <c r="AC88">
        <v>112.3</v>
      </c>
      <c r="AD88">
        <v>116.1</v>
      </c>
      <c r="AE88">
        <v>121.6</v>
      </c>
    </row>
    <row r="89" spans="1:31" x14ac:dyDescent="0.3">
      <c r="A89" t="s">
        <v>30</v>
      </c>
      <c r="B89">
        <v>2015</v>
      </c>
      <c r="C89" t="s">
        <v>39</v>
      </c>
      <c r="D89" s="12">
        <f t="shared" si="1"/>
        <v>42156</v>
      </c>
      <c r="E89">
        <v>124.1</v>
      </c>
      <c r="F89">
        <v>130.4</v>
      </c>
      <c r="G89">
        <v>122.1</v>
      </c>
      <c r="H89">
        <v>128.69999999999999</v>
      </c>
      <c r="I89">
        <v>114.1</v>
      </c>
      <c r="J89">
        <v>133.19999999999999</v>
      </c>
      <c r="K89">
        <v>135.19999999999999</v>
      </c>
      <c r="L89">
        <v>131.9</v>
      </c>
      <c r="M89">
        <v>96.3</v>
      </c>
      <c r="N89">
        <v>123</v>
      </c>
      <c r="O89">
        <v>121.1</v>
      </c>
      <c r="P89">
        <v>131.19999999999999</v>
      </c>
      <c r="Q89">
        <v>126.6</v>
      </c>
      <c r="R89">
        <v>128.19999999999999</v>
      </c>
      <c r="S89">
        <v>128.4</v>
      </c>
      <c r="T89">
        <v>125.1</v>
      </c>
      <c r="U89">
        <v>128</v>
      </c>
      <c r="V89">
        <f>AVERAGE(V90:V91)</f>
        <v>119</v>
      </c>
      <c r="W89">
        <v>122.6</v>
      </c>
      <c r="X89">
        <v>122.8</v>
      </c>
      <c r="Y89">
        <v>120.4</v>
      </c>
      <c r="Z89">
        <v>114.2</v>
      </c>
      <c r="AA89">
        <v>117.9</v>
      </c>
      <c r="AB89">
        <v>122</v>
      </c>
      <c r="AC89">
        <v>113</v>
      </c>
      <c r="AD89">
        <v>117.9</v>
      </c>
      <c r="AE89">
        <v>124.1</v>
      </c>
    </row>
    <row r="90" spans="1:31" x14ac:dyDescent="0.3">
      <c r="A90" t="s">
        <v>33</v>
      </c>
      <c r="B90">
        <v>2015</v>
      </c>
      <c r="C90" t="s">
        <v>39</v>
      </c>
      <c r="D90" s="12">
        <f t="shared" si="1"/>
        <v>42156</v>
      </c>
      <c r="E90">
        <v>123.6</v>
      </c>
      <c r="F90">
        <v>134.4</v>
      </c>
      <c r="G90">
        <v>120.9</v>
      </c>
      <c r="H90">
        <v>127.3</v>
      </c>
      <c r="I90">
        <v>106</v>
      </c>
      <c r="J90">
        <v>132.30000000000001</v>
      </c>
      <c r="K90">
        <v>146.69999999999999</v>
      </c>
      <c r="L90">
        <v>148.1</v>
      </c>
      <c r="M90">
        <v>89.8</v>
      </c>
      <c r="N90">
        <v>130.5</v>
      </c>
      <c r="O90">
        <v>118</v>
      </c>
      <c r="P90">
        <v>130.5</v>
      </c>
      <c r="Q90">
        <v>128.5</v>
      </c>
      <c r="R90">
        <v>132.1</v>
      </c>
      <c r="S90">
        <v>123.2</v>
      </c>
      <c r="T90">
        <v>117.6</v>
      </c>
      <c r="U90">
        <v>122.3</v>
      </c>
      <c r="V90">
        <v>119</v>
      </c>
      <c r="W90">
        <v>115.1</v>
      </c>
      <c r="X90">
        <v>119.2</v>
      </c>
      <c r="Y90">
        <v>115.4</v>
      </c>
      <c r="Z90">
        <v>111.7</v>
      </c>
      <c r="AA90">
        <v>116.2</v>
      </c>
      <c r="AB90">
        <v>123.8</v>
      </c>
      <c r="AC90">
        <v>112.5</v>
      </c>
      <c r="AD90">
        <v>116</v>
      </c>
      <c r="AE90">
        <v>121.7</v>
      </c>
    </row>
    <row r="91" spans="1:31" x14ac:dyDescent="0.3">
      <c r="A91" t="s">
        <v>34</v>
      </c>
      <c r="B91">
        <v>2015</v>
      </c>
      <c r="C91" t="s">
        <v>39</v>
      </c>
      <c r="D91" s="12">
        <f t="shared" si="1"/>
        <v>42156</v>
      </c>
      <c r="E91">
        <v>123.9</v>
      </c>
      <c r="F91">
        <v>131.80000000000001</v>
      </c>
      <c r="G91">
        <v>121.6</v>
      </c>
      <c r="H91">
        <v>128.19999999999999</v>
      </c>
      <c r="I91">
        <v>111.1</v>
      </c>
      <c r="J91">
        <v>132.80000000000001</v>
      </c>
      <c r="K91">
        <v>139.1</v>
      </c>
      <c r="L91">
        <v>137.4</v>
      </c>
      <c r="M91">
        <v>94.1</v>
      </c>
      <c r="N91">
        <v>125.5</v>
      </c>
      <c r="O91">
        <v>119.8</v>
      </c>
      <c r="P91">
        <v>130.9</v>
      </c>
      <c r="Q91">
        <v>127.3</v>
      </c>
      <c r="R91">
        <v>129.19999999999999</v>
      </c>
      <c r="S91">
        <v>126.4</v>
      </c>
      <c r="T91">
        <v>122</v>
      </c>
      <c r="U91">
        <v>125.7</v>
      </c>
      <c r="V91">
        <v>119</v>
      </c>
      <c r="W91">
        <v>119.8</v>
      </c>
      <c r="X91">
        <v>121.1</v>
      </c>
      <c r="Y91">
        <v>118.5</v>
      </c>
      <c r="Z91">
        <v>112.9</v>
      </c>
      <c r="AA91">
        <v>116.9</v>
      </c>
      <c r="AB91">
        <v>123.1</v>
      </c>
      <c r="AC91">
        <v>112.8</v>
      </c>
      <c r="AD91">
        <v>117</v>
      </c>
      <c r="AE91">
        <v>123</v>
      </c>
    </row>
    <row r="92" spans="1:31" x14ac:dyDescent="0.3">
      <c r="A92" t="s">
        <v>30</v>
      </c>
      <c r="B92">
        <v>2015</v>
      </c>
      <c r="C92" t="s">
        <v>40</v>
      </c>
      <c r="D92" s="12">
        <f t="shared" si="1"/>
        <v>42186</v>
      </c>
      <c r="E92">
        <v>124</v>
      </c>
      <c r="F92">
        <v>131.5</v>
      </c>
      <c r="G92">
        <v>122</v>
      </c>
      <c r="H92">
        <v>128.69999999999999</v>
      </c>
      <c r="I92">
        <v>113.5</v>
      </c>
      <c r="J92">
        <v>133.30000000000001</v>
      </c>
      <c r="K92">
        <v>140.80000000000001</v>
      </c>
      <c r="L92">
        <v>133.80000000000001</v>
      </c>
      <c r="M92">
        <v>94.1</v>
      </c>
      <c r="N92">
        <v>123.4</v>
      </c>
      <c r="O92">
        <v>121</v>
      </c>
      <c r="P92">
        <v>131.69999999999999</v>
      </c>
      <c r="Q92">
        <v>127.5</v>
      </c>
      <c r="R92">
        <v>129.4</v>
      </c>
      <c r="S92">
        <v>128.80000000000001</v>
      </c>
      <c r="T92">
        <v>125.5</v>
      </c>
      <c r="U92">
        <v>128.30000000000001</v>
      </c>
      <c r="V92">
        <f>AVERAGE(V93:V94)</f>
        <v>119.9</v>
      </c>
      <c r="W92">
        <v>123</v>
      </c>
      <c r="X92">
        <v>123</v>
      </c>
      <c r="Y92">
        <v>120.8</v>
      </c>
      <c r="Z92">
        <v>114.1</v>
      </c>
      <c r="AA92">
        <v>118</v>
      </c>
      <c r="AB92">
        <v>122.9</v>
      </c>
      <c r="AC92">
        <v>112.7</v>
      </c>
      <c r="AD92">
        <v>118.1</v>
      </c>
      <c r="AE92">
        <v>124.7</v>
      </c>
    </row>
    <row r="93" spans="1:31" x14ac:dyDescent="0.3">
      <c r="A93" t="s">
        <v>33</v>
      </c>
      <c r="B93">
        <v>2015</v>
      </c>
      <c r="C93" t="s">
        <v>40</v>
      </c>
      <c r="D93" s="12">
        <f t="shared" si="1"/>
        <v>42186</v>
      </c>
      <c r="E93">
        <v>123.2</v>
      </c>
      <c r="F93">
        <v>134.30000000000001</v>
      </c>
      <c r="G93">
        <v>119.5</v>
      </c>
      <c r="H93">
        <v>127.7</v>
      </c>
      <c r="I93">
        <v>106.3</v>
      </c>
      <c r="J93">
        <v>132.80000000000001</v>
      </c>
      <c r="K93">
        <v>153.5</v>
      </c>
      <c r="L93">
        <v>149.5</v>
      </c>
      <c r="M93">
        <v>85.7</v>
      </c>
      <c r="N93">
        <v>131.5</v>
      </c>
      <c r="O93">
        <v>118.3</v>
      </c>
      <c r="P93">
        <v>131.1</v>
      </c>
      <c r="Q93">
        <v>129.5</v>
      </c>
      <c r="R93">
        <v>133.1</v>
      </c>
      <c r="S93">
        <v>123.5</v>
      </c>
      <c r="T93">
        <v>117.9</v>
      </c>
      <c r="U93">
        <v>122.7</v>
      </c>
      <c r="V93">
        <v>119.9</v>
      </c>
      <c r="W93">
        <v>115.3</v>
      </c>
      <c r="X93">
        <v>119.5</v>
      </c>
      <c r="Y93">
        <v>116</v>
      </c>
      <c r="Z93">
        <v>111.5</v>
      </c>
      <c r="AA93">
        <v>116.6</v>
      </c>
      <c r="AB93">
        <v>125.4</v>
      </c>
      <c r="AC93">
        <v>111.7</v>
      </c>
      <c r="AD93">
        <v>116.3</v>
      </c>
      <c r="AE93">
        <v>122.4</v>
      </c>
    </row>
    <row r="94" spans="1:31" x14ac:dyDescent="0.3">
      <c r="A94" t="s">
        <v>34</v>
      </c>
      <c r="B94">
        <v>2015</v>
      </c>
      <c r="C94" t="s">
        <v>40</v>
      </c>
      <c r="D94" s="12">
        <f t="shared" si="1"/>
        <v>42186</v>
      </c>
      <c r="E94">
        <v>123.7</v>
      </c>
      <c r="F94">
        <v>132.5</v>
      </c>
      <c r="G94">
        <v>121</v>
      </c>
      <c r="H94">
        <v>128.30000000000001</v>
      </c>
      <c r="I94">
        <v>110.9</v>
      </c>
      <c r="J94">
        <v>133.1</v>
      </c>
      <c r="K94">
        <v>145.1</v>
      </c>
      <c r="L94">
        <v>139.1</v>
      </c>
      <c r="M94">
        <v>91.3</v>
      </c>
      <c r="N94">
        <v>126.1</v>
      </c>
      <c r="O94">
        <v>119.9</v>
      </c>
      <c r="P94">
        <v>131.4</v>
      </c>
      <c r="Q94">
        <v>128.19999999999999</v>
      </c>
      <c r="R94">
        <v>130.4</v>
      </c>
      <c r="S94">
        <v>126.7</v>
      </c>
      <c r="T94">
        <v>122.3</v>
      </c>
      <c r="U94">
        <v>126.1</v>
      </c>
      <c r="V94">
        <v>119.9</v>
      </c>
      <c r="W94">
        <v>120.1</v>
      </c>
      <c r="X94">
        <v>121.3</v>
      </c>
      <c r="Y94">
        <v>119</v>
      </c>
      <c r="Z94">
        <v>112.7</v>
      </c>
      <c r="AA94">
        <v>117.2</v>
      </c>
      <c r="AB94">
        <v>124.4</v>
      </c>
      <c r="AC94">
        <v>112.3</v>
      </c>
      <c r="AD94">
        <v>117.2</v>
      </c>
      <c r="AE94">
        <v>123.6</v>
      </c>
    </row>
    <row r="95" spans="1:31" x14ac:dyDescent="0.3">
      <c r="A95" t="s">
        <v>30</v>
      </c>
      <c r="B95">
        <v>2015</v>
      </c>
      <c r="C95" t="s">
        <v>41</v>
      </c>
      <c r="D95" s="12">
        <f t="shared" si="1"/>
        <v>42217</v>
      </c>
      <c r="E95">
        <v>124.7</v>
      </c>
      <c r="F95">
        <v>131.30000000000001</v>
      </c>
      <c r="G95">
        <v>121.3</v>
      </c>
      <c r="H95">
        <v>128.80000000000001</v>
      </c>
      <c r="I95">
        <v>114</v>
      </c>
      <c r="J95">
        <v>134.19999999999999</v>
      </c>
      <c r="K95">
        <v>153.6</v>
      </c>
      <c r="L95">
        <v>137.9</v>
      </c>
      <c r="M95">
        <v>93.1</v>
      </c>
      <c r="N95">
        <v>123.9</v>
      </c>
      <c r="O95">
        <v>121.5</v>
      </c>
      <c r="P95">
        <v>132.5</v>
      </c>
      <c r="Q95">
        <v>129.80000000000001</v>
      </c>
      <c r="R95">
        <v>130.1</v>
      </c>
      <c r="S95">
        <v>129.5</v>
      </c>
      <c r="T95">
        <v>126.3</v>
      </c>
      <c r="U95">
        <v>129</v>
      </c>
      <c r="V95">
        <f>AVERAGE(V96:V97)</f>
        <v>120.9</v>
      </c>
      <c r="W95">
        <v>123.8</v>
      </c>
      <c r="X95">
        <v>123.7</v>
      </c>
      <c r="Y95">
        <v>121.1</v>
      </c>
      <c r="Z95">
        <v>113.6</v>
      </c>
      <c r="AA95">
        <v>118.5</v>
      </c>
      <c r="AB95">
        <v>123.6</v>
      </c>
      <c r="AC95">
        <v>112.5</v>
      </c>
      <c r="AD95">
        <v>118.2</v>
      </c>
      <c r="AE95">
        <v>126.1</v>
      </c>
    </row>
    <row r="96" spans="1:31" x14ac:dyDescent="0.3">
      <c r="A96" t="s">
        <v>33</v>
      </c>
      <c r="B96">
        <v>2015</v>
      </c>
      <c r="C96" t="s">
        <v>41</v>
      </c>
      <c r="D96" s="12">
        <f t="shared" si="1"/>
        <v>42217</v>
      </c>
      <c r="E96">
        <v>123.1</v>
      </c>
      <c r="F96">
        <v>131.69999999999999</v>
      </c>
      <c r="G96">
        <v>118.1</v>
      </c>
      <c r="H96">
        <v>128</v>
      </c>
      <c r="I96">
        <v>106.8</v>
      </c>
      <c r="J96">
        <v>130.1</v>
      </c>
      <c r="K96">
        <v>165.5</v>
      </c>
      <c r="L96">
        <v>156</v>
      </c>
      <c r="M96">
        <v>85.3</v>
      </c>
      <c r="N96">
        <v>132.69999999999999</v>
      </c>
      <c r="O96">
        <v>118.8</v>
      </c>
      <c r="P96">
        <v>131.69999999999999</v>
      </c>
      <c r="Q96">
        <v>131.1</v>
      </c>
      <c r="R96">
        <v>134.19999999999999</v>
      </c>
      <c r="S96">
        <v>123.7</v>
      </c>
      <c r="T96">
        <v>118.2</v>
      </c>
      <c r="U96">
        <v>122.9</v>
      </c>
      <c r="V96">
        <v>120.9</v>
      </c>
      <c r="W96">
        <v>115.3</v>
      </c>
      <c r="X96">
        <v>120</v>
      </c>
      <c r="Y96">
        <v>116.6</v>
      </c>
      <c r="Z96">
        <v>109.9</v>
      </c>
      <c r="AA96">
        <v>117.2</v>
      </c>
      <c r="AB96">
        <v>126.2</v>
      </c>
      <c r="AC96">
        <v>112</v>
      </c>
      <c r="AD96">
        <v>116.2</v>
      </c>
      <c r="AE96">
        <v>123.2</v>
      </c>
    </row>
    <row r="97" spans="1:61" x14ac:dyDescent="0.3">
      <c r="A97" t="s">
        <v>34</v>
      </c>
      <c r="B97">
        <v>2015</v>
      </c>
      <c r="C97" t="s">
        <v>41</v>
      </c>
      <c r="D97" s="12">
        <f t="shared" si="1"/>
        <v>42217</v>
      </c>
      <c r="E97">
        <v>124.2</v>
      </c>
      <c r="F97">
        <v>131.4</v>
      </c>
      <c r="G97">
        <v>120.1</v>
      </c>
      <c r="H97">
        <v>128.5</v>
      </c>
      <c r="I97">
        <v>111.4</v>
      </c>
      <c r="J97">
        <v>132.30000000000001</v>
      </c>
      <c r="K97">
        <v>157.6</v>
      </c>
      <c r="L97">
        <v>144</v>
      </c>
      <c r="M97">
        <v>90.5</v>
      </c>
      <c r="N97">
        <v>126.8</v>
      </c>
      <c r="O97">
        <v>120.4</v>
      </c>
      <c r="P97">
        <v>132.1</v>
      </c>
      <c r="Q97">
        <v>130.30000000000001</v>
      </c>
      <c r="R97">
        <v>131.19999999999999</v>
      </c>
      <c r="S97">
        <v>127.2</v>
      </c>
      <c r="T97">
        <v>122.9</v>
      </c>
      <c r="U97">
        <v>126.6</v>
      </c>
      <c r="V97">
        <v>120.9</v>
      </c>
      <c r="W97">
        <v>120.6</v>
      </c>
      <c r="X97">
        <v>122</v>
      </c>
      <c r="Y97">
        <v>119.4</v>
      </c>
      <c r="Z97">
        <v>111.7</v>
      </c>
      <c r="AA97">
        <v>117.8</v>
      </c>
      <c r="AB97">
        <v>125.1</v>
      </c>
      <c r="AC97">
        <v>112.3</v>
      </c>
      <c r="AD97">
        <v>117.2</v>
      </c>
      <c r="AE97">
        <v>124.8</v>
      </c>
    </row>
    <row r="98" spans="1:61" x14ac:dyDescent="0.3">
      <c r="A98" t="s">
        <v>30</v>
      </c>
      <c r="B98">
        <v>2015</v>
      </c>
      <c r="C98" t="s">
        <v>42</v>
      </c>
      <c r="D98" s="12">
        <f t="shared" si="1"/>
        <v>42248</v>
      </c>
      <c r="E98">
        <v>125.1</v>
      </c>
      <c r="F98">
        <v>131.1</v>
      </c>
      <c r="G98">
        <v>120.7</v>
      </c>
      <c r="H98">
        <v>129.19999999999999</v>
      </c>
      <c r="I98">
        <v>114.7</v>
      </c>
      <c r="J98">
        <v>132.30000000000001</v>
      </c>
      <c r="K98">
        <v>158.9</v>
      </c>
      <c r="L98">
        <v>142.1</v>
      </c>
      <c r="M98">
        <v>92.5</v>
      </c>
      <c r="N98">
        <v>125.4</v>
      </c>
      <c r="O98">
        <v>121.9</v>
      </c>
      <c r="P98">
        <v>132.69999999999999</v>
      </c>
      <c r="Q98">
        <v>131</v>
      </c>
      <c r="R98">
        <v>131</v>
      </c>
      <c r="S98">
        <v>130.4</v>
      </c>
      <c r="T98">
        <v>126.8</v>
      </c>
      <c r="U98">
        <v>129.9</v>
      </c>
      <c r="V98">
        <f>AVERAGE(V99:V100)</f>
        <v>121.6</v>
      </c>
      <c r="W98">
        <v>123.7</v>
      </c>
      <c r="X98">
        <v>124.5</v>
      </c>
      <c r="Y98">
        <v>121.4</v>
      </c>
      <c r="Z98">
        <v>113.8</v>
      </c>
      <c r="AA98">
        <v>119.6</v>
      </c>
      <c r="AB98">
        <v>124.5</v>
      </c>
      <c r="AC98">
        <v>113.7</v>
      </c>
      <c r="AD98">
        <v>118.8</v>
      </c>
      <c r="AE98">
        <v>127</v>
      </c>
    </row>
    <row r="99" spans="1:61" x14ac:dyDescent="0.3">
      <c r="A99" t="s">
        <v>33</v>
      </c>
      <c r="B99">
        <v>2015</v>
      </c>
      <c r="C99" t="s">
        <v>42</v>
      </c>
      <c r="D99" s="12">
        <f t="shared" si="1"/>
        <v>42248</v>
      </c>
      <c r="E99">
        <v>123.4</v>
      </c>
      <c r="F99">
        <v>129</v>
      </c>
      <c r="G99">
        <v>115.6</v>
      </c>
      <c r="H99">
        <v>128.30000000000001</v>
      </c>
      <c r="I99">
        <v>107</v>
      </c>
      <c r="J99">
        <v>124</v>
      </c>
      <c r="K99">
        <v>168.5</v>
      </c>
      <c r="L99">
        <v>165.4</v>
      </c>
      <c r="M99">
        <v>86.3</v>
      </c>
      <c r="N99">
        <v>134.4</v>
      </c>
      <c r="O99">
        <v>119.1</v>
      </c>
      <c r="P99">
        <v>132.30000000000001</v>
      </c>
      <c r="Q99">
        <v>131.5</v>
      </c>
      <c r="R99">
        <v>134.69999999999999</v>
      </c>
      <c r="S99">
        <v>124</v>
      </c>
      <c r="T99">
        <v>118.6</v>
      </c>
      <c r="U99">
        <v>123.2</v>
      </c>
      <c r="V99">
        <v>121.6</v>
      </c>
      <c r="W99">
        <v>115.1</v>
      </c>
      <c r="X99">
        <v>120.4</v>
      </c>
      <c r="Y99">
        <v>117.1</v>
      </c>
      <c r="Z99">
        <v>109.1</v>
      </c>
      <c r="AA99">
        <v>117.3</v>
      </c>
      <c r="AB99">
        <v>126.5</v>
      </c>
      <c r="AC99">
        <v>112.9</v>
      </c>
      <c r="AD99">
        <v>116.2</v>
      </c>
      <c r="AE99">
        <v>123.5</v>
      </c>
    </row>
    <row r="100" spans="1:61" x14ac:dyDescent="0.3">
      <c r="A100" t="s">
        <v>34</v>
      </c>
      <c r="B100">
        <v>2015</v>
      </c>
      <c r="C100" t="s">
        <v>42</v>
      </c>
      <c r="D100" s="12">
        <f t="shared" si="1"/>
        <v>42248</v>
      </c>
      <c r="E100">
        <v>124.6</v>
      </c>
      <c r="F100">
        <v>130.4</v>
      </c>
      <c r="G100">
        <v>118.7</v>
      </c>
      <c r="H100">
        <v>128.9</v>
      </c>
      <c r="I100">
        <v>111.9</v>
      </c>
      <c r="J100">
        <v>128.4</v>
      </c>
      <c r="K100">
        <v>162.19999999999999</v>
      </c>
      <c r="L100">
        <v>150</v>
      </c>
      <c r="M100">
        <v>90.4</v>
      </c>
      <c r="N100">
        <v>128.4</v>
      </c>
      <c r="O100">
        <v>120.7</v>
      </c>
      <c r="P100">
        <v>132.5</v>
      </c>
      <c r="Q100">
        <v>131.19999999999999</v>
      </c>
      <c r="R100">
        <v>132</v>
      </c>
      <c r="S100">
        <v>127.9</v>
      </c>
      <c r="T100">
        <v>123.4</v>
      </c>
      <c r="U100">
        <v>127.2</v>
      </c>
      <c r="V100">
        <v>121.6</v>
      </c>
      <c r="W100">
        <v>120.4</v>
      </c>
      <c r="X100">
        <v>122.6</v>
      </c>
      <c r="Y100">
        <v>119.8</v>
      </c>
      <c r="Z100">
        <v>111.3</v>
      </c>
      <c r="AA100">
        <v>118.3</v>
      </c>
      <c r="AB100">
        <v>125.7</v>
      </c>
      <c r="AC100">
        <v>113.4</v>
      </c>
      <c r="AD100">
        <v>117.5</v>
      </c>
      <c r="AE100">
        <v>125.4</v>
      </c>
    </row>
    <row r="101" spans="1:61" x14ac:dyDescent="0.3">
      <c r="A101" t="s">
        <v>30</v>
      </c>
      <c r="B101">
        <v>2015</v>
      </c>
      <c r="C101" t="s">
        <v>43</v>
      </c>
      <c r="D101" s="12">
        <f t="shared" si="1"/>
        <v>42278</v>
      </c>
      <c r="E101">
        <v>125.6</v>
      </c>
      <c r="F101">
        <v>130.4</v>
      </c>
      <c r="G101">
        <v>120.8</v>
      </c>
      <c r="H101">
        <v>129.4</v>
      </c>
      <c r="I101">
        <v>115.8</v>
      </c>
      <c r="J101">
        <v>133.19999999999999</v>
      </c>
      <c r="K101">
        <v>157.69999999999999</v>
      </c>
      <c r="L101">
        <v>154.19999999999999</v>
      </c>
      <c r="M101">
        <v>93.7</v>
      </c>
      <c r="N101">
        <v>126.6</v>
      </c>
      <c r="O101">
        <v>122.3</v>
      </c>
      <c r="P101">
        <v>133.1</v>
      </c>
      <c r="Q101">
        <v>131.80000000000001</v>
      </c>
      <c r="R101">
        <v>131.5</v>
      </c>
      <c r="S101">
        <v>131.1</v>
      </c>
      <c r="T101">
        <v>127.3</v>
      </c>
      <c r="U101">
        <v>130.6</v>
      </c>
      <c r="V101">
        <f>AVERAGE(V102:V103)</f>
        <v>122.4</v>
      </c>
      <c r="W101">
        <v>124.4</v>
      </c>
      <c r="X101">
        <v>125.1</v>
      </c>
      <c r="Y101">
        <v>122</v>
      </c>
      <c r="Z101">
        <v>113.8</v>
      </c>
      <c r="AA101">
        <v>120.1</v>
      </c>
      <c r="AB101">
        <v>125.1</v>
      </c>
      <c r="AC101">
        <v>114.2</v>
      </c>
      <c r="AD101">
        <v>119.2</v>
      </c>
      <c r="AE101">
        <v>127.7</v>
      </c>
    </row>
    <row r="102" spans="1:61" x14ac:dyDescent="0.3">
      <c r="A102" t="s">
        <v>33</v>
      </c>
      <c r="B102">
        <v>2015</v>
      </c>
      <c r="C102" t="s">
        <v>43</v>
      </c>
      <c r="D102" s="12">
        <f t="shared" si="1"/>
        <v>42278</v>
      </c>
      <c r="E102">
        <v>123.6</v>
      </c>
      <c r="F102">
        <v>128.6</v>
      </c>
      <c r="G102">
        <v>115.9</v>
      </c>
      <c r="H102">
        <v>128.5</v>
      </c>
      <c r="I102">
        <v>109</v>
      </c>
      <c r="J102">
        <v>124.1</v>
      </c>
      <c r="K102">
        <v>165.8</v>
      </c>
      <c r="L102">
        <v>187.2</v>
      </c>
      <c r="M102">
        <v>89.4</v>
      </c>
      <c r="N102">
        <v>135.80000000000001</v>
      </c>
      <c r="O102">
        <v>119.4</v>
      </c>
      <c r="P102">
        <v>132.9</v>
      </c>
      <c r="Q102">
        <v>132.6</v>
      </c>
      <c r="R102">
        <v>135.30000000000001</v>
      </c>
      <c r="S102">
        <v>124.4</v>
      </c>
      <c r="T102">
        <v>118.8</v>
      </c>
      <c r="U102">
        <v>123.6</v>
      </c>
      <c r="V102">
        <v>122.4</v>
      </c>
      <c r="W102">
        <v>114.9</v>
      </c>
      <c r="X102">
        <v>120.7</v>
      </c>
      <c r="Y102">
        <v>117.7</v>
      </c>
      <c r="Z102">
        <v>109.3</v>
      </c>
      <c r="AA102">
        <v>117.7</v>
      </c>
      <c r="AB102">
        <v>126.5</v>
      </c>
      <c r="AC102">
        <v>113.5</v>
      </c>
      <c r="AD102">
        <v>116.5</v>
      </c>
      <c r="AE102">
        <v>124.2</v>
      </c>
    </row>
    <row r="103" spans="1:61" x14ac:dyDescent="0.3">
      <c r="A103" t="s">
        <v>34</v>
      </c>
      <c r="B103">
        <v>2015</v>
      </c>
      <c r="C103" t="s">
        <v>43</v>
      </c>
      <c r="D103" s="12">
        <f t="shared" si="1"/>
        <v>42278</v>
      </c>
      <c r="E103">
        <v>125</v>
      </c>
      <c r="F103">
        <v>129.80000000000001</v>
      </c>
      <c r="G103">
        <v>118.9</v>
      </c>
      <c r="H103">
        <v>129.1</v>
      </c>
      <c r="I103">
        <v>113.3</v>
      </c>
      <c r="J103">
        <v>129</v>
      </c>
      <c r="K103">
        <v>160.4</v>
      </c>
      <c r="L103">
        <v>165.3</v>
      </c>
      <c r="M103">
        <v>92.3</v>
      </c>
      <c r="N103">
        <v>129.69999999999999</v>
      </c>
      <c r="O103">
        <v>121.1</v>
      </c>
      <c r="P103">
        <v>133</v>
      </c>
      <c r="Q103">
        <v>132.1</v>
      </c>
      <c r="R103">
        <v>132.5</v>
      </c>
      <c r="S103">
        <v>128.5</v>
      </c>
      <c r="T103">
        <v>123.8</v>
      </c>
      <c r="U103">
        <v>127.8</v>
      </c>
      <c r="V103">
        <v>122.4</v>
      </c>
      <c r="W103">
        <v>120.8</v>
      </c>
      <c r="X103">
        <v>123</v>
      </c>
      <c r="Y103">
        <v>120.4</v>
      </c>
      <c r="Z103">
        <v>111.4</v>
      </c>
      <c r="AA103">
        <v>118.7</v>
      </c>
      <c r="AB103">
        <v>125.9</v>
      </c>
      <c r="AC103">
        <v>113.9</v>
      </c>
      <c r="AD103">
        <v>117.9</v>
      </c>
      <c r="AE103">
        <v>126.1</v>
      </c>
    </row>
    <row r="104" spans="1:61" x14ac:dyDescent="0.3">
      <c r="A104" t="s">
        <v>30</v>
      </c>
      <c r="B104">
        <v>2015</v>
      </c>
      <c r="C104" t="s">
        <v>45</v>
      </c>
      <c r="D104" s="12">
        <f t="shared" si="1"/>
        <v>42309</v>
      </c>
      <c r="E104">
        <v>126.1</v>
      </c>
      <c r="F104">
        <v>130.6</v>
      </c>
      <c r="G104">
        <v>121.7</v>
      </c>
      <c r="H104">
        <v>129.5</v>
      </c>
      <c r="I104">
        <v>117.8</v>
      </c>
      <c r="J104">
        <v>132.1</v>
      </c>
      <c r="K104">
        <v>155.19999999999999</v>
      </c>
      <c r="L104">
        <v>160.80000000000001</v>
      </c>
      <c r="M104">
        <v>94.5</v>
      </c>
      <c r="N104">
        <v>128.30000000000001</v>
      </c>
      <c r="O104">
        <v>123.1</v>
      </c>
      <c r="P104">
        <v>134.19999999999999</v>
      </c>
      <c r="Q104">
        <v>132.4</v>
      </c>
      <c r="R104">
        <v>132.19999999999999</v>
      </c>
      <c r="S104">
        <v>132.1</v>
      </c>
      <c r="T104">
        <v>128.19999999999999</v>
      </c>
      <c r="U104">
        <v>131.5</v>
      </c>
      <c r="V104">
        <f>AVERAGE(V105:V106)</f>
        <v>122.9</v>
      </c>
      <c r="W104">
        <v>125.6</v>
      </c>
      <c r="X104">
        <v>125.6</v>
      </c>
      <c r="Y104">
        <v>122.6</v>
      </c>
      <c r="Z104">
        <v>114</v>
      </c>
      <c r="AA104">
        <v>120.9</v>
      </c>
      <c r="AB104">
        <v>125.8</v>
      </c>
      <c r="AC104">
        <v>114.2</v>
      </c>
      <c r="AD104">
        <v>119.6</v>
      </c>
      <c r="AE104">
        <v>128.30000000000001</v>
      </c>
    </row>
    <row r="105" spans="1:61" x14ac:dyDescent="0.3">
      <c r="A105" t="s">
        <v>33</v>
      </c>
      <c r="B105">
        <v>2015</v>
      </c>
      <c r="C105" t="s">
        <v>45</v>
      </c>
      <c r="D105" s="12">
        <f t="shared" si="1"/>
        <v>42309</v>
      </c>
      <c r="E105">
        <v>124</v>
      </c>
      <c r="F105">
        <v>129.80000000000001</v>
      </c>
      <c r="G105">
        <v>121.5</v>
      </c>
      <c r="H105">
        <v>128.6</v>
      </c>
      <c r="I105">
        <v>110</v>
      </c>
      <c r="J105">
        <v>123.7</v>
      </c>
      <c r="K105">
        <v>164.6</v>
      </c>
      <c r="L105">
        <v>191.6</v>
      </c>
      <c r="M105">
        <v>90.8</v>
      </c>
      <c r="N105">
        <v>137.1</v>
      </c>
      <c r="O105">
        <v>119.8</v>
      </c>
      <c r="P105">
        <v>133.69999999999999</v>
      </c>
      <c r="Q105">
        <v>133.30000000000001</v>
      </c>
      <c r="R105">
        <v>137.6</v>
      </c>
      <c r="S105">
        <v>125</v>
      </c>
      <c r="T105">
        <v>119.3</v>
      </c>
      <c r="U105">
        <v>124.2</v>
      </c>
      <c r="V105">
        <v>122.9</v>
      </c>
      <c r="W105">
        <v>115.1</v>
      </c>
      <c r="X105">
        <v>121</v>
      </c>
      <c r="Y105">
        <v>118.1</v>
      </c>
      <c r="Z105">
        <v>109.3</v>
      </c>
      <c r="AA105">
        <v>117.9</v>
      </c>
      <c r="AB105">
        <v>126.6</v>
      </c>
      <c r="AC105">
        <v>113.3</v>
      </c>
      <c r="AD105">
        <v>116.6</v>
      </c>
      <c r="AE105">
        <v>124.6</v>
      </c>
    </row>
    <row r="106" spans="1:61" x14ac:dyDescent="0.3">
      <c r="A106" t="s">
        <v>34</v>
      </c>
      <c r="B106">
        <v>2015</v>
      </c>
      <c r="C106" t="s">
        <v>45</v>
      </c>
      <c r="D106" s="12">
        <f t="shared" si="1"/>
        <v>42309</v>
      </c>
      <c r="E106">
        <v>125.4</v>
      </c>
      <c r="F106">
        <v>130.30000000000001</v>
      </c>
      <c r="G106">
        <v>121.6</v>
      </c>
      <c r="H106">
        <v>129.19999999999999</v>
      </c>
      <c r="I106">
        <v>114.9</v>
      </c>
      <c r="J106">
        <v>128.19999999999999</v>
      </c>
      <c r="K106">
        <v>158.4</v>
      </c>
      <c r="L106">
        <v>171.2</v>
      </c>
      <c r="M106">
        <v>93.3</v>
      </c>
      <c r="N106">
        <v>131.19999999999999</v>
      </c>
      <c r="O106">
        <v>121.7</v>
      </c>
      <c r="P106">
        <v>134</v>
      </c>
      <c r="Q106">
        <v>132.69999999999999</v>
      </c>
      <c r="R106">
        <v>133.6</v>
      </c>
      <c r="S106">
        <v>129.30000000000001</v>
      </c>
      <c r="T106">
        <v>124.5</v>
      </c>
      <c r="U106">
        <v>128.6</v>
      </c>
      <c r="V106">
        <v>122.9</v>
      </c>
      <c r="W106">
        <v>121.6</v>
      </c>
      <c r="X106">
        <v>123.4</v>
      </c>
      <c r="Y106">
        <v>120.9</v>
      </c>
      <c r="Z106">
        <v>111.5</v>
      </c>
      <c r="AA106">
        <v>119.2</v>
      </c>
      <c r="AB106">
        <v>126.3</v>
      </c>
      <c r="AC106">
        <v>113.8</v>
      </c>
      <c r="AD106">
        <v>118.1</v>
      </c>
      <c r="AE106">
        <v>126.6</v>
      </c>
    </row>
    <row r="107" spans="1:61" x14ac:dyDescent="0.3">
      <c r="A107" t="s">
        <v>30</v>
      </c>
      <c r="B107">
        <v>2015</v>
      </c>
      <c r="C107" t="s">
        <v>46</v>
      </c>
      <c r="D107" s="12">
        <f t="shared" si="1"/>
        <v>42339</v>
      </c>
      <c r="E107">
        <v>126.3</v>
      </c>
      <c r="F107">
        <v>131.30000000000001</v>
      </c>
      <c r="G107">
        <v>123.3</v>
      </c>
      <c r="H107">
        <v>129.80000000000001</v>
      </c>
      <c r="I107">
        <v>118.3</v>
      </c>
      <c r="J107">
        <v>131.6</v>
      </c>
      <c r="K107">
        <v>145.5</v>
      </c>
      <c r="L107">
        <v>162.1</v>
      </c>
      <c r="M107">
        <v>95.4</v>
      </c>
      <c r="N107">
        <v>128.9</v>
      </c>
      <c r="O107">
        <v>123.3</v>
      </c>
      <c r="P107">
        <v>135.1</v>
      </c>
      <c r="Q107">
        <v>131.4</v>
      </c>
      <c r="R107">
        <v>133.1</v>
      </c>
      <c r="S107">
        <v>132.5</v>
      </c>
      <c r="T107">
        <v>128.5</v>
      </c>
      <c r="U107">
        <v>131.9</v>
      </c>
      <c r="V107">
        <f>AVERAGE(V108:V109)</f>
        <v>122.4</v>
      </c>
      <c r="W107">
        <v>125.7</v>
      </c>
      <c r="X107">
        <v>126</v>
      </c>
      <c r="Y107">
        <v>123.1</v>
      </c>
      <c r="Z107">
        <v>114</v>
      </c>
      <c r="AA107">
        <v>121.6</v>
      </c>
      <c r="AB107">
        <v>125.6</v>
      </c>
      <c r="AC107">
        <v>114.1</v>
      </c>
      <c r="AD107">
        <v>119.8</v>
      </c>
      <c r="AE107">
        <v>127.9</v>
      </c>
    </row>
    <row r="108" spans="1:61" x14ac:dyDescent="0.3">
      <c r="A108" t="s">
        <v>33</v>
      </c>
      <c r="B108">
        <v>2015</v>
      </c>
      <c r="C108" t="s">
        <v>46</v>
      </c>
      <c r="D108" s="12">
        <f t="shared" si="1"/>
        <v>42339</v>
      </c>
      <c r="E108">
        <v>124.3</v>
      </c>
      <c r="F108">
        <v>131.69999999999999</v>
      </c>
      <c r="G108">
        <v>127.1</v>
      </c>
      <c r="H108">
        <v>128.6</v>
      </c>
      <c r="I108">
        <v>110</v>
      </c>
      <c r="J108">
        <v>120.8</v>
      </c>
      <c r="K108">
        <v>149</v>
      </c>
      <c r="L108">
        <v>190.1</v>
      </c>
      <c r="M108">
        <v>92.7</v>
      </c>
      <c r="N108">
        <v>138.6</v>
      </c>
      <c r="O108">
        <v>120.2</v>
      </c>
      <c r="P108">
        <v>134.19999999999999</v>
      </c>
      <c r="Q108">
        <v>131.5</v>
      </c>
      <c r="R108">
        <v>138.19999999999999</v>
      </c>
      <c r="S108">
        <v>125.4</v>
      </c>
      <c r="T108">
        <v>119.5</v>
      </c>
      <c r="U108">
        <v>124.5</v>
      </c>
      <c r="V108">
        <v>122.4</v>
      </c>
      <c r="W108">
        <v>116</v>
      </c>
      <c r="X108">
        <v>121</v>
      </c>
      <c r="Y108">
        <v>118.6</v>
      </c>
      <c r="Z108">
        <v>109.3</v>
      </c>
      <c r="AA108">
        <v>118.1</v>
      </c>
      <c r="AB108">
        <v>126.6</v>
      </c>
      <c r="AC108">
        <v>113.2</v>
      </c>
      <c r="AD108">
        <v>116.7</v>
      </c>
      <c r="AE108">
        <v>124</v>
      </c>
    </row>
    <row r="109" spans="1:61" x14ac:dyDescent="0.3">
      <c r="A109" t="s">
        <v>34</v>
      </c>
      <c r="B109">
        <v>2015</v>
      </c>
      <c r="C109" t="s">
        <v>46</v>
      </c>
      <c r="D109" s="12">
        <f t="shared" si="1"/>
        <v>42339</v>
      </c>
      <c r="E109">
        <v>125.7</v>
      </c>
      <c r="F109">
        <v>131.4</v>
      </c>
      <c r="G109">
        <v>124.8</v>
      </c>
      <c r="H109">
        <v>129.4</v>
      </c>
      <c r="I109">
        <v>115.3</v>
      </c>
      <c r="J109">
        <v>126.6</v>
      </c>
      <c r="K109">
        <v>146.69999999999999</v>
      </c>
      <c r="L109">
        <v>171.5</v>
      </c>
      <c r="M109">
        <v>94.5</v>
      </c>
      <c r="N109">
        <v>132.1</v>
      </c>
      <c r="O109">
        <v>122</v>
      </c>
      <c r="P109">
        <v>134.69999999999999</v>
      </c>
      <c r="Q109">
        <v>131.4</v>
      </c>
      <c r="R109">
        <v>134.5</v>
      </c>
      <c r="S109">
        <v>129.69999999999999</v>
      </c>
      <c r="T109">
        <v>124.8</v>
      </c>
      <c r="U109">
        <v>129</v>
      </c>
      <c r="V109">
        <v>122.4</v>
      </c>
      <c r="W109">
        <v>122</v>
      </c>
      <c r="X109">
        <v>123.6</v>
      </c>
      <c r="Y109">
        <v>121.4</v>
      </c>
      <c r="Z109">
        <v>111.5</v>
      </c>
      <c r="AA109">
        <v>119.6</v>
      </c>
      <c r="AB109">
        <v>126.2</v>
      </c>
      <c r="AC109">
        <v>113.7</v>
      </c>
      <c r="AD109">
        <v>118.3</v>
      </c>
      <c r="AE109">
        <v>126.1</v>
      </c>
    </row>
    <row r="110" spans="1:61" x14ac:dyDescent="0.3">
      <c r="A110" t="s">
        <v>30</v>
      </c>
      <c r="B110">
        <v>2016</v>
      </c>
      <c r="C110" t="s">
        <v>31</v>
      </c>
      <c r="D110" s="12">
        <f t="shared" si="1"/>
        <v>42370</v>
      </c>
      <c r="E110">
        <v>126.8</v>
      </c>
      <c r="F110">
        <v>133.19999999999999</v>
      </c>
      <c r="G110">
        <v>126.5</v>
      </c>
      <c r="H110">
        <v>130.30000000000001</v>
      </c>
      <c r="I110">
        <v>118.9</v>
      </c>
      <c r="J110">
        <v>131.6</v>
      </c>
      <c r="K110">
        <v>140.1</v>
      </c>
      <c r="L110">
        <v>163.80000000000001</v>
      </c>
      <c r="M110">
        <v>97.7</v>
      </c>
      <c r="N110">
        <v>129.6</v>
      </c>
      <c r="O110">
        <v>124.3</v>
      </c>
      <c r="P110">
        <v>135.9</v>
      </c>
      <c r="Q110">
        <v>131.4</v>
      </c>
      <c r="R110">
        <v>133.6</v>
      </c>
      <c r="S110">
        <v>133.19999999999999</v>
      </c>
      <c r="T110">
        <v>128.9</v>
      </c>
      <c r="U110">
        <v>132.6</v>
      </c>
      <c r="V110">
        <f>AVERAGE(V111:V112)</f>
        <v>123.4</v>
      </c>
      <c r="W110">
        <v>126.2</v>
      </c>
      <c r="X110">
        <v>126.6</v>
      </c>
      <c r="Y110">
        <v>123.7</v>
      </c>
      <c r="Z110">
        <v>113.6</v>
      </c>
      <c r="AA110">
        <v>121.4</v>
      </c>
      <c r="AB110">
        <v>126.2</v>
      </c>
      <c r="AC110">
        <v>114.9</v>
      </c>
      <c r="AD110">
        <v>120.1</v>
      </c>
      <c r="AE110">
        <v>128.1</v>
      </c>
    </row>
    <row r="111" spans="1:61" x14ac:dyDescent="0.3">
      <c r="A111" t="s">
        <v>33</v>
      </c>
      <c r="B111">
        <v>2016</v>
      </c>
      <c r="C111" t="s">
        <v>31</v>
      </c>
      <c r="D111" s="12">
        <f t="shared" si="1"/>
        <v>42370</v>
      </c>
      <c r="E111">
        <v>124.7</v>
      </c>
      <c r="F111">
        <v>135.9</v>
      </c>
      <c r="G111">
        <v>132</v>
      </c>
      <c r="H111">
        <v>129.19999999999999</v>
      </c>
      <c r="I111">
        <v>109.7</v>
      </c>
      <c r="J111">
        <v>119</v>
      </c>
      <c r="K111">
        <v>144.1</v>
      </c>
      <c r="L111">
        <v>184.2</v>
      </c>
      <c r="M111">
        <v>96.7</v>
      </c>
      <c r="N111">
        <v>139.5</v>
      </c>
      <c r="O111">
        <v>120.5</v>
      </c>
      <c r="P111">
        <v>134.69999999999999</v>
      </c>
      <c r="Q111">
        <v>131.19999999999999</v>
      </c>
      <c r="R111">
        <v>139.5</v>
      </c>
      <c r="S111">
        <v>125.8</v>
      </c>
      <c r="T111">
        <v>119.8</v>
      </c>
      <c r="U111">
        <v>124.9</v>
      </c>
      <c r="V111">
        <v>123.4</v>
      </c>
      <c r="W111">
        <v>116.9</v>
      </c>
      <c r="X111">
        <v>121.6</v>
      </c>
      <c r="Y111">
        <v>119.1</v>
      </c>
      <c r="Z111">
        <v>108.9</v>
      </c>
      <c r="AA111">
        <v>118.5</v>
      </c>
      <c r="AB111">
        <v>126.4</v>
      </c>
      <c r="AC111">
        <v>114</v>
      </c>
      <c r="AD111">
        <v>116.8</v>
      </c>
      <c r="AE111">
        <v>124.2</v>
      </c>
    </row>
    <row r="112" spans="1:61" x14ac:dyDescent="0.3">
      <c r="A112" t="s">
        <v>34</v>
      </c>
      <c r="B112">
        <v>2016</v>
      </c>
      <c r="C112" t="s">
        <v>31</v>
      </c>
      <c r="D112" s="12">
        <f t="shared" si="1"/>
        <v>42370</v>
      </c>
      <c r="E112">
        <v>126.1</v>
      </c>
      <c r="F112">
        <v>134.1</v>
      </c>
      <c r="G112">
        <v>128.6</v>
      </c>
      <c r="H112">
        <v>129.9</v>
      </c>
      <c r="I112">
        <v>115.5</v>
      </c>
      <c r="J112">
        <v>125.7</v>
      </c>
      <c r="K112">
        <v>141.5</v>
      </c>
      <c r="L112">
        <v>170.7</v>
      </c>
      <c r="M112">
        <v>97.4</v>
      </c>
      <c r="N112">
        <v>132.9</v>
      </c>
      <c r="O112">
        <v>122.7</v>
      </c>
      <c r="P112">
        <v>135.30000000000001</v>
      </c>
      <c r="Q112">
        <v>131.30000000000001</v>
      </c>
      <c r="R112">
        <v>135.19999999999999</v>
      </c>
      <c r="S112">
        <v>130.30000000000001</v>
      </c>
      <c r="T112">
        <v>125.1</v>
      </c>
      <c r="U112">
        <v>129.5</v>
      </c>
      <c r="V112">
        <v>123.4</v>
      </c>
      <c r="W112">
        <v>122.7</v>
      </c>
      <c r="X112">
        <v>124.2</v>
      </c>
      <c r="Y112">
        <v>122</v>
      </c>
      <c r="Z112">
        <v>111.1</v>
      </c>
      <c r="AA112">
        <v>119.8</v>
      </c>
      <c r="AB112">
        <v>126.3</v>
      </c>
      <c r="AC112">
        <v>114.5</v>
      </c>
      <c r="AD112">
        <v>118.5</v>
      </c>
      <c r="AE112">
        <v>126.3</v>
      </c>
      <c r="AH112" s="104"/>
      <c r="AI112" s="156"/>
      <c r="AJ112" s="156"/>
      <c r="AK112" s="156"/>
      <c r="AL112" s="156"/>
      <c r="AM112" s="156"/>
      <c r="AN112" s="156"/>
      <c r="AO112" s="156"/>
      <c r="AP112" s="156"/>
      <c r="AQ112" s="156"/>
      <c r="AR112" s="156"/>
      <c r="AS112" s="156"/>
      <c r="AT112" s="156"/>
      <c r="AU112" s="156"/>
      <c r="AV112" s="156"/>
      <c r="AW112" s="156"/>
      <c r="AX112" s="156"/>
      <c r="AY112" s="156"/>
      <c r="AZ112" s="156"/>
      <c r="BA112" s="156"/>
      <c r="BB112" s="156"/>
      <c r="BC112" s="156"/>
      <c r="BD112" s="156"/>
      <c r="BE112" s="156"/>
      <c r="BF112" s="156"/>
      <c r="BG112" s="156"/>
      <c r="BH112" s="156"/>
      <c r="BI112" s="156"/>
    </row>
    <row r="113" spans="1:61" x14ac:dyDescent="0.3">
      <c r="A113" t="s">
        <v>30</v>
      </c>
      <c r="B113">
        <v>2016</v>
      </c>
      <c r="C113" t="s">
        <v>35</v>
      </c>
      <c r="D113" s="12">
        <f t="shared" si="1"/>
        <v>42401</v>
      </c>
      <c r="E113">
        <v>127.1</v>
      </c>
      <c r="F113">
        <v>133.69999999999999</v>
      </c>
      <c r="G113">
        <v>127.7</v>
      </c>
      <c r="H113">
        <v>130.69999999999999</v>
      </c>
      <c r="I113">
        <v>118.5</v>
      </c>
      <c r="J113">
        <v>130.4</v>
      </c>
      <c r="K113">
        <v>130.9</v>
      </c>
      <c r="L113">
        <v>162.80000000000001</v>
      </c>
      <c r="M113">
        <v>98.7</v>
      </c>
      <c r="N113">
        <v>130.6</v>
      </c>
      <c r="O113">
        <v>124.8</v>
      </c>
      <c r="P113">
        <v>136.4</v>
      </c>
      <c r="Q113">
        <v>130.30000000000001</v>
      </c>
      <c r="R113">
        <v>134.4</v>
      </c>
      <c r="S113">
        <v>133.9</v>
      </c>
      <c r="T113">
        <v>129.80000000000001</v>
      </c>
      <c r="U113">
        <v>133.4</v>
      </c>
      <c r="V113">
        <f>AVERAGE(V114:V115)</f>
        <v>124.4</v>
      </c>
      <c r="W113">
        <v>127.5</v>
      </c>
      <c r="X113">
        <v>127.1</v>
      </c>
      <c r="Y113">
        <v>124.3</v>
      </c>
      <c r="Z113">
        <v>113.9</v>
      </c>
      <c r="AA113">
        <v>122.3</v>
      </c>
      <c r="AB113">
        <v>127.1</v>
      </c>
      <c r="AC113">
        <v>116.8</v>
      </c>
      <c r="AD113">
        <v>120.9</v>
      </c>
      <c r="AE113">
        <v>127.9</v>
      </c>
    </row>
    <row r="114" spans="1:61" x14ac:dyDescent="0.3">
      <c r="A114" t="s">
        <v>33</v>
      </c>
      <c r="B114">
        <v>2016</v>
      </c>
      <c r="C114" t="s">
        <v>35</v>
      </c>
      <c r="D114" s="12">
        <f t="shared" si="1"/>
        <v>42401</v>
      </c>
      <c r="E114">
        <v>124.8</v>
      </c>
      <c r="F114">
        <v>135.1</v>
      </c>
      <c r="G114">
        <v>130.30000000000001</v>
      </c>
      <c r="H114">
        <v>129.6</v>
      </c>
      <c r="I114">
        <v>108.4</v>
      </c>
      <c r="J114">
        <v>118.6</v>
      </c>
      <c r="K114">
        <v>129.19999999999999</v>
      </c>
      <c r="L114">
        <v>176.4</v>
      </c>
      <c r="M114">
        <v>99.1</v>
      </c>
      <c r="N114">
        <v>139.69999999999999</v>
      </c>
      <c r="O114">
        <v>120.6</v>
      </c>
      <c r="P114">
        <v>135.19999999999999</v>
      </c>
      <c r="Q114">
        <v>129.1</v>
      </c>
      <c r="R114">
        <v>140</v>
      </c>
      <c r="S114">
        <v>126.2</v>
      </c>
      <c r="T114">
        <v>120.1</v>
      </c>
      <c r="U114">
        <v>125.3</v>
      </c>
      <c r="V114">
        <v>124.4</v>
      </c>
      <c r="W114">
        <v>116</v>
      </c>
      <c r="X114">
        <v>121.8</v>
      </c>
      <c r="Y114">
        <v>119.5</v>
      </c>
      <c r="Z114">
        <v>109.1</v>
      </c>
      <c r="AA114">
        <v>118.8</v>
      </c>
      <c r="AB114">
        <v>126.3</v>
      </c>
      <c r="AC114">
        <v>116.2</v>
      </c>
      <c r="AD114">
        <v>117.2</v>
      </c>
      <c r="AE114">
        <v>123.8</v>
      </c>
    </row>
    <row r="115" spans="1:61" x14ac:dyDescent="0.3">
      <c r="A115" t="s">
        <v>34</v>
      </c>
      <c r="B115">
        <v>2016</v>
      </c>
      <c r="C115" t="s">
        <v>35</v>
      </c>
      <c r="D115" s="12">
        <f t="shared" si="1"/>
        <v>42401</v>
      </c>
      <c r="E115">
        <v>126.4</v>
      </c>
      <c r="F115">
        <v>134.19999999999999</v>
      </c>
      <c r="G115">
        <v>128.69999999999999</v>
      </c>
      <c r="H115">
        <v>130.30000000000001</v>
      </c>
      <c r="I115">
        <v>114.8</v>
      </c>
      <c r="J115">
        <v>124.9</v>
      </c>
      <c r="K115">
        <v>130.30000000000001</v>
      </c>
      <c r="L115">
        <v>167.4</v>
      </c>
      <c r="M115">
        <v>98.8</v>
      </c>
      <c r="N115">
        <v>133.6</v>
      </c>
      <c r="O115">
        <v>123</v>
      </c>
      <c r="P115">
        <v>135.80000000000001</v>
      </c>
      <c r="Q115">
        <v>129.9</v>
      </c>
      <c r="R115">
        <v>135.9</v>
      </c>
      <c r="S115">
        <v>130.9</v>
      </c>
      <c r="T115">
        <v>125.8</v>
      </c>
      <c r="U115">
        <v>130.19999999999999</v>
      </c>
      <c r="V115">
        <v>124.4</v>
      </c>
      <c r="W115">
        <v>123.1</v>
      </c>
      <c r="X115">
        <v>124.6</v>
      </c>
      <c r="Y115">
        <v>122.5</v>
      </c>
      <c r="Z115">
        <v>111.4</v>
      </c>
      <c r="AA115">
        <v>120.3</v>
      </c>
      <c r="AB115">
        <v>126.6</v>
      </c>
      <c r="AC115">
        <v>116.6</v>
      </c>
      <c r="AD115">
        <v>119.1</v>
      </c>
      <c r="AE115">
        <v>126</v>
      </c>
      <c r="AH115" s="104"/>
      <c r="AI115" s="156"/>
      <c r="AJ115" s="156"/>
      <c r="AK115" s="156"/>
      <c r="AL115" s="156"/>
      <c r="AM115" s="156"/>
      <c r="AN115" s="156"/>
      <c r="AO115" s="156"/>
      <c r="AP115" s="156"/>
      <c r="AQ115" s="156"/>
      <c r="AR115" s="156"/>
      <c r="AS115" s="156"/>
      <c r="AT115" s="156"/>
      <c r="AU115" s="156"/>
      <c r="AV115" s="156"/>
      <c r="AW115" s="156"/>
      <c r="AX115" s="156"/>
      <c r="AY115" s="156"/>
      <c r="AZ115" s="156"/>
      <c r="BA115" s="156"/>
      <c r="BB115" s="156"/>
      <c r="BC115" s="156"/>
      <c r="BD115" s="156"/>
      <c r="BE115" s="156"/>
      <c r="BF115" s="156"/>
      <c r="BG115" s="156"/>
      <c r="BH115" s="156"/>
      <c r="BI115" s="156"/>
    </row>
    <row r="116" spans="1:61" x14ac:dyDescent="0.3">
      <c r="A116" t="s">
        <v>30</v>
      </c>
      <c r="B116">
        <v>2016</v>
      </c>
      <c r="C116" t="s">
        <v>36</v>
      </c>
      <c r="D116" s="12">
        <f t="shared" si="1"/>
        <v>42430</v>
      </c>
      <c r="E116">
        <v>127.3</v>
      </c>
      <c r="F116">
        <v>134.4</v>
      </c>
      <c r="G116">
        <v>125.1</v>
      </c>
      <c r="H116">
        <v>130.5</v>
      </c>
      <c r="I116">
        <v>118.3</v>
      </c>
      <c r="J116">
        <v>131.69999999999999</v>
      </c>
      <c r="K116">
        <v>130.69999999999999</v>
      </c>
      <c r="L116">
        <v>161.19999999999999</v>
      </c>
      <c r="M116">
        <v>100.4</v>
      </c>
      <c r="N116">
        <v>130.80000000000001</v>
      </c>
      <c r="O116">
        <v>124.9</v>
      </c>
      <c r="P116">
        <v>137</v>
      </c>
      <c r="Q116">
        <v>130.4</v>
      </c>
      <c r="R116">
        <v>135</v>
      </c>
      <c r="S116">
        <v>134.4</v>
      </c>
      <c r="T116">
        <v>130.19999999999999</v>
      </c>
      <c r="U116">
        <v>133.80000000000001</v>
      </c>
      <c r="V116">
        <f>AVERAGE(V117:V118)</f>
        <v>124.9</v>
      </c>
      <c r="W116">
        <v>127</v>
      </c>
      <c r="X116">
        <v>127.7</v>
      </c>
      <c r="Y116">
        <v>124.8</v>
      </c>
      <c r="Z116">
        <v>113.6</v>
      </c>
      <c r="AA116">
        <v>122.5</v>
      </c>
      <c r="AB116">
        <v>127.5</v>
      </c>
      <c r="AC116">
        <v>117.4</v>
      </c>
      <c r="AD116">
        <v>121.1</v>
      </c>
      <c r="AE116">
        <v>128</v>
      </c>
    </row>
    <row r="117" spans="1:61" x14ac:dyDescent="0.3">
      <c r="A117" t="s">
        <v>33</v>
      </c>
      <c r="B117">
        <v>2016</v>
      </c>
      <c r="C117" t="s">
        <v>36</v>
      </c>
      <c r="D117" s="12">
        <f t="shared" si="1"/>
        <v>42430</v>
      </c>
      <c r="E117">
        <v>124.8</v>
      </c>
      <c r="F117">
        <v>136.30000000000001</v>
      </c>
      <c r="G117">
        <v>123.7</v>
      </c>
      <c r="H117">
        <v>129.69999999999999</v>
      </c>
      <c r="I117">
        <v>107.9</v>
      </c>
      <c r="J117">
        <v>119.9</v>
      </c>
      <c r="K117">
        <v>128.1</v>
      </c>
      <c r="L117">
        <v>170.3</v>
      </c>
      <c r="M117">
        <v>101.8</v>
      </c>
      <c r="N117">
        <v>140.1</v>
      </c>
      <c r="O117">
        <v>120.7</v>
      </c>
      <c r="P117">
        <v>135.4</v>
      </c>
      <c r="Q117">
        <v>128.9</v>
      </c>
      <c r="R117">
        <v>140.6</v>
      </c>
      <c r="S117">
        <v>126.4</v>
      </c>
      <c r="T117">
        <v>120.3</v>
      </c>
      <c r="U117">
        <v>125.5</v>
      </c>
      <c r="V117">
        <v>124.9</v>
      </c>
      <c r="W117">
        <v>114.8</v>
      </c>
      <c r="X117">
        <v>122.3</v>
      </c>
      <c r="Y117">
        <v>119.7</v>
      </c>
      <c r="Z117">
        <v>108.5</v>
      </c>
      <c r="AA117">
        <v>119.1</v>
      </c>
      <c r="AB117">
        <v>126.4</v>
      </c>
      <c r="AC117">
        <v>117.1</v>
      </c>
      <c r="AD117">
        <v>117.3</v>
      </c>
      <c r="AE117">
        <v>123.8</v>
      </c>
    </row>
    <row r="118" spans="1:61" x14ac:dyDescent="0.3">
      <c r="A118" t="s">
        <v>34</v>
      </c>
      <c r="B118">
        <v>2016</v>
      </c>
      <c r="C118" t="s">
        <v>36</v>
      </c>
      <c r="D118" s="12">
        <f t="shared" si="1"/>
        <v>42430</v>
      </c>
      <c r="E118">
        <v>126.5</v>
      </c>
      <c r="F118">
        <v>135.1</v>
      </c>
      <c r="G118">
        <v>124.6</v>
      </c>
      <c r="H118">
        <v>130.19999999999999</v>
      </c>
      <c r="I118">
        <v>114.5</v>
      </c>
      <c r="J118">
        <v>126.2</v>
      </c>
      <c r="K118">
        <v>129.80000000000001</v>
      </c>
      <c r="L118">
        <v>164.3</v>
      </c>
      <c r="M118">
        <v>100.9</v>
      </c>
      <c r="N118">
        <v>133.9</v>
      </c>
      <c r="O118">
        <v>123.1</v>
      </c>
      <c r="P118">
        <v>136.30000000000001</v>
      </c>
      <c r="Q118">
        <v>129.80000000000001</v>
      </c>
      <c r="R118">
        <v>136.5</v>
      </c>
      <c r="S118">
        <v>131.30000000000001</v>
      </c>
      <c r="T118">
        <v>126.1</v>
      </c>
      <c r="U118">
        <v>130.5</v>
      </c>
      <c r="V118">
        <v>124.9</v>
      </c>
      <c r="W118">
        <v>122.4</v>
      </c>
      <c r="X118">
        <v>125.1</v>
      </c>
      <c r="Y118">
        <v>122.9</v>
      </c>
      <c r="Z118">
        <v>110.9</v>
      </c>
      <c r="AA118">
        <v>120.6</v>
      </c>
      <c r="AB118">
        <v>126.9</v>
      </c>
      <c r="AC118">
        <v>117.3</v>
      </c>
      <c r="AD118">
        <v>119.3</v>
      </c>
      <c r="AE118">
        <v>126</v>
      </c>
      <c r="AH118" s="104"/>
      <c r="AI118" s="156"/>
      <c r="AJ118" s="156"/>
      <c r="AK118" s="156"/>
      <c r="AL118" s="156"/>
      <c r="AM118" s="156"/>
      <c r="AN118" s="156"/>
      <c r="AO118" s="156"/>
      <c r="AP118" s="156"/>
      <c r="AQ118" s="156"/>
      <c r="AR118" s="156"/>
      <c r="AS118" s="156"/>
      <c r="AT118" s="156"/>
      <c r="AU118" s="156"/>
      <c r="AV118" s="156"/>
      <c r="AW118" s="156"/>
      <c r="AX118" s="156"/>
      <c r="AY118" s="156"/>
      <c r="AZ118" s="156"/>
      <c r="BA118" s="156"/>
      <c r="BB118" s="156"/>
      <c r="BC118" s="156"/>
      <c r="BD118" s="156"/>
      <c r="BE118" s="156"/>
      <c r="BF118" s="156"/>
      <c r="BG118" s="156"/>
      <c r="BH118" s="156"/>
      <c r="BI118" s="156"/>
    </row>
    <row r="119" spans="1:61" x14ac:dyDescent="0.3">
      <c r="A119" t="s">
        <v>30</v>
      </c>
      <c r="B119">
        <v>2016</v>
      </c>
      <c r="C119" t="s">
        <v>37</v>
      </c>
      <c r="D119" s="12">
        <f t="shared" si="1"/>
        <v>42461</v>
      </c>
      <c r="E119">
        <v>127.4</v>
      </c>
      <c r="F119">
        <v>135.4</v>
      </c>
      <c r="G119">
        <v>123.4</v>
      </c>
      <c r="H119">
        <v>131.30000000000001</v>
      </c>
      <c r="I119">
        <v>118.2</v>
      </c>
      <c r="J119">
        <v>138.1</v>
      </c>
      <c r="K119">
        <v>134.1</v>
      </c>
      <c r="L119">
        <v>162.69999999999999</v>
      </c>
      <c r="M119">
        <v>105</v>
      </c>
      <c r="N119">
        <v>131.4</v>
      </c>
      <c r="O119">
        <v>125.4</v>
      </c>
      <c r="P119">
        <v>137.4</v>
      </c>
      <c r="Q119">
        <v>131.80000000000001</v>
      </c>
      <c r="R119">
        <v>135.5</v>
      </c>
      <c r="S119">
        <v>135</v>
      </c>
      <c r="T119">
        <v>130.6</v>
      </c>
      <c r="U119">
        <v>134.4</v>
      </c>
      <c r="V119">
        <f>AVERAGE(V120:V121)</f>
        <v>125.6</v>
      </c>
      <c r="W119">
        <v>127</v>
      </c>
      <c r="X119">
        <v>128</v>
      </c>
      <c r="Y119">
        <v>125.2</v>
      </c>
      <c r="Z119">
        <v>114.4</v>
      </c>
      <c r="AA119">
        <v>123.2</v>
      </c>
      <c r="AB119">
        <v>127.9</v>
      </c>
      <c r="AC119">
        <v>118.4</v>
      </c>
      <c r="AD119">
        <v>121.7</v>
      </c>
      <c r="AE119">
        <v>129</v>
      </c>
    </row>
    <row r="120" spans="1:61" x14ac:dyDescent="0.3">
      <c r="A120" t="s">
        <v>33</v>
      </c>
      <c r="B120">
        <v>2016</v>
      </c>
      <c r="C120" t="s">
        <v>37</v>
      </c>
      <c r="D120" s="12">
        <f t="shared" si="1"/>
        <v>42461</v>
      </c>
      <c r="E120">
        <v>124.9</v>
      </c>
      <c r="F120">
        <v>139.30000000000001</v>
      </c>
      <c r="G120">
        <v>119.9</v>
      </c>
      <c r="H120">
        <v>130.19999999999999</v>
      </c>
      <c r="I120">
        <v>108.9</v>
      </c>
      <c r="J120">
        <v>131.1</v>
      </c>
      <c r="K120">
        <v>136.80000000000001</v>
      </c>
      <c r="L120">
        <v>176.9</v>
      </c>
      <c r="M120">
        <v>109.1</v>
      </c>
      <c r="N120">
        <v>140.4</v>
      </c>
      <c r="O120">
        <v>121.1</v>
      </c>
      <c r="P120">
        <v>135.9</v>
      </c>
      <c r="Q120">
        <v>131.80000000000001</v>
      </c>
      <c r="R120">
        <v>141.5</v>
      </c>
      <c r="S120">
        <v>126.8</v>
      </c>
      <c r="T120">
        <v>120.5</v>
      </c>
      <c r="U120">
        <v>125.8</v>
      </c>
      <c r="V120">
        <v>125.6</v>
      </c>
      <c r="W120">
        <v>114.6</v>
      </c>
      <c r="X120">
        <v>122.8</v>
      </c>
      <c r="Y120">
        <v>120</v>
      </c>
      <c r="Z120">
        <v>110</v>
      </c>
      <c r="AA120">
        <v>119.5</v>
      </c>
      <c r="AB120">
        <v>127.6</v>
      </c>
      <c r="AC120">
        <v>117.6</v>
      </c>
      <c r="AD120">
        <v>118.2</v>
      </c>
      <c r="AE120">
        <v>125.3</v>
      </c>
    </row>
    <row r="121" spans="1:61" x14ac:dyDescent="0.3">
      <c r="A121" t="s">
        <v>34</v>
      </c>
      <c r="B121">
        <v>2016</v>
      </c>
      <c r="C121" t="s">
        <v>37</v>
      </c>
      <c r="D121" s="12">
        <f t="shared" si="1"/>
        <v>42461</v>
      </c>
      <c r="E121">
        <v>126.6</v>
      </c>
      <c r="F121">
        <v>136.80000000000001</v>
      </c>
      <c r="G121">
        <v>122</v>
      </c>
      <c r="H121">
        <v>130.9</v>
      </c>
      <c r="I121">
        <v>114.8</v>
      </c>
      <c r="J121">
        <v>134.80000000000001</v>
      </c>
      <c r="K121">
        <v>135</v>
      </c>
      <c r="L121">
        <v>167.5</v>
      </c>
      <c r="M121">
        <v>106.4</v>
      </c>
      <c r="N121">
        <v>134.4</v>
      </c>
      <c r="O121">
        <v>123.6</v>
      </c>
      <c r="P121">
        <v>136.69999999999999</v>
      </c>
      <c r="Q121">
        <v>131.80000000000001</v>
      </c>
      <c r="R121">
        <v>137.1</v>
      </c>
      <c r="S121">
        <v>131.80000000000001</v>
      </c>
      <c r="T121">
        <v>126.4</v>
      </c>
      <c r="U121">
        <v>131</v>
      </c>
      <c r="V121">
        <v>125.6</v>
      </c>
      <c r="W121">
        <v>122.3</v>
      </c>
      <c r="X121">
        <v>125.5</v>
      </c>
      <c r="Y121">
        <v>123.2</v>
      </c>
      <c r="Z121">
        <v>112.1</v>
      </c>
      <c r="AA121">
        <v>121.1</v>
      </c>
      <c r="AB121">
        <v>127.7</v>
      </c>
      <c r="AC121">
        <v>118.1</v>
      </c>
      <c r="AD121">
        <v>120</v>
      </c>
      <c r="AE121">
        <v>127.3</v>
      </c>
      <c r="AH121" s="104"/>
      <c r="AI121" s="156"/>
      <c r="AJ121" s="156"/>
      <c r="AK121" s="156"/>
      <c r="AL121" s="156"/>
      <c r="AM121" s="156"/>
      <c r="AN121" s="156"/>
      <c r="AO121" s="156"/>
      <c r="AP121" s="156"/>
      <c r="AQ121" s="156"/>
      <c r="AR121" s="156"/>
      <c r="AS121" s="156"/>
      <c r="AT121" s="156"/>
      <c r="AU121" s="156"/>
      <c r="AV121" s="156"/>
      <c r="AW121" s="156"/>
      <c r="AX121" s="156"/>
      <c r="AY121" s="156"/>
      <c r="AZ121" s="156"/>
      <c r="BA121" s="156"/>
      <c r="BB121" s="156"/>
      <c r="BC121" s="156"/>
      <c r="BD121" s="156"/>
      <c r="BE121" s="156"/>
      <c r="BF121" s="156"/>
      <c r="BG121" s="156"/>
      <c r="BH121" s="156"/>
      <c r="BI121" s="156"/>
    </row>
    <row r="122" spans="1:61" x14ac:dyDescent="0.3">
      <c r="A122" t="s">
        <v>30</v>
      </c>
      <c r="B122">
        <v>2016</v>
      </c>
      <c r="C122" t="s">
        <v>38</v>
      </c>
      <c r="D122" s="12">
        <f t="shared" si="1"/>
        <v>42491</v>
      </c>
      <c r="E122">
        <v>127.6</v>
      </c>
      <c r="F122">
        <v>137.5</v>
      </c>
      <c r="G122">
        <v>124.4</v>
      </c>
      <c r="H122">
        <v>132.4</v>
      </c>
      <c r="I122">
        <v>118.2</v>
      </c>
      <c r="J122">
        <v>138.1</v>
      </c>
      <c r="K122">
        <v>141.80000000000001</v>
      </c>
      <c r="L122">
        <v>166</v>
      </c>
      <c r="M122">
        <v>107.5</v>
      </c>
      <c r="N122">
        <v>132.19999999999999</v>
      </c>
      <c r="O122">
        <v>126.1</v>
      </c>
      <c r="P122">
        <v>138.30000000000001</v>
      </c>
      <c r="Q122">
        <v>133.6</v>
      </c>
      <c r="R122">
        <v>136</v>
      </c>
      <c r="S122">
        <v>135.4</v>
      </c>
      <c r="T122">
        <v>131.1</v>
      </c>
      <c r="U122">
        <v>134.80000000000001</v>
      </c>
      <c r="V122">
        <f>AVERAGE(V123:V124)</f>
        <v>126</v>
      </c>
      <c r="W122">
        <v>127.4</v>
      </c>
      <c r="X122">
        <v>128.5</v>
      </c>
      <c r="Y122">
        <v>125.8</v>
      </c>
      <c r="Z122">
        <v>115.1</v>
      </c>
      <c r="AA122">
        <v>123.6</v>
      </c>
      <c r="AB122">
        <v>129.1</v>
      </c>
      <c r="AC122">
        <v>119.7</v>
      </c>
      <c r="AD122">
        <v>122.5</v>
      </c>
      <c r="AE122">
        <v>130.30000000000001</v>
      </c>
    </row>
    <row r="123" spans="1:61" x14ac:dyDescent="0.3">
      <c r="A123" t="s">
        <v>33</v>
      </c>
      <c r="B123">
        <v>2016</v>
      </c>
      <c r="C123" t="s">
        <v>38</v>
      </c>
      <c r="D123" s="12">
        <f t="shared" si="1"/>
        <v>42491</v>
      </c>
      <c r="E123">
        <v>125</v>
      </c>
      <c r="F123">
        <v>142.1</v>
      </c>
      <c r="G123">
        <v>127</v>
      </c>
      <c r="H123">
        <v>130.4</v>
      </c>
      <c r="I123">
        <v>109.6</v>
      </c>
      <c r="J123">
        <v>133.5</v>
      </c>
      <c r="K123">
        <v>151.4</v>
      </c>
      <c r="L123">
        <v>182.8</v>
      </c>
      <c r="M123">
        <v>111.1</v>
      </c>
      <c r="N123">
        <v>141.5</v>
      </c>
      <c r="O123">
        <v>121.5</v>
      </c>
      <c r="P123">
        <v>136.30000000000001</v>
      </c>
      <c r="Q123">
        <v>134.6</v>
      </c>
      <c r="R123">
        <v>142.19999999999999</v>
      </c>
      <c r="S123">
        <v>127.2</v>
      </c>
      <c r="T123">
        <v>120.7</v>
      </c>
      <c r="U123">
        <v>126.2</v>
      </c>
      <c r="V123">
        <v>126</v>
      </c>
      <c r="W123">
        <v>115</v>
      </c>
      <c r="X123">
        <v>123.2</v>
      </c>
      <c r="Y123">
        <v>120.3</v>
      </c>
      <c r="Z123">
        <v>110.7</v>
      </c>
      <c r="AA123">
        <v>119.8</v>
      </c>
      <c r="AB123">
        <v>128</v>
      </c>
      <c r="AC123">
        <v>118.5</v>
      </c>
      <c r="AD123">
        <v>118.7</v>
      </c>
      <c r="AE123">
        <v>126.6</v>
      </c>
    </row>
    <row r="124" spans="1:61" x14ac:dyDescent="0.3">
      <c r="A124" t="s">
        <v>34</v>
      </c>
      <c r="B124">
        <v>2016</v>
      </c>
      <c r="C124" t="s">
        <v>38</v>
      </c>
      <c r="D124" s="12">
        <f t="shared" si="1"/>
        <v>42491</v>
      </c>
      <c r="E124">
        <v>126.8</v>
      </c>
      <c r="F124">
        <v>139.1</v>
      </c>
      <c r="G124">
        <v>125.4</v>
      </c>
      <c r="H124">
        <v>131.69999999999999</v>
      </c>
      <c r="I124">
        <v>115</v>
      </c>
      <c r="J124">
        <v>136</v>
      </c>
      <c r="K124">
        <v>145.1</v>
      </c>
      <c r="L124">
        <v>171.7</v>
      </c>
      <c r="M124">
        <v>108.7</v>
      </c>
      <c r="N124">
        <v>135.30000000000001</v>
      </c>
      <c r="O124">
        <v>124.2</v>
      </c>
      <c r="P124">
        <v>137.4</v>
      </c>
      <c r="Q124">
        <v>134</v>
      </c>
      <c r="R124">
        <v>137.69999999999999</v>
      </c>
      <c r="S124">
        <v>132.19999999999999</v>
      </c>
      <c r="T124">
        <v>126.8</v>
      </c>
      <c r="U124">
        <v>131.4</v>
      </c>
      <c r="V124">
        <v>126</v>
      </c>
      <c r="W124">
        <v>122.7</v>
      </c>
      <c r="X124">
        <v>126</v>
      </c>
      <c r="Y124">
        <v>123.7</v>
      </c>
      <c r="Z124">
        <v>112.8</v>
      </c>
      <c r="AA124">
        <v>121.5</v>
      </c>
      <c r="AB124">
        <v>128.5</v>
      </c>
      <c r="AC124">
        <v>119.2</v>
      </c>
      <c r="AD124">
        <v>120.7</v>
      </c>
      <c r="AE124">
        <v>128.6</v>
      </c>
      <c r="AH124" s="104"/>
      <c r="AI124" s="156"/>
      <c r="AJ124" s="156"/>
      <c r="AK124" s="156"/>
      <c r="AL124" s="156"/>
      <c r="AM124" s="156"/>
      <c r="AN124" s="156"/>
      <c r="AO124" s="156"/>
      <c r="AP124" s="156"/>
      <c r="AQ124" s="156"/>
      <c r="AR124" s="156"/>
      <c r="AS124" s="156"/>
      <c r="AT124" s="156"/>
      <c r="AU124" s="156"/>
      <c r="AV124" s="156"/>
      <c r="AW124" s="156"/>
      <c r="AX124" s="156"/>
      <c r="AY124" s="156"/>
      <c r="AZ124" s="156"/>
      <c r="BA124" s="156"/>
      <c r="BB124" s="156"/>
      <c r="BC124" s="156"/>
      <c r="BD124" s="156"/>
      <c r="BE124" s="156"/>
      <c r="BF124" s="156"/>
      <c r="BG124" s="156"/>
      <c r="BH124" s="156"/>
      <c r="BI124" s="156"/>
    </row>
    <row r="125" spans="1:61" x14ac:dyDescent="0.3">
      <c r="A125" t="s">
        <v>30</v>
      </c>
      <c r="B125">
        <v>2016</v>
      </c>
      <c r="C125" t="s">
        <v>39</v>
      </c>
      <c r="D125" s="12">
        <f t="shared" si="1"/>
        <v>42522</v>
      </c>
      <c r="E125">
        <v>128.6</v>
      </c>
      <c r="F125">
        <v>138.6</v>
      </c>
      <c r="G125">
        <v>126.6</v>
      </c>
      <c r="H125">
        <v>133.6</v>
      </c>
      <c r="I125">
        <v>118.6</v>
      </c>
      <c r="J125">
        <v>137.4</v>
      </c>
      <c r="K125">
        <v>152.5</v>
      </c>
      <c r="L125">
        <v>169.2</v>
      </c>
      <c r="M125">
        <v>108.8</v>
      </c>
      <c r="N125">
        <v>133.1</v>
      </c>
      <c r="O125">
        <v>126.4</v>
      </c>
      <c r="P125">
        <v>139.19999999999999</v>
      </c>
      <c r="Q125">
        <v>136</v>
      </c>
      <c r="R125">
        <v>137.19999999999999</v>
      </c>
      <c r="S125">
        <v>136.30000000000001</v>
      </c>
      <c r="T125">
        <v>131.6</v>
      </c>
      <c r="U125">
        <v>135.6</v>
      </c>
      <c r="V125">
        <f>AVERAGE(V126:V127)</f>
        <v>125.5</v>
      </c>
      <c r="W125">
        <v>128</v>
      </c>
      <c r="X125">
        <v>129.30000000000001</v>
      </c>
      <c r="Y125">
        <v>126.2</v>
      </c>
      <c r="Z125">
        <v>116.3</v>
      </c>
      <c r="AA125">
        <v>124.1</v>
      </c>
      <c r="AB125">
        <v>130.19999999999999</v>
      </c>
      <c r="AC125">
        <v>119.9</v>
      </c>
      <c r="AD125">
        <v>123.3</v>
      </c>
      <c r="AE125">
        <v>131.9</v>
      </c>
    </row>
    <row r="126" spans="1:61" x14ac:dyDescent="0.3">
      <c r="A126" t="s">
        <v>33</v>
      </c>
      <c r="B126">
        <v>2016</v>
      </c>
      <c r="C126" t="s">
        <v>39</v>
      </c>
      <c r="D126" s="12">
        <f t="shared" si="1"/>
        <v>42522</v>
      </c>
      <c r="E126">
        <v>125.9</v>
      </c>
      <c r="F126">
        <v>143.9</v>
      </c>
      <c r="G126">
        <v>130.9</v>
      </c>
      <c r="H126">
        <v>131</v>
      </c>
      <c r="I126">
        <v>110.2</v>
      </c>
      <c r="J126">
        <v>135.5</v>
      </c>
      <c r="K126">
        <v>173.7</v>
      </c>
      <c r="L126">
        <v>184.4</v>
      </c>
      <c r="M126">
        <v>112</v>
      </c>
      <c r="N126">
        <v>142.80000000000001</v>
      </c>
      <c r="O126">
        <v>121.6</v>
      </c>
      <c r="P126">
        <v>136.9</v>
      </c>
      <c r="Q126">
        <v>138.19999999999999</v>
      </c>
      <c r="R126">
        <v>142.69999999999999</v>
      </c>
      <c r="S126">
        <v>127.6</v>
      </c>
      <c r="T126">
        <v>121.1</v>
      </c>
      <c r="U126">
        <v>126.6</v>
      </c>
      <c r="V126">
        <v>125.5</v>
      </c>
      <c r="W126">
        <v>115.5</v>
      </c>
      <c r="X126">
        <v>123.2</v>
      </c>
      <c r="Y126">
        <v>120.6</v>
      </c>
      <c r="Z126">
        <v>112.3</v>
      </c>
      <c r="AA126">
        <v>119.9</v>
      </c>
      <c r="AB126">
        <v>129.30000000000001</v>
      </c>
      <c r="AC126">
        <v>118.8</v>
      </c>
      <c r="AD126">
        <v>119.6</v>
      </c>
      <c r="AE126">
        <v>128.1</v>
      </c>
    </row>
    <row r="127" spans="1:61" x14ac:dyDescent="0.3">
      <c r="A127" t="s">
        <v>34</v>
      </c>
      <c r="B127">
        <v>2016</v>
      </c>
      <c r="C127" t="s">
        <v>39</v>
      </c>
      <c r="D127" s="12">
        <f t="shared" si="1"/>
        <v>42522</v>
      </c>
      <c r="E127">
        <v>127.7</v>
      </c>
      <c r="F127">
        <v>140.5</v>
      </c>
      <c r="G127">
        <v>128.30000000000001</v>
      </c>
      <c r="H127">
        <v>132.6</v>
      </c>
      <c r="I127">
        <v>115.5</v>
      </c>
      <c r="J127">
        <v>136.5</v>
      </c>
      <c r="K127">
        <v>159.69999999999999</v>
      </c>
      <c r="L127">
        <v>174.3</v>
      </c>
      <c r="M127">
        <v>109.9</v>
      </c>
      <c r="N127">
        <v>136.30000000000001</v>
      </c>
      <c r="O127">
        <v>124.4</v>
      </c>
      <c r="P127">
        <v>138.1</v>
      </c>
      <c r="Q127">
        <v>136.80000000000001</v>
      </c>
      <c r="R127">
        <v>138.69999999999999</v>
      </c>
      <c r="S127">
        <v>132.9</v>
      </c>
      <c r="T127">
        <v>127.2</v>
      </c>
      <c r="U127">
        <v>132</v>
      </c>
      <c r="V127">
        <v>125.5</v>
      </c>
      <c r="W127">
        <v>123.3</v>
      </c>
      <c r="X127">
        <v>126.4</v>
      </c>
      <c r="Y127">
        <v>124.1</v>
      </c>
      <c r="Z127">
        <v>114.2</v>
      </c>
      <c r="AA127">
        <v>121.7</v>
      </c>
      <c r="AB127">
        <v>129.69999999999999</v>
      </c>
      <c r="AC127">
        <v>119.4</v>
      </c>
      <c r="AD127">
        <v>121.5</v>
      </c>
      <c r="AE127">
        <v>130.1</v>
      </c>
      <c r="AH127" s="104"/>
      <c r="AI127" s="156"/>
      <c r="AJ127" s="156"/>
      <c r="AK127" s="156"/>
      <c r="AL127" s="156"/>
      <c r="AM127" s="156"/>
      <c r="AN127" s="156"/>
      <c r="AO127" s="156"/>
      <c r="AP127" s="156"/>
      <c r="AQ127" s="156"/>
      <c r="AR127" s="156"/>
      <c r="AS127" s="156"/>
      <c r="AT127" s="156"/>
      <c r="AU127" s="156"/>
      <c r="AV127" s="156"/>
      <c r="AW127" s="156"/>
      <c r="AX127" s="156"/>
      <c r="AY127" s="156"/>
      <c r="AZ127" s="156"/>
      <c r="BA127" s="156"/>
      <c r="BB127" s="156"/>
      <c r="BC127" s="156"/>
      <c r="BD127" s="156"/>
      <c r="BE127" s="156"/>
      <c r="BF127" s="156"/>
      <c r="BG127" s="156"/>
      <c r="BH127" s="156"/>
      <c r="BI127" s="156"/>
    </row>
    <row r="128" spans="1:61" x14ac:dyDescent="0.3">
      <c r="A128" t="s">
        <v>30</v>
      </c>
      <c r="B128">
        <v>2016</v>
      </c>
      <c r="C128" t="s">
        <v>40</v>
      </c>
      <c r="D128" s="12">
        <f t="shared" si="1"/>
        <v>42552</v>
      </c>
      <c r="E128">
        <v>129.30000000000001</v>
      </c>
      <c r="F128">
        <v>139.5</v>
      </c>
      <c r="G128">
        <v>129.6</v>
      </c>
      <c r="H128">
        <v>134.5</v>
      </c>
      <c r="I128">
        <v>119.5</v>
      </c>
      <c r="J128">
        <v>138.5</v>
      </c>
      <c r="K128">
        <v>158.19999999999999</v>
      </c>
      <c r="L128">
        <v>171.8</v>
      </c>
      <c r="M128">
        <v>110.3</v>
      </c>
      <c r="N128">
        <v>134.30000000000001</v>
      </c>
      <c r="O128">
        <v>127.3</v>
      </c>
      <c r="P128">
        <v>139.9</v>
      </c>
      <c r="Q128">
        <v>137.6</v>
      </c>
      <c r="R128">
        <v>138</v>
      </c>
      <c r="S128">
        <v>137.19999999999999</v>
      </c>
      <c r="T128">
        <v>132.19999999999999</v>
      </c>
      <c r="U128">
        <v>136.5</v>
      </c>
      <c r="V128">
        <f>AVERAGE(V129:V130)</f>
        <v>126.4</v>
      </c>
      <c r="W128">
        <v>128.19999999999999</v>
      </c>
      <c r="X128">
        <v>130</v>
      </c>
      <c r="Y128">
        <v>126.7</v>
      </c>
      <c r="Z128">
        <v>116.4</v>
      </c>
      <c r="AA128">
        <v>125.2</v>
      </c>
      <c r="AB128">
        <v>130.80000000000001</v>
      </c>
      <c r="AC128">
        <v>120.9</v>
      </c>
      <c r="AD128">
        <v>123.8</v>
      </c>
      <c r="AE128">
        <v>133</v>
      </c>
    </row>
    <row r="129" spans="1:61" x14ac:dyDescent="0.3">
      <c r="A129" t="s">
        <v>33</v>
      </c>
      <c r="B129">
        <v>2016</v>
      </c>
      <c r="C129" t="s">
        <v>40</v>
      </c>
      <c r="D129" s="12">
        <f t="shared" si="1"/>
        <v>42552</v>
      </c>
      <c r="E129">
        <v>126.8</v>
      </c>
      <c r="F129">
        <v>144.19999999999999</v>
      </c>
      <c r="G129">
        <v>136.6</v>
      </c>
      <c r="H129">
        <v>131.80000000000001</v>
      </c>
      <c r="I129">
        <v>111</v>
      </c>
      <c r="J129">
        <v>137</v>
      </c>
      <c r="K129">
        <v>179.5</v>
      </c>
      <c r="L129">
        <v>188.4</v>
      </c>
      <c r="M129">
        <v>113.3</v>
      </c>
      <c r="N129">
        <v>143.9</v>
      </c>
      <c r="O129">
        <v>121.7</v>
      </c>
      <c r="P129">
        <v>137.5</v>
      </c>
      <c r="Q129">
        <v>139.80000000000001</v>
      </c>
      <c r="R129">
        <v>142.9</v>
      </c>
      <c r="S129">
        <v>127.9</v>
      </c>
      <c r="T129">
        <v>121.1</v>
      </c>
      <c r="U129">
        <v>126.9</v>
      </c>
      <c r="V129">
        <v>126.4</v>
      </c>
      <c r="W129">
        <v>115.5</v>
      </c>
      <c r="X129">
        <v>123.5</v>
      </c>
      <c r="Y129">
        <v>120.9</v>
      </c>
      <c r="Z129">
        <v>111.7</v>
      </c>
      <c r="AA129">
        <v>120.3</v>
      </c>
      <c r="AB129">
        <v>130.80000000000001</v>
      </c>
      <c r="AC129">
        <v>120</v>
      </c>
      <c r="AD129">
        <v>119.9</v>
      </c>
      <c r="AE129">
        <v>129</v>
      </c>
    </row>
    <row r="130" spans="1:61" x14ac:dyDescent="0.3">
      <c r="A130" t="s">
        <v>34</v>
      </c>
      <c r="B130">
        <v>2016</v>
      </c>
      <c r="C130" t="s">
        <v>40</v>
      </c>
      <c r="D130" s="12">
        <f t="shared" si="1"/>
        <v>42552</v>
      </c>
      <c r="E130">
        <v>128.5</v>
      </c>
      <c r="F130">
        <v>141.19999999999999</v>
      </c>
      <c r="G130">
        <v>132.30000000000001</v>
      </c>
      <c r="H130">
        <v>133.5</v>
      </c>
      <c r="I130">
        <v>116.4</v>
      </c>
      <c r="J130">
        <v>137.80000000000001</v>
      </c>
      <c r="K130">
        <v>165.4</v>
      </c>
      <c r="L130">
        <v>177.4</v>
      </c>
      <c r="M130">
        <v>111.3</v>
      </c>
      <c r="N130">
        <v>137.5</v>
      </c>
      <c r="O130">
        <v>125</v>
      </c>
      <c r="P130">
        <v>138.80000000000001</v>
      </c>
      <c r="Q130">
        <v>138.4</v>
      </c>
      <c r="R130">
        <v>139.30000000000001</v>
      </c>
      <c r="S130">
        <v>133.5</v>
      </c>
      <c r="T130">
        <v>127.6</v>
      </c>
      <c r="U130">
        <v>132.69999999999999</v>
      </c>
      <c r="V130">
        <v>126.4</v>
      </c>
      <c r="W130">
        <v>123.4</v>
      </c>
      <c r="X130">
        <v>126.9</v>
      </c>
      <c r="Y130">
        <v>124.5</v>
      </c>
      <c r="Z130">
        <v>113.9</v>
      </c>
      <c r="AA130">
        <v>122.4</v>
      </c>
      <c r="AB130">
        <v>130.80000000000001</v>
      </c>
      <c r="AC130">
        <v>120.5</v>
      </c>
      <c r="AD130">
        <v>121.9</v>
      </c>
      <c r="AE130">
        <v>131.1</v>
      </c>
      <c r="AH130" s="104"/>
      <c r="AI130" s="156"/>
      <c r="AJ130" s="156"/>
      <c r="AK130" s="156"/>
      <c r="AL130" s="156"/>
      <c r="AM130" s="156"/>
      <c r="AN130" s="156"/>
      <c r="AO130" s="156"/>
      <c r="AP130" s="156"/>
      <c r="AQ130" s="156"/>
      <c r="AR130" s="156"/>
      <c r="AS130" s="156"/>
      <c r="AT130" s="156"/>
      <c r="AU130" s="156"/>
      <c r="AV130" s="156"/>
      <c r="AW130" s="156"/>
      <c r="AX130" s="156"/>
      <c r="AY130" s="156"/>
      <c r="AZ130" s="156"/>
      <c r="BA130" s="156"/>
      <c r="BB130" s="156"/>
      <c r="BC130" s="156"/>
      <c r="BD130" s="156"/>
      <c r="BE130" s="156"/>
      <c r="BF130" s="156"/>
      <c r="BG130" s="156"/>
      <c r="BH130" s="156"/>
      <c r="BI130" s="156"/>
    </row>
    <row r="131" spans="1:61" x14ac:dyDescent="0.3">
      <c r="A131" t="s">
        <v>30</v>
      </c>
      <c r="B131">
        <v>2016</v>
      </c>
      <c r="C131" t="s">
        <v>41</v>
      </c>
      <c r="D131" s="12">
        <f t="shared" ref="D131:D194" si="2">DATE(B131,MONTH(1&amp;C131),1)</f>
        <v>42583</v>
      </c>
      <c r="E131">
        <v>130.1</v>
      </c>
      <c r="F131">
        <v>138.80000000000001</v>
      </c>
      <c r="G131">
        <v>130.30000000000001</v>
      </c>
      <c r="H131">
        <v>135.30000000000001</v>
      </c>
      <c r="I131">
        <v>119.9</v>
      </c>
      <c r="J131">
        <v>140.19999999999999</v>
      </c>
      <c r="K131">
        <v>156.9</v>
      </c>
      <c r="L131">
        <v>172.2</v>
      </c>
      <c r="M131">
        <v>112.1</v>
      </c>
      <c r="N131">
        <v>134.9</v>
      </c>
      <c r="O131">
        <v>128.1</v>
      </c>
      <c r="P131">
        <v>140.69999999999999</v>
      </c>
      <c r="Q131">
        <v>138</v>
      </c>
      <c r="R131">
        <v>138.9</v>
      </c>
      <c r="S131">
        <v>137.80000000000001</v>
      </c>
      <c r="T131">
        <v>133</v>
      </c>
      <c r="U131">
        <v>137.1</v>
      </c>
      <c r="V131">
        <f>AVERAGE(V132:V133)</f>
        <v>127.3</v>
      </c>
      <c r="W131">
        <v>129.1</v>
      </c>
      <c r="X131">
        <v>130.6</v>
      </c>
      <c r="Y131">
        <v>127</v>
      </c>
      <c r="Z131">
        <v>116</v>
      </c>
      <c r="AA131">
        <v>125.5</v>
      </c>
      <c r="AB131">
        <v>131.9</v>
      </c>
      <c r="AC131">
        <v>122</v>
      </c>
      <c r="AD131">
        <v>124.2</v>
      </c>
      <c r="AE131">
        <v>133.5</v>
      </c>
    </row>
    <row r="132" spans="1:61" x14ac:dyDescent="0.3">
      <c r="A132" t="s">
        <v>33</v>
      </c>
      <c r="B132">
        <v>2016</v>
      </c>
      <c r="C132" t="s">
        <v>41</v>
      </c>
      <c r="D132" s="12">
        <f t="shared" si="2"/>
        <v>42583</v>
      </c>
      <c r="E132">
        <v>127.6</v>
      </c>
      <c r="F132">
        <v>140.30000000000001</v>
      </c>
      <c r="G132">
        <v>133.69999999999999</v>
      </c>
      <c r="H132">
        <v>132.19999999999999</v>
      </c>
      <c r="I132">
        <v>111.8</v>
      </c>
      <c r="J132">
        <v>135.80000000000001</v>
      </c>
      <c r="K132">
        <v>163.5</v>
      </c>
      <c r="L132">
        <v>182.3</v>
      </c>
      <c r="M132">
        <v>114.6</v>
      </c>
      <c r="N132">
        <v>144.6</v>
      </c>
      <c r="O132">
        <v>121.9</v>
      </c>
      <c r="P132">
        <v>138.1</v>
      </c>
      <c r="Q132">
        <v>137.6</v>
      </c>
      <c r="R132">
        <v>143.6</v>
      </c>
      <c r="S132">
        <v>128.30000000000001</v>
      </c>
      <c r="T132">
        <v>121.4</v>
      </c>
      <c r="U132">
        <v>127.3</v>
      </c>
      <c r="V132">
        <v>127.3</v>
      </c>
      <c r="W132">
        <v>114.7</v>
      </c>
      <c r="X132">
        <v>123.9</v>
      </c>
      <c r="Y132">
        <v>121.2</v>
      </c>
      <c r="Z132">
        <v>110.4</v>
      </c>
      <c r="AA132">
        <v>120.6</v>
      </c>
      <c r="AB132">
        <v>131.5</v>
      </c>
      <c r="AC132">
        <v>120.9</v>
      </c>
      <c r="AD132">
        <v>119.9</v>
      </c>
      <c r="AE132">
        <v>128.4</v>
      </c>
    </row>
    <row r="133" spans="1:61" x14ac:dyDescent="0.3">
      <c r="A133" t="s">
        <v>34</v>
      </c>
      <c r="B133">
        <v>2016</v>
      </c>
      <c r="C133" t="s">
        <v>41</v>
      </c>
      <c r="D133" s="12">
        <f t="shared" si="2"/>
        <v>42583</v>
      </c>
      <c r="E133">
        <v>129.30000000000001</v>
      </c>
      <c r="F133">
        <v>139.30000000000001</v>
      </c>
      <c r="G133">
        <v>131.6</v>
      </c>
      <c r="H133">
        <v>134.1</v>
      </c>
      <c r="I133">
        <v>116.9</v>
      </c>
      <c r="J133">
        <v>138.1</v>
      </c>
      <c r="K133">
        <v>159.1</v>
      </c>
      <c r="L133">
        <v>175.6</v>
      </c>
      <c r="M133">
        <v>112.9</v>
      </c>
      <c r="N133">
        <v>138.1</v>
      </c>
      <c r="O133">
        <v>125.5</v>
      </c>
      <c r="P133">
        <v>139.5</v>
      </c>
      <c r="Q133">
        <v>137.9</v>
      </c>
      <c r="R133">
        <v>140.19999999999999</v>
      </c>
      <c r="S133">
        <v>134.1</v>
      </c>
      <c r="T133">
        <v>128.19999999999999</v>
      </c>
      <c r="U133">
        <v>133.19999999999999</v>
      </c>
      <c r="V133">
        <v>127.3</v>
      </c>
      <c r="W133">
        <v>123.6</v>
      </c>
      <c r="X133">
        <v>127.4</v>
      </c>
      <c r="Y133">
        <v>124.8</v>
      </c>
      <c r="Z133">
        <v>113.1</v>
      </c>
      <c r="AA133">
        <v>122.7</v>
      </c>
      <c r="AB133">
        <v>131.69999999999999</v>
      </c>
      <c r="AC133">
        <v>121.5</v>
      </c>
      <c r="AD133">
        <v>122.1</v>
      </c>
      <c r="AE133">
        <v>131.1</v>
      </c>
      <c r="AH133" s="104"/>
      <c r="AI133" s="156"/>
      <c r="AJ133" s="156"/>
      <c r="AK133" s="156"/>
      <c r="AL133" s="156"/>
      <c r="AM133" s="156"/>
      <c r="AN133" s="156"/>
      <c r="AO133" s="156"/>
      <c r="AP133" s="156"/>
      <c r="AQ133" s="156"/>
      <c r="AR133" s="156"/>
      <c r="AS133" s="156"/>
      <c r="AT133" s="156"/>
      <c r="AU133" s="156"/>
      <c r="AV133" s="156"/>
      <c r="AW133" s="156"/>
      <c r="AX133" s="156"/>
      <c r="AY133" s="156"/>
      <c r="AZ133" s="156"/>
      <c r="BA133" s="156"/>
      <c r="BB133" s="156"/>
      <c r="BC133" s="156"/>
      <c r="BD133" s="156"/>
      <c r="BE133" s="156"/>
      <c r="BF133" s="156"/>
      <c r="BG133" s="156"/>
      <c r="BH133" s="156"/>
      <c r="BI133" s="156"/>
    </row>
    <row r="134" spans="1:61" x14ac:dyDescent="0.3">
      <c r="A134" t="s">
        <v>30</v>
      </c>
      <c r="B134">
        <v>2016</v>
      </c>
      <c r="C134" t="s">
        <v>42</v>
      </c>
      <c r="D134" s="12">
        <f t="shared" si="2"/>
        <v>42614</v>
      </c>
      <c r="E134">
        <v>130.80000000000001</v>
      </c>
      <c r="F134">
        <v>138.19999999999999</v>
      </c>
      <c r="G134">
        <v>130.5</v>
      </c>
      <c r="H134">
        <v>135.5</v>
      </c>
      <c r="I134">
        <v>120.2</v>
      </c>
      <c r="J134">
        <v>139.19999999999999</v>
      </c>
      <c r="K134">
        <v>149.5</v>
      </c>
      <c r="L134">
        <v>170.4</v>
      </c>
      <c r="M134">
        <v>113.1</v>
      </c>
      <c r="N134">
        <v>135.80000000000001</v>
      </c>
      <c r="O134">
        <v>128.80000000000001</v>
      </c>
      <c r="P134">
        <v>141.5</v>
      </c>
      <c r="Q134">
        <v>137.19999999999999</v>
      </c>
      <c r="R134">
        <v>139.9</v>
      </c>
      <c r="S134">
        <v>138.5</v>
      </c>
      <c r="T134">
        <v>133.5</v>
      </c>
      <c r="U134">
        <v>137.80000000000001</v>
      </c>
      <c r="V134">
        <f>AVERAGE(V135:V136)</f>
        <v>127.9</v>
      </c>
      <c r="W134">
        <v>129.69999999999999</v>
      </c>
      <c r="X134">
        <v>131.1</v>
      </c>
      <c r="Y134">
        <v>127.8</v>
      </c>
      <c r="Z134">
        <v>117</v>
      </c>
      <c r="AA134">
        <v>125.7</v>
      </c>
      <c r="AB134">
        <v>132.19999999999999</v>
      </c>
      <c r="AC134">
        <v>122.8</v>
      </c>
      <c r="AD134">
        <v>124.9</v>
      </c>
      <c r="AE134">
        <v>133.4</v>
      </c>
    </row>
    <row r="135" spans="1:61" x14ac:dyDescent="0.3">
      <c r="A135" t="s">
        <v>33</v>
      </c>
      <c r="B135">
        <v>2016</v>
      </c>
      <c r="C135" t="s">
        <v>42</v>
      </c>
      <c r="D135" s="12">
        <f t="shared" si="2"/>
        <v>42614</v>
      </c>
      <c r="E135">
        <v>128.1</v>
      </c>
      <c r="F135">
        <v>137.69999999999999</v>
      </c>
      <c r="G135">
        <v>130.6</v>
      </c>
      <c r="H135">
        <v>132.6</v>
      </c>
      <c r="I135">
        <v>111.9</v>
      </c>
      <c r="J135">
        <v>132.5</v>
      </c>
      <c r="K135">
        <v>152.9</v>
      </c>
      <c r="L135">
        <v>173.6</v>
      </c>
      <c r="M135">
        <v>115.1</v>
      </c>
      <c r="N135">
        <v>144.80000000000001</v>
      </c>
      <c r="O135">
        <v>122.1</v>
      </c>
      <c r="P135">
        <v>138.80000000000001</v>
      </c>
      <c r="Q135">
        <v>135.69999999999999</v>
      </c>
      <c r="R135">
        <v>143.9</v>
      </c>
      <c r="S135">
        <v>128.69999999999999</v>
      </c>
      <c r="T135">
        <v>121.6</v>
      </c>
      <c r="U135">
        <v>127.7</v>
      </c>
      <c r="V135">
        <v>127.9</v>
      </c>
      <c r="W135">
        <v>114.8</v>
      </c>
      <c r="X135">
        <v>124.3</v>
      </c>
      <c r="Y135">
        <v>121.4</v>
      </c>
      <c r="Z135">
        <v>111.8</v>
      </c>
      <c r="AA135">
        <v>120.8</v>
      </c>
      <c r="AB135">
        <v>131.6</v>
      </c>
      <c r="AC135">
        <v>121.2</v>
      </c>
      <c r="AD135">
        <v>120.5</v>
      </c>
      <c r="AE135">
        <v>128</v>
      </c>
    </row>
    <row r="136" spans="1:61" x14ac:dyDescent="0.3">
      <c r="A136" t="s">
        <v>34</v>
      </c>
      <c r="B136">
        <v>2016</v>
      </c>
      <c r="C136" t="s">
        <v>42</v>
      </c>
      <c r="D136" s="12">
        <f t="shared" si="2"/>
        <v>42614</v>
      </c>
      <c r="E136">
        <v>129.9</v>
      </c>
      <c r="F136">
        <v>138</v>
      </c>
      <c r="G136">
        <v>130.5</v>
      </c>
      <c r="H136">
        <v>134.4</v>
      </c>
      <c r="I136">
        <v>117.2</v>
      </c>
      <c r="J136">
        <v>136.1</v>
      </c>
      <c r="K136">
        <v>150.69999999999999</v>
      </c>
      <c r="L136">
        <v>171.5</v>
      </c>
      <c r="M136">
        <v>113.8</v>
      </c>
      <c r="N136">
        <v>138.80000000000001</v>
      </c>
      <c r="O136">
        <v>126</v>
      </c>
      <c r="P136">
        <v>140.19999999999999</v>
      </c>
      <c r="Q136">
        <v>136.6</v>
      </c>
      <c r="R136">
        <v>141</v>
      </c>
      <c r="S136">
        <v>134.6</v>
      </c>
      <c r="T136">
        <v>128.6</v>
      </c>
      <c r="U136">
        <v>133.80000000000001</v>
      </c>
      <c r="V136">
        <v>127.9</v>
      </c>
      <c r="W136">
        <v>124.1</v>
      </c>
      <c r="X136">
        <v>127.9</v>
      </c>
      <c r="Y136">
        <v>125.4</v>
      </c>
      <c r="Z136">
        <v>114.3</v>
      </c>
      <c r="AA136">
        <v>122.9</v>
      </c>
      <c r="AB136">
        <v>131.80000000000001</v>
      </c>
      <c r="AC136">
        <v>122.1</v>
      </c>
      <c r="AD136">
        <v>122.8</v>
      </c>
      <c r="AE136">
        <v>130.9</v>
      </c>
    </row>
    <row r="137" spans="1:61" x14ac:dyDescent="0.3">
      <c r="A137" t="s">
        <v>30</v>
      </c>
      <c r="B137">
        <v>2016</v>
      </c>
      <c r="C137" t="s">
        <v>43</v>
      </c>
      <c r="D137" s="12">
        <f t="shared" si="2"/>
        <v>42644</v>
      </c>
      <c r="E137">
        <v>131.30000000000001</v>
      </c>
      <c r="F137">
        <v>137.6</v>
      </c>
      <c r="G137">
        <v>130.1</v>
      </c>
      <c r="H137">
        <v>136</v>
      </c>
      <c r="I137">
        <v>120.8</v>
      </c>
      <c r="J137">
        <v>138.4</v>
      </c>
      <c r="K137">
        <v>149.19999999999999</v>
      </c>
      <c r="L137">
        <v>170.2</v>
      </c>
      <c r="M137">
        <v>113.4</v>
      </c>
      <c r="N137">
        <v>136.30000000000001</v>
      </c>
      <c r="O137">
        <v>128.69999999999999</v>
      </c>
      <c r="P137">
        <v>142.4</v>
      </c>
      <c r="Q137">
        <v>137.4</v>
      </c>
      <c r="R137">
        <v>140.9</v>
      </c>
      <c r="S137">
        <v>139.6</v>
      </c>
      <c r="T137">
        <v>134.30000000000001</v>
      </c>
      <c r="U137">
        <v>138.80000000000001</v>
      </c>
      <c r="V137">
        <f>AVERAGE(V138:V139)</f>
        <v>128.69999999999999</v>
      </c>
      <c r="W137">
        <v>129.80000000000001</v>
      </c>
      <c r="X137">
        <v>131.80000000000001</v>
      </c>
      <c r="Y137">
        <v>128.69999999999999</v>
      </c>
      <c r="Z137">
        <v>117.8</v>
      </c>
      <c r="AA137">
        <v>126.5</v>
      </c>
      <c r="AB137">
        <v>133</v>
      </c>
      <c r="AC137">
        <v>123</v>
      </c>
      <c r="AD137">
        <v>125.7</v>
      </c>
      <c r="AE137">
        <v>133.80000000000001</v>
      </c>
    </row>
    <row r="138" spans="1:61" x14ac:dyDescent="0.3">
      <c r="A138" t="s">
        <v>33</v>
      </c>
      <c r="B138">
        <v>2016</v>
      </c>
      <c r="C138" t="s">
        <v>43</v>
      </c>
      <c r="D138" s="12">
        <f t="shared" si="2"/>
        <v>42644</v>
      </c>
      <c r="E138">
        <v>128.69999999999999</v>
      </c>
      <c r="F138">
        <v>138.4</v>
      </c>
      <c r="G138">
        <v>130.30000000000001</v>
      </c>
      <c r="H138">
        <v>132.69999999999999</v>
      </c>
      <c r="I138">
        <v>112.5</v>
      </c>
      <c r="J138">
        <v>130.4</v>
      </c>
      <c r="K138">
        <v>155.1</v>
      </c>
      <c r="L138">
        <v>175.7</v>
      </c>
      <c r="M138">
        <v>115.4</v>
      </c>
      <c r="N138">
        <v>145.30000000000001</v>
      </c>
      <c r="O138">
        <v>122.5</v>
      </c>
      <c r="P138">
        <v>139.6</v>
      </c>
      <c r="Q138">
        <v>136.30000000000001</v>
      </c>
      <c r="R138">
        <v>144.30000000000001</v>
      </c>
      <c r="S138">
        <v>129.1</v>
      </c>
      <c r="T138">
        <v>121.9</v>
      </c>
      <c r="U138">
        <v>128</v>
      </c>
      <c r="V138">
        <v>128.69999999999999</v>
      </c>
      <c r="W138">
        <v>115.2</v>
      </c>
      <c r="X138">
        <v>124.5</v>
      </c>
      <c r="Y138">
        <v>121.8</v>
      </c>
      <c r="Z138">
        <v>112.8</v>
      </c>
      <c r="AA138">
        <v>121.2</v>
      </c>
      <c r="AB138">
        <v>131.9</v>
      </c>
      <c r="AC138">
        <v>120.8</v>
      </c>
      <c r="AD138">
        <v>120.9</v>
      </c>
      <c r="AE138">
        <v>128.6</v>
      </c>
    </row>
    <row r="139" spans="1:61" x14ac:dyDescent="0.3">
      <c r="A139" t="s">
        <v>34</v>
      </c>
      <c r="B139">
        <v>2016</v>
      </c>
      <c r="C139" t="s">
        <v>43</v>
      </c>
      <c r="D139" s="12">
        <f t="shared" si="2"/>
        <v>42644</v>
      </c>
      <c r="E139">
        <v>130.5</v>
      </c>
      <c r="F139">
        <v>137.9</v>
      </c>
      <c r="G139">
        <v>130.19999999999999</v>
      </c>
      <c r="H139">
        <v>134.80000000000001</v>
      </c>
      <c r="I139">
        <v>117.8</v>
      </c>
      <c r="J139">
        <v>134.69999999999999</v>
      </c>
      <c r="K139">
        <v>151.19999999999999</v>
      </c>
      <c r="L139">
        <v>172.1</v>
      </c>
      <c r="M139">
        <v>114.1</v>
      </c>
      <c r="N139">
        <v>139.30000000000001</v>
      </c>
      <c r="O139">
        <v>126.1</v>
      </c>
      <c r="P139">
        <v>141.1</v>
      </c>
      <c r="Q139">
        <v>137</v>
      </c>
      <c r="R139">
        <v>141.80000000000001</v>
      </c>
      <c r="S139">
        <v>135.5</v>
      </c>
      <c r="T139">
        <v>129.1</v>
      </c>
      <c r="U139">
        <v>134.5</v>
      </c>
      <c r="V139">
        <v>128.69999999999999</v>
      </c>
      <c r="W139">
        <v>124.3</v>
      </c>
      <c r="X139">
        <v>128.4</v>
      </c>
      <c r="Y139">
        <v>126.1</v>
      </c>
      <c r="Z139">
        <v>115.2</v>
      </c>
      <c r="AA139">
        <v>123.5</v>
      </c>
      <c r="AB139">
        <v>132.4</v>
      </c>
      <c r="AC139">
        <v>122.1</v>
      </c>
      <c r="AD139">
        <v>123.4</v>
      </c>
      <c r="AE139">
        <v>131.4</v>
      </c>
    </row>
    <row r="140" spans="1:61" x14ac:dyDescent="0.3">
      <c r="A140" t="s">
        <v>30</v>
      </c>
      <c r="B140">
        <v>2016</v>
      </c>
      <c r="C140" t="s">
        <v>45</v>
      </c>
      <c r="D140" s="12">
        <f t="shared" si="2"/>
        <v>42675</v>
      </c>
      <c r="E140">
        <v>132</v>
      </c>
      <c r="F140">
        <v>137.4</v>
      </c>
      <c r="G140">
        <v>130.6</v>
      </c>
      <c r="H140">
        <v>136.19999999999999</v>
      </c>
      <c r="I140">
        <v>121.1</v>
      </c>
      <c r="J140">
        <v>136.9</v>
      </c>
      <c r="K140">
        <v>141.80000000000001</v>
      </c>
      <c r="L140">
        <v>170</v>
      </c>
      <c r="M140">
        <v>113.4</v>
      </c>
      <c r="N140">
        <v>136.80000000000001</v>
      </c>
      <c r="O140">
        <v>128.69999999999999</v>
      </c>
      <c r="P140">
        <v>143.1</v>
      </c>
      <c r="Q140">
        <v>136.6</v>
      </c>
      <c r="R140">
        <v>141.19999999999999</v>
      </c>
      <c r="S140">
        <v>139.9</v>
      </c>
      <c r="T140">
        <v>134.5</v>
      </c>
      <c r="U140">
        <v>139.19999999999999</v>
      </c>
      <c r="V140">
        <f>AVERAGE(V141:V142)</f>
        <v>129.1</v>
      </c>
      <c r="W140">
        <v>130.30000000000001</v>
      </c>
      <c r="X140">
        <v>132.1</v>
      </c>
      <c r="Y140">
        <v>129.1</v>
      </c>
      <c r="Z140">
        <v>118.2</v>
      </c>
      <c r="AA140">
        <v>126.9</v>
      </c>
      <c r="AB140">
        <v>133.69999999999999</v>
      </c>
      <c r="AC140">
        <v>123.5</v>
      </c>
      <c r="AD140">
        <v>126.1</v>
      </c>
      <c r="AE140">
        <v>133.6</v>
      </c>
    </row>
    <row r="141" spans="1:61" x14ac:dyDescent="0.3">
      <c r="A141" t="s">
        <v>33</v>
      </c>
      <c r="B141">
        <v>2016</v>
      </c>
      <c r="C141" t="s">
        <v>45</v>
      </c>
      <c r="D141" s="12">
        <f t="shared" si="2"/>
        <v>42675</v>
      </c>
      <c r="E141">
        <v>130.19999999999999</v>
      </c>
      <c r="F141">
        <v>138.5</v>
      </c>
      <c r="G141">
        <v>134.1</v>
      </c>
      <c r="H141">
        <v>132.9</v>
      </c>
      <c r="I141">
        <v>112.6</v>
      </c>
      <c r="J141">
        <v>130.80000000000001</v>
      </c>
      <c r="K141">
        <v>142</v>
      </c>
      <c r="L141">
        <v>174.9</v>
      </c>
      <c r="M141">
        <v>115.6</v>
      </c>
      <c r="N141">
        <v>145.4</v>
      </c>
      <c r="O141">
        <v>122.7</v>
      </c>
      <c r="P141">
        <v>140.30000000000001</v>
      </c>
      <c r="Q141">
        <v>135.19999999999999</v>
      </c>
      <c r="R141">
        <v>144.30000000000001</v>
      </c>
      <c r="S141">
        <v>129.6</v>
      </c>
      <c r="T141">
        <v>122.1</v>
      </c>
      <c r="U141">
        <v>128.5</v>
      </c>
      <c r="V141">
        <v>129.1</v>
      </c>
      <c r="W141">
        <v>116.2</v>
      </c>
      <c r="X141">
        <v>124.7</v>
      </c>
      <c r="Y141">
        <v>122.1</v>
      </c>
      <c r="Z141">
        <v>113.4</v>
      </c>
      <c r="AA141">
        <v>121.7</v>
      </c>
      <c r="AB141">
        <v>132.1</v>
      </c>
      <c r="AC141">
        <v>121.3</v>
      </c>
      <c r="AD141">
        <v>121.3</v>
      </c>
      <c r="AE141">
        <v>128.5</v>
      </c>
    </row>
    <row r="142" spans="1:61" x14ac:dyDescent="0.3">
      <c r="A142" t="s">
        <v>34</v>
      </c>
      <c r="B142">
        <v>2016</v>
      </c>
      <c r="C142" t="s">
        <v>45</v>
      </c>
      <c r="D142" s="12">
        <f t="shared" si="2"/>
        <v>42675</v>
      </c>
      <c r="E142">
        <v>131.4</v>
      </c>
      <c r="F142">
        <v>137.80000000000001</v>
      </c>
      <c r="G142">
        <v>132</v>
      </c>
      <c r="H142">
        <v>135</v>
      </c>
      <c r="I142">
        <v>118</v>
      </c>
      <c r="J142">
        <v>134.1</v>
      </c>
      <c r="K142">
        <v>141.9</v>
      </c>
      <c r="L142">
        <v>171.7</v>
      </c>
      <c r="M142">
        <v>114.1</v>
      </c>
      <c r="N142">
        <v>139.69999999999999</v>
      </c>
      <c r="O142">
        <v>126.2</v>
      </c>
      <c r="P142">
        <v>141.80000000000001</v>
      </c>
      <c r="Q142">
        <v>136.1</v>
      </c>
      <c r="R142">
        <v>142</v>
      </c>
      <c r="S142">
        <v>135.80000000000001</v>
      </c>
      <c r="T142">
        <v>129.30000000000001</v>
      </c>
      <c r="U142">
        <v>135</v>
      </c>
      <c r="V142">
        <v>129.1</v>
      </c>
      <c r="W142">
        <v>125</v>
      </c>
      <c r="X142">
        <v>128.6</v>
      </c>
      <c r="Y142">
        <v>126.4</v>
      </c>
      <c r="Z142">
        <v>115.7</v>
      </c>
      <c r="AA142">
        <v>124</v>
      </c>
      <c r="AB142">
        <v>132.80000000000001</v>
      </c>
      <c r="AC142">
        <v>122.6</v>
      </c>
      <c r="AD142">
        <v>123.8</v>
      </c>
      <c r="AE142">
        <v>131.19999999999999</v>
      </c>
    </row>
    <row r="143" spans="1:61" x14ac:dyDescent="0.3">
      <c r="A143" t="s">
        <v>30</v>
      </c>
      <c r="B143">
        <v>2016</v>
      </c>
      <c r="C143" t="s">
        <v>46</v>
      </c>
      <c r="D143" s="12">
        <f t="shared" si="2"/>
        <v>42705</v>
      </c>
      <c r="E143">
        <v>132.6</v>
      </c>
      <c r="F143">
        <v>137.30000000000001</v>
      </c>
      <c r="G143">
        <v>131.6</v>
      </c>
      <c r="H143">
        <v>136.30000000000001</v>
      </c>
      <c r="I143">
        <v>121.6</v>
      </c>
      <c r="J143">
        <v>135.6</v>
      </c>
      <c r="K143">
        <v>127.5</v>
      </c>
      <c r="L143">
        <v>167.9</v>
      </c>
      <c r="M143">
        <v>113.8</v>
      </c>
      <c r="N143">
        <v>137.5</v>
      </c>
      <c r="O143">
        <v>129.1</v>
      </c>
      <c r="P143">
        <v>143.6</v>
      </c>
      <c r="Q143">
        <v>134.69999999999999</v>
      </c>
      <c r="R143">
        <v>142.4</v>
      </c>
      <c r="S143">
        <v>140.4</v>
      </c>
      <c r="T143">
        <v>135.19999999999999</v>
      </c>
      <c r="U143">
        <v>139.69999999999999</v>
      </c>
      <c r="V143">
        <f>AVERAGE(V144:V145)</f>
        <v>128.5</v>
      </c>
      <c r="W143">
        <v>132</v>
      </c>
      <c r="X143">
        <v>132.9</v>
      </c>
      <c r="Y143">
        <v>129.69999999999999</v>
      </c>
      <c r="Z143">
        <v>118.6</v>
      </c>
      <c r="AA143">
        <v>127.3</v>
      </c>
      <c r="AB143">
        <v>134.19999999999999</v>
      </c>
      <c r="AC143">
        <v>121.9</v>
      </c>
      <c r="AD143">
        <v>126.3</v>
      </c>
      <c r="AE143">
        <v>132.80000000000001</v>
      </c>
    </row>
    <row r="144" spans="1:61" x14ac:dyDescent="0.3">
      <c r="A144" t="s">
        <v>33</v>
      </c>
      <c r="B144">
        <v>2016</v>
      </c>
      <c r="C144" t="s">
        <v>46</v>
      </c>
      <c r="D144" s="12">
        <f t="shared" si="2"/>
        <v>42705</v>
      </c>
      <c r="E144">
        <v>131.6</v>
      </c>
      <c r="F144">
        <v>138.19999999999999</v>
      </c>
      <c r="G144">
        <v>134.9</v>
      </c>
      <c r="H144">
        <v>133.1</v>
      </c>
      <c r="I144">
        <v>113.5</v>
      </c>
      <c r="J144">
        <v>129.30000000000001</v>
      </c>
      <c r="K144">
        <v>121.1</v>
      </c>
      <c r="L144">
        <v>170.3</v>
      </c>
      <c r="M144">
        <v>115.5</v>
      </c>
      <c r="N144">
        <v>145.5</v>
      </c>
      <c r="O144">
        <v>123.1</v>
      </c>
      <c r="P144">
        <v>140.9</v>
      </c>
      <c r="Q144">
        <v>132.80000000000001</v>
      </c>
      <c r="R144">
        <v>145</v>
      </c>
      <c r="S144">
        <v>130</v>
      </c>
      <c r="T144">
        <v>122.2</v>
      </c>
      <c r="U144">
        <v>128.80000000000001</v>
      </c>
      <c r="V144">
        <v>128.5</v>
      </c>
      <c r="W144">
        <v>117.8</v>
      </c>
      <c r="X144">
        <v>125</v>
      </c>
      <c r="Y144">
        <v>122.3</v>
      </c>
      <c r="Z144">
        <v>113.7</v>
      </c>
      <c r="AA144">
        <v>121.8</v>
      </c>
      <c r="AB144">
        <v>132.30000000000001</v>
      </c>
      <c r="AC144">
        <v>119.9</v>
      </c>
      <c r="AD144">
        <v>121.4</v>
      </c>
      <c r="AE144">
        <v>127.6</v>
      </c>
    </row>
    <row r="145" spans="1:61" x14ac:dyDescent="0.3">
      <c r="A145" t="s">
        <v>34</v>
      </c>
      <c r="B145">
        <v>2016</v>
      </c>
      <c r="C145" t="s">
        <v>46</v>
      </c>
      <c r="D145" s="12">
        <f t="shared" si="2"/>
        <v>42705</v>
      </c>
      <c r="E145">
        <v>132.30000000000001</v>
      </c>
      <c r="F145">
        <v>137.6</v>
      </c>
      <c r="G145">
        <v>132.9</v>
      </c>
      <c r="H145">
        <v>135.1</v>
      </c>
      <c r="I145">
        <v>118.6</v>
      </c>
      <c r="J145">
        <v>132.69999999999999</v>
      </c>
      <c r="K145">
        <v>125.3</v>
      </c>
      <c r="L145">
        <v>168.7</v>
      </c>
      <c r="M145">
        <v>114.4</v>
      </c>
      <c r="N145">
        <v>140.19999999999999</v>
      </c>
      <c r="O145">
        <v>126.6</v>
      </c>
      <c r="P145">
        <v>142.30000000000001</v>
      </c>
      <c r="Q145">
        <v>134</v>
      </c>
      <c r="R145">
        <v>143.1</v>
      </c>
      <c r="S145">
        <v>136.30000000000001</v>
      </c>
      <c r="T145">
        <v>129.80000000000001</v>
      </c>
      <c r="U145">
        <v>135.4</v>
      </c>
      <c r="V145">
        <v>128.5</v>
      </c>
      <c r="W145">
        <v>126.6</v>
      </c>
      <c r="X145">
        <v>129.19999999999999</v>
      </c>
      <c r="Y145">
        <v>126.9</v>
      </c>
      <c r="Z145">
        <v>116</v>
      </c>
      <c r="AA145">
        <v>124.2</v>
      </c>
      <c r="AB145">
        <v>133.1</v>
      </c>
      <c r="AC145">
        <v>121.1</v>
      </c>
      <c r="AD145">
        <v>123.9</v>
      </c>
      <c r="AE145">
        <v>130.4</v>
      </c>
    </row>
    <row r="146" spans="1:61" x14ac:dyDescent="0.3">
      <c r="A146" t="s">
        <v>30</v>
      </c>
      <c r="B146">
        <v>2017</v>
      </c>
      <c r="C146" t="s">
        <v>31</v>
      </c>
      <c r="D146" s="12">
        <f t="shared" si="2"/>
        <v>42736</v>
      </c>
      <c r="E146">
        <v>133.1</v>
      </c>
      <c r="F146">
        <v>137.80000000000001</v>
      </c>
      <c r="G146">
        <v>131.9</v>
      </c>
      <c r="H146">
        <v>136.69999999999999</v>
      </c>
      <c r="I146">
        <v>122</v>
      </c>
      <c r="J146">
        <v>136</v>
      </c>
      <c r="K146">
        <v>119.8</v>
      </c>
      <c r="L146">
        <v>161.69999999999999</v>
      </c>
      <c r="M146">
        <v>114.8</v>
      </c>
      <c r="N146">
        <v>136.9</v>
      </c>
      <c r="O146">
        <v>129</v>
      </c>
      <c r="P146">
        <v>143.9</v>
      </c>
      <c r="Q146">
        <v>133.69999999999999</v>
      </c>
      <c r="R146">
        <v>143.1</v>
      </c>
      <c r="S146">
        <v>140.69999999999999</v>
      </c>
      <c r="T146">
        <v>135.80000000000001</v>
      </c>
      <c r="U146">
        <v>140</v>
      </c>
      <c r="V146">
        <f>AVERAGE(V147:V148)</f>
        <v>129.6</v>
      </c>
      <c r="W146">
        <v>132.1</v>
      </c>
      <c r="X146">
        <v>133.19999999999999</v>
      </c>
      <c r="Y146">
        <v>129.9</v>
      </c>
      <c r="Z146">
        <v>119.1</v>
      </c>
      <c r="AA146">
        <v>127</v>
      </c>
      <c r="AB146">
        <v>134.6</v>
      </c>
      <c r="AC146">
        <v>122.3</v>
      </c>
      <c r="AD146">
        <v>126.6</v>
      </c>
      <c r="AE146">
        <v>132.4</v>
      </c>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row>
    <row r="147" spans="1:61" x14ac:dyDescent="0.3">
      <c r="A147" t="s">
        <v>33</v>
      </c>
      <c r="B147">
        <v>2017</v>
      </c>
      <c r="C147" t="s">
        <v>31</v>
      </c>
      <c r="D147" s="12">
        <f t="shared" si="2"/>
        <v>42736</v>
      </c>
      <c r="E147">
        <v>132.19999999999999</v>
      </c>
      <c r="F147">
        <v>138.9</v>
      </c>
      <c r="G147">
        <v>132.6</v>
      </c>
      <c r="H147">
        <v>133.1</v>
      </c>
      <c r="I147">
        <v>114</v>
      </c>
      <c r="J147">
        <v>129.6</v>
      </c>
      <c r="K147">
        <v>118.7</v>
      </c>
      <c r="L147">
        <v>155.1</v>
      </c>
      <c r="M147">
        <v>117.3</v>
      </c>
      <c r="N147">
        <v>144.9</v>
      </c>
      <c r="O147">
        <v>123.2</v>
      </c>
      <c r="P147">
        <v>141.6</v>
      </c>
      <c r="Q147">
        <v>132</v>
      </c>
      <c r="R147">
        <v>145.6</v>
      </c>
      <c r="S147">
        <v>130.19999999999999</v>
      </c>
      <c r="T147">
        <v>122.3</v>
      </c>
      <c r="U147">
        <v>129</v>
      </c>
      <c r="V147">
        <v>129.6</v>
      </c>
      <c r="W147">
        <v>118</v>
      </c>
      <c r="X147">
        <v>125.1</v>
      </c>
      <c r="Y147">
        <v>122.6</v>
      </c>
      <c r="Z147">
        <v>115.2</v>
      </c>
      <c r="AA147">
        <v>122</v>
      </c>
      <c r="AB147">
        <v>132.4</v>
      </c>
      <c r="AC147">
        <v>120.9</v>
      </c>
      <c r="AD147">
        <v>122.1</v>
      </c>
      <c r="AE147">
        <v>127.8</v>
      </c>
    </row>
    <row r="148" spans="1:61" x14ac:dyDescent="0.3">
      <c r="A148" t="s">
        <v>34</v>
      </c>
      <c r="B148">
        <v>2017</v>
      </c>
      <c r="C148" t="s">
        <v>31</v>
      </c>
      <c r="D148" s="12">
        <f t="shared" si="2"/>
        <v>42736</v>
      </c>
      <c r="E148">
        <v>132.80000000000001</v>
      </c>
      <c r="F148">
        <v>138.19999999999999</v>
      </c>
      <c r="G148">
        <v>132.19999999999999</v>
      </c>
      <c r="H148">
        <v>135.4</v>
      </c>
      <c r="I148">
        <v>119.1</v>
      </c>
      <c r="J148">
        <v>133</v>
      </c>
      <c r="K148">
        <v>119.4</v>
      </c>
      <c r="L148">
        <v>159.5</v>
      </c>
      <c r="M148">
        <v>115.6</v>
      </c>
      <c r="N148">
        <v>139.6</v>
      </c>
      <c r="O148">
        <v>126.6</v>
      </c>
      <c r="P148">
        <v>142.80000000000001</v>
      </c>
      <c r="Q148">
        <v>133.1</v>
      </c>
      <c r="R148">
        <v>143.80000000000001</v>
      </c>
      <c r="S148">
        <v>136.6</v>
      </c>
      <c r="T148">
        <v>130.19999999999999</v>
      </c>
      <c r="U148">
        <v>135.6</v>
      </c>
      <c r="V148">
        <v>129.6</v>
      </c>
      <c r="W148">
        <v>126.8</v>
      </c>
      <c r="X148">
        <v>129.4</v>
      </c>
      <c r="Y148">
        <v>127.1</v>
      </c>
      <c r="Z148">
        <v>117</v>
      </c>
      <c r="AA148">
        <v>124.2</v>
      </c>
      <c r="AB148">
        <v>133.30000000000001</v>
      </c>
      <c r="AC148">
        <v>121.7</v>
      </c>
      <c r="AD148">
        <v>124.4</v>
      </c>
      <c r="AE148">
        <v>130.30000000000001</v>
      </c>
    </row>
    <row r="149" spans="1:61" x14ac:dyDescent="0.3">
      <c r="A149" t="s">
        <v>30</v>
      </c>
      <c r="B149">
        <v>2017</v>
      </c>
      <c r="C149" t="s">
        <v>35</v>
      </c>
      <c r="D149" s="12">
        <f t="shared" si="2"/>
        <v>42767</v>
      </c>
      <c r="E149">
        <v>133.30000000000001</v>
      </c>
      <c r="F149">
        <v>138.30000000000001</v>
      </c>
      <c r="G149">
        <v>129.30000000000001</v>
      </c>
      <c r="H149">
        <v>137.19999999999999</v>
      </c>
      <c r="I149">
        <v>122.1</v>
      </c>
      <c r="J149">
        <v>138.69999999999999</v>
      </c>
      <c r="K149">
        <v>119.1</v>
      </c>
      <c r="L149">
        <v>156.9</v>
      </c>
      <c r="M149">
        <v>116.2</v>
      </c>
      <c r="N149">
        <v>136</v>
      </c>
      <c r="O149">
        <v>129.4</v>
      </c>
      <c r="P149">
        <v>144.4</v>
      </c>
      <c r="Q149">
        <v>133.6</v>
      </c>
      <c r="R149">
        <v>143.69999999999999</v>
      </c>
      <c r="S149">
        <v>140.9</v>
      </c>
      <c r="T149">
        <v>135.80000000000001</v>
      </c>
      <c r="U149">
        <v>140.19999999999999</v>
      </c>
      <c r="V149">
        <f>AVERAGE(V150:V151)</f>
        <v>130.5</v>
      </c>
      <c r="W149">
        <v>133.19999999999999</v>
      </c>
      <c r="X149">
        <v>133.6</v>
      </c>
      <c r="Y149">
        <v>130.1</v>
      </c>
      <c r="Z149">
        <v>119.5</v>
      </c>
      <c r="AA149">
        <v>127.7</v>
      </c>
      <c r="AB149">
        <v>134.9</v>
      </c>
      <c r="AC149">
        <v>123.2</v>
      </c>
      <c r="AD149">
        <v>127</v>
      </c>
      <c r="AE149">
        <v>132.6</v>
      </c>
    </row>
    <row r="150" spans="1:61" x14ac:dyDescent="0.3">
      <c r="A150" t="s">
        <v>33</v>
      </c>
      <c r="B150">
        <v>2017</v>
      </c>
      <c r="C150" t="s">
        <v>35</v>
      </c>
      <c r="D150" s="12">
        <f t="shared" si="2"/>
        <v>42767</v>
      </c>
      <c r="E150">
        <v>132.80000000000001</v>
      </c>
      <c r="F150">
        <v>139.80000000000001</v>
      </c>
      <c r="G150">
        <v>129.30000000000001</v>
      </c>
      <c r="H150">
        <v>133.5</v>
      </c>
      <c r="I150">
        <v>114.3</v>
      </c>
      <c r="J150">
        <v>131.4</v>
      </c>
      <c r="K150">
        <v>120.2</v>
      </c>
      <c r="L150">
        <v>143.1</v>
      </c>
      <c r="M150">
        <v>119.5</v>
      </c>
      <c r="N150">
        <v>144</v>
      </c>
      <c r="O150">
        <v>123.4</v>
      </c>
      <c r="P150">
        <v>141.9</v>
      </c>
      <c r="Q150">
        <v>132.1</v>
      </c>
      <c r="R150">
        <v>146.30000000000001</v>
      </c>
      <c r="S150">
        <v>130.5</v>
      </c>
      <c r="T150">
        <v>122.5</v>
      </c>
      <c r="U150">
        <v>129.30000000000001</v>
      </c>
      <c r="V150">
        <v>130.5</v>
      </c>
      <c r="W150">
        <v>119.2</v>
      </c>
      <c r="X150">
        <v>125.3</v>
      </c>
      <c r="Y150">
        <v>122.9</v>
      </c>
      <c r="Z150">
        <v>115.5</v>
      </c>
      <c r="AA150">
        <v>122.2</v>
      </c>
      <c r="AB150">
        <v>132.4</v>
      </c>
      <c r="AC150">
        <v>121.7</v>
      </c>
      <c r="AD150">
        <v>122.4</v>
      </c>
      <c r="AE150">
        <v>128.19999999999999</v>
      </c>
    </row>
    <row r="151" spans="1:61" x14ac:dyDescent="0.3">
      <c r="A151" t="s">
        <v>34</v>
      </c>
      <c r="B151">
        <v>2017</v>
      </c>
      <c r="C151" t="s">
        <v>35</v>
      </c>
      <c r="D151" s="12">
        <f t="shared" si="2"/>
        <v>42767</v>
      </c>
      <c r="E151">
        <v>133.1</v>
      </c>
      <c r="F151">
        <v>138.80000000000001</v>
      </c>
      <c r="G151">
        <v>129.30000000000001</v>
      </c>
      <c r="H151">
        <v>135.80000000000001</v>
      </c>
      <c r="I151">
        <v>119.2</v>
      </c>
      <c r="J151">
        <v>135.30000000000001</v>
      </c>
      <c r="K151">
        <v>119.5</v>
      </c>
      <c r="L151">
        <v>152.19999999999999</v>
      </c>
      <c r="M151">
        <v>117.3</v>
      </c>
      <c r="N151">
        <v>138.69999999999999</v>
      </c>
      <c r="O151">
        <v>126.9</v>
      </c>
      <c r="P151">
        <v>143.19999999999999</v>
      </c>
      <c r="Q151">
        <v>133</v>
      </c>
      <c r="R151">
        <v>144.4</v>
      </c>
      <c r="S151">
        <v>136.80000000000001</v>
      </c>
      <c r="T151">
        <v>130.30000000000001</v>
      </c>
      <c r="U151">
        <v>135.9</v>
      </c>
      <c r="V151">
        <v>130.5</v>
      </c>
      <c r="W151">
        <v>127.9</v>
      </c>
      <c r="X151">
        <v>129.69999999999999</v>
      </c>
      <c r="Y151">
        <v>127.4</v>
      </c>
      <c r="Z151">
        <v>117.4</v>
      </c>
      <c r="AA151">
        <v>124.6</v>
      </c>
      <c r="AB151">
        <v>133.4</v>
      </c>
      <c r="AC151">
        <v>122.6</v>
      </c>
      <c r="AD151">
        <v>124.8</v>
      </c>
      <c r="AE151">
        <v>130.6</v>
      </c>
    </row>
    <row r="152" spans="1:61" x14ac:dyDescent="0.3">
      <c r="A152" t="s">
        <v>30</v>
      </c>
      <c r="B152">
        <v>2017</v>
      </c>
      <c r="C152" t="s">
        <v>36</v>
      </c>
      <c r="D152" s="12">
        <f t="shared" si="2"/>
        <v>42795</v>
      </c>
      <c r="E152">
        <v>133.6</v>
      </c>
      <c r="F152">
        <v>138.80000000000001</v>
      </c>
      <c r="G152">
        <v>128.80000000000001</v>
      </c>
      <c r="H152">
        <v>137.19999999999999</v>
      </c>
      <c r="I152">
        <v>121.6</v>
      </c>
      <c r="J152">
        <v>139.69999999999999</v>
      </c>
      <c r="K152">
        <v>119.7</v>
      </c>
      <c r="L152">
        <v>148</v>
      </c>
      <c r="M152">
        <v>116.9</v>
      </c>
      <c r="N152">
        <v>135.6</v>
      </c>
      <c r="O152">
        <v>129.80000000000001</v>
      </c>
      <c r="P152">
        <v>145.4</v>
      </c>
      <c r="Q152">
        <v>133.4</v>
      </c>
      <c r="R152">
        <v>144.19999999999999</v>
      </c>
      <c r="S152">
        <v>141.6</v>
      </c>
      <c r="T152">
        <v>136.19999999999999</v>
      </c>
      <c r="U152">
        <v>140.80000000000001</v>
      </c>
      <c r="V152">
        <f>AVERAGE(V153:V154)</f>
        <v>131.1</v>
      </c>
      <c r="W152">
        <v>134.19999999999999</v>
      </c>
      <c r="X152">
        <v>134.1</v>
      </c>
      <c r="Y152">
        <v>130.6</v>
      </c>
      <c r="Z152">
        <v>119.8</v>
      </c>
      <c r="AA152">
        <v>128.30000000000001</v>
      </c>
      <c r="AB152">
        <v>135.19999999999999</v>
      </c>
      <c r="AC152">
        <v>123.3</v>
      </c>
      <c r="AD152">
        <v>127.4</v>
      </c>
      <c r="AE152">
        <v>132.80000000000001</v>
      </c>
    </row>
    <row r="153" spans="1:61" x14ac:dyDescent="0.3">
      <c r="A153" t="s">
        <v>33</v>
      </c>
      <c r="B153">
        <v>2017</v>
      </c>
      <c r="C153" t="s">
        <v>36</v>
      </c>
      <c r="D153" s="12">
        <f t="shared" si="2"/>
        <v>42795</v>
      </c>
      <c r="E153">
        <v>132.69999999999999</v>
      </c>
      <c r="F153">
        <v>139.4</v>
      </c>
      <c r="G153">
        <v>128.4</v>
      </c>
      <c r="H153">
        <v>134.9</v>
      </c>
      <c r="I153">
        <v>114</v>
      </c>
      <c r="J153">
        <v>136.80000000000001</v>
      </c>
      <c r="K153">
        <v>122.2</v>
      </c>
      <c r="L153">
        <v>135.80000000000001</v>
      </c>
      <c r="M153">
        <v>120.3</v>
      </c>
      <c r="N153">
        <v>142.6</v>
      </c>
      <c r="O153">
        <v>123.6</v>
      </c>
      <c r="P153">
        <v>142.4</v>
      </c>
      <c r="Q153">
        <v>132.6</v>
      </c>
      <c r="R153">
        <v>147.5</v>
      </c>
      <c r="S153">
        <v>130.80000000000001</v>
      </c>
      <c r="T153">
        <v>122.8</v>
      </c>
      <c r="U153">
        <v>129.6</v>
      </c>
      <c r="V153">
        <v>131.1</v>
      </c>
      <c r="W153">
        <v>120.8</v>
      </c>
      <c r="X153">
        <v>125.6</v>
      </c>
      <c r="Y153">
        <v>123.1</v>
      </c>
      <c r="Z153">
        <v>115.6</v>
      </c>
      <c r="AA153">
        <v>122.4</v>
      </c>
      <c r="AB153">
        <v>132.80000000000001</v>
      </c>
      <c r="AC153">
        <v>121.7</v>
      </c>
      <c r="AD153">
        <v>122.6</v>
      </c>
      <c r="AE153">
        <v>128.69999999999999</v>
      </c>
    </row>
    <row r="154" spans="1:61" x14ac:dyDescent="0.3">
      <c r="A154" t="s">
        <v>34</v>
      </c>
      <c r="B154">
        <v>2017</v>
      </c>
      <c r="C154" t="s">
        <v>36</v>
      </c>
      <c r="D154" s="12">
        <f t="shared" si="2"/>
        <v>42795</v>
      </c>
      <c r="E154">
        <v>133.30000000000001</v>
      </c>
      <c r="F154">
        <v>139</v>
      </c>
      <c r="G154">
        <v>128.6</v>
      </c>
      <c r="H154">
        <v>136.30000000000001</v>
      </c>
      <c r="I154">
        <v>118.8</v>
      </c>
      <c r="J154">
        <v>138.30000000000001</v>
      </c>
      <c r="K154">
        <v>120.5</v>
      </c>
      <c r="L154">
        <v>143.9</v>
      </c>
      <c r="M154">
        <v>118</v>
      </c>
      <c r="N154">
        <v>137.9</v>
      </c>
      <c r="O154">
        <v>127.2</v>
      </c>
      <c r="P154">
        <v>144</v>
      </c>
      <c r="Q154">
        <v>133.1</v>
      </c>
      <c r="R154">
        <v>145.1</v>
      </c>
      <c r="S154">
        <v>137.30000000000001</v>
      </c>
      <c r="T154">
        <v>130.6</v>
      </c>
      <c r="U154">
        <v>136.4</v>
      </c>
      <c r="V154">
        <v>131.1</v>
      </c>
      <c r="W154">
        <v>129.1</v>
      </c>
      <c r="X154">
        <v>130.1</v>
      </c>
      <c r="Y154">
        <v>127.8</v>
      </c>
      <c r="Z154">
        <v>117.6</v>
      </c>
      <c r="AA154">
        <v>125</v>
      </c>
      <c r="AB154">
        <v>133.80000000000001</v>
      </c>
      <c r="AC154">
        <v>122.6</v>
      </c>
      <c r="AD154">
        <v>125.1</v>
      </c>
      <c r="AE154">
        <v>130.9</v>
      </c>
    </row>
    <row r="155" spans="1:61" x14ac:dyDescent="0.3">
      <c r="A155" t="s">
        <v>30</v>
      </c>
      <c r="B155">
        <v>2017</v>
      </c>
      <c r="C155" t="s">
        <v>37</v>
      </c>
      <c r="D155" s="12">
        <f t="shared" si="2"/>
        <v>42826</v>
      </c>
      <c r="E155">
        <v>133.19999999999999</v>
      </c>
      <c r="F155">
        <v>138.69999999999999</v>
      </c>
      <c r="G155">
        <v>127.1</v>
      </c>
      <c r="H155">
        <v>137.69999999999999</v>
      </c>
      <c r="I155">
        <v>121.3</v>
      </c>
      <c r="J155">
        <v>141.80000000000001</v>
      </c>
      <c r="K155">
        <v>121.5</v>
      </c>
      <c r="L155">
        <v>144.5</v>
      </c>
      <c r="M155">
        <v>117.4</v>
      </c>
      <c r="N155">
        <v>134.1</v>
      </c>
      <c r="O155">
        <v>130</v>
      </c>
      <c r="P155">
        <v>145.5</v>
      </c>
      <c r="Q155">
        <v>133.5</v>
      </c>
      <c r="R155">
        <v>144.4</v>
      </c>
      <c r="S155">
        <v>142.4</v>
      </c>
      <c r="T155">
        <v>136.80000000000001</v>
      </c>
      <c r="U155">
        <v>141.6</v>
      </c>
      <c r="V155">
        <f>AVERAGE(V156:V157)</f>
        <v>131.69999999999999</v>
      </c>
      <c r="W155">
        <v>135</v>
      </c>
      <c r="X155">
        <v>134.30000000000001</v>
      </c>
      <c r="Y155">
        <v>131</v>
      </c>
      <c r="Z155">
        <v>119.2</v>
      </c>
      <c r="AA155">
        <v>128.30000000000001</v>
      </c>
      <c r="AB155">
        <v>135.69999999999999</v>
      </c>
      <c r="AC155">
        <v>123.7</v>
      </c>
      <c r="AD155">
        <v>127.5</v>
      </c>
      <c r="AE155">
        <v>132.9</v>
      </c>
    </row>
    <row r="156" spans="1:61" x14ac:dyDescent="0.3">
      <c r="A156" t="s">
        <v>33</v>
      </c>
      <c r="B156">
        <v>2017</v>
      </c>
      <c r="C156" t="s">
        <v>37</v>
      </c>
      <c r="D156" s="12">
        <f t="shared" si="2"/>
        <v>42826</v>
      </c>
      <c r="E156">
        <v>132.69999999999999</v>
      </c>
      <c r="F156">
        <v>140.6</v>
      </c>
      <c r="G156">
        <v>124.5</v>
      </c>
      <c r="H156">
        <v>136.30000000000001</v>
      </c>
      <c r="I156">
        <v>113.5</v>
      </c>
      <c r="J156">
        <v>137.69999999999999</v>
      </c>
      <c r="K156">
        <v>127.1</v>
      </c>
      <c r="L156">
        <v>133.80000000000001</v>
      </c>
      <c r="M156">
        <v>120.8</v>
      </c>
      <c r="N156">
        <v>141.30000000000001</v>
      </c>
      <c r="O156">
        <v>123.8</v>
      </c>
      <c r="P156">
        <v>142.6</v>
      </c>
      <c r="Q156">
        <v>133.4</v>
      </c>
      <c r="R156">
        <v>148</v>
      </c>
      <c r="S156">
        <v>131.19999999999999</v>
      </c>
      <c r="T156">
        <v>123</v>
      </c>
      <c r="U156">
        <v>130</v>
      </c>
      <c r="V156">
        <v>131.69999999999999</v>
      </c>
      <c r="W156">
        <v>121.4</v>
      </c>
      <c r="X156">
        <v>126</v>
      </c>
      <c r="Y156">
        <v>123.4</v>
      </c>
      <c r="Z156">
        <v>114.3</v>
      </c>
      <c r="AA156">
        <v>122.6</v>
      </c>
      <c r="AB156">
        <v>133.6</v>
      </c>
      <c r="AC156">
        <v>122.2</v>
      </c>
      <c r="AD156">
        <v>122.5</v>
      </c>
      <c r="AE156">
        <v>129.1</v>
      </c>
    </row>
    <row r="157" spans="1:61" x14ac:dyDescent="0.3">
      <c r="A157" t="s">
        <v>34</v>
      </c>
      <c r="B157">
        <v>2017</v>
      </c>
      <c r="C157" t="s">
        <v>37</v>
      </c>
      <c r="D157" s="12">
        <f t="shared" si="2"/>
        <v>42826</v>
      </c>
      <c r="E157">
        <v>133</v>
      </c>
      <c r="F157">
        <v>139.4</v>
      </c>
      <c r="G157">
        <v>126.1</v>
      </c>
      <c r="H157">
        <v>137.19999999999999</v>
      </c>
      <c r="I157">
        <v>118.4</v>
      </c>
      <c r="J157">
        <v>139.9</v>
      </c>
      <c r="K157">
        <v>123.4</v>
      </c>
      <c r="L157">
        <v>140.9</v>
      </c>
      <c r="M157">
        <v>118.5</v>
      </c>
      <c r="N157">
        <v>136.5</v>
      </c>
      <c r="O157">
        <v>127.4</v>
      </c>
      <c r="P157">
        <v>144.19999999999999</v>
      </c>
      <c r="Q157">
        <v>133.5</v>
      </c>
      <c r="R157">
        <v>145.4</v>
      </c>
      <c r="S157">
        <v>138</v>
      </c>
      <c r="T157">
        <v>131.1</v>
      </c>
      <c r="U157">
        <v>137</v>
      </c>
      <c r="V157">
        <v>131.69999999999999</v>
      </c>
      <c r="W157">
        <v>129.80000000000001</v>
      </c>
      <c r="X157">
        <v>130.4</v>
      </c>
      <c r="Y157">
        <v>128.1</v>
      </c>
      <c r="Z157">
        <v>116.6</v>
      </c>
      <c r="AA157">
        <v>125.1</v>
      </c>
      <c r="AB157">
        <v>134.5</v>
      </c>
      <c r="AC157">
        <v>123.1</v>
      </c>
      <c r="AD157">
        <v>125.1</v>
      </c>
      <c r="AE157">
        <v>131.1</v>
      </c>
    </row>
    <row r="158" spans="1:61" x14ac:dyDescent="0.3">
      <c r="A158" t="s">
        <v>30</v>
      </c>
      <c r="B158">
        <v>2017</v>
      </c>
      <c r="C158" t="s">
        <v>38</v>
      </c>
      <c r="D158" s="12">
        <f t="shared" si="2"/>
        <v>42856</v>
      </c>
      <c r="E158">
        <v>133.1</v>
      </c>
      <c r="F158">
        <v>140.30000000000001</v>
      </c>
      <c r="G158">
        <v>126.8</v>
      </c>
      <c r="H158">
        <v>138.19999999999999</v>
      </c>
      <c r="I158">
        <v>120.8</v>
      </c>
      <c r="J158">
        <v>140.19999999999999</v>
      </c>
      <c r="K158">
        <v>123.8</v>
      </c>
      <c r="L158">
        <v>141.80000000000001</v>
      </c>
      <c r="M158">
        <v>118.6</v>
      </c>
      <c r="N158">
        <v>134</v>
      </c>
      <c r="O158">
        <v>130.30000000000001</v>
      </c>
      <c r="P158">
        <v>145.80000000000001</v>
      </c>
      <c r="Q158">
        <v>133.80000000000001</v>
      </c>
      <c r="R158">
        <v>145.5</v>
      </c>
      <c r="S158">
        <v>142.5</v>
      </c>
      <c r="T158">
        <v>137.30000000000001</v>
      </c>
      <c r="U158">
        <v>141.80000000000001</v>
      </c>
      <c r="V158">
        <f>AVERAGE(V159:V160)</f>
        <v>132.1</v>
      </c>
      <c r="W158">
        <v>135</v>
      </c>
      <c r="X158">
        <v>134.9</v>
      </c>
      <c r="Y158">
        <v>131.4</v>
      </c>
      <c r="Z158">
        <v>119.4</v>
      </c>
      <c r="AA158">
        <v>129.4</v>
      </c>
      <c r="AB158">
        <v>136.30000000000001</v>
      </c>
      <c r="AC158">
        <v>123.7</v>
      </c>
      <c r="AD158">
        <v>127.9</v>
      </c>
      <c r="AE158">
        <v>133.30000000000001</v>
      </c>
    </row>
    <row r="159" spans="1:61" x14ac:dyDescent="0.3">
      <c r="A159" t="s">
        <v>33</v>
      </c>
      <c r="B159">
        <v>2017</v>
      </c>
      <c r="C159" t="s">
        <v>38</v>
      </c>
      <c r="D159" s="12">
        <f t="shared" si="2"/>
        <v>42856</v>
      </c>
      <c r="E159">
        <v>132.6</v>
      </c>
      <c r="F159">
        <v>144.1</v>
      </c>
      <c r="G159">
        <v>125.6</v>
      </c>
      <c r="H159">
        <v>136.80000000000001</v>
      </c>
      <c r="I159">
        <v>113.4</v>
      </c>
      <c r="J159">
        <v>135.19999999999999</v>
      </c>
      <c r="K159">
        <v>129.19999999999999</v>
      </c>
      <c r="L159">
        <v>131.5</v>
      </c>
      <c r="M159">
        <v>121</v>
      </c>
      <c r="N159">
        <v>139.9</v>
      </c>
      <c r="O159">
        <v>123.8</v>
      </c>
      <c r="P159">
        <v>142.9</v>
      </c>
      <c r="Q159">
        <v>133.6</v>
      </c>
      <c r="R159">
        <v>148.30000000000001</v>
      </c>
      <c r="S159">
        <v>131.5</v>
      </c>
      <c r="T159">
        <v>123.2</v>
      </c>
      <c r="U159">
        <v>130.19999999999999</v>
      </c>
      <c r="V159">
        <v>132.1</v>
      </c>
      <c r="W159">
        <v>120.1</v>
      </c>
      <c r="X159">
        <v>126.5</v>
      </c>
      <c r="Y159">
        <v>123.6</v>
      </c>
      <c r="Z159">
        <v>114.3</v>
      </c>
      <c r="AA159">
        <v>122.8</v>
      </c>
      <c r="AB159">
        <v>133.80000000000001</v>
      </c>
      <c r="AC159">
        <v>122</v>
      </c>
      <c r="AD159">
        <v>122.6</v>
      </c>
      <c r="AE159">
        <v>129.30000000000001</v>
      </c>
    </row>
    <row r="160" spans="1:61" x14ac:dyDescent="0.3">
      <c r="A160" t="s">
        <v>34</v>
      </c>
      <c r="B160">
        <v>2017</v>
      </c>
      <c r="C160" t="s">
        <v>38</v>
      </c>
      <c r="D160" s="12">
        <f t="shared" si="2"/>
        <v>42856</v>
      </c>
      <c r="E160">
        <v>132.9</v>
      </c>
      <c r="F160">
        <v>141.6</v>
      </c>
      <c r="G160">
        <v>126.3</v>
      </c>
      <c r="H160">
        <v>137.69999999999999</v>
      </c>
      <c r="I160">
        <v>118.1</v>
      </c>
      <c r="J160">
        <v>137.9</v>
      </c>
      <c r="K160">
        <v>125.6</v>
      </c>
      <c r="L160">
        <v>138.30000000000001</v>
      </c>
      <c r="M160">
        <v>119.4</v>
      </c>
      <c r="N160">
        <v>136</v>
      </c>
      <c r="O160">
        <v>127.6</v>
      </c>
      <c r="P160">
        <v>144.5</v>
      </c>
      <c r="Q160">
        <v>133.69999999999999</v>
      </c>
      <c r="R160">
        <v>146.19999999999999</v>
      </c>
      <c r="S160">
        <v>138.19999999999999</v>
      </c>
      <c r="T160">
        <v>131.4</v>
      </c>
      <c r="U160">
        <v>137.19999999999999</v>
      </c>
      <c r="V160">
        <v>132.1</v>
      </c>
      <c r="W160">
        <v>129.4</v>
      </c>
      <c r="X160">
        <v>130.9</v>
      </c>
      <c r="Y160">
        <v>128.4</v>
      </c>
      <c r="Z160">
        <v>116.7</v>
      </c>
      <c r="AA160">
        <v>125.7</v>
      </c>
      <c r="AB160">
        <v>134.80000000000001</v>
      </c>
      <c r="AC160">
        <v>123</v>
      </c>
      <c r="AD160">
        <v>125.3</v>
      </c>
      <c r="AE160">
        <v>131.4</v>
      </c>
    </row>
    <row r="161" spans="1:31" x14ac:dyDescent="0.3">
      <c r="A161" t="s">
        <v>30</v>
      </c>
      <c r="B161">
        <v>2017</v>
      </c>
      <c r="C161" t="s">
        <v>39</v>
      </c>
      <c r="D161" s="12">
        <f t="shared" si="2"/>
        <v>42887</v>
      </c>
      <c r="E161">
        <v>133.5</v>
      </c>
      <c r="F161">
        <v>143.69999999999999</v>
      </c>
      <c r="G161">
        <v>128</v>
      </c>
      <c r="H161">
        <v>138.6</v>
      </c>
      <c r="I161">
        <v>120.9</v>
      </c>
      <c r="J161">
        <v>140.9</v>
      </c>
      <c r="K161">
        <v>128.80000000000001</v>
      </c>
      <c r="L161">
        <v>140.19999999999999</v>
      </c>
      <c r="M161">
        <v>118.9</v>
      </c>
      <c r="N161">
        <v>133.5</v>
      </c>
      <c r="O161">
        <v>130.4</v>
      </c>
      <c r="P161">
        <v>146.5</v>
      </c>
      <c r="Q161">
        <v>134.9</v>
      </c>
      <c r="R161">
        <v>145.80000000000001</v>
      </c>
      <c r="S161">
        <v>143.1</v>
      </c>
      <c r="T161">
        <v>137.69999999999999</v>
      </c>
      <c r="U161">
        <v>142.30000000000001</v>
      </c>
      <c r="V161">
        <f>AVERAGE(V162:V163)</f>
        <v>131.4</v>
      </c>
      <c r="W161">
        <v>134.80000000000001</v>
      </c>
      <c r="X161">
        <v>135.19999999999999</v>
      </c>
      <c r="Y161">
        <v>131.30000000000001</v>
      </c>
      <c r="Z161">
        <v>119.4</v>
      </c>
      <c r="AA161">
        <v>129.80000000000001</v>
      </c>
      <c r="AB161">
        <v>136.9</v>
      </c>
      <c r="AC161">
        <v>124.1</v>
      </c>
      <c r="AD161">
        <v>128.1</v>
      </c>
      <c r="AE161">
        <v>133.9</v>
      </c>
    </row>
    <row r="162" spans="1:31" x14ac:dyDescent="0.3">
      <c r="A162" t="s">
        <v>33</v>
      </c>
      <c r="B162">
        <v>2017</v>
      </c>
      <c r="C162" t="s">
        <v>39</v>
      </c>
      <c r="D162" s="12">
        <f t="shared" si="2"/>
        <v>42887</v>
      </c>
      <c r="E162">
        <v>132.9</v>
      </c>
      <c r="F162">
        <v>148.69999999999999</v>
      </c>
      <c r="G162">
        <v>128.30000000000001</v>
      </c>
      <c r="H162">
        <v>137.30000000000001</v>
      </c>
      <c r="I162">
        <v>113.5</v>
      </c>
      <c r="J162">
        <v>137.19999999999999</v>
      </c>
      <c r="K162">
        <v>142.19999999999999</v>
      </c>
      <c r="L162">
        <v>128.19999999999999</v>
      </c>
      <c r="M162">
        <v>120.9</v>
      </c>
      <c r="N162">
        <v>138.80000000000001</v>
      </c>
      <c r="O162">
        <v>124.2</v>
      </c>
      <c r="P162">
        <v>143.1</v>
      </c>
      <c r="Q162">
        <v>135.69999999999999</v>
      </c>
      <c r="R162">
        <v>148.6</v>
      </c>
      <c r="S162">
        <v>131.5</v>
      </c>
      <c r="T162">
        <v>123.2</v>
      </c>
      <c r="U162">
        <v>130.19999999999999</v>
      </c>
      <c r="V162">
        <v>131.4</v>
      </c>
      <c r="W162">
        <v>119</v>
      </c>
      <c r="X162">
        <v>126.8</v>
      </c>
      <c r="Y162">
        <v>123.8</v>
      </c>
      <c r="Z162">
        <v>113.9</v>
      </c>
      <c r="AA162">
        <v>122.9</v>
      </c>
      <c r="AB162">
        <v>134.30000000000001</v>
      </c>
      <c r="AC162">
        <v>122.5</v>
      </c>
      <c r="AD162">
        <v>122.7</v>
      </c>
      <c r="AE162">
        <v>129.9</v>
      </c>
    </row>
    <row r="163" spans="1:31" x14ac:dyDescent="0.3">
      <c r="A163" t="s">
        <v>34</v>
      </c>
      <c r="B163">
        <v>2017</v>
      </c>
      <c r="C163" t="s">
        <v>39</v>
      </c>
      <c r="D163" s="12">
        <f t="shared" si="2"/>
        <v>42887</v>
      </c>
      <c r="E163">
        <v>133.30000000000001</v>
      </c>
      <c r="F163">
        <v>145.5</v>
      </c>
      <c r="G163">
        <v>128.1</v>
      </c>
      <c r="H163">
        <v>138.1</v>
      </c>
      <c r="I163">
        <v>118.2</v>
      </c>
      <c r="J163">
        <v>139.19999999999999</v>
      </c>
      <c r="K163">
        <v>133.30000000000001</v>
      </c>
      <c r="L163">
        <v>136.19999999999999</v>
      </c>
      <c r="M163">
        <v>119.6</v>
      </c>
      <c r="N163">
        <v>135.30000000000001</v>
      </c>
      <c r="O163">
        <v>127.8</v>
      </c>
      <c r="P163">
        <v>144.9</v>
      </c>
      <c r="Q163">
        <v>135.19999999999999</v>
      </c>
      <c r="R163">
        <v>146.5</v>
      </c>
      <c r="S163">
        <v>138.5</v>
      </c>
      <c r="T163">
        <v>131.69999999999999</v>
      </c>
      <c r="U163">
        <v>137.5</v>
      </c>
      <c r="V163">
        <v>131.4</v>
      </c>
      <c r="W163">
        <v>128.80000000000001</v>
      </c>
      <c r="X163">
        <v>131.19999999999999</v>
      </c>
      <c r="Y163">
        <v>128.5</v>
      </c>
      <c r="Z163">
        <v>116.5</v>
      </c>
      <c r="AA163">
        <v>125.9</v>
      </c>
      <c r="AB163">
        <v>135.4</v>
      </c>
      <c r="AC163">
        <v>123.4</v>
      </c>
      <c r="AD163">
        <v>125.5</v>
      </c>
      <c r="AE163">
        <v>132</v>
      </c>
    </row>
    <row r="164" spans="1:31" x14ac:dyDescent="0.3">
      <c r="A164" t="s">
        <v>30</v>
      </c>
      <c r="B164">
        <v>2017</v>
      </c>
      <c r="C164" t="s">
        <v>40</v>
      </c>
      <c r="D164" s="12">
        <f t="shared" si="2"/>
        <v>42917</v>
      </c>
      <c r="E164">
        <v>134</v>
      </c>
      <c r="F164">
        <v>144.19999999999999</v>
      </c>
      <c r="G164">
        <v>129.80000000000001</v>
      </c>
      <c r="H164">
        <v>139</v>
      </c>
      <c r="I164">
        <v>120.9</v>
      </c>
      <c r="J164">
        <v>143.9</v>
      </c>
      <c r="K164">
        <v>151.5</v>
      </c>
      <c r="L164">
        <v>138.1</v>
      </c>
      <c r="M164">
        <v>120</v>
      </c>
      <c r="N164">
        <v>133.9</v>
      </c>
      <c r="O164">
        <v>131.4</v>
      </c>
      <c r="P164">
        <v>147.69999999999999</v>
      </c>
      <c r="Q164">
        <v>138.5</v>
      </c>
      <c r="R164">
        <v>147.4</v>
      </c>
      <c r="S164">
        <v>144.30000000000001</v>
      </c>
      <c r="T164">
        <v>138.1</v>
      </c>
      <c r="U164">
        <v>143.5</v>
      </c>
      <c r="V164">
        <f>AVERAGE(V165:V166)</f>
        <v>132.6</v>
      </c>
      <c r="W164">
        <v>135.30000000000001</v>
      </c>
      <c r="X164">
        <v>136.1</v>
      </c>
      <c r="Y164">
        <v>132.1</v>
      </c>
      <c r="Z164">
        <v>119.1</v>
      </c>
      <c r="AA164">
        <v>130.6</v>
      </c>
      <c r="AB164">
        <v>138.6</v>
      </c>
      <c r="AC164">
        <v>124.4</v>
      </c>
      <c r="AD164">
        <v>128.6</v>
      </c>
      <c r="AE164">
        <v>136.19999999999999</v>
      </c>
    </row>
    <row r="165" spans="1:31" x14ac:dyDescent="0.3">
      <c r="A165" t="s">
        <v>33</v>
      </c>
      <c r="B165">
        <v>2017</v>
      </c>
      <c r="C165" t="s">
        <v>40</v>
      </c>
      <c r="D165" s="12">
        <f t="shared" si="2"/>
        <v>42917</v>
      </c>
      <c r="E165">
        <v>132.80000000000001</v>
      </c>
      <c r="F165">
        <v>148.4</v>
      </c>
      <c r="G165">
        <v>129.4</v>
      </c>
      <c r="H165">
        <v>137.69999999999999</v>
      </c>
      <c r="I165">
        <v>113.4</v>
      </c>
      <c r="J165">
        <v>139.4</v>
      </c>
      <c r="K165">
        <v>175.1</v>
      </c>
      <c r="L165">
        <v>124.7</v>
      </c>
      <c r="M165">
        <v>121.5</v>
      </c>
      <c r="N165">
        <v>137.80000000000001</v>
      </c>
      <c r="O165">
        <v>124.4</v>
      </c>
      <c r="P165">
        <v>143.69999999999999</v>
      </c>
      <c r="Q165">
        <v>139.80000000000001</v>
      </c>
      <c r="R165">
        <v>150.5</v>
      </c>
      <c r="S165">
        <v>131.6</v>
      </c>
      <c r="T165">
        <v>123.7</v>
      </c>
      <c r="U165">
        <v>130.4</v>
      </c>
      <c r="V165">
        <v>132.6</v>
      </c>
      <c r="W165">
        <v>119.7</v>
      </c>
      <c r="X165">
        <v>127.2</v>
      </c>
      <c r="Y165">
        <v>125</v>
      </c>
      <c r="Z165">
        <v>113.2</v>
      </c>
      <c r="AA165">
        <v>123.5</v>
      </c>
      <c r="AB165">
        <v>135.5</v>
      </c>
      <c r="AC165">
        <v>122.4</v>
      </c>
      <c r="AD165">
        <v>123</v>
      </c>
      <c r="AE165">
        <v>131.80000000000001</v>
      </c>
    </row>
    <row r="166" spans="1:31" x14ac:dyDescent="0.3">
      <c r="A166" t="s">
        <v>34</v>
      </c>
      <c r="B166">
        <v>2017</v>
      </c>
      <c r="C166" t="s">
        <v>40</v>
      </c>
      <c r="D166" s="12">
        <f t="shared" si="2"/>
        <v>42917</v>
      </c>
      <c r="E166">
        <v>133.6</v>
      </c>
      <c r="F166">
        <v>145.69999999999999</v>
      </c>
      <c r="G166">
        <v>129.6</v>
      </c>
      <c r="H166">
        <v>138.5</v>
      </c>
      <c r="I166">
        <v>118.1</v>
      </c>
      <c r="J166">
        <v>141.80000000000001</v>
      </c>
      <c r="K166">
        <v>159.5</v>
      </c>
      <c r="L166">
        <v>133.6</v>
      </c>
      <c r="M166">
        <v>120.5</v>
      </c>
      <c r="N166">
        <v>135.19999999999999</v>
      </c>
      <c r="O166">
        <v>128.5</v>
      </c>
      <c r="P166">
        <v>145.80000000000001</v>
      </c>
      <c r="Q166">
        <v>139</v>
      </c>
      <c r="R166">
        <v>148.19999999999999</v>
      </c>
      <c r="S166">
        <v>139.30000000000001</v>
      </c>
      <c r="T166">
        <v>132.1</v>
      </c>
      <c r="U166">
        <v>138.30000000000001</v>
      </c>
      <c r="V166">
        <v>132.6</v>
      </c>
      <c r="W166">
        <v>129.4</v>
      </c>
      <c r="X166">
        <v>131.9</v>
      </c>
      <c r="Y166">
        <v>129.4</v>
      </c>
      <c r="Z166">
        <v>116</v>
      </c>
      <c r="AA166">
        <v>126.6</v>
      </c>
      <c r="AB166">
        <v>136.80000000000001</v>
      </c>
      <c r="AC166">
        <v>123.6</v>
      </c>
      <c r="AD166">
        <v>125.9</v>
      </c>
      <c r="AE166">
        <v>134.19999999999999</v>
      </c>
    </row>
    <row r="167" spans="1:31" x14ac:dyDescent="0.3">
      <c r="A167" t="s">
        <v>30</v>
      </c>
      <c r="B167">
        <v>2017</v>
      </c>
      <c r="C167" t="s">
        <v>41</v>
      </c>
      <c r="D167" s="12">
        <f t="shared" si="2"/>
        <v>42948</v>
      </c>
      <c r="E167">
        <v>134.80000000000001</v>
      </c>
      <c r="F167">
        <v>143.1</v>
      </c>
      <c r="G167">
        <v>130</v>
      </c>
      <c r="H167">
        <v>139.4</v>
      </c>
      <c r="I167">
        <v>120.5</v>
      </c>
      <c r="J167">
        <v>148</v>
      </c>
      <c r="K167">
        <v>162.9</v>
      </c>
      <c r="L167">
        <v>137.4</v>
      </c>
      <c r="M167">
        <v>120.8</v>
      </c>
      <c r="N167">
        <v>134.69999999999999</v>
      </c>
      <c r="O167">
        <v>131.6</v>
      </c>
      <c r="P167">
        <v>148.69999999999999</v>
      </c>
      <c r="Q167">
        <v>140.6</v>
      </c>
      <c r="R167">
        <v>149</v>
      </c>
      <c r="S167">
        <v>145.30000000000001</v>
      </c>
      <c r="T167">
        <v>139.19999999999999</v>
      </c>
      <c r="U167">
        <v>144.5</v>
      </c>
      <c r="V167">
        <f>AVERAGE(V168:V169)</f>
        <v>134.4</v>
      </c>
      <c r="W167">
        <v>136.4</v>
      </c>
      <c r="X167">
        <v>137.30000000000001</v>
      </c>
      <c r="Y167">
        <v>133</v>
      </c>
      <c r="Z167">
        <v>120.3</v>
      </c>
      <c r="AA167">
        <v>131.5</v>
      </c>
      <c r="AB167">
        <v>140.19999999999999</v>
      </c>
      <c r="AC167">
        <v>125.4</v>
      </c>
      <c r="AD167">
        <v>129.69999999999999</v>
      </c>
      <c r="AE167">
        <v>137.80000000000001</v>
      </c>
    </row>
    <row r="168" spans="1:31" x14ac:dyDescent="0.3">
      <c r="A168" t="s">
        <v>33</v>
      </c>
      <c r="B168">
        <v>2017</v>
      </c>
      <c r="C168" t="s">
        <v>41</v>
      </c>
      <c r="D168" s="12">
        <f t="shared" si="2"/>
        <v>42948</v>
      </c>
      <c r="E168">
        <v>133.19999999999999</v>
      </c>
      <c r="F168">
        <v>143.9</v>
      </c>
      <c r="G168">
        <v>128.30000000000001</v>
      </c>
      <c r="H168">
        <v>138.30000000000001</v>
      </c>
      <c r="I168">
        <v>114.1</v>
      </c>
      <c r="J168">
        <v>142.69999999999999</v>
      </c>
      <c r="K168">
        <v>179.8</v>
      </c>
      <c r="L168">
        <v>123.5</v>
      </c>
      <c r="M168">
        <v>122.1</v>
      </c>
      <c r="N168">
        <v>137.5</v>
      </c>
      <c r="O168">
        <v>124.6</v>
      </c>
      <c r="P168">
        <v>144.5</v>
      </c>
      <c r="Q168">
        <v>140.5</v>
      </c>
      <c r="R168">
        <v>152.1</v>
      </c>
      <c r="S168">
        <v>132.69999999999999</v>
      </c>
      <c r="T168">
        <v>124.3</v>
      </c>
      <c r="U168">
        <v>131.4</v>
      </c>
      <c r="V168">
        <v>134.4</v>
      </c>
      <c r="W168">
        <v>118.9</v>
      </c>
      <c r="X168">
        <v>127.7</v>
      </c>
      <c r="Y168">
        <v>125.7</v>
      </c>
      <c r="Z168">
        <v>114.6</v>
      </c>
      <c r="AA168">
        <v>124.1</v>
      </c>
      <c r="AB168">
        <v>135.69999999999999</v>
      </c>
      <c r="AC168">
        <v>123.3</v>
      </c>
      <c r="AD168">
        <v>123.8</v>
      </c>
      <c r="AE168">
        <v>132.69999999999999</v>
      </c>
    </row>
    <row r="169" spans="1:31" x14ac:dyDescent="0.3">
      <c r="A169" t="s">
        <v>34</v>
      </c>
      <c r="B169">
        <v>2017</v>
      </c>
      <c r="C169" t="s">
        <v>41</v>
      </c>
      <c r="D169" s="12">
        <f t="shared" si="2"/>
        <v>42948</v>
      </c>
      <c r="E169">
        <v>134.30000000000001</v>
      </c>
      <c r="F169">
        <v>143.4</v>
      </c>
      <c r="G169">
        <v>129.30000000000001</v>
      </c>
      <c r="H169">
        <v>139</v>
      </c>
      <c r="I169">
        <v>118.1</v>
      </c>
      <c r="J169">
        <v>145.5</v>
      </c>
      <c r="K169">
        <v>168.6</v>
      </c>
      <c r="L169">
        <v>132.69999999999999</v>
      </c>
      <c r="M169">
        <v>121.2</v>
      </c>
      <c r="N169">
        <v>135.6</v>
      </c>
      <c r="O169">
        <v>128.69999999999999</v>
      </c>
      <c r="P169">
        <v>146.80000000000001</v>
      </c>
      <c r="Q169">
        <v>140.6</v>
      </c>
      <c r="R169">
        <v>149.80000000000001</v>
      </c>
      <c r="S169">
        <v>140.30000000000001</v>
      </c>
      <c r="T169">
        <v>133</v>
      </c>
      <c r="U169">
        <v>139.30000000000001</v>
      </c>
      <c r="V169">
        <v>134.4</v>
      </c>
      <c r="W169">
        <v>129.80000000000001</v>
      </c>
      <c r="X169">
        <v>132.80000000000001</v>
      </c>
      <c r="Y169">
        <v>130.19999999999999</v>
      </c>
      <c r="Z169">
        <v>117.3</v>
      </c>
      <c r="AA169">
        <v>127.3</v>
      </c>
      <c r="AB169">
        <v>137.6</v>
      </c>
      <c r="AC169">
        <v>124.5</v>
      </c>
      <c r="AD169">
        <v>126.8</v>
      </c>
      <c r="AE169">
        <v>135.4</v>
      </c>
    </row>
    <row r="170" spans="1:31" x14ac:dyDescent="0.3">
      <c r="A170" t="s">
        <v>30</v>
      </c>
      <c r="B170">
        <v>2017</v>
      </c>
      <c r="C170" t="s">
        <v>42</v>
      </c>
      <c r="D170" s="12">
        <f t="shared" si="2"/>
        <v>42979</v>
      </c>
      <c r="E170">
        <v>135.19999999999999</v>
      </c>
      <c r="F170">
        <v>142</v>
      </c>
      <c r="G170">
        <v>130.5</v>
      </c>
      <c r="H170">
        <v>140.19999999999999</v>
      </c>
      <c r="I170">
        <v>120.7</v>
      </c>
      <c r="J170">
        <v>147.80000000000001</v>
      </c>
      <c r="K170">
        <v>154.5</v>
      </c>
      <c r="L170">
        <v>137.1</v>
      </c>
      <c r="M170">
        <v>121</v>
      </c>
      <c r="N170">
        <v>134.69999999999999</v>
      </c>
      <c r="O170">
        <v>131.69999999999999</v>
      </c>
      <c r="P170">
        <v>149.30000000000001</v>
      </c>
      <c r="Q170">
        <v>139.6</v>
      </c>
      <c r="R170">
        <v>149.80000000000001</v>
      </c>
      <c r="S170">
        <v>146.1</v>
      </c>
      <c r="T170">
        <v>139.69999999999999</v>
      </c>
      <c r="U170">
        <v>145.19999999999999</v>
      </c>
      <c r="V170">
        <f>AVERAGE(V171:V172)</f>
        <v>135.69999999999999</v>
      </c>
      <c r="W170">
        <v>137.4</v>
      </c>
      <c r="X170">
        <v>137.9</v>
      </c>
      <c r="Y170">
        <v>133.4</v>
      </c>
      <c r="Z170">
        <v>121.2</v>
      </c>
      <c r="AA170">
        <v>132.30000000000001</v>
      </c>
      <c r="AB170">
        <v>139.6</v>
      </c>
      <c r="AC170">
        <v>126.7</v>
      </c>
      <c r="AD170">
        <v>130.30000000000001</v>
      </c>
      <c r="AE170">
        <v>137.6</v>
      </c>
    </row>
    <row r="171" spans="1:31" x14ac:dyDescent="0.3">
      <c r="A171" t="s">
        <v>33</v>
      </c>
      <c r="B171">
        <v>2017</v>
      </c>
      <c r="C171" t="s">
        <v>42</v>
      </c>
      <c r="D171" s="12">
        <f t="shared" si="2"/>
        <v>42979</v>
      </c>
      <c r="E171">
        <v>133.6</v>
      </c>
      <c r="F171">
        <v>143</v>
      </c>
      <c r="G171">
        <v>129.69999999999999</v>
      </c>
      <c r="H171">
        <v>138.69999999999999</v>
      </c>
      <c r="I171">
        <v>114.5</v>
      </c>
      <c r="J171">
        <v>137.5</v>
      </c>
      <c r="K171">
        <v>160.69999999999999</v>
      </c>
      <c r="L171">
        <v>124.5</v>
      </c>
      <c r="M171">
        <v>122.4</v>
      </c>
      <c r="N171">
        <v>137.30000000000001</v>
      </c>
      <c r="O171">
        <v>124.8</v>
      </c>
      <c r="P171">
        <v>145</v>
      </c>
      <c r="Q171">
        <v>138</v>
      </c>
      <c r="R171">
        <v>153.6</v>
      </c>
      <c r="S171">
        <v>133.30000000000001</v>
      </c>
      <c r="T171">
        <v>124.6</v>
      </c>
      <c r="U171">
        <v>132</v>
      </c>
      <c r="V171">
        <v>135.69999999999999</v>
      </c>
      <c r="W171">
        <v>120.6</v>
      </c>
      <c r="X171">
        <v>128.1</v>
      </c>
      <c r="Y171">
        <v>126.1</v>
      </c>
      <c r="Z171">
        <v>115.7</v>
      </c>
      <c r="AA171">
        <v>124.5</v>
      </c>
      <c r="AB171">
        <v>135.9</v>
      </c>
      <c r="AC171">
        <v>124.4</v>
      </c>
      <c r="AD171">
        <v>124.5</v>
      </c>
      <c r="AE171">
        <v>132.4</v>
      </c>
    </row>
    <row r="172" spans="1:31" x14ac:dyDescent="0.3">
      <c r="A172" t="s">
        <v>34</v>
      </c>
      <c r="B172">
        <v>2017</v>
      </c>
      <c r="C172" t="s">
        <v>42</v>
      </c>
      <c r="D172" s="12">
        <f t="shared" si="2"/>
        <v>42979</v>
      </c>
      <c r="E172">
        <v>134.69999999999999</v>
      </c>
      <c r="F172">
        <v>142.4</v>
      </c>
      <c r="G172">
        <v>130.19999999999999</v>
      </c>
      <c r="H172">
        <v>139.6</v>
      </c>
      <c r="I172">
        <v>118.4</v>
      </c>
      <c r="J172">
        <v>143</v>
      </c>
      <c r="K172">
        <v>156.6</v>
      </c>
      <c r="L172">
        <v>132.9</v>
      </c>
      <c r="M172">
        <v>121.5</v>
      </c>
      <c r="N172">
        <v>135.6</v>
      </c>
      <c r="O172">
        <v>128.80000000000001</v>
      </c>
      <c r="P172">
        <v>147.30000000000001</v>
      </c>
      <c r="Q172">
        <v>139</v>
      </c>
      <c r="R172">
        <v>150.80000000000001</v>
      </c>
      <c r="S172">
        <v>141.1</v>
      </c>
      <c r="T172">
        <v>133.4</v>
      </c>
      <c r="U172">
        <v>140</v>
      </c>
      <c r="V172">
        <v>135.69999999999999</v>
      </c>
      <c r="W172">
        <v>131</v>
      </c>
      <c r="X172">
        <v>133.30000000000001</v>
      </c>
      <c r="Y172">
        <v>130.6</v>
      </c>
      <c r="Z172">
        <v>118.3</v>
      </c>
      <c r="AA172">
        <v>127.9</v>
      </c>
      <c r="AB172">
        <v>137.4</v>
      </c>
      <c r="AC172">
        <v>125.7</v>
      </c>
      <c r="AD172">
        <v>127.5</v>
      </c>
      <c r="AE172">
        <v>135.19999999999999</v>
      </c>
    </row>
    <row r="173" spans="1:31" x14ac:dyDescent="0.3">
      <c r="A173" t="s">
        <v>30</v>
      </c>
      <c r="B173">
        <v>2017</v>
      </c>
      <c r="C173" t="s">
        <v>43</v>
      </c>
      <c r="D173" s="12">
        <f t="shared" si="2"/>
        <v>43009</v>
      </c>
      <c r="E173">
        <v>135.9</v>
      </c>
      <c r="F173">
        <v>141.9</v>
      </c>
      <c r="G173">
        <v>131</v>
      </c>
      <c r="H173">
        <v>141.5</v>
      </c>
      <c r="I173">
        <v>121.4</v>
      </c>
      <c r="J173">
        <v>146.69999999999999</v>
      </c>
      <c r="K173">
        <v>157.1</v>
      </c>
      <c r="L173">
        <v>136.4</v>
      </c>
      <c r="M173">
        <v>121.4</v>
      </c>
      <c r="N173">
        <v>135.6</v>
      </c>
      <c r="O173">
        <v>131.30000000000001</v>
      </c>
      <c r="P173">
        <v>150.30000000000001</v>
      </c>
      <c r="Q173">
        <v>140.4</v>
      </c>
      <c r="R173">
        <v>150.5</v>
      </c>
      <c r="S173">
        <v>147.19999999999999</v>
      </c>
      <c r="T173">
        <v>140.6</v>
      </c>
      <c r="U173">
        <v>146.19999999999999</v>
      </c>
      <c r="V173">
        <f>AVERAGE(V174:V175)</f>
        <v>137.30000000000001</v>
      </c>
      <c r="W173">
        <v>138.1</v>
      </c>
      <c r="X173">
        <v>138.4</v>
      </c>
      <c r="Y173">
        <v>134.19999999999999</v>
      </c>
      <c r="Z173">
        <v>121</v>
      </c>
      <c r="AA173">
        <v>133</v>
      </c>
      <c r="AB173">
        <v>140.1</v>
      </c>
      <c r="AC173">
        <v>127.4</v>
      </c>
      <c r="AD173">
        <v>130.69999999999999</v>
      </c>
      <c r="AE173">
        <v>138.30000000000001</v>
      </c>
    </row>
    <row r="174" spans="1:31" x14ac:dyDescent="0.3">
      <c r="A174" t="s">
        <v>33</v>
      </c>
      <c r="B174">
        <v>2017</v>
      </c>
      <c r="C174" t="s">
        <v>43</v>
      </c>
      <c r="D174" s="12">
        <f t="shared" si="2"/>
        <v>43009</v>
      </c>
      <c r="E174">
        <v>133.9</v>
      </c>
      <c r="F174">
        <v>142.80000000000001</v>
      </c>
      <c r="G174">
        <v>131.4</v>
      </c>
      <c r="H174">
        <v>139.1</v>
      </c>
      <c r="I174">
        <v>114.9</v>
      </c>
      <c r="J174">
        <v>135.6</v>
      </c>
      <c r="K174">
        <v>173.2</v>
      </c>
      <c r="L174">
        <v>124.1</v>
      </c>
      <c r="M174">
        <v>122.6</v>
      </c>
      <c r="N174">
        <v>137.80000000000001</v>
      </c>
      <c r="O174">
        <v>125.1</v>
      </c>
      <c r="P174">
        <v>145.5</v>
      </c>
      <c r="Q174">
        <v>139.69999999999999</v>
      </c>
      <c r="R174">
        <v>154.6</v>
      </c>
      <c r="S174">
        <v>134</v>
      </c>
      <c r="T174">
        <v>124.9</v>
      </c>
      <c r="U174">
        <v>132.6</v>
      </c>
      <c r="V174">
        <v>137.30000000000001</v>
      </c>
      <c r="W174">
        <v>122.6</v>
      </c>
      <c r="X174">
        <v>128.30000000000001</v>
      </c>
      <c r="Y174">
        <v>126.6</v>
      </c>
      <c r="Z174">
        <v>115</v>
      </c>
      <c r="AA174">
        <v>124.8</v>
      </c>
      <c r="AB174">
        <v>136.30000000000001</v>
      </c>
      <c r="AC174">
        <v>124.6</v>
      </c>
      <c r="AD174">
        <v>124.5</v>
      </c>
      <c r="AE174">
        <v>133.5</v>
      </c>
    </row>
    <row r="175" spans="1:31" x14ac:dyDescent="0.3">
      <c r="A175" t="s">
        <v>34</v>
      </c>
      <c r="B175">
        <v>2017</v>
      </c>
      <c r="C175" t="s">
        <v>43</v>
      </c>
      <c r="D175" s="12">
        <f t="shared" si="2"/>
        <v>43009</v>
      </c>
      <c r="E175">
        <v>135.30000000000001</v>
      </c>
      <c r="F175">
        <v>142.19999999999999</v>
      </c>
      <c r="G175">
        <v>131.19999999999999</v>
      </c>
      <c r="H175">
        <v>140.6</v>
      </c>
      <c r="I175">
        <v>119</v>
      </c>
      <c r="J175">
        <v>141.5</v>
      </c>
      <c r="K175">
        <v>162.6</v>
      </c>
      <c r="L175">
        <v>132.30000000000001</v>
      </c>
      <c r="M175">
        <v>121.8</v>
      </c>
      <c r="N175">
        <v>136.30000000000001</v>
      </c>
      <c r="O175">
        <v>128.69999999999999</v>
      </c>
      <c r="P175">
        <v>148.1</v>
      </c>
      <c r="Q175">
        <v>140.1</v>
      </c>
      <c r="R175">
        <v>151.6</v>
      </c>
      <c r="S175">
        <v>142</v>
      </c>
      <c r="T175">
        <v>134.1</v>
      </c>
      <c r="U175">
        <v>140.80000000000001</v>
      </c>
      <c r="V175">
        <v>137.30000000000001</v>
      </c>
      <c r="W175">
        <v>132.19999999999999</v>
      </c>
      <c r="X175">
        <v>133.6</v>
      </c>
      <c r="Y175">
        <v>131.30000000000001</v>
      </c>
      <c r="Z175">
        <v>117.8</v>
      </c>
      <c r="AA175">
        <v>128.4</v>
      </c>
      <c r="AB175">
        <v>137.9</v>
      </c>
      <c r="AC175">
        <v>126.2</v>
      </c>
      <c r="AD175">
        <v>127.7</v>
      </c>
      <c r="AE175">
        <v>136.1</v>
      </c>
    </row>
    <row r="176" spans="1:31" x14ac:dyDescent="0.3">
      <c r="A176" t="s">
        <v>30</v>
      </c>
      <c r="B176">
        <v>2017</v>
      </c>
      <c r="C176" t="s">
        <v>45</v>
      </c>
      <c r="D176" s="12">
        <f t="shared" si="2"/>
        <v>43040</v>
      </c>
      <c r="E176">
        <v>136.30000000000001</v>
      </c>
      <c r="F176">
        <v>142.5</v>
      </c>
      <c r="G176">
        <v>140.5</v>
      </c>
      <c r="H176">
        <v>141.5</v>
      </c>
      <c r="I176">
        <v>121.6</v>
      </c>
      <c r="J176">
        <v>147.30000000000001</v>
      </c>
      <c r="K176">
        <v>168</v>
      </c>
      <c r="L176">
        <v>135.80000000000001</v>
      </c>
      <c r="M176">
        <v>122.5</v>
      </c>
      <c r="N176">
        <v>136</v>
      </c>
      <c r="O176">
        <v>131.9</v>
      </c>
      <c r="P176">
        <v>151.4</v>
      </c>
      <c r="Q176">
        <v>142.4</v>
      </c>
      <c r="R176">
        <v>152.1</v>
      </c>
      <c r="S176">
        <v>148.19999999999999</v>
      </c>
      <c r="T176">
        <v>141.5</v>
      </c>
      <c r="U176">
        <v>147.30000000000001</v>
      </c>
      <c r="V176">
        <f>AVERAGE(V177:V178)</f>
        <v>138.6</v>
      </c>
      <c r="W176">
        <v>141.1</v>
      </c>
      <c r="X176">
        <v>139.4</v>
      </c>
      <c r="Y176">
        <v>135.80000000000001</v>
      </c>
      <c r="Z176">
        <v>121.6</v>
      </c>
      <c r="AA176">
        <v>133.69999999999999</v>
      </c>
      <c r="AB176">
        <v>141.5</v>
      </c>
      <c r="AC176">
        <v>128.1</v>
      </c>
      <c r="AD176">
        <v>131.69999999999999</v>
      </c>
      <c r="AE176">
        <v>140</v>
      </c>
    </row>
    <row r="177" spans="1:31" x14ac:dyDescent="0.3">
      <c r="A177" t="s">
        <v>33</v>
      </c>
      <c r="B177">
        <v>2017</v>
      </c>
      <c r="C177" t="s">
        <v>45</v>
      </c>
      <c r="D177" s="12">
        <f t="shared" si="2"/>
        <v>43040</v>
      </c>
      <c r="E177">
        <v>134.30000000000001</v>
      </c>
      <c r="F177">
        <v>142.1</v>
      </c>
      <c r="G177">
        <v>146.69999999999999</v>
      </c>
      <c r="H177">
        <v>139.5</v>
      </c>
      <c r="I177">
        <v>115.2</v>
      </c>
      <c r="J177">
        <v>136.4</v>
      </c>
      <c r="K177">
        <v>185.2</v>
      </c>
      <c r="L177">
        <v>122.2</v>
      </c>
      <c r="M177">
        <v>123.9</v>
      </c>
      <c r="N177">
        <v>138.30000000000001</v>
      </c>
      <c r="O177">
        <v>125.4</v>
      </c>
      <c r="P177">
        <v>146</v>
      </c>
      <c r="Q177">
        <v>141.5</v>
      </c>
      <c r="R177">
        <v>156.19999999999999</v>
      </c>
      <c r="S177">
        <v>135</v>
      </c>
      <c r="T177">
        <v>125.4</v>
      </c>
      <c r="U177">
        <v>133.5</v>
      </c>
      <c r="V177">
        <v>138.6</v>
      </c>
      <c r="W177">
        <v>125.7</v>
      </c>
      <c r="X177">
        <v>128.80000000000001</v>
      </c>
      <c r="Y177">
        <v>127.4</v>
      </c>
      <c r="Z177">
        <v>115.3</v>
      </c>
      <c r="AA177">
        <v>125.1</v>
      </c>
      <c r="AB177">
        <v>136.6</v>
      </c>
      <c r="AC177">
        <v>124.9</v>
      </c>
      <c r="AD177">
        <v>124.9</v>
      </c>
      <c r="AE177">
        <v>134.80000000000001</v>
      </c>
    </row>
    <row r="178" spans="1:31" x14ac:dyDescent="0.3">
      <c r="A178" t="s">
        <v>34</v>
      </c>
      <c r="B178">
        <v>2017</v>
      </c>
      <c r="C178" t="s">
        <v>45</v>
      </c>
      <c r="D178" s="12">
        <f t="shared" si="2"/>
        <v>43040</v>
      </c>
      <c r="E178">
        <v>135.69999999999999</v>
      </c>
      <c r="F178">
        <v>142.4</v>
      </c>
      <c r="G178">
        <v>142.9</v>
      </c>
      <c r="H178">
        <v>140.80000000000001</v>
      </c>
      <c r="I178">
        <v>119.2</v>
      </c>
      <c r="J178">
        <v>142.19999999999999</v>
      </c>
      <c r="K178">
        <v>173.8</v>
      </c>
      <c r="L178">
        <v>131.19999999999999</v>
      </c>
      <c r="M178">
        <v>123</v>
      </c>
      <c r="N178">
        <v>136.80000000000001</v>
      </c>
      <c r="O178">
        <v>129.19999999999999</v>
      </c>
      <c r="P178">
        <v>148.9</v>
      </c>
      <c r="Q178">
        <v>142.1</v>
      </c>
      <c r="R178">
        <v>153.19999999999999</v>
      </c>
      <c r="S178">
        <v>143</v>
      </c>
      <c r="T178">
        <v>134.80000000000001</v>
      </c>
      <c r="U178">
        <v>141.80000000000001</v>
      </c>
      <c r="V178">
        <v>138.6</v>
      </c>
      <c r="W178">
        <v>135.30000000000001</v>
      </c>
      <c r="X178">
        <v>134.4</v>
      </c>
      <c r="Y178">
        <v>132.6</v>
      </c>
      <c r="Z178">
        <v>118.3</v>
      </c>
      <c r="AA178">
        <v>128.9</v>
      </c>
      <c r="AB178">
        <v>138.6</v>
      </c>
      <c r="AC178">
        <v>126.8</v>
      </c>
      <c r="AD178">
        <v>128.4</v>
      </c>
      <c r="AE178">
        <v>137.6</v>
      </c>
    </row>
    <row r="179" spans="1:31" x14ac:dyDescent="0.3">
      <c r="A179" t="s">
        <v>30</v>
      </c>
      <c r="B179">
        <v>2017</v>
      </c>
      <c r="C179" t="s">
        <v>46</v>
      </c>
      <c r="D179" s="12">
        <f t="shared" si="2"/>
        <v>43070</v>
      </c>
      <c r="E179">
        <v>136.4</v>
      </c>
      <c r="F179">
        <v>143.69999999999999</v>
      </c>
      <c r="G179">
        <v>144.80000000000001</v>
      </c>
      <c r="H179">
        <v>141.9</v>
      </c>
      <c r="I179">
        <v>123.1</v>
      </c>
      <c r="J179">
        <v>147.19999999999999</v>
      </c>
      <c r="K179">
        <v>161</v>
      </c>
      <c r="L179">
        <v>133.80000000000001</v>
      </c>
      <c r="M179">
        <v>121.9</v>
      </c>
      <c r="N179">
        <v>135.80000000000001</v>
      </c>
      <c r="O179">
        <v>131.1</v>
      </c>
      <c r="P179">
        <v>151.4</v>
      </c>
      <c r="Q179">
        <v>141.5</v>
      </c>
      <c r="R179">
        <v>153.19999999999999</v>
      </c>
      <c r="S179">
        <v>148</v>
      </c>
      <c r="T179">
        <v>141.9</v>
      </c>
      <c r="U179">
        <v>147.19999999999999</v>
      </c>
      <c r="V179">
        <f>AVERAGE(V180:V181)</f>
        <v>139.1</v>
      </c>
      <c r="W179">
        <v>142.6</v>
      </c>
      <c r="X179">
        <v>139.5</v>
      </c>
      <c r="Y179">
        <v>136.1</v>
      </c>
      <c r="Z179">
        <v>122</v>
      </c>
      <c r="AA179">
        <v>133.4</v>
      </c>
      <c r="AB179">
        <v>141.1</v>
      </c>
      <c r="AC179">
        <v>127.8</v>
      </c>
      <c r="AD179">
        <v>131.9</v>
      </c>
      <c r="AE179">
        <v>139.80000000000001</v>
      </c>
    </row>
    <row r="180" spans="1:31" x14ac:dyDescent="0.3">
      <c r="A180" t="s">
        <v>33</v>
      </c>
      <c r="B180">
        <v>2017</v>
      </c>
      <c r="C180" t="s">
        <v>46</v>
      </c>
      <c r="D180" s="12">
        <f t="shared" si="2"/>
        <v>43070</v>
      </c>
      <c r="E180">
        <v>134.4</v>
      </c>
      <c r="F180">
        <v>142.6</v>
      </c>
      <c r="G180">
        <v>145.9</v>
      </c>
      <c r="H180">
        <v>139.5</v>
      </c>
      <c r="I180">
        <v>115.9</v>
      </c>
      <c r="J180">
        <v>135</v>
      </c>
      <c r="K180">
        <v>163.19999999999999</v>
      </c>
      <c r="L180">
        <v>119.8</v>
      </c>
      <c r="M180">
        <v>120.7</v>
      </c>
      <c r="N180">
        <v>139.69999999999999</v>
      </c>
      <c r="O180">
        <v>125.7</v>
      </c>
      <c r="P180">
        <v>146.30000000000001</v>
      </c>
      <c r="Q180">
        <v>138.80000000000001</v>
      </c>
      <c r="R180">
        <v>157</v>
      </c>
      <c r="S180">
        <v>135.6</v>
      </c>
      <c r="T180">
        <v>125.6</v>
      </c>
      <c r="U180">
        <v>134</v>
      </c>
      <c r="V180">
        <v>139.1</v>
      </c>
      <c r="W180">
        <v>126.8</v>
      </c>
      <c r="X180">
        <v>129.30000000000001</v>
      </c>
      <c r="Y180">
        <v>128.19999999999999</v>
      </c>
      <c r="Z180">
        <v>115.3</v>
      </c>
      <c r="AA180">
        <v>125.6</v>
      </c>
      <c r="AB180">
        <v>136.69999999999999</v>
      </c>
      <c r="AC180">
        <v>124.6</v>
      </c>
      <c r="AD180">
        <v>125.1</v>
      </c>
      <c r="AE180">
        <v>134.1</v>
      </c>
    </row>
    <row r="181" spans="1:31" x14ac:dyDescent="0.3">
      <c r="A181" t="s">
        <v>34</v>
      </c>
      <c r="B181">
        <v>2017</v>
      </c>
      <c r="C181" t="s">
        <v>46</v>
      </c>
      <c r="D181" s="12">
        <f t="shared" si="2"/>
        <v>43070</v>
      </c>
      <c r="E181">
        <v>135.80000000000001</v>
      </c>
      <c r="F181">
        <v>143.30000000000001</v>
      </c>
      <c r="G181">
        <v>145.19999999999999</v>
      </c>
      <c r="H181">
        <v>141</v>
      </c>
      <c r="I181">
        <v>120.5</v>
      </c>
      <c r="J181">
        <v>141.5</v>
      </c>
      <c r="K181">
        <v>161.69999999999999</v>
      </c>
      <c r="L181">
        <v>129.1</v>
      </c>
      <c r="M181">
        <v>121.5</v>
      </c>
      <c r="N181">
        <v>137.1</v>
      </c>
      <c r="O181">
        <v>128.80000000000001</v>
      </c>
      <c r="P181">
        <v>149</v>
      </c>
      <c r="Q181">
        <v>140.5</v>
      </c>
      <c r="R181">
        <v>154.19999999999999</v>
      </c>
      <c r="S181">
        <v>143.1</v>
      </c>
      <c r="T181">
        <v>135.1</v>
      </c>
      <c r="U181">
        <v>142</v>
      </c>
      <c r="V181">
        <v>139.1</v>
      </c>
      <c r="W181">
        <v>136.6</v>
      </c>
      <c r="X181">
        <v>134.69999999999999</v>
      </c>
      <c r="Y181">
        <v>133.1</v>
      </c>
      <c r="Z181">
        <v>118.5</v>
      </c>
      <c r="AA181">
        <v>129</v>
      </c>
      <c r="AB181">
        <v>138.5</v>
      </c>
      <c r="AC181">
        <v>126.5</v>
      </c>
      <c r="AD181">
        <v>128.6</v>
      </c>
      <c r="AE181">
        <v>137.19999999999999</v>
      </c>
    </row>
    <row r="182" spans="1:31" x14ac:dyDescent="0.3">
      <c r="A182" t="s">
        <v>30</v>
      </c>
      <c r="B182">
        <v>2018</v>
      </c>
      <c r="C182" t="s">
        <v>31</v>
      </c>
      <c r="D182" s="12">
        <f t="shared" si="2"/>
        <v>43101</v>
      </c>
      <c r="E182">
        <v>136.6</v>
      </c>
      <c r="F182">
        <v>144.4</v>
      </c>
      <c r="G182">
        <v>143.80000000000001</v>
      </c>
      <c r="H182">
        <v>142</v>
      </c>
      <c r="I182">
        <v>123.2</v>
      </c>
      <c r="J182">
        <v>147.9</v>
      </c>
      <c r="K182">
        <v>152.1</v>
      </c>
      <c r="L182">
        <v>131.80000000000001</v>
      </c>
      <c r="M182">
        <v>119.5</v>
      </c>
      <c r="N182">
        <v>136</v>
      </c>
      <c r="O182">
        <v>131.19999999999999</v>
      </c>
      <c r="P182">
        <v>151.80000000000001</v>
      </c>
      <c r="Q182">
        <v>140.4</v>
      </c>
      <c r="R182">
        <v>153.6</v>
      </c>
      <c r="S182">
        <v>148.30000000000001</v>
      </c>
      <c r="T182">
        <v>142.30000000000001</v>
      </c>
      <c r="U182">
        <v>147.5</v>
      </c>
      <c r="V182">
        <f>AVERAGE(V183:V184)</f>
        <v>140.4</v>
      </c>
      <c r="W182">
        <v>142.30000000000001</v>
      </c>
      <c r="X182">
        <v>139.80000000000001</v>
      </c>
      <c r="Y182">
        <v>136</v>
      </c>
      <c r="Z182">
        <v>122.7</v>
      </c>
      <c r="AA182">
        <v>134.30000000000001</v>
      </c>
      <c r="AB182">
        <v>141.6</v>
      </c>
      <c r="AC182">
        <v>128.6</v>
      </c>
      <c r="AD182">
        <v>132.30000000000001</v>
      </c>
      <c r="AE182">
        <v>139.30000000000001</v>
      </c>
    </row>
    <row r="183" spans="1:31" x14ac:dyDescent="0.3">
      <c r="A183" t="s">
        <v>33</v>
      </c>
      <c r="B183">
        <v>2018</v>
      </c>
      <c r="C183" t="s">
        <v>31</v>
      </c>
      <c r="D183" s="12">
        <f t="shared" si="2"/>
        <v>43101</v>
      </c>
      <c r="E183">
        <v>134.6</v>
      </c>
      <c r="F183">
        <v>143.69999999999999</v>
      </c>
      <c r="G183">
        <v>143.6</v>
      </c>
      <c r="H183">
        <v>139.6</v>
      </c>
      <c r="I183">
        <v>116.4</v>
      </c>
      <c r="J183">
        <v>133.80000000000001</v>
      </c>
      <c r="K183">
        <v>150.5</v>
      </c>
      <c r="L183">
        <v>118.4</v>
      </c>
      <c r="M183">
        <v>117.3</v>
      </c>
      <c r="N183">
        <v>140.5</v>
      </c>
      <c r="O183">
        <v>125.9</v>
      </c>
      <c r="P183">
        <v>146.80000000000001</v>
      </c>
      <c r="Q183">
        <v>137.19999999999999</v>
      </c>
      <c r="R183">
        <v>157.69999999999999</v>
      </c>
      <c r="S183">
        <v>136</v>
      </c>
      <c r="T183">
        <v>125.9</v>
      </c>
      <c r="U183">
        <v>134.4</v>
      </c>
      <c r="V183">
        <v>140.4</v>
      </c>
      <c r="W183">
        <v>127.3</v>
      </c>
      <c r="X183">
        <v>129.5</v>
      </c>
      <c r="Y183">
        <v>129</v>
      </c>
      <c r="Z183">
        <v>116.3</v>
      </c>
      <c r="AA183">
        <v>126.2</v>
      </c>
      <c r="AB183">
        <v>137.1</v>
      </c>
      <c r="AC183">
        <v>125.5</v>
      </c>
      <c r="AD183">
        <v>125.8</v>
      </c>
      <c r="AE183">
        <v>134.1</v>
      </c>
    </row>
    <row r="184" spans="1:31" x14ac:dyDescent="0.3">
      <c r="A184" t="s">
        <v>34</v>
      </c>
      <c r="B184">
        <v>2018</v>
      </c>
      <c r="C184" t="s">
        <v>31</v>
      </c>
      <c r="D184" s="12">
        <f t="shared" si="2"/>
        <v>43101</v>
      </c>
      <c r="E184">
        <v>136</v>
      </c>
      <c r="F184">
        <v>144.19999999999999</v>
      </c>
      <c r="G184">
        <v>143.69999999999999</v>
      </c>
      <c r="H184">
        <v>141.1</v>
      </c>
      <c r="I184">
        <v>120.7</v>
      </c>
      <c r="J184">
        <v>141.30000000000001</v>
      </c>
      <c r="K184">
        <v>151.6</v>
      </c>
      <c r="L184">
        <v>127.3</v>
      </c>
      <c r="M184">
        <v>118.8</v>
      </c>
      <c r="N184">
        <v>137.5</v>
      </c>
      <c r="O184">
        <v>129</v>
      </c>
      <c r="P184">
        <v>149.5</v>
      </c>
      <c r="Q184">
        <v>139.19999999999999</v>
      </c>
      <c r="R184">
        <v>154.69999999999999</v>
      </c>
      <c r="S184">
        <v>143.5</v>
      </c>
      <c r="T184">
        <v>135.5</v>
      </c>
      <c r="U184">
        <v>142.30000000000001</v>
      </c>
      <c r="V184">
        <v>140.4</v>
      </c>
      <c r="W184">
        <v>136.6</v>
      </c>
      <c r="X184">
        <v>134.9</v>
      </c>
      <c r="Y184">
        <v>133.30000000000001</v>
      </c>
      <c r="Z184">
        <v>119.3</v>
      </c>
      <c r="AA184">
        <v>129.69999999999999</v>
      </c>
      <c r="AB184">
        <v>139</v>
      </c>
      <c r="AC184">
        <v>127.3</v>
      </c>
      <c r="AD184">
        <v>129.1</v>
      </c>
      <c r="AE184">
        <v>136.9</v>
      </c>
    </row>
    <row r="185" spans="1:31" x14ac:dyDescent="0.3">
      <c r="A185" t="s">
        <v>30</v>
      </c>
      <c r="B185">
        <v>2018</v>
      </c>
      <c r="C185" t="s">
        <v>35</v>
      </c>
      <c r="D185" s="12">
        <f t="shared" si="2"/>
        <v>43132</v>
      </c>
      <c r="E185">
        <v>136.4</v>
      </c>
      <c r="F185">
        <v>143.69999999999999</v>
      </c>
      <c r="G185">
        <v>140.6</v>
      </c>
      <c r="H185">
        <v>141.5</v>
      </c>
      <c r="I185">
        <v>122.9</v>
      </c>
      <c r="J185">
        <v>149.4</v>
      </c>
      <c r="K185">
        <v>142.4</v>
      </c>
      <c r="L185">
        <v>130.19999999999999</v>
      </c>
      <c r="M185">
        <v>117.9</v>
      </c>
      <c r="N185">
        <v>135.6</v>
      </c>
      <c r="O185">
        <v>130.5</v>
      </c>
      <c r="P185">
        <v>151.69999999999999</v>
      </c>
      <c r="Q185">
        <v>138.69999999999999</v>
      </c>
      <c r="R185">
        <v>153.30000000000001</v>
      </c>
      <c r="S185">
        <v>148.69999999999999</v>
      </c>
      <c r="T185">
        <v>142.4</v>
      </c>
      <c r="U185">
        <v>147.80000000000001</v>
      </c>
      <c r="V185">
        <f>AVERAGE(V186:V187)</f>
        <v>141.30000000000001</v>
      </c>
      <c r="W185">
        <v>142.4</v>
      </c>
      <c r="X185">
        <v>139.9</v>
      </c>
      <c r="Y185">
        <v>136.19999999999999</v>
      </c>
      <c r="Z185">
        <v>123.3</v>
      </c>
      <c r="AA185">
        <v>134.30000000000001</v>
      </c>
      <c r="AB185">
        <v>141.5</v>
      </c>
      <c r="AC185">
        <v>128.80000000000001</v>
      </c>
      <c r="AD185">
        <v>132.5</v>
      </c>
      <c r="AE185">
        <v>138.5</v>
      </c>
    </row>
    <row r="186" spans="1:31" x14ac:dyDescent="0.3">
      <c r="A186" t="s">
        <v>33</v>
      </c>
      <c r="B186">
        <v>2018</v>
      </c>
      <c r="C186" t="s">
        <v>35</v>
      </c>
      <c r="D186" s="12">
        <f t="shared" si="2"/>
        <v>43132</v>
      </c>
      <c r="E186">
        <v>134.80000000000001</v>
      </c>
      <c r="F186">
        <v>143</v>
      </c>
      <c r="G186">
        <v>139.9</v>
      </c>
      <c r="H186">
        <v>139.9</v>
      </c>
      <c r="I186">
        <v>116.2</v>
      </c>
      <c r="J186">
        <v>135.5</v>
      </c>
      <c r="K186">
        <v>136.9</v>
      </c>
      <c r="L186">
        <v>117</v>
      </c>
      <c r="M186">
        <v>115.4</v>
      </c>
      <c r="N186">
        <v>140.69999999999999</v>
      </c>
      <c r="O186">
        <v>125.9</v>
      </c>
      <c r="P186">
        <v>147.1</v>
      </c>
      <c r="Q186">
        <v>135.6</v>
      </c>
      <c r="R186">
        <v>159.30000000000001</v>
      </c>
      <c r="S186">
        <v>136.30000000000001</v>
      </c>
      <c r="T186">
        <v>126.1</v>
      </c>
      <c r="U186">
        <v>134.69999999999999</v>
      </c>
      <c r="V186">
        <v>141.30000000000001</v>
      </c>
      <c r="W186">
        <v>127.3</v>
      </c>
      <c r="X186">
        <v>129.9</v>
      </c>
      <c r="Y186">
        <v>129.80000000000001</v>
      </c>
      <c r="Z186">
        <v>117.4</v>
      </c>
      <c r="AA186">
        <v>126.5</v>
      </c>
      <c r="AB186">
        <v>137.19999999999999</v>
      </c>
      <c r="AC186">
        <v>126.2</v>
      </c>
      <c r="AD186">
        <v>126.5</v>
      </c>
      <c r="AE186">
        <v>134</v>
      </c>
    </row>
    <row r="187" spans="1:31" x14ac:dyDescent="0.3">
      <c r="A187" t="s">
        <v>34</v>
      </c>
      <c r="B187">
        <v>2018</v>
      </c>
      <c r="C187" t="s">
        <v>35</v>
      </c>
      <c r="D187" s="12">
        <f t="shared" si="2"/>
        <v>43132</v>
      </c>
      <c r="E187">
        <v>135.9</v>
      </c>
      <c r="F187">
        <v>143.5</v>
      </c>
      <c r="G187">
        <v>140.30000000000001</v>
      </c>
      <c r="H187">
        <v>140.9</v>
      </c>
      <c r="I187">
        <v>120.4</v>
      </c>
      <c r="J187">
        <v>142.9</v>
      </c>
      <c r="K187">
        <v>140.5</v>
      </c>
      <c r="L187">
        <v>125.8</v>
      </c>
      <c r="M187">
        <v>117.1</v>
      </c>
      <c r="N187">
        <v>137.30000000000001</v>
      </c>
      <c r="O187">
        <v>128.6</v>
      </c>
      <c r="P187">
        <v>149.6</v>
      </c>
      <c r="Q187">
        <v>137.6</v>
      </c>
      <c r="R187">
        <v>154.9</v>
      </c>
      <c r="S187">
        <v>143.80000000000001</v>
      </c>
      <c r="T187">
        <v>135.6</v>
      </c>
      <c r="U187">
        <v>142.6</v>
      </c>
      <c r="V187">
        <v>141.30000000000001</v>
      </c>
      <c r="W187">
        <v>136.69999999999999</v>
      </c>
      <c r="X187">
        <v>135.19999999999999</v>
      </c>
      <c r="Y187">
        <v>133.80000000000001</v>
      </c>
      <c r="Z187">
        <v>120.2</v>
      </c>
      <c r="AA187">
        <v>129.9</v>
      </c>
      <c r="AB187">
        <v>139</v>
      </c>
      <c r="AC187">
        <v>127.7</v>
      </c>
      <c r="AD187">
        <v>129.6</v>
      </c>
      <c r="AE187">
        <v>136.4</v>
      </c>
    </row>
    <row r="188" spans="1:31" x14ac:dyDescent="0.3">
      <c r="A188" t="s">
        <v>30</v>
      </c>
      <c r="B188">
        <v>2018</v>
      </c>
      <c r="C188" t="s">
        <v>36</v>
      </c>
      <c r="D188" s="12">
        <f t="shared" si="2"/>
        <v>43160</v>
      </c>
      <c r="E188">
        <v>136.80000000000001</v>
      </c>
      <c r="F188">
        <v>143.80000000000001</v>
      </c>
      <c r="G188">
        <v>140</v>
      </c>
      <c r="H188">
        <v>142</v>
      </c>
      <c r="I188">
        <v>123.2</v>
      </c>
      <c r="J188">
        <v>152.9</v>
      </c>
      <c r="K188">
        <v>138</v>
      </c>
      <c r="L188">
        <v>129.30000000000001</v>
      </c>
      <c r="M188">
        <v>117.1</v>
      </c>
      <c r="N188">
        <v>136.30000000000001</v>
      </c>
      <c r="O188">
        <v>131.19999999999999</v>
      </c>
      <c r="P188">
        <v>152.80000000000001</v>
      </c>
      <c r="Q188">
        <v>138.6</v>
      </c>
      <c r="R188">
        <v>155.1</v>
      </c>
      <c r="S188">
        <v>149.19999999999999</v>
      </c>
      <c r="T188">
        <v>143</v>
      </c>
      <c r="U188">
        <v>148.30000000000001</v>
      </c>
      <c r="V188">
        <f>AVERAGE(V189:V190)</f>
        <v>142</v>
      </c>
      <c r="W188">
        <v>142.6</v>
      </c>
      <c r="X188">
        <v>139.9</v>
      </c>
      <c r="Y188">
        <v>136.69999999999999</v>
      </c>
      <c r="Z188">
        <v>124.6</v>
      </c>
      <c r="AA188">
        <v>135.1</v>
      </c>
      <c r="AB188">
        <v>142.69999999999999</v>
      </c>
      <c r="AC188">
        <v>129.30000000000001</v>
      </c>
      <c r="AD188">
        <v>133.30000000000001</v>
      </c>
      <c r="AE188">
        <v>138.69999999999999</v>
      </c>
    </row>
    <row r="189" spans="1:31" x14ac:dyDescent="0.3">
      <c r="A189" t="s">
        <v>33</v>
      </c>
      <c r="B189">
        <v>2018</v>
      </c>
      <c r="C189" t="s">
        <v>36</v>
      </c>
      <c r="D189" s="12">
        <f t="shared" si="2"/>
        <v>43160</v>
      </c>
      <c r="E189">
        <v>135</v>
      </c>
      <c r="F189">
        <v>143.1</v>
      </c>
      <c r="G189">
        <v>135.5</v>
      </c>
      <c r="H189">
        <v>139.9</v>
      </c>
      <c r="I189">
        <v>116.5</v>
      </c>
      <c r="J189">
        <v>138.5</v>
      </c>
      <c r="K189">
        <v>128</v>
      </c>
      <c r="L189">
        <v>115.5</v>
      </c>
      <c r="M189">
        <v>114.2</v>
      </c>
      <c r="N189">
        <v>140.69999999999999</v>
      </c>
      <c r="O189">
        <v>126.2</v>
      </c>
      <c r="P189">
        <v>147.6</v>
      </c>
      <c r="Q189">
        <v>134.80000000000001</v>
      </c>
      <c r="R189">
        <v>159.69999999999999</v>
      </c>
      <c r="S189">
        <v>136.69999999999999</v>
      </c>
      <c r="T189">
        <v>126.7</v>
      </c>
      <c r="U189">
        <v>135.19999999999999</v>
      </c>
      <c r="V189">
        <v>142</v>
      </c>
      <c r="W189">
        <v>126.4</v>
      </c>
      <c r="X189">
        <v>130.80000000000001</v>
      </c>
      <c r="Y189">
        <v>130.5</v>
      </c>
      <c r="Z189">
        <v>117.8</v>
      </c>
      <c r="AA189">
        <v>126.8</v>
      </c>
      <c r="AB189">
        <v>137.80000000000001</v>
      </c>
      <c r="AC189">
        <v>126.7</v>
      </c>
      <c r="AD189">
        <v>127.1</v>
      </c>
      <c r="AE189">
        <v>134</v>
      </c>
    </row>
    <row r="190" spans="1:31" x14ac:dyDescent="0.3">
      <c r="A190" t="s">
        <v>34</v>
      </c>
      <c r="B190">
        <v>2018</v>
      </c>
      <c r="C190" t="s">
        <v>36</v>
      </c>
      <c r="D190" s="12">
        <f t="shared" si="2"/>
        <v>43160</v>
      </c>
      <c r="E190">
        <v>136.19999999999999</v>
      </c>
      <c r="F190">
        <v>143.6</v>
      </c>
      <c r="G190">
        <v>138.30000000000001</v>
      </c>
      <c r="H190">
        <v>141.19999999999999</v>
      </c>
      <c r="I190">
        <v>120.7</v>
      </c>
      <c r="J190">
        <v>146.19999999999999</v>
      </c>
      <c r="K190">
        <v>134.6</v>
      </c>
      <c r="L190">
        <v>124.6</v>
      </c>
      <c r="M190">
        <v>116.1</v>
      </c>
      <c r="N190">
        <v>137.80000000000001</v>
      </c>
      <c r="O190">
        <v>129.1</v>
      </c>
      <c r="P190">
        <v>150.4</v>
      </c>
      <c r="Q190">
        <v>137.19999999999999</v>
      </c>
      <c r="R190">
        <v>156.30000000000001</v>
      </c>
      <c r="S190">
        <v>144.30000000000001</v>
      </c>
      <c r="T190">
        <v>136.19999999999999</v>
      </c>
      <c r="U190">
        <v>143.1</v>
      </c>
      <c r="V190">
        <v>142</v>
      </c>
      <c r="W190">
        <v>136.5</v>
      </c>
      <c r="X190">
        <v>135.6</v>
      </c>
      <c r="Y190">
        <v>134.30000000000001</v>
      </c>
      <c r="Z190">
        <v>121</v>
      </c>
      <c r="AA190">
        <v>130.4</v>
      </c>
      <c r="AB190">
        <v>139.80000000000001</v>
      </c>
      <c r="AC190">
        <v>128.19999999999999</v>
      </c>
      <c r="AD190">
        <v>130.30000000000001</v>
      </c>
      <c r="AE190">
        <v>136.5</v>
      </c>
    </row>
    <row r="191" spans="1:31" x14ac:dyDescent="0.3">
      <c r="A191" t="s">
        <v>30</v>
      </c>
      <c r="B191">
        <v>2018</v>
      </c>
      <c r="C191" t="s">
        <v>37</v>
      </c>
      <c r="D191" s="12">
        <f t="shared" si="2"/>
        <v>43191</v>
      </c>
      <c r="E191">
        <v>137.1</v>
      </c>
      <c r="F191">
        <v>144.5</v>
      </c>
      <c r="G191">
        <v>135.9</v>
      </c>
      <c r="H191">
        <v>142.4</v>
      </c>
      <c r="I191">
        <v>123.5</v>
      </c>
      <c r="J191">
        <v>156.4</v>
      </c>
      <c r="K191">
        <v>135.1</v>
      </c>
      <c r="L191">
        <v>128.4</v>
      </c>
      <c r="M191">
        <v>115.2</v>
      </c>
      <c r="N191">
        <v>137.19999999999999</v>
      </c>
      <c r="O191">
        <v>131.9</v>
      </c>
      <c r="P191">
        <v>153.80000000000001</v>
      </c>
      <c r="Q191">
        <v>138.6</v>
      </c>
      <c r="R191">
        <v>156.1</v>
      </c>
      <c r="S191">
        <v>150.1</v>
      </c>
      <c r="T191">
        <v>143.30000000000001</v>
      </c>
      <c r="U191">
        <v>149.1</v>
      </c>
      <c r="V191">
        <f>AVERAGE(V192:V193)</f>
        <v>142.9</v>
      </c>
      <c r="W191">
        <v>143.80000000000001</v>
      </c>
      <c r="X191">
        <v>140.9</v>
      </c>
      <c r="Y191">
        <v>137.6</v>
      </c>
      <c r="Z191">
        <v>125.3</v>
      </c>
      <c r="AA191">
        <v>136</v>
      </c>
      <c r="AB191">
        <v>143.69999999999999</v>
      </c>
      <c r="AC191">
        <v>130.4</v>
      </c>
      <c r="AD191">
        <v>134.19999999999999</v>
      </c>
      <c r="AE191">
        <v>139.1</v>
      </c>
    </row>
    <row r="192" spans="1:31" x14ac:dyDescent="0.3">
      <c r="A192" t="s">
        <v>33</v>
      </c>
      <c r="B192">
        <v>2018</v>
      </c>
      <c r="C192" t="s">
        <v>37</v>
      </c>
      <c r="D192" s="12">
        <f t="shared" si="2"/>
        <v>43191</v>
      </c>
      <c r="E192">
        <v>135</v>
      </c>
      <c r="F192">
        <v>144.30000000000001</v>
      </c>
      <c r="G192">
        <v>130.80000000000001</v>
      </c>
      <c r="H192">
        <v>140.30000000000001</v>
      </c>
      <c r="I192">
        <v>116.6</v>
      </c>
      <c r="J192">
        <v>150.1</v>
      </c>
      <c r="K192">
        <v>127.6</v>
      </c>
      <c r="L192">
        <v>114</v>
      </c>
      <c r="M192">
        <v>110.6</v>
      </c>
      <c r="N192">
        <v>140.19999999999999</v>
      </c>
      <c r="O192">
        <v>126.5</v>
      </c>
      <c r="P192">
        <v>148.30000000000001</v>
      </c>
      <c r="Q192">
        <v>135.69999999999999</v>
      </c>
      <c r="R192">
        <v>159.19999999999999</v>
      </c>
      <c r="S192">
        <v>137.80000000000001</v>
      </c>
      <c r="T192">
        <v>127.4</v>
      </c>
      <c r="U192">
        <v>136.19999999999999</v>
      </c>
      <c r="V192">
        <v>142.9</v>
      </c>
      <c r="W192">
        <v>124.6</v>
      </c>
      <c r="X192">
        <v>131.80000000000001</v>
      </c>
      <c r="Y192">
        <v>131.30000000000001</v>
      </c>
      <c r="Z192">
        <v>118.9</v>
      </c>
      <c r="AA192">
        <v>127.6</v>
      </c>
      <c r="AB192">
        <v>139.69999999999999</v>
      </c>
      <c r="AC192">
        <v>127.6</v>
      </c>
      <c r="AD192">
        <v>128.19999999999999</v>
      </c>
      <c r="AE192">
        <v>134.80000000000001</v>
      </c>
    </row>
    <row r="193" spans="1:31" x14ac:dyDescent="0.3">
      <c r="A193" t="s">
        <v>34</v>
      </c>
      <c r="B193">
        <v>2018</v>
      </c>
      <c r="C193" t="s">
        <v>37</v>
      </c>
      <c r="D193" s="12">
        <f t="shared" si="2"/>
        <v>43191</v>
      </c>
      <c r="E193">
        <v>136.4</v>
      </c>
      <c r="F193">
        <v>144.4</v>
      </c>
      <c r="G193">
        <v>133.9</v>
      </c>
      <c r="H193">
        <v>141.6</v>
      </c>
      <c r="I193">
        <v>121</v>
      </c>
      <c r="J193">
        <v>153.5</v>
      </c>
      <c r="K193">
        <v>132.6</v>
      </c>
      <c r="L193">
        <v>123.5</v>
      </c>
      <c r="M193">
        <v>113.7</v>
      </c>
      <c r="N193">
        <v>138.19999999999999</v>
      </c>
      <c r="O193">
        <v>129.6</v>
      </c>
      <c r="P193">
        <v>151.19999999999999</v>
      </c>
      <c r="Q193">
        <v>137.5</v>
      </c>
      <c r="R193">
        <v>156.9</v>
      </c>
      <c r="S193">
        <v>145.30000000000001</v>
      </c>
      <c r="T193">
        <v>136.69999999999999</v>
      </c>
      <c r="U193">
        <v>144</v>
      </c>
      <c r="V193">
        <v>142.9</v>
      </c>
      <c r="W193">
        <v>136.5</v>
      </c>
      <c r="X193">
        <v>136.6</v>
      </c>
      <c r="Y193">
        <v>135.19999999999999</v>
      </c>
      <c r="Z193">
        <v>121.9</v>
      </c>
      <c r="AA193">
        <v>131.30000000000001</v>
      </c>
      <c r="AB193">
        <v>141.4</v>
      </c>
      <c r="AC193">
        <v>129.19999999999999</v>
      </c>
      <c r="AD193">
        <v>131.30000000000001</v>
      </c>
      <c r="AE193">
        <v>137.1</v>
      </c>
    </row>
    <row r="194" spans="1:31" x14ac:dyDescent="0.3">
      <c r="A194" t="s">
        <v>30</v>
      </c>
      <c r="B194">
        <v>2018</v>
      </c>
      <c r="C194" t="s">
        <v>38</v>
      </c>
      <c r="D194" s="12">
        <f t="shared" si="2"/>
        <v>43221</v>
      </c>
      <c r="E194">
        <v>137.4</v>
      </c>
      <c r="F194">
        <v>145.69999999999999</v>
      </c>
      <c r="G194">
        <v>135.5</v>
      </c>
      <c r="H194">
        <v>142.9</v>
      </c>
      <c r="I194">
        <v>123.6</v>
      </c>
      <c r="J194">
        <v>157.5</v>
      </c>
      <c r="K194">
        <v>137.80000000000001</v>
      </c>
      <c r="L194">
        <v>127.2</v>
      </c>
      <c r="M194">
        <v>111.8</v>
      </c>
      <c r="N194">
        <v>137.4</v>
      </c>
      <c r="O194">
        <v>132.19999999999999</v>
      </c>
      <c r="P194">
        <v>154.30000000000001</v>
      </c>
      <c r="Q194">
        <v>139.1</v>
      </c>
      <c r="R194">
        <v>157</v>
      </c>
      <c r="S194">
        <v>150.80000000000001</v>
      </c>
      <c r="T194">
        <v>144.1</v>
      </c>
      <c r="U194">
        <v>149.80000000000001</v>
      </c>
      <c r="V194">
        <f>AVERAGE(V195:V196)</f>
        <v>143.19999999999999</v>
      </c>
      <c r="W194">
        <v>144.30000000000001</v>
      </c>
      <c r="X194">
        <v>141.80000000000001</v>
      </c>
      <c r="Y194">
        <v>138.4</v>
      </c>
      <c r="Z194">
        <v>126.4</v>
      </c>
      <c r="AA194">
        <v>136.80000000000001</v>
      </c>
      <c r="AB194">
        <v>144.4</v>
      </c>
      <c r="AC194">
        <v>131.19999999999999</v>
      </c>
      <c r="AD194">
        <v>135.1</v>
      </c>
      <c r="AE194">
        <v>139.80000000000001</v>
      </c>
    </row>
    <row r="195" spans="1:31" x14ac:dyDescent="0.3">
      <c r="A195" t="s">
        <v>33</v>
      </c>
      <c r="B195">
        <v>2018</v>
      </c>
      <c r="C195" t="s">
        <v>38</v>
      </c>
      <c r="D195" s="12">
        <f t="shared" ref="D195:D258" si="3">DATE(B195,MONTH(1&amp;C195),1)</f>
        <v>43221</v>
      </c>
      <c r="E195">
        <v>135</v>
      </c>
      <c r="F195">
        <v>148.19999999999999</v>
      </c>
      <c r="G195">
        <v>130.5</v>
      </c>
      <c r="H195">
        <v>140.69999999999999</v>
      </c>
      <c r="I195">
        <v>116.4</v>
      </c>
      <c r="J195">
        <v>151.30000000000001</v>
      </c>
      <c r="K195">
        <v>131.4</v>
      </c>
      <c r="L195">
        <v>112.8</v>
      </c>
      <c r="M195">
        <v>105.3</v>
      </c>
      <c r="N195">
        <v>139.6</v>
      </c>
      <c r="O195">
        <v>126.6</v>
      </c>
      <c r="P195">
        <v>148.69999999999999</v>
      </c>
      <c r="Q195">
        <v>136.4</v>
      </c>
      <c r="R195">
        <v>160.30000000000001</v>
      </c>
      <c r="S195">
        <v>138.6</v>
      </c>
      <c r="T195">
        <v>127.9</v>
      </c>
      <c r="U195">
        <v>137</v>
      </c>
      <c r="V195">
        <v>143.19999999999999</v>
      </c>
      <c r="W195">
        <v>124.7</v>
      </c>
      <c r="X195">
        <v>132.5</v>
      </c>
      <c r="Y195">
        <v>132</v>
      </c>
      <c r="Z195">
        <v>119.8</v>
      </c>
      <c r="AA195">
        <v>128</v>
      </c>
      <c r="AB195">
        <v>140.4</v>
      </c>
      <c r="AC195">
        <v>128.1</v>
      </c>
      <c r="AD195">
        <v>128.9</v>
      </c>
      <c r="AE195">
        <v>135.4</v>
      </c>
    </row>
    <row r="196" spans="1:31" x14ac:dyDescent="0.3">
      <c r="A196" t="s">
        <v>34</v>
      </c>
      <c r="B196">
        <v>2018</v>
      </c>
      <c r="C196" t="s">
        <v>38</v>
      </c>
      <c r="D196" s="12">
        <f t="shared" si="3"/>
        <v>43221</v>
      </c>
      <c r="E196">
        <v>136.6</v>
      </c>
      <c r="F196">
        <v>146.6</v>
      </c>
      <c r="G196">
        <v>133.6</v>
      </c>
      <c r="H196">
        <v>142.1</v>
      </c>
      <c r="I196">
        <v>121</v>
      </c>
      <c r="J196">
        <v>154.6</v>
      </c>
      <c r="K196">
        <v>135.6</v>
      </c>
      <c r="L196">
        <v>122.3</v>
      </c>
      <c r="M196">
        <v>109.6</v>
      </c>
      <c r="N196">
        <v>138.1</v>
      </c>
      <c r="O196">
        <v>129.9</v>
      </c>
      <c r="P196">
        <v>151.69999999999999</v>
      </c>
      <c r="Q196">
        <v>138.1</v>
      </c>
      <c r="R196">
        <v>157.9</v>
      </c>
      <c r="S196">
        <v>146</v>
      </c>
      <c r="T196">
        <v>137.4</v>
      </c>
      <c r="U196">
        <v>144.69999999999999</v>
      </c>
      <c r="V196">
        <v>143.19999999999999</v>
      </c>
      <c r="W196">
        <v>136.9</v>
      </c>
      <c r="X196">
        <v>137.4</v>
      </c>
      <c r="Y196">
        <v>136</v>
      </c>
      <c r="Z196">
        <v>122.9</v>
      </c>
      <c r="AA196">
        <v>131.80000000000001</v>
      </c>
      <c r="AB196">
        <v>142.1</v>
      </c>
      <c r="AC196">
        <v>129.9</v>
      </c>
      <c r="AD196">
        <v>132.1</v>
      </c>
      <c r="AE196">
        <v>137.80000000000001</v>
      </c>
    </row>
    <row r="197" spans="1:31" x14ac:dyDescent="0.3">
      <c r="A197" t="s">
        <v>30</v>
      </c>
      <c r="B197">
        <v>2018</v>
      </c>
      <c r="C197" t="s">
        <v>39</v>
      </c>
      <c r="D197" s="12">
        <f t="shared" si="3"/>
        <v>43252</v>
      </c>
      <c r="E197">
        <v>137.6</v>
      </c>
      <c r="F197">
        <v>148.1</v>
      </c>
      <c r="G197">
        <v>136.69999999999999</v>
      </c>
      <c r="H197">
        <v>143.19999999999999</v>
      </c>
      <c r="I197">
        <v>124</v>
      </c>
      <c r="J197">
        <v>154.1</v>
      </c>
      <c r="K197">
        <v>143.5</v>
      </c>
      <c r="L197">
        <v>126</v>
      </c>
      <c r="M197">
        <v>112.4</v>
      </c>
      <c r="N197">
        <v>137.6</v>
      </c>
      <c r="O197">
        <v>132.80000000000001</v>
      </c>
      <c r="P197">
        <v>154.30000000000001</v>
      </c>
      <c r="Q197">
        <v>140</v>
      </c>
      <c r="R197">
        <v>157.30000000000001</v>
      </c>
      <c r="S197">
        <v>151.30000000000001</v>
      </c>
      <c r="T197">
        <v>144.69999999999999</v>
      </c>
      <c r="U197">
        <v>150.30000000000001</v>
      </c>
      <c r="V197">
        <f>AVERAGE(V198:V199)</f>
        <v>142.5</v>
      </c>
      <c r="W197">
        <v>145.1</v>
      </c>
      <c r="X197">
        <v>142.19999999999999</v>
      </c>
      <c r="Y197">
        <v>138.4</v>
      </c>
      <c r="Z197">
        <v>127.4</v>
      </c>
      <c r="AA197">
        <v>137.80000000000001</v>
      </c>
      <c r="AB197">
        <v>145.1</v>
      </c>
      <c r="AC197">
        <v>131.4</v>
      </c>
      <c r="AD197">
        <v>135.6</v>
      </c>
      <c r="AE197">
        <v>140.5</v>
      </c>
    </row>
    <row r="198" spans="1:31" x14ac:dyDescent="0.3">
      <c r="A198" t="s">
        <v>33</v>
      </c>
      <c r="B198">
        <v>2018</v>
      </c>
      <c r="C198" t="s">
        <v>39</v>
      </c>
      <c r="D198" s="12">
        <f t="shared" si="3"/>
        <v>43252</v>
      </c>
      <c r="E198">
        <v>135.30000000000001</v>
      </c>
      <c r="F198">
        <v>149.69999999999999</v>
      </c>
      <c r="G198">
        <v>133.9</v>
      </c>
      <c r="H198">
        <v>140.80000000000001</v>
      </c>
      <c r="I198">
        <v>116.6</v>
      </c>
      <c r="J198">
        <v>152.19999999999999</v>
      </c>
      <c r="K198">
        <v>144</v>
      </c>
      <c r="L198">
        <v>112.3</v>
      </c>
      <c r="M198">
        <v>108.4</v>
      </c>
      <c r="N198">
        <v>140</v>
      </c>
      <c r="O198">
        <v>126.7</v>
      </c>
      <c r="P198">
        <v>149</v>
      </c>
      <c r="Q198">
        <v>138.4</v>
      </c>
      <c r="R198">
        <v>161</v>
      </c>
      <c r="S198">
        <v>138.9</v>
      </c>
      <c r="T198">
        <v>128.69999999999999</v>
      </c>
      <c r="U198">
        <v>137.4</v>
      </c>
      <c r="V198">
        <v>142.5</v>
      </c>
      <c r="W198">
        <v>126.5</v>
      </c>
      <c r="X198">
        <v>133.1</v>
      </c>
      <c r="Y198">
        <v>132.6</v>
      </c>
      <c r="Z198">
        <v>120.4</v>
      </c>
      <c r="AA198">
        <v>128.5</v>
      </c>
      <c r="AB198">
        <v>141.19999999999999</v>
      </c>
      <c r="AC198">
        <v>128.19999999999999</v>
      </c>
      <c r="AD198">
        <v>129.5</v>
      </c>
      <c r="AE198">
        <v>136.19999999999999</v>
      </c>
    </row>
    <row r="199" spans="1:31" x14ac:dyDescent="0.3">
      <c r="A199" t="s">
        <v>34</v>
      </c>
      <c r="B199">
        <v>2018</v>
      </c>
      <c r="C199" t="s">
        <v>39</v>
      </c>
      <c r="D199" s="12">
        <f t="shared" si="3"/>
        <v>43252</v>
      </c>
      <c r="E199">
        <v>136.9</v>
      </c>
      <c r="F199">
        <v>148.69999999999999</v>
      </c>
      <c r="G199">
        <v>135.6</v>
      </c>
      <c r="H199">
        <v>142.30000000000001</v>
      </c>
      <c r="I199">
        <v>121.3</v>
      </c>
      <c r="J199">
        <v>153.19999999999999</v>
      </c>
      <c r="K199">
        <v>143.69999999999999</v>
      </c>
      <c r="L199">
        <v>121.4</v>
      </c>
      <c r="M199">
        <v>111.1</v>
      </c>
      <c r="N199">
        <v>138.4</v>
      </c>
      <c r="O199">
        <v>130.30000000000001</v>
      </c>
      <c r="P199">
        <v>151.80000000000001</v>
      </c>
      <c r="Q199">
        <v>139.4</v>
      </c>
      <c r="R199">
        <v>158.30000000000001</v>
      </c>
      <c r="S199">
        <v>146.4</v>
      </c>
      <c r="T199">
        <v>138.1</v>
      </c>
      <c r="U199">
        <v>145.19999999999999</v>
      </c>
      <c r="V199">
        <v>142.5</v>
      </c>
      <c r="W199">
        <v>138.1</v>
      </c>
      <c r="X199">
        <v>137.9</v>
      </c>
      <c r="Y199">
        <v>136.19999999999999</v>
      </c>
      <c r="Z199">
        <v>123.7</v>
      </c>
      <c r="AA199">
        <v>132.6</v>
      </c>
      <c r="AB199">
        <v>142.80000000000001</v>
      </c>
      <c r="AC199">
        <v>130.1</v>
      </c>
      <c r="AD199">
        <v>132.6</v>
      </c>
      <c r="AE199">
        <v>138.5</v>
      </c>
    </row>
    <row r="200" spans="1:31" x14ac:dyDescent="0.3">
      <c r="A200" t="s">
        <v>30</v>
      </c>
      <c r="B200">
        <v>2018</v>
      </c>
      <c r="C200" t="s">
        <v>40</v>
      </c>
      <c r="D200" s="12">
        <f t="shared" si="3"/>
        <v>43282</v>
      </c>
      <c r="E200">
        <v>138.4</v>
      </c>
      <c r="F200">
        <v>149.30000000000001</v>
      </c>
      <c r="G200">
        <v>139.30000000000001</v>
      </c>
      <c r="H200">
        <v>143.4</v>
      </c>
      <c r="I200">
        <v>124.1</v>
      </c>
      <c r="J200">
        <v>153.30000000000001</v>
      </c>
      <c r="K200">
        <v>154.19999999999999</v>
      </c>
      <c r="L200">
        <v>126.4</v>
      </c>
      <c r="M200">
        <v>114.3</v>
      </c>
      <c r="N200">
        <v>138.19999999999999</v>
      </c>
      <c r="O200">
        <v>132.80000000000001</v>
      </c>
      <c r="P200">
        <v>154.80000000000001</v>
      </c>
      <c r="Q200">
        <v>142</v>
      </c>
      <c r="R200">
        <v>156.1</v>
      </c>
      <c r="S200">
        <v>151.5</v>
      </c>
      <c r="T200">
        <v>145.1</v>
      </c>
      <c r="U200">
        <v>150.6</v>
      </c>
      <c r="V200">
        <f>AVERAGE(V201:V202)</f>
        <v>143.6</v>
      </c>
      <c r="W200">
        <v>146.80000000000001</v>
      </c>
      <c r="X200">
        <v>143.1</v>
      </c>
      <c r="Y200">
        <v>139</v>
      </c>
      <c r="Z200">
        <v>127.5</v>
      </c>
      <c r="AA200">
        <v>138.4</v>
      </c>
      <c r="AB200">
        <v>145.80000000000001</v>
      </c>
      <c r="AC200">
        <v>131.4</v>
      </c>
      <c r="AD200">
        <v>136</v>
      </c>
      <c r="AE200">
        <v>141.80000000000001</v>
      </c>
    </row>
    <row r="201" spans="1:31" x14ac:dyDescent="0.3">
      <c r="A201" t="s">
        <v>33</v>
      </c>
      <c r="B201">
        <v>2018</v>
      </c>
      <c r="C201" t="s">
        <v>40</v>
      </c>
      <c r="D201" s="12">
        <f t="shared" si="3"/>
        <v>43282</v>
      </c>
      <c r="E201">
        <v>135.6</v>
      </c>
      <c r="F201">
        <v>148.6</v>
      </c>
      <c r="G201">
        <v>139.1</v>
      </c>
      <c r="H201">
        <v>141</v>
      </c>
      <c r="I201">
        <v>116.7</v>
      </c>
      <c r="J201">
        <v>149.69999999999999</v>
      </c>
      <c r="K201">
        <v>159.19999999999999</v>
      </c>
      <c r="L201">
        <v>112.6</v>
      </c>
      <c r="M201">
        <v>111.8</v>
      </c>
      <c r="N201">
        <v>140.30000000000001</v>
      </c>
      <c r="O201">
        <v>126.8</v>
      </c>
      <c r="P201">
        <v>149.4</v>
      </c>
      <c r="Q201">
        <v>140.30000000000001</v>
      </c>
      <c r="R201">
        <v>161.4</v>
      </c>
      <c r="S201">
        <v>139.6</v>
      </c>
      <c r="T201">
        <v>128.9</v>
      </c>
      <c r="U201">
        <v>137.9</v>
      </c>
      <c r="V201">
        <v>143.6</v>
      </c>
      <c r="W201">
        <v>128.1</v>
      </c>
      <c r="X201">
        <v>133.6</v>
      </c>
      <c r="Y201">
        <v>133.6</v>
      </c>
      <c r="Z201">
        <v>120.1</v>
      </c>
      <c r="AA201">
        <v>129</v>
      </c>
      <c r="AB201">
        <v>144</v>
      </c>
      <c r="AC201">
        <v>128.19999999999999</v>
      </c>
      <c r="AD201">
        <v>130.19999999999999</v>
      </c>
      <c r="AE201">
        <v>137.5</v>
      </c>
    </row>
    <row r="202" spans="1:31" x14ac:dyDescent="0.3">
      <c r="A202" t="s">
        <v>34</v>
      </c>
      <c r="B202">
        <v>2018</v>
      </c>
      <c r="C202" t="s">
        <v>40</v>
      </c>
      <c r="D202" s="12">
        <f t="shared" si="3"/>
        <v>43282</v>
      </c>
      <c r="E202">
        <v>137.5</v>
      </c>
      <c r="F202">
        <v>149.1</v>
      </c>
      <c r="G202">
        <v>139.19999999999999</v>
      </c>
      <c r="H202">
        <v>142.5</v>
      </c>
      <c r="I202">
        <v>121.4</v>
      </c>
      <c r="J202">
        <v>151.6</v>
      </c>
      <c r="K202">
        <v>155.9</v>
      </c>
      <c r="L202">
        <v>121.7</v>
      </c>
      <c r="M202">
        <v>113.5</v>
      </c>
      <c r="N202">
        <v>138.9</v>
      </c>
      <c r="O202">
        <v>130.30000000000001</v>
      </c>
      <c r="P202">
        <v>152.30000000000001</v>
      </c>
      <c r="Q202">
        <v>141.4</v>
      </c>
      <c r="R202">
        <v>157.5</v>
      </c>
      <c r="S202">
        <v>146.80000000000001</v>
      </c>
      <c r="T202">
        <v>138.4</v>
      </c>
      <c r="U202">
        <v>145.6</v>
      </c>
      <c r="V202">
        <v>143.6</v>
      </c>
      <c r="W202">
        <v>139.69999999999999</v>
      </c>
      <c r="X202">
        <v>138.6</v>
      </c>
      <c r="Y202">
        <v>137</v>
      </c>
      <c r="Z202">
        <v>123.6</v>
      </c>
      <c r="AA202">
        <v>133.1</v>
      </c>
      <c r="AB202">
        <v>144.69999999999999</v>
      </c>
      <c r="AC202">
        <v>130.1</v>
      </c>
      <c r="AD202">
        <v>133.19999999999999</v>
      </c>
      <c r="AE202">
        <v>139.80000000000001</v>
      </c>
    </row>
    <row r="203" spans="1:31" x14ac:dyDescent="0.3">
      <c r="A203" t="s">
        <v>30</v>
      </c>
      <c r="B203">
        <v>2018</v>
      </c>
      <c r="C203" t="s">
        <v>41</v>
      </c>
      <c r="D203" s="12">
        <f t="shared" si="3"/>
        <v>43313</v>
      </c>
      <c r="E203">
        <v>139.19999999999999</v>
      </c>
      <c r="F203">
        <v>148.80000000000001</v>
      </c>
      <c r="G203">
        <v>139.1</v>
      </c>
      <c r="H203">
        <v>143.5</v>
      </c>
      <c r="I203">
        <v>125</v>
      </c>
      <c r="J203">
        <v>154.4</v>
      </c>
      <c r="K203">
        <v>156.30000000000001</v>
      </c>
      <c r="L203">
        <v>126.8</v>
      </c>
      <c r="M203">
        <v>115.4</v>
      </c>
      <c r="N203">
        <v>138.6</v>
      </c>
      <c r="O203">
        <v>133.80000000000001</v>
      </c>
      <c r="P203">
        <v>155.19999999999999</v>
      </c>
      <c r="Q203">
        <v>142.69999999999999</v>
      </c>
      <c r="R203">
        <v>156.4</v>
      </c>
      <c r="S203">
        <v>152.1</v>
      </c>
      <c r="T203">
        <v>145.80000000000001</v>
      </c>
      <c r="U203">
        <v>151.30000000000001</v>
      </c>
      <c r="V203">
        <f>AVERAGE(V204:V205)</f>
        <v>144.6</v>
      </c>
      <c r="W203">
        <v>147.69999999999999</v>
      </c>
      <c r="X203">
        <v>143.80000000000001</v>
      </c>
      <c r="Y203">
        <v>139.4</v>
      </c>
      <c r="Z203">
        <v>128.30000000000001</v>
      </c>
      <c r="AA203">
        <v>138.6</v>
      </c>
      <c r="AB203">
        <v>146.9</v>
      </c>
      <c r="AC203">
        <v>131.30000000000001</v>
      </c>
      <c r="AD203">
        <v>136.6</v>
      </c>
      <c r="AE203">
        <v>142.5</v>
      </c>
    </row>
    <row r="204" spans="1:31" x14ac:dyDescent="0.3">
      <c r="A204" t="s">
        <v>33</v>
      </c>
      <c r="B204">
        <v>2018</v>
      </c>
      <c r="C204" t="s">
        <v>41</v>
      </c>
      <c r="D204" s="12">
        <f t="shared" si="3"/>
        <v>43313</v>
      </c>
      <c r="E204">
        <v>136.5</v>
      </c>
      <c r="F204">
        <v>146.4</v>
      </c>
      <c r="G204">
        <v>136.6</v>
      </c>
      <c r="H204">
        <v>141.19999999999999</v>
      </c>
      <c r="I204">
        <v>117.4</v>
      </c>
      <c r="J204">
        <v>146.30000000000001</v>
      </c>
      <c r="K204">
        <v>157.30000000000001</v>
      </c>
      <c r="L204">
        <v>113.6</v>
      </c>
      <c r="M204">
        <v>113.3</v>
      </c>
      <c r="N204">
        <v>141.1</v>
      </c>
      <c r="O204">
        <v>127.4</v>
      </c>
      <c r="P204">
        <v>150.4</v>
      </c>
      <c r="Q204">
        <v>140.1</v>
      </c>
      <c r="R204">
        <v>162.1</v>
      </c>
      <c r="S204">
        <v>140</v>
      </c>
      <c r="T204">
        <v>129</v>
      </c>
      <c r="U204">
        <v>138.30000000000001</v>
      </c>
      <c r="V204">
        <v>144.6</v>
      </c>
      <c r="W204">
        <v>129.80000000000001</v>
      </c>
      <c r="X204">
        <v>134.4</v>
      </c>
      <c r="Y204">
        <v>134.9</v>
      </c>
      <c r="Z204">
        <v>120.7</v>
      </c>
      <c r="AA204">
        <v>129.80000000000001</v>
      </c>
      <c r="AB204">
        <v>145.30000000000001</v>
      </c>
      <c r="AC204">
        <v>128.30000000000001</v>
      </c>
      <c r="AD204">
        <v>131</v>
      </c>
      <c r="AE204">
        <v>138</v>
      </c>
    </row>
    <row r="205" spans="1:31" x14ac:dyDescent="0.3">
      <c r="A205" t="s">
        <v>34</v>
      </c>
      <c r="B205">
        <v>2018</v>
      </c>
      <c r="C205" t="s">
        <v>41</v>
      </c>
      <c r="D205" s="12">
        <f t="shared" si="3"/>
        <v>43313</v>
      </c>
      <c r="E205">
        <v>138.30000000000001</v>
      </c>
      <c r="F205">
        <v>148</v>
      </c>
      <c r="G205">
        <v>138.1</v>
      </c>
      <c r="H205">
        <v>142.6</v>
      </c>
      <c r="I205">
        <v>122.2</v>
      </c>
      <c r="J205">
        <v>150.6</v>
      </c>
      <c r="K205">
        <v>156.6</v>
      </c>
      <c r="L205">
        <v>122.4</v>
      </c>
      <c r="M205">
        <v>114.7</v>
      </c>
      <c r="N205">
        <v>139.4</v>
      </c>
      <c r="O205">
        <v>131.1</v>
      </c>
      <c r="P205">
        <v>153</v>
      </c>
      <c r="Q205">
        <v>141.69999999999999</v>
      </c>
      <c r="R205">
        <v>157.9</v>
      </c>
      <c r="S205">
        <v>147.30000000000001</v>
      </c>
      <c r="T205">
        <v>138.80000000000001</v>
      </c>
      <c r="U205">
        <v>146.1</v>
      </c>
      <c r="V205">
        <v>144.6</v>
      </c>
      <c r="W205">
        <v>140.9</v>
      </c>
      <c r="X205">
        <v>139.4</v>
      </c>
      <c r="Y205">
        <v>137.69999999999999</v>
      </c>
      <c r="Z205">
        <v>124.3</v>
      </c>
      <c r="AA205">
        <v>133.6</v>
      </c>
      <c r="AB205">
        <v>146</v>
      </c>
      <c r="AC205">
        <v>130.1</v>
      </c>
      <c r="AD205">
        <v>133.9</v>
      </c>
      <c r="AE205">
        <v>140.4</v>
      </c>
    </row>
    <row r="206" spans="1:31" x14ac:dyDescent="0.3">
      <c r="A206" t="s">
        <v>30</v>
      </c>
      <c r="B206">
        <v>2018</v>
      </c>
      <c r="C206" t="s">
        <v>42</v>
      </c>
      <c r="D206" s="12">
        <f t="shared" si="3"/>
        <v>43344</v>
      </c>
      <c r="E206">
        <v>139.4</v>
      </c>
      <c r="F206">
        <v>147.19999999999999</v>
      </c>
      <c r="G206">
        <v>136.6</v>
      </c>
      <c r="H206">
        <v>143.69999999999999</v>
      </c>
      <c r="I206">
        <v>124.6</v>
      </c>
      <c r="J206">
        <v>150.1</v>
      </c>
      <c r="K206">
        <v>149.4</v>
      </c>
      <c r="L206">
        <v>125.4</v>
      </c>
      <c r="M206">
        <v>114.4</v>
      </c>
      <c r="N206">
        <v>138.69999999999999</v>
      </c>
      <c r="O206">
        <v>133.1</v>
      </c>
      <c r="P206">
        <v>155.9</v>
      </c>
      <c r="Q206">
        <v>141.30000000000001</v>
      </c>
      <c r="R206">
        <v>157.69999999999999</v>
      </c>
      <c r="S206">
        <v>152.1</v>
      </c>
      <c r="T206">
        <v>146.1</v>
      </c>
      <c r="U206">
        <v>151.30000000000001</v>
      </c>
      <c r="V206">
        <f>AVERAGE(V207:V208)</f>
        <v>145.30000000000001</v>
      </c>
      <c r="W206">
        <v>149</v>
      </c>
      <c r="X206">
        <v>144</v>
      </c>
      <c r="Y206">
        <v>140</v>
      </c>
      <c r="Z206">
        <v>129.9</v>
      </c>
      <c r="AA206">
        <v>140</v>
      </c>
      <c r="AB206">
        <v>147.6</v>
      </c>
      <c r="AC206">
        <v>132</v>
      </c>
      <c r="AD206">
        <v>137.4</v>
      </c>
      <c r="AE206">
        <v>142.1</v>
      </c>
    </row>
    <row r="207" spans="1:31" x14ac:dyDescent="0.3">
      <c r="A207" t="s">
        <v>33</v>
      </c>
      <c r="B207">
        <v>2018</v>
      </c>
      <c r="C207" t="s">
        <v>42</v>
      </c>
      <c r="D207" s="12">
        <f t="shared" si="3"/>
        <v>43344</v>
      </c>
      <c r="E207">
        <v>137</v>
      </c>
      <c r="F207">
        <v>143.1</v>
      </c>
      <c r="G207">
        <v>132.80000000000001</v>
      </c>
      <c r="H207">
        <v>141.5</v>
      </c>
      <c r="I207">
        <v>117.8</v>
      </c>
      <c r="J207">
        <v>140</v>
      </c>
      <c r="K207">
        <v>151.30000000000001</v>
      </c>
      <c r="L207">
        <v>113.5</v>
      </c>
      <c r="M207">
        <v>112.3</v>
      </c>
      <c r="N207">
        <v>141.19999999999999</v>
      </c>
      <c r="O207">
        <v>127.7</v>
      </c>
      <c r="P207">
        <v>151.30000000000001</v>
      </c>
      <c r="Q207">
        <v>138.9</v>
      </c>
      <c r="R207">
        <v>163.30000000000001</v>
      </c>
      <c r="S207">
        <v>140.80000000000001</v>
      </c>
      <c r="T207">
        <v>129.30000000000001</v>
      </c>
      <c r="U207">
        <v>139.1</v>
      </c>
      <c r="V207">
        <v>145.30000000000001</v>
      </c>
      <c r="W207">
        <v>131.19999999999999</v>
      </c>
      <c r="X207">
        <v>134.9</v>
      </c>
      <c r="Y207">
        <v>135.69999999999999</v>
      </c>
      <c r="Z207">
        <v>122.5</v>
      </c>
      <c r="AA207">
        <v>130.19999999999999</v>
      </c>
      <c r="AB207">
        <v>145.19999999999999</v>
      </c>
      <c r="AC207">
        <v>129.30000000000001</v>
      </c>
      <c r="AD207">
        <v>131.9</v>
      </c>
      <c r="AE207">
        <v>138.1</v>
      </c>
    </row>
    <row r="208" spans="1:31" x14ac:dyDescent="0.3">
      <c r="A208" t="s">
        <v>34</v>
      </c>
      <c r="B208">
        <v>2018</v>
      </c>
      <c r="C208" t="s">
        <v>42</v>
      </c>
      <c r="D208" s="12">
        <f t="shared" si="3"/>
        <v>43344</v>
      </c>
      <c r="E208">
        <v>138.6</v>
      </c>
      <c r="F208">
        <v>145.80000000000001</v>
      </c>
      <c r="G208">
        <v>135.1</v>
      </c>
      <c r="H208">
        <v>142.9</v>
      </c>
      <c r="I208">
        <v>122.1</v>
      </c>
      <c r="J208">
        <v>145.4</v>
      </c>
      <c r="K208">
        <v>150</v>
      </c>
      <c r="L208">
        <v>121.4</v>
      </c>
      <c r="M208">
        <v>113.7</v>
      </c>
      <c r="N208">
        <v>139.5</v>
      </c>
      <c r="O208">
        <v>130.80000000000001</v>
      </c>
      <c r="P208">
        <v>153.80000000000001</v>
      </c>
      <c r="Q208">
        <v>140.4</v>
      </c>
      <c r="R208">
        <v>159.19999999999999</v>
      </c>
      <c r="S208">
        <v>147.69999999999999</v>
      </c>
      <c r="T208">
        <v>139.1</v>
      </c>
      <c r="U208">
        <v>146.5</v>
      </c>
      <c r="V208">
        <v>145.30000000000001</v>
      </c>
      <c r="W208">
        <v>142.30000000000001</v>
      </c>
      <c r="X208">
        <v>139.69999999999999</v>
      </c>
      <c r="Y208">
        <v>138.4</v>
      </c>
      <c r="Z208">
        <v>126</v>
      </c>
      <c r="AA208">
        <v>134.5</v>
      </c>
      <c r="AB208">
        <v>146.19999999999999</v>
      </c>
      <c r="AC208">
        <v>130.9</v>
      </c>
      <c r="AD208">
        <v>134.69999999999999</v>
      </c>
      <c r="AE208">
        <v>140.19999999999999</v>
      </c>
    </row>
    <row r="209" spans="1:31" x14ac:dyDescent="0.3">
      <c r="A209" t="s">
        <v>30</v>
      </c>
      <c r="B209">
        <v>2018</v>
      </c>
      <c r="C209" t="s">
        <v>43</v>
      </c>
      <c r="D209" s="12">
        <f t="shared" si="3"/>
        <v>43374</v>
      </c>
      <c r="E209">
        <v>139.30000000000001</v>
      </c>
      <c r="F209">
        <v>147.6</v>
      </c>
      <c r="G209">
        <v>134.6</v>
      </c>
      <c r="H209">
        <v>141.9</v>
      </c>
      <c r="I209">
        <v>123.5</v>
      </c>
      <c r="J209">
        <v>144.5</v>
      </c>
      <c r="K209">
        <v>147.6</v>
      </c>
      <c r="L209">
        <v>121.4</v>
      </c>
      <c r="M209">
        <v>112.3</v>
      </c>
      <c r="N209">
        <v>139.5</v>
      </c>
      <c r="O209">
        <v>134.6</v>
      </c>
      <c r="P209">
        <v>155.19999999999999</v>
      </c>
      <c r="Q209">
        <v>140.19999999999999</v>
      </c>
      <c r="R209">
        <v>159.6</v>
      </c>
      <c r="S209">
        <v>150.69999999999999</v>
      </c>
      <c r="T209">
        <v>144.5</v>
      </c>
      <c r="U209">
        <v>149.80000000000001</v>
      </c>
      <c r="V209">
        <f>AVERAGE(V210:V211)</f>
        <v>146.60000000000002</v>
      </c>
      <c r="W209">
        <v>149.69999999999999</v>
      </c>
      <c r="X209">
        <v>147.5</v>
      </c>
      <c r="Y209">
        <v>144.80000000000001</v>
      </c>
      <c r="Z209">
        <v>130.80000000000001</v>
      </c>
      <c r="AA209">
        <v>140.1</v>
      </c>
      <c r="AB209">
        <v>148</v>
      </c>
      <c r="AC209">
        <v>134.4</v>
      </c>
      <c r="AD209">
        <v>139.80000000000001</v>
      </c>
      <c r="AE209">
        <v>142.19999999999999</v>
      </c>
    </row>
    <row r="210" spans="1:31" x14ac:dyDescent="0.3">
      <c r="A210" t="s">
        <v>33</v>
      </c>
      <c r="B210">
        <v>2018</v>
      </c>
      <c r="C210" t="s">
        <v>43</v>
      </c>
      <c r="D210" s="12">
        <f t="shared" si="3"/>
        <v>43374</v>
      </c>
      <c r="E210">
        <v>137.6</v>
      </c>
      <c r="F210">
        <v>144.9</v>
      </c>
      <c r="G210">
        <v>133.5</v>
      </c>
      <c r="H210">
        <v>141.5</v>
      </c>
      <c r="I210">
        <v>118</v>
      </c>
      <c r="J210">
        <v>139.5</v>
      </c>
      <c r="K210">
        <v>153</v>
      </c>
      <c r="L210">
        <v>113.2</v>
      </c>
      <c r="M210">
        <v>112.8</v>
      </c>
      <c r="N210">
        <v>141.1</v>
      </c>
      <c r="O210">
        <v>127.6</v>
      </c>
      <c r="P210">
        <v>152</v>
      </c>
      <c r="Q210">
        <v>139.4</v>
      </c>
      <c r="R210">
        <v>164</v>
      </c>
      <c r="S210">
        <v>141.5</v>
      </c>
      <c r="T210">
        <v>129.80000000000001</v>
      </c>
      <c r="U210">
        <v>139.69999999999999</v>
      </c>
      <c r="V210">
        <v>146.30000000000001</v>
      </c>
      <c r="W210">
        <v>133.4</v>
      </c>
      <c r="X210">
        <v>135.1</v>
      </c>
      <c r="Y210">
        <v>136.19999999999999</v>
      </c>
      <c r="Z210">
        <v>123.3</v>
      </c>
      <c r="AA210">
        <v>130.69999999999999</v>
      </c>
      <c r="AB210">
        <v>145.5</v>
      </c>
      <c r="AC210">
        <v>130.4</v>
      </c>
      <c r="AD210">
        <v>132.5</v>
      </c>
      <c r="AE210">
        <v>138.9</v>
      </c>
    </row>
    <row r="211" spans="1:31" x14ac:dyDescent="0.3">
      <c r="A211" t="s">
        <v>34</v>
      </c>
      <c r="B211">
        <v>2018</v>
      </c>
      <c r="C211" t="s">
        <v>43</v>
      </c>
      <c r="D211" s="12">
        <f t="shared" si="3"/>
        <v>43374</v>
      </c>
      <c r="E211">
        <v>137.4</v>
      </c>
      <c r="F211">
        <v>149.5</v>
      </c>
      <c r="G211">
        <v>137.30000000000001</v>
      </c>
      <c r="H211">
        <v>141.9</v>
      </c>
      <c r="I211">
        <v>121.1</v>
      </c>
      <c r="J211">
        <v>142.5</v>
      </c>
      <c r="K211">
        <v>146.69999999999999</v>
      </c>
      <c r="L211">
        <v>119.1</v>
      </c>
      <c r="M211">
        <v>111.9</v>
      </c>
      <c r="N211">
        <v>141</v>
      </c>
      <c r="O211">
        <v>133.6</v>
      </c>
      <c r="P211">
        <v>154.5</v>
      </c>
      <c r="Q211">
        <v>139.69999999999999</v>
      </c>
      <c r="R211">
        <v>162.6</v>
      </c>
      <c r="S211">
        <v>148</v>
      </c>
      <c r="T211">
        <v>139.19999999999999</v>
      </c>
      <c r="U211">
        <v>146.80000000000001</v>
      </c>
      <c r="V211">
        <v>146.9</v>
      </c>
      <c r="W211">
        <v>145.30000000000001</v>
      </c>
      <c r="X211">
        <v>142.19999999999999</v>
      </c>
      <c r="Y211">
        <v>142.1</v>
      </c>
      <c r="Z211">
        <v>125.5</v>
      </c>
      <c r="AA211">
        <v>136.5</v>
      </c>
      <c r="AB211">
        <v>147.80000000000001</v>
      </c>
      <c r="AC211">
        <v>132</v>
      </c>
      <c r="AD211">
        <v>136.30000000000001</v>
      </c>
      <c r="AE211">
        <v>140.80000000000001</v>
      </c>
    </row>
    <row r="212" spans="1:31" x14ac:dyDescent="0.3">
      <c r="A212" t="s">
        <v>30</v>
      </c>
      <c r="B212">
        <v>2018</v>
      </c>
      <c r="C212" t="s">
        <v>45</v>
      </c>
      <c r="D212" s="12">
        <f t="shared" si="3"/>
        <v>43405</v>
      </c>
      <c r="E212">
        <v>137.1</v>
      </c>
      <c r="F212">
        <v>150.80000000000001</v>
      </c>
      <c r="G212">
        <v>136.69999999999999</v>
      </c>
      <c r="H212">
        <v>141.9</v>
      </c>
      <c r="I212">
        <v>122.8</v>
      </c>
      <c r="J212">
        <v>143.9</v>
      </c>
      <c r="K212">
        <v>147.5</v>
      </c>
      <c r="L212">
        <v>121</v>
      </c>
      <c r="M212">
        <v>111.6</v>
      </c>
      <c r="N212">
        <v>140.6</v>
      </c>
      <c r="O212">
        <v>137.5</v>
      </c>
      <c r="P212">
        <v>156.1</v>
      </c>
      <c r="Q212">
        <v>140</v>
      </c>
      <c r="R212">
        <v>161.9</v>
      </c>
      <c r="S212">
        <v>151.69999999999999</v>
      </c>
      <c r="T212">
        <v>145.5</v>
      </c>
      <c r="U212">
        <v>150.80000000000001</v>
      </c>
      <c r="V212">
        <f>AVERAGE(V213:V214)</f>
        <v>146.9</v>
      </c>
      <c r="W212">
        <v>150.30000000000001</v>
      </c>
      <c r="X212">
        <v>148</v>
      </c>
      <c r="Y212">
        <v>145.4</v>
      </c>
      <c r="Z212">
        <v>130.30000000000001</v>
      </c>
      <c r="AA212">
        <v>143.1</v>
      </c>
      <c r="AB212">
        <v>150.19999999999999</v>
      </c>
      <c r="AC212">
        <v>133.1</v>
      </c>
      <c r="AD212">
        <v>140.1</v>
      </c>
      <c r="AE212">
        <v>142.4</v>
      </c>
    </row>
    <row r="213" spans="1:31" x14ac:dyDescent="0.3">
      <c r="A213" t="s">
        <v>33</v>
      </c>
      <c r="B213">
        <v>2018</v>
      </c>
      <c r="C213" t="s">
        <v>45</v>
      </c>
      <c r="D213" s="12">
        <f t="shared" si="3"/>
        <v>43405</v>
      </c>
      <c r="E213">
        <v>138.1</v>
      </c>
      <c r="F213">
        <v>146.30000000000001</v>
      </c>
      <c r="G213">
        <v>137.80000000000001</v>
      </c>
      <c r="H213">
        <v>141.6</v>
      </c>
      <c r="I213">
        <v>118.1</v>
      </c>
      <c r="J213">
        <v>141.5</v>
      </c>
      <c r="K213">
        <v>145.19999999999999</v>
      </c>
      <c r="L213">
        <v>115.3</v>
      </c>
      <c r="M213">
        <v>112.5</v>
      </c>
      <c r="N213">
        <v>141.4</v>
      </c>
      <c r="O213">
        <v>128</v>
      </c>
      <c r="P213">
        <v>152.6</v>
      </c>
      <c r="Q213">
        <v>139.1</v>
      </c>
      <c r="R213">
        <v>164.4</v>
      </c>
      <c r="S213">
        <v>142.4</v>
      </c>
      <c r="T213">
        <v>130.19999999999999</v>
      </c>
      <c r="U213">
        <v>140.5</v>
      </c>
      <c r="V213">
        <v>146.9</v>
      </c>
      <c r="W213">
        <v>136.69999999999999</v>
      </c>
      <c r="X213">
        <v>135.80000000000001</v>
      </c>
      <c r="Y213">
        <v>136.80000000000001</v>
      </c>
      <c r="Z213">
        <v>121.2</v>
      </c>
      <c r="AA213">
        <v>131.30000000000001</v>
      </c>
      <c r="AB213">
        <v>146.1</v>
      </c>
      <c r="AC213">
        <v>130.5</v>
      </c>
      <c r="AD213">
        <v>132.19999999999999</v>
      </c>
      <c r="AE213">
        <v>139</v>
      </c>
    </row>
    <row r="214" spans="1:31" x14ac:dyDescent="0.3">
      <c r="A214" t="s">
        <v>34</v>
      </c>
      <c r="B214">
        <v>2018</v>
      </c>
      <c r="C214" t="s">
        <v>45</v>
      </c>
      <c r="D214" s="12">
        <f t="shared" si="3"/>
        <v>43405</v>
      </c>
      <c r="E214">
        <v>137.4</v>
      </c>
      <c r="F214">
        <v>149.19999999999999</v>
      </c>
      <c r="G214">
        <v>137.1</v>
      </c>
      <c r="H214">
        <v>141.80000000000001</v>
      </c>
      <c r="I214">
        <v>121.1</v>
      </c>
      <c r="J214">
        <v>142.80000000000001</v>
      </c>
      <c r="K214">
        <v>146.69999999999999</v>
      </c>
      <c r="L214">
        <v>119.1</v>
      </c>
      <c r="M214">
        <v>111.9</v>
      </c>
      <c r="N214">
        <v>140.9</v>
      </c>
      <c r="O214">
        <v>133.5</v>
      </c>
      <c r="P214">
        <v>154.5</v>
      </c>
      <c r="Q214">
        <v>139.69999999999999</v>
      </c>
      <c r="R214">
        <v>162.6</v>
      </c>
      <c r="S214">
        <v>148</v>
      </c>
      <c r="T214">
        <v>139.1</v>
      </c>
      <c r="U214">
        <v>146.69999999999999</v>
      </c>
      <c r="V214">
        <v>146.9</v>
      </c>
      <c r="W214">
        <v>145.1</v>
      </c>
      <c r="X214">
        <v>142.19999999999999</v>
      </c>
      <c r="Y214">
        <v>142.1</v>
      </c>
      <c r="Z214">
        <v>125.5</v>
      </c>
      <c r="AA214">
        <v>136.5</v>
      </c>
      <c r="AB214">
        <v>147.80000000000001</v>
      </c>
      <c r="AC214">
        <v>132</v>
      </c>
      <c r="AD214">
        <v>136.30000000000001</v>
      </c>
      <c r="AE214">
        <v>140.80000000000001</v>
      </c>
    </row>
    <row r="215" spans="1:31" x14ac:dyDescent="0.3">
      <c r="A215" t="s">
        <v>30</v>
      </c>
      <c r="B215">
        <v>2018</v>
      </c>
      <c r="C215" t="s">
        <v>46</v>
      </c>
      <c r="D215" s="12">
        <f t="shared" si="3"/>
        <v>43435</v>
      </c>
      <c r="E215">
        <v>137.1</v>
      </c>
      <c r="F215">
        <v>151.9</v>
      </c>
      <c r="G215">
        <v>137.4</v>
      </c>
      <c r="H215">
        <v>142.4</v>
      </c>
      <c r="I215">
        <v>124.2</v>
      </c>
      <c r="J215">
        <v>140.19999999999999</v>
      </c>
      <c r="K215">
        <v>136.6</v>
      </c>
      <c r="L215">
        <v>120.9</v>
      </c>
      <c r="M215">
        <v>109.9</v>
      </c>
      <c r="N215">
        <v>140.19999999999999</v>
      </c>
      <c r="O215">
        <v>137.80000000000001</v>
      </c>
      <c r="P215">
        <v>156</v>
      </c>
      <c r="Q215">
        <v>138.5</v>
      </c>
      <c r="R215">
        <v>162.4</v>
      </c>
      <c r="S215">
        <v>151.6</v>
      </c>
      <c r="T215">
        <v>145.9</v>
      </c>
      <c r="U215">
        <v>150.80000000000001</v>
      </c>
      <c r="V215">
        <f>AVERAGE(V216:V217)</f>
        <v>146.5</v>
      </c>
      <c r="W215">
        <v>149</v>
      </c>
      <c r="X215">
        <v>149.5</v>
      </c>
      <c r="Y215">
        <v>149.6</v>
      </c>
      <c r="Z215">
        <v>128.9</v>
      </c>
      <c r="AA215">
        <v>143.30000000000001</v>
      </c>
      <c r="AB215">
        <v>155.1</v>
      </c>
      <c r="AC215">
        <v>133.19999999999999</v>
      </c>
      <c r="AD215">
        <v>141.6</v>
      </c>
      <c r="AE215">
        <v>141.9</v>
      </c>
    </row>
    <row r="216" spans="1:31" x14ac:dyDescent="0.3">
      <c r="A216" t="s">
        <v>33</v>
      </c>
      <c r="B216">
        <v>2018</v>
      </c>
      <c r="C216" t="s">
        <v>46</v>
      </c>
      <c r="D216" s="12">
        <f t="shared" si="3"/>
        <v>43435</v>
      </c>
      <c r="E216">
        <v>138.5</v>
      </c>
      <c r="F216">
        <v>147.80000000000001</v>
      </c>
      <c r="G216">
        <v>141.1</v>
      </c>
      <c r="H216">
        <v>141.6</v>
      </c>
      <c r="I216">
        <v>118.1</v>
      </c>
      <c r="J216">
        <v>138.5</v>
      </c>
      <c r="K216">
        <v>132.4</v>
      </c>
      <c r="L216">
        <v>117.5</v>
      </c>
      <c r="M216">
        <v>111</v>
      </c>
      <c r="N216">
        <v>141.5</v>
      </c>
      <c r="O216">
        <v>128.1</v>
      </c>
      <c r="P216">
        <v>152.9</v>
      </c>
      <c r="Q216">
        <v>137.6</v>
      </c>
      <c r="R216">
        <v>164.6</v>
      </c>
      <c r="S216">
        <v>142.69999999999999</v>
      </c>
      <c r="T216">
        <v>130.30000000000001</v>
      </c>
      <c r="U216">
        <v>140.80000000000001</v>
      </c>
      <c r="V216">
        <v>146.5</v>
      </c>
      <c r="W216">
        <v>132.4</v>
      </c>
      <c r="X216">
        <v>136.19999999999999</v>
      </c>
      <c r="Y216">
        <v>137.30000000000001</v>
      </c>
      <c r="Z216">
        <v>118.8</v>
      </c>
      <c r="AA216">
        <v>131.69999999999999</v>
      </c>
      <c r="AB216">
        <v>146.5</v>
      </c>
      <c r="AC216">
        <v>130.80000000000001</v>
      </c>
      <c r="AD216">
        <v>131.69999999999999</v>
      </c>
      <c r="AE216">
        <v>138</v>
      </c>
    </row>
    <row r="217" spans="1:31" x14ac:dyDescent="0.3">
      <c r="A217" t="s">
        <v>34</v>
      </c>
      <c r="B217">
        <v>2018</v>
      </c>
      <c r="C217" t="s">
        <v>46</v>
      </c>
      <c r="D217" s="12">
        <f t="shared" si="3"/>
        <v>43435</v>
      </c>
      <c r="E217">
        <v>137.5</v>
      </c>
      <c r="F217">
        <v>150.5</v>
      </c>
      <c r="G217">
        <v>138.80000000000001</v>
      </c>
      <c r="H217">
        <v>142.1</v>
      </c>
      <c r="I217">
        <v>122</v>
      </c>
      <c r="J217">
        <v>139.4</v>
      </c>
      <c r="K217">
        <v>135.19999999999999</v>
      </c>
      <c r="L217">
        <v>119.8</v>
      </c>
      <c r="M217">
        <v>110.3</v>
      </c>
      <c r="N217">
        <v>140.6</v>
      </c>
      <c r="O217">
        <v>133.80000000000001</v>
      </c>
      <c r="P217">
        <v>154.6</v>
      </c>
      <c r="Q217">
        <v>138.19999999999999</v>
      </c>
      <c r="R217">
        <v>163</v>
      </c>
      <c r="S217">
        <v>148.1</v>
      </c>
      <c r="T217">
        <v>139.4</v>
      </c>
      <c r="U217">
        <v>146.80000000000001</v>
      </c>
      <c r="V217">
        <v>146.5</v>
      </c>
      <c r="W217">
        <v>142.69999999999999</v>
      </c>
      <c r="X217">
        <v>143.19999999999999</v>
      </c>
      <c r="Y217">
        <v>144.9</v>
      </c>
      <c r="Z217">
        <v>123.6</v>
      </c>
      <c r="AA217">
        <v>136.80000000000001</v>
      </c>
      <c r="AB217">
        <v>150.1</v>
      </c>
      <c r="AC217">
        <v>132.19999999999999</v>
      </c>
      <c r="AD217">
        <v>136.80000000000001</v>
      </c>
      <c r="AE217">
        <v>140.1</v>
      </c>
    </row>
    <row r="218" spans="1:31" x14ac:dyDescent="0.3">
      <c r="A218" t="s">
        <v>30</v>
      </c>
      <c r="B218">
        <v>2019</v>
      </c>
      <c r="C218" t="s">
        <v>31</v>
      </c>
      <c r="D218" s="12">
        <f t="shared" si="3"/>
        <v>43466</v>
      </c>
      <c r="E218">
        <v>136.6</v>
      </c>
      <c r="F218">
        <v>152.5</v>
      </c>
      <c r="G218">
        <v>138.19999999999999</v>
      </c>
      <c r="H218">
        <v>142.4</v>
      </c>
      <c r="I218">
        <v>123.9</v>
      </c>
      <c r="J218">
        <v>135.5</v>
      </c>
      <c r="K218">
        <v>131.69999999999999</v>
      </c>
      <c r="L218">
        <v>121.3</v>
      </c>
      <c r="M218">
        <v>108.4</v>
      </c>
      <c r="N218">
        <v>138.9</v>
      </c>
      <c r="O218">
        <v>137</v>
      </c>
      <c r="P218">
        <v>155.80000000000001</v>
      </c>
      <c r="Q218">
        <v>137.4</v>
      </c>
      <c r="R218">
        <v>162.69999999999999</v>
      </c>
      <c r="S218">
        <v>150.6</v>
      </c>
      <c r="T218">
        <v>145.1</v>
      </c>
      <c r="U218">
        <v>149.9</v>
      </c>
      <c r="V218">
        <f>AVERAGE(V219:V220)</f>
        <v>147.69999999999999</v>
      </c>
      <c r="W218">
        <v>146.19999999999999</v>
      </c>
      <c r="X218">
        <v>150.1</v>
      </c>
      <c r="Y218">
        <v>149.6</v>
      </c>
      <c r="Z218">
        <v>128.6</v>
      </c>
      <c r="AA218">
        <v>142.9</v>
      </c>
      <c r="AB218">
        <v>155.19999999999999</v>
      </c>
      <c r="AC218">
        <v>133.5</v>
      </c>
      <c r="AD218">
        <v>141.69999999999999</v>
      </c>
      <c r="AE218">
        <v>141</v>
      </c>
    </row>
    <row r="219" spans="1:31" x14ac:dyDescent="0.3">
      <c r="A219" t="s">
        <v>33</v>
      </c>
      <c r="B219">
        <v>2019</v>
      </c>
      <c r="C219" t="s">
        <v>31</v>
      </c>
      <c r="D219" s="12">
        <f t="shared" si="3"/>
        <v>43466</v>
      </c>
      <c r="E219">
        <v>138.30000000000001</v>
      </c>
      <c r="F219">
        <v>149.4</v>
      </c>
      <c r="G219">
        <v>143.5</v>
      </c>
      <c r="H219">
        <v>141.69999999999999</v>
      </c>
      <c r="I219">
        <v>118.1</v>
      </c>
      <c r="J219">
        <v>135.19999999999999</v>
      </c>
      <c r="K219">
        <v>130.5</v>
      </c>
      <c r="L219">
        <v>118.2</v>
      </c>
      <c r="M219">
        <v>110.4</v>
      </c>
      <c r="N219">
        <v>140.4</v>
      </c>
      <c r="O219">
        <v>128.1</v>
      </c>
      <c r="P219">
        <v>153.19999999999999</v>
      </c>
      <c r="Q219">
        <v>137.30000000000001</v>
      </c>
      <c r="R219">
        <v>164.7</v>
      </c>
      <c r="S219">
        <v>143</v>
      </c>
      <c r="T219">
        <v>130.4</v>
      </c>
      <c r="U219">
        <v>141.1</v>
      </c>
      <c r="V219">
        <v>147.69999999999999</v>
      </c>
      <c r="W219">
        <v>128.6</v>
      </c>
      <c r="X219">
        <v>136.30000000000001</v>
      </c>
      <c r="Y219">
        <v>137.80000000000001</v>
      </c>
      <c r="Z219">
        <v>118.6</v>
      </c>
      <c r="AA219">
        <v>131.9</v>
      </c>
      <c r="AB219">
        <v>146.6</v>
      </c>
      <c r="AC219">
        <v>131.69999999999999</v>
      </c>
      <c r="AD219">
        <v>131.80000000000001</v>
      </c>
      <c r="AE219">
        <v>138</v>
      </c>
    </row>
    <row r="220" spans="1:31" x14ac:dyDescent="0.3">
      <c r="A220" t="s">
        <v>34</v>
      </c>
      <c r="B220">
        <v>2019</v>
      </c>
      <c r="C220" t="s">
        <v>31</v>
      </c>
      <c r="D220" s="12">
        <f t="shared" si="3"/>
        <v>43466</v>
      </c>
      <c r="E220">
        <v>137.1</v>
      </c>
      <c r="F220">
        <v>151.4</v>
      </c>
      <c r="G220">
        <v>140.19999999999999</v>
      </c>
      <c r="H220">
        <v>142.1</v>
      </c>
      <c r="I220">
        <v>121.8</v>
      </c>
      <c r="J220">
        <v>135.4</v>
      </c>
      <c r="K220">
        <v>131.30000000000001</v>
      </c>
      <c r="L220">
        <v>120.3</v>
      </c>
      <c r="M220">
        <v>109.1</v>
      </c>
      <c r="N220">
        <v>139.4</v>
      </c>
      <c r="O220">
        <v>133.30000000000001</v>
      </c>
      <c r="P220">
        <v>154.6</v>
      </c>
      <c r="Q220">
        <v>137.4</v>
      </c>
      <c r="R220">
        <v>163.19999999999999</v>
      </c>
      <c r="S220">
        <v>147.6</v>
      </c>
      <c r="T220">
        <v>139</v>
      </c>
      <c r="U220">
        <v>146.4</v>
      </c>
      <c r="V220">
        <v>147.69999999999999</v>
      </c>
      <c r="W220">
        <v>139.5</v>
      </c>
      <c r="X220">
        <v>143.6</v>
      </c>
      <c r="Y220">
        <v>145.1</v>
      </c>
      <c r="Z220">
        <v>123.3</v>
      </c>
      <c r="AA220">
        <v>136.69999999999999</v>
      </c>
      <c r="AB220">
        <v>150.19999999999999</v>
      </c>
      <c r="AC220">
        <v>132.80000000000001</v>
      </c>
      <c r="AD220">
        <v>136.9</v>
      </c>
      <c r="AE220">
        <v>139.6</v>
      </c>
    </row>
    <row r="221" spans="1:31" x14ac:dyDescent="0.3">
      <c r="A221" t="s">
        <v>30</v>
      </c>
      <c r="B221">
        <v>2019</v>
      </c>
      <c r="C221" t="s">
        <v>35</v>
      </c>
      <c r="D221" s="12">
        <f t="shared" si="3"/>
        <v>43497</v>
      </c>
      <c r="E221">
        <v>136.80000000000001</v>
      </c>
      <c r="F221">
        <v>153</v>
      </c>
      <c r="G221">
        <v>139.1</v>
      </c>
      <c r="H221">
        <v>142.5</v>
      </c>
      <c r="I221">
        <v>124.1</v>
      </c>
      <c r="J221">
        <v>135.80000000000001</v>
      </c>
      <c r="K221">
        <v>128.69999999999999</v>
      </c>
      <c r="L221">
        <v>121.5</v>
      </c>
      <c r="M221">
        <v>108.3</v>
      </c>
      <c r="N221">
        <v>139.19999999999999</v>
      </c>
      <c r="O221">
        <v>137.4</v>
      </c>
      <c r="P221">
        <v>156.19999999999999</v>
      </c>
      <c r="Q221">
        <v>137.19999999999999</v>
      </c>
      <c r="R221">
        <v>162.80000000000001</v>
      </c>
      <c r="S221">
        <v>150.5</v>
      </c>
      <c r="T221">
        <v>146.1</v>
      </c>
      <c r="U221">
        <v>149.9</v>
      </c>
      <c r="V221">
        <f>AVERAGE(V222:V223)</f>
        <v>148.5</v>
      </c>
      <c r="W221">
        <v>145.30000000000001</v>
      </c>
      <c r="X221">
        <v>150.1</v>
      </c>
      <c r="Y221">
        <v>149.9</v>
      </c>
      <c r="Z221">
        <v>129.19999999999999</v>
      </c>
      <c r="AA221">
        <v>143.4</v>
      </c>
      <c r="AB221">
        <v>155.5</v>
      </c>
      <c r="AC221">
        <v>134.9</v>
      </c>
      <c r="AD221">
        <v>142.19999999999999</v>
      </c>
      <c r="AE221">
        <v>141</v>
      </c>
    </row>
    <row r="222" spans="1:31" x14ac:dyDescent="0.3">
      <c r="A222" t="s">
        <v>33</v>
      </c>
      <c r="B222">
        <v>2019</v>
      </c>
      <c r="C222" t="s">
        <v>35</v>
      </c>
      <c r="D222" s="12">
        <f t="shared" si="3"/>
        <v>43497</v>
      </c>
      <c r="E222">
        <v>139.4</v>
      </c>
      <c r="F222">
        <v>150.1</v>
      </c>
      <c r="G222">
        <v>145.30000000000001</v>
      </c>
      <c r="H222">
        <v>141.69999999999999</v>
      </c>
      <c r="I222">
        <v>118.4</v>
      </c>
      <c r="J222">
        <v>137</v>
      </c>
      <c r="K222">
        <v>131.6</v>
      </c>
      <c r="L222">
        <v>119.9</v>
      </c>
      <c r="M222">
        <v>110.4</v>
      </c>
      <c r="N222">
        <v>140.80000000000001</v>
      </c>
      <c r="O222">
        <v>128.30000000000001</v>
      </c>
      <c r="P222">
        <v>153.5</v>
      </c>
      <c r="Q222">
        <v>138</v>
      </c>
      <c r="R222">
        <v>164.9</v>
      </c>
      <c r="S222">
        <v>143.30000000000001</v>
      </c>
      <c r="T222">
        <v>130.80000000000001</v>
      </c>
      <c r="U222">
        <v>141.4</v>
      </c>
      <c r="V222">
        <v>148.5</v>
      </c>
      <c r="W222">
        <v>127.1</v>
      </c>
      <c r="X222">
        <v>136.6</v>
      </c>
      <c r="Y222">
        <v>138.5</v>
      </c>
      <c r="Z222">
        <v>119.2</v>
      </c>
      <c r="AA222">
        <v>132.19999999999999</v>
      </c>
      <c r="AB222">
        <v>146.6</v>
      </c>
      <c r="AC222">
        <v>133</v>
      </c>
      <c r="AD222">
        <v>132.4</v>
      </c>
      <c r="AE222">
        <v>138.6</v>
      </c>
    </row>
    <row r="223" spans="1:31" x14ac:dyDescent="0.3">
      <c r="A223" t="s">
        <v>34</v>
      </c>
      <c r="B223">
        <v>2019</v>
      </c>
      <c r="C223" t="s">
        <v>35</v>
      </c>
      <c r="D223" s="12">
        <f t="shared" si="3"/>
        <v>43497</v>
      </c>
      <c r="E223">
        <v>137.6</v>
      </c>
      <c r="F223">
        <v>152</v>
      </c>
      <c r="G223">
        <v>141.5</v>
      </c>
      <c r="H223">
        <v>142.19999999999999</v>
      </c>
      <c r="I223">
        <v>122</v>
      </c>
      <c r="J223">
        <v>136.4</v>
      </c>
      <c r="K223">
        <v>129.69999999999999</v>
      </c>
      <c r="L223">
        <v>121</v>
      </c>
      <c r="M223">
        <v>109</v>
      </c>
      <c r="N223">
        <v>139.69999999999999</v>
      </c>
      <c r="O223">
        <v>133.6</v>
      </c>
      <c r="P223">
        <v>154.9</v>
      </c>
      <c r="Q223">
        <v>137.5</v>
      </c>
      <c r="R223">
        <v>163.4</v>
      </c>
      <c r="S223">
        <v>147.69999999999999</v>
      </c>
      <c r="T223">
        <v>139.69999999999999</v>
      </c>
      <c r="U223">
        <v>146.5</v>
      </c>
      <c r="V223">
        <v>148.5</v>
      </c>
      <c r="W223">
        <v>138.4</v>
      </c>
      <c r="X223">
        <v>143.69999999999999</v>
      </c>
      <c r="Y223">
        <v>145.6</v>
      </c>
      <c r="Z223">
        <v>123.9</v>
      </c>
      <c r="AA223">
        <v>137.1</v>
      </c>
      <c r="AB223">
        <v>150.30000000000001</v>
      </c>
      <c r="AC223">
        <v>134.1</v>
      </c>
      <c r="AD223">
        <v>137.4</v>
      </c>
      <c r="AE223">
        <v>139.9</v>
      </c>
    </row>
    <row r="224" spans="1:31" x14ac:dyDescent="0.3">
      <c r="A224" t="s">
        <v>30</v>
      </c>
      <c r="B224">
        <v>2019</v>
      </c>
      <c r="C224" t="s">
        <v>36</v>
      </c>
      <c r="D224" s="12">
        <f t="shared" si="3"/>
        <v>43525</v>
      </c>
      <c r="E224">
        <v>136.9</v>
      </c>
      <c r="F224">
        <v>154.1</v>
      </c>
      <c r="G224">
        <v>138.69999999999999</v>
      </c>
      <c r="H224">
        <v>142.5</v>
      </c>
      <c r="I224">
        <v>124.1</v>
      </c>
      <c r="J224">
        <v>136.1</v>
      </c>
      <c r="K224">
        <v>128.19999999999999</v>
      </c>
      <c r="L224">
        <v>122.3</v>
      </c>
      <c r="M224">
        <v>108.3</v>
      </c>
      <c r="N224">
        <v>138.9</v>
      </c>
      <c r="O224">
        <v>137.4</v>
      </c>
      <c r="P224">
        <v>156.4</v>
      </c>
      <c r="Q224">
        <v>137.30000000000001</v>
      </c>
      <c r="R224">
        <v>162.9</v>
      </c>
      <c r="S224">
        <v>150.80000000000001</v>
      </c>
      <c r="T224">
        <v>146.1</v>
      </c>
      <c r="U224">
        <v>150.1</v>
      </c>
      <c r="V224">
        <f>AVERAGE(V225:V226)</f>
        <v>149</v>
      </c>
      <c r="W224">
        <v>146.4</v>
      </c>
      <c r="X224">
        <v>150</v>
      </c>
      <c r="Y224">
        <v>150.4</v>
      </c>
      <c r="Z224">
        <v>129.9</v>
      </c>
      <c r="AA224">
        <v>143.80000000000001</v>
      </c>
      <c r="AB224">
        <v>155.5</v>
      </c>
      <c r="AC224">
        <v>134</v>
      </c>
      <c r="AD224">
        <v>142.4</v>
      </c>
      <c r="AE224">
        <v>141.19999999999999</v>
      </c>
    </row>
    <row r="225" spans="1:31" x14ac:dyDescent="0.3">
      <c r="A225" t="s">
        <v>33</v>
      </c>
      <c r="B225">
        <v>2019</v>
      </c>
      <c r="C225" t="s">
        <v>36</v>
      </c>
      <c r="D225" s="12">
        <f t="shared" si="3"/>
        <v>43525</v>
      </c>
      <c r="E225">
        <v>139.69999999999999</v>
      </c>
      <c r="F225">
        <v>151.1</v>
      </c>
      <c r="G225">
        <v>142.9</v>
      </c>
      <c r="H225">
        <v>141.9</v>
      </c>
      <c r="I225">
        <v>118.4</v>
      </c>
      <c r="J225">
        <v>139.4</v>
      </c>
      <c r="K225">
        <v>141.19999999999999</v>
      </c>
      <c r="L225">
        <v>120.7</v>
      </c>
      <c r="M225">
        <v>110.4</v>
      </c>
      <c r="N225">
        <v>140.69999999999999</v>
      </c>
      <c r="O225">
        <v>128.5</v>
      </c>
      <c r="P225">
        <v>153.9</v>
      </c>
      <c r="Q225">
        <v>139.6</v>
      </c>
      <c r="R225">
        <v>165.3</v>
      </c>
      <c r="S225">
        <v>143.5</v>
      </c>
      <c r="T225">
        <v>131.19999999999999</v>
      </c>
      <c r="U225">
        <v>141.6</v>
      </c>
      <c r="V225">
        <v>149</v>
      </c>
      <c r="W225">
        <v>128.80000000000001</v>
      </c>
      <c r="X225">
        <v>136.80000000000001</v>
      </c>
      <c r="Y225">
        <v>139.19999999999999</v>
      </c>
      <c r="Z225">
        <v>119.9</v>
      </c>
      <c r="AA225">
        <v>133</v>
      </c>
      <c r="AB225">
        <v>146.69999999999999</v>
      </c>
      <c r="AC225">
        <v>132.5</v>
      </c>
      <c r="AD225">
        <v>132.80000000000001</v>
      </c>
      <c r="AE225">
        <v>139.5</v>
      </c>
    </row>
    <row r="226" spans="1:31" x14ac:dyDescent="0.3">
      <c r="A226" t="s">
        <v>34</v>
      </c>
      <c r="B226">
        <v>2019</v>
      </c>
      <c r="C226" t="s">
        <v>36</v>
      </c>
      <c r="D226" s="12">
        <f t="shared" si="3"/>
        <v>43525</v>
      </c>
      <c r="E226">
        <v>137.80000000000001</v>
      </c>
      <c r="F226">
        <v>153</v>
      </c>
      <c r="G226">
        <v>140.30000000000001</v>
      </c>
      <c r="H226">
        <v>142.30000000000001</v>
      </c>
      <c r="I226">
        <v>122</v>
      </c>
      <c r="J226">
        <v>137.6</v>
      </c>
      <c r="K226">
        <v>132.6</v>
      </c>
      <c r="L226">
        <v>121.8</v>
      </c>
      <c r="M226">
        <v>109</v>
      </c>
      <c r="N226">
        <v>139.5</v>
      </c>
      <c r="O226">
        <v>133.69999999999999</v>
      </c>
      <c r="P226">
        <v>155.19999999999999</v>
      </c>
      <c r="Q226">
        <v>138.1</v>
      </c>
      <c r="R226">
        <v>163.5</v>
      </c>
      <c r="S226">
        <v>147.9</v>
      </c>
      <c r="T226">
        <v>139.9</v>
      </c>
      <c r="U226">
        <v>146.69999999999999</v>
      </c>
      <c r="V226">
        <v>149</v>
      </c>
      <c r="W226">
        <v>139.69999999999999</v>
      </c>
      <c r="X226">
        <v>143.80000000000001</v>
      </c>
      <c r="Y226">
        <v>146.19999999999999</v>
      </c>
      <c r="Z226">
        <v>124.6</v>
      </c>
      <c r="AA226">
        <v>137.69999999999999</v>
      </c>
      <c r="AB226">
        <v>150.30000000000001</v>
      </c>
      <c r="AC226">
        <v>133.4</v>
      </c>
      <c r="AD226">
        <v>137.69999999999999</v>
      </c>
      <c r="AE226">
        <v>140.4</v>
      </c>
    </row>
    <row r="227" spans="1:31" x14ac:dyDescent="0.3">
      <c r="A227" t="s">
        <v>30</v>
      </c>
      <c r="B227">
        <v>2019</v>
      </c>
      <c r="C227" t="s">
        <v>38</v>
      </c>
      <c r="D227" s="12">
        <f t="shared" si="3"/>
        <v>43586</v>
      </c>
      <c r="E227">
        <v>137.4</v>
      </c>
      <c r="F227">
        <v>159.5</v>
      </c>
      <c r="G227">
        <v>134.5</v>
      </c>
      <c r="H227">
        <v>142.6</v>
      </c>
      <c r="I227">
        <v>124</v>
      </c>
      <c r="J227">
        <v>143.69999999999999</v>
      </c>
      <c r="K227">
        <v>133.4</v>
      </c>
      <c r="L227">
        <v>125.1</v>
      </c>
      <c r="M227">
        <v>109.3</v>
      </c>
      <c r="N227">
        <v>139.30000000000001</v>
      </c>
      <c r="O227">
        <v>137.69999999999999</v>
      </c>
      <c r="P227">
        <v>156.4</v>
      </c>
      <c r="Q227">
        <v>139.19999999999999</v>
      </c>
      <c r="R227">
        <v>163.30000000000001</v>
      </c>
      <c r="S227">
        <v>151.30000000000001</v>
      </c>
      <c r="T227">
        <v>146.6</v>
      </c>
      <c r="U227">
        <v>150.69999999999999</v>
      </c>
      <c r="V227">
        <f>AVERAGE(V228:V229)</f>
        <v>150.1</v>
      </c>
      <c r="W227">
        <v>146.9</v>
      </c>
      <c r="X227">
        <v>149.5</v>
      </c>
      <c r="Y227">
        <v>151.30000000000001</v>
      </c>
      <c r="Z227">
        <v>130.19999999999999</v>
      </c>
      <c r="AA227">
        <v>145.9</v>
      </c>
      <c r="AB227">
        <v>156.69999999999999</v>
      </c>
      <c r="AC227">
        <v>133.9</v>
      </c>
      <c r="AD227">
        <v>142.9</v>
      </c>
      <c r="AE227">
        <v>142.4</v>
      </c>
    </row>
    <row r="228" spans="1:31" x14ac:dyDescent="0.3">
      <c r="A228" t="s">
        <v>33</v>
      </c>
      <c r="B228">
        <v>2019</v>
      </c>
      <c r="C228" t="s">
        <v>38</v>
      </c>
      <c r="D228" s="12">
        <f t="shared" si="3"/>
        <v>43586</v>
      </c>
      <c r="E228">
        <v>140.4</v>
      </c>
      <c r="F228">
        <v>156.69999999999999</v>
      </c>
      <c r="G228">
        <v>138.30000000000001</v>
      </c>
      <c r="H228">
        <v>142.4</v>
      </c>
      <c r="I228">
        <v>118.6</v>
      </c>
      <c r="J228">
        <v>149.69999999999999</v>
      </c>
      <c r="K228">
        <v>161.6</v>
      </c>
      <c r="L228">
        <v>124.4</v>
      </c>
      <c r="M228">
        <v>111.2</v>
      </c>
      <c r="N228">
        <v>141</v>
      </c>
      <c r="O228">
        <v>128.9</v>
      </c>
      <c r="P228">
        <v>154.5</v>
      </c>
      <c r="Q228">
        <v>143.80000000000001</v>
      </c>
      <c r="R228">
        <v>166.2</v>
      </c>
      <c r="S228">
        <v>144</v>
      </c>
      <c r="T228">
        <v>131.69999999999999</v>
      </c>
      <c r="U228">
        <v>142.19999999999999</v>
      </c>
      <c r="V228">
        <v>150.1</v>
      </c>
      <c r="W228">
        <v>129.4</v>
      </c>
      <c r="X228">
        <v>137.19999999999999</v>
      </c>
      <c r="Y228">
        <v>139.80000000000001</v>
      </c>
      <c r="Z228">
        <v>120.1</v>
      </c>
      <c r="AA228">
        <v>134</v>
      </c>
      <c r="AB228">
        <v>148</v>
      </c>
      <c r="AC228">
        <v>132.6</v>
      </c>
      <c r="AD228">
        <v>133.30000000000001</v>
      </c>
      <c r="AE228">
        <v>141.5</v>
      </c>
    </row>
    <row r="229" spans="1:31" x14ac:dyDescent="0.3">
      <c r="A229" t="s">
        <v>34</v>
      </c>
      <c r="B229">
        <v>2019</v>
      </c>
      <c r="C229" t="s">
        <v>38</v>
      </c>
      <c r="D229" s="12">
        <f t="shared" si="3"/>
        <v>43586</v>
      </c>
      <c r="E229">
        <v>138.30000000000001</v>
      </c>
      <c r="F229">
        <v>158.5</v>
      </c>
      <c r="G229">
        <v>136</v>
      </c>
      <c r="H229">
        <v>142.5</v>
      </c>
      <c r="I229">
        <v>122</v>
      </c>
      <c r="J229">
        <v>146.5</v>
      </c>
      <c r="K229">
        <v>143</v>
      </c>
      <c r="L229">
        <v>124.9</v>
      </c>
      <c r="M229">
        <v>109.9</v>
      </c>
      <c r="N229">
        <v>139.9</v>
      </c>
      <c r="O229">
        <v>134</v>
      </c>
      <c r="P229">
        <v>155.5</v>
      </c>
      <c r="Q229">
        <v>140.9</v>
      </c>
      <c r="R229">
        <v>164.1</v>
      </c>
      <c r="S229">
        <v>148.4</v>
      </c>
      <c r="T229">
        <v>140.4</v>
      </c>
      <c r="U229">
        <v>147.30000000000001</v>
      </c>
      <c r="V229">
        <v>150.1</v>
      </c>
      <c r="W229">
        <v>140.30000000000001</v>
      </c>
      <c r="X229">
        <v>143.69999999999999</v>
      </c>
      <c r="Y229">
        <v>146.9</v>
      </c>
      <c r="Z229">
        <v>124.9</v>
      </c>
      <c r="AA229">
        <v>139.19999999999999</v>
      </c>
      <c r="AB229">
        <v>151.6</v>
      </c>
      <c r="AC229">
        <v>133.4</v>
      </c>
      <c r="AD229">
        <v>138.19999999999999</v>
      </c>
      <c r="AE229">
        <v>142</v>
      </c>
    </row>
    <row r="230" spans="1:31" x14ac:dyDescent="0.3">
      <c r="A230" t="s">
        <v>30</v>
      </c>
      <c r="B230">
        <v>2019</v>
      </c>
      <c r="C230" t="s">
        <v>39</v>
      </c>
      <c r="D230" s="12">
        <f t="shared" si="3"/>
        <v>43617</v>
      </c>
      <c r="E230">
        <v>137.80000000000001</v>
      </c>
      <c r="F230">
        <v>163.5</v>
      </c>
      <c r="G230">
        <v>136.19999999999999</v>
      </c>
      <c r="H230">
        <v>143.19999999999999</v>
      </c>
      <c r="I230">
        <v>124.3</v>
      </c>
      <c r="J230">
        <v>143.30000000000001</v>
      </c>
      <c r="K230">
        <v>140.6</v>
      </c>
      <c r="L230">
        <v>128.69999999999999</v>
      </c>
      <c r="M230">
        <v>110.6</v>
      </c>
      <c r="N230">
        <v>140.4</v>
      </c>
      <c r="O230">
        <v>138</v>
      </c>
      <c r="P230">
        <v>156.6</v>
      </c>
      <c r="Q230">
        <v>141</v>
      </c>
      <c r="R230">
        <v>164.2</v>
      </c>
      <c r="S230">
        <v>151.4</v>
      </c>
      <c r="T230">
        <v>146.5</v>
      </c>
      <c r="U230">
        <v>150.69999999999999</v>
      </c>
      <c r="V230">
        <f>AVERAGE(V231:V232)</f>
        <v>149.4</v>
      </c>
      <c r="W230">
        <v>147.80000000000001</v>
      </c>
      <c r="X230">
        <v>149.6</v>
      </c>
      <c r="Y230">
        <v>151.69999999999999</v>
      </c>
      <c r="Z230">
        <v>130.19999999999999</v>
      </c>
      <c r="AA230">
        <v>146.4</v>
      </c>
      <c r="AB230">
        <v>157.69999999999999</v>
      </c>
      <c r="AC230">
        <v>134.80000000000001</v>
      </c>
      <c r="AD230">
        <v>143.30000000000001</v>
      </c>
      <c r="AE230">
        <v>143.6</v>
      </c>
    </row>
    <row r="231" spans="1:31" x14ac:dyDescent="0.3">
      <c r="A231" t="s">
        <v>33</v>
      </c>
      <c r="B231">
        <v>2019</v>
      </c>
      <c r="C231" t="s">
        <v>39</v>
      </c>
      <c r="D231" s="12">
        <f t="shared" si="3"/>
        <v>43617</v>
      </c>
      <c r="E231">
        <v>140.69999999999999</v>
      </c>
      <c r="F231">
        <v>159.6</v>
      </c>
      <c r="G231">
        <v>140.4</v>
      </c>
      <c r="H231">
        <v>143.4</v>
      </c>
      <c r="I231">
        <v>118.6</v>
      </c>
      <c r="J231">
        <v>150.9</v>
      </c>
      <c r="K231">
        <v>169.8</v>
      </c>
      <c r="L231">
        <v>127.4</v>
      </c>
      <c r="M231">
        <v>111.8</v>
      </c>
      <c r="N231">
        <v>141</v>
      </c>
      <c r="O231">
        <v>129</v>
      </c>
      <c r="P231">
        <v>155.1</v>
      </c>
      <c r="Q231">
        <v>145.6</v>
      </c>
      <c r="R231">
        <v>166.7</v>
      </c>
      <c r="S231">
        <v>144.30000000000001</v>
      </c>
      <c r="T231">
        <v>131.69999999999999</v>
      </c>
      <c r="U231">
        <v>142.4</v>
      </c>
      <c r="V231">
        <v>149.4</v>
      </c>
      <c r="W231">
        <v>130.5</v>
      </c>
      <c r="X231">
        <v>137.4</v>
      </c>
      <c r="Y231">
        <v>140.30000000000001</v>
      </c>
      <c r="Z231">
        <v>119.6</v>
      </c>
      <c r="AA231">
        <v>134.30000000000001</v>
      </c>
      <c r="AB231">
        <v>148.9</v>
      </c>
      <c r="AC231">
        <v>133.69999999999999</v>
      </c>
      <c r="AD231">
        <v>133.6</v>
      </c>
      <c r="AE231">
        <v>142.1</v>
      </c>
    </row>
    <row r="232" spans="1:31" x14ac:dyDescent="0.3">
      <c r="A232" t="s">
        <v>34</v>
      </c>
      <c r="B232">
        <v>2019</v>
      </c>
      <c r="C232" t="s">
        <v>39</v>
      </c>
      <c r="D232" s="12">
        <f t="shared" si="3"/>
        <v>43617</v>
      </c>
      <c r="E232">
        <v>138.69999999999999</v>
      </c>
      <c r="F232">
        <v>162.1</v>
      </c>
      <c r="G232">
        <v>137.80000000000001</v>
      </c>
      <c r="H232">
        <v>143.30000000000001</v>
      </c>
      <c r="I232">
        <v>122.2</v>
      </c>
      <c r="J232">
        <v>146.80000000000001</v>
      </c>
      <c r="K232">
        <v>150.5</v>
      </c>
      <c r="L232">
        <v>128.30000000000001</v>
      </c>
      <c r="M232">
        <v>111</v>
      </c>
      <c r="N232">
        <v>140.6</v>
      </c>
      <c r="O232">
        <v>134.19999999999999</v>
      </c>
      <c r="P232">
        <v>155.9</v>
      </c>
      <c r="Q232">
        <v>142.69999999999999</v>
      </c>
      <c r="R232">
        <v>164.9</v>
      </c>
      <c r="S232">
        <v>148.6</v>
      </c>
      <c r="T232">
        <v>140.4</v>
      </c>
      <c r="U232">
        <v>147.4</v>
      </c>
      <c r="V232">
        <v>149.4</v>
      </c>
      <c r="W232">
        <v>141.19999999999999</v>
      </c>
      <c r="X232">
        <v>143.80000000000001</v>
      </c>
      <c r="Y232">
        <v>147.4</v>
      </c>
      <c r="Z232">
        <v>124.6</v>
      </c>
      <c r="AA232">
        <v>139.6</v>
      </c>
      <c r="AB232">
        <v>152.5</v>
      </c>
      <c r="AC232">
        <v>134.30000000000001</v>
      </c>
      <c r="AD232">
        <v>138.6</v>
      </c>
      <c r="AE232">
        <v>142.9</v>
      </c>
    </row>
    <row r="233" spans="1:31" x14ac:dyDescent="0.3">
      <c r="A233" t="s">
        <v>30</v>
      </c>
      <c r="B233">
        <v>2019</v>
      </c>
      <c r="C233" t="s">
        <v>40</v>
      </c>
      <c r="D233" s="12">
        <f t="shared" si="3"/>
        <v>43647</v>
      </c>
      <c r="E233">
        <v>138.4</v>
      </c>
      <c r="F233">
        <v>164</v>
      </c>
      <c r="G233">
        <v>138.4</v>
      </c>
      <c r="H233">
        <v>143.9</v>
      </c>
      <c r="I233">
        <v>124.4</v>
      </c>
      <c r="J233">
        <v>146.4</v>
      </c>
      <c r="K233">
        <v>150.1</v>
      </c>
      <c r="L233">
        <v>130.6</v>
      </c>
      <c r="M233">
        <v>110.8</v>
      </c>
      <c r="N233">
        <v>141.69999999999999</v>
      </c>
      <c r="O233">
        <v>138.5</v>
      </c>
      <c r="P233">
        <v>156.69999999999999</v>
      </c>
      <c r="Q233">
        <v>143</v>
      </c>
      <c r="R233">
        <v>164.5</v>
      </c>
      <c r="S233">
        <v>151.6</v>
      </c>
      <c r="T233">
        <v>146.6</v>
      </c>
      <c r="U233">
        <v>150.9</v>
      </c>
      <c r="V233">
        <f>AVERAGE(V234:V235)</f>
        <v>150.6</v>
      </c>
      <c r="W233">
        <v>146.80000000000001</v>
      </c>
      <c r="X233">
        <v>150</v>
      </c>
      <c r="Y233">
        <v>152.19999999999999</v>
      </c>
      <c r="Z233">
        <v>131.19999999999999</v>
      </c>
      <c r="AA233">
        <v>147.5</v>
      </c>
      <c r="AB233">
        <v>159.1</v>
      </c>
      <c r="AC233">
        <v>136.1</v>
      </c>
      <c r="AD233">
        <v>144.19999999999999</v>
      </c>
      <c r="AE233">
        <v>144.9</v>
      </c>
    </row>
    <row r="234" spans="1:31" x14ac:dyDescent="0.3">
      <c r="A234" t="s">
        <v>33</v>
      </c>
      <c r="B234">
        <v>2019</v>
      </c>
      <c r="C234" t="s">
        <v>40</v>
      </c>
      <c r="D234" s="12">
        <f t="shared" si="3"/>
        <v>43647</v>
      </c>
      <c r="E234">
        <v>141.4</v>
      </c>
      <c r="F234">
        <v>160.19999999999999</v>
      </c>
      <c r="G234">
        <v>142.5</v>
      </c>
      <c r="H234">
        <v>144.1</v>
      </c>
      <c r="I234">
        <v>119.3</v>
      </c>
      <c r="J234">
        <v>154.69999999999999</v>
      </c>
      <c r="K234">
        <v>180.1</v>
      </c>
      <c r="L234">
        <v>128.9</v>
      </c>
      <c r="M234">
        <v>111.8</v>
      </c>
      <c r="N234">
        <v>141.6</v>
      </c>
      <c r="O234">
        <v>129.5</v>
      </c>
      <c r="P234">
        <v>155.6</v>
      </c>
      <c r="Q234">
        <v>147.69999999999999</v>
      </c>
      <c r="R234">
        <v>167.2</v>
      </c>
      <c r="S234">
        <v>144.69999999999999</v>
      </c>
      <c r="T234">
        <v>131.9</v>
      </c>
      <c r="U234">
        <v>142.69999999999999</v>
      </c>
      <c r="V234">
        <v>150.6</v>
      </c>
      <c r="W234">
        <v>127</v>
      </c>
      <c r="X234">
        <v>137.69999999999999</v>
      </c>
      <c r="Y234">
        <v>140.80000000000001</v>
      </c>
      <c r="Z234">
        <v>120.6</v>
      </c>
      <c r="AA234">
        <v>135</v>
      </c>
      <c r="AB234">
        <v>150.4</v>
      </c>
      <c r="AC234">
        <v>135.1</v>
      </c>
      <c r="AD234">
        <v>134.5</v>
      </c>
      <c r="AE234">
        <v>143.30000000000001</v>
      </c>
    </row>
    <row r="235" spans="1:31" x14ac:dyDescent="0.3">
      <c r="A235" t="s">
        <v>34</v>
      </c>
      <c r="B235">
        <v>2019</v>
      </c>
      <c r="C235" t="s">
        <v>40</v>
      </c>
      <c r="D235" s="12">
        <f t="shared" si="3"/>
        <v>43647</v>
      </c>
      <c r="E235">
        <v>139.30000000000001</v>
      </c>
      <c r="F235">
        <v>162.69999999999999</v>
      </c>
      <c r="G235">
        <v>140</v>
      </c>
      <c r="H235">
        <v>144</v>
      </c>
      <c r="I235">
        <v>122.5</v>
      </c>
      <c r="J235">
        <v>150.30000000000001</v>
      </c>
      <c r="K235">
        <v>160.30000000000001</v>
      </c>
      <c r="L235">
        <v>130</v>
      </c>
      <c r="M235">
        <v>111.1</v>
      </c>
      <c r="N235">
        <v>141.69999999999999</v>
      </c>
      <c r="O235">
        <v>134.69999999999999</v>
      </c>
      <c r="P235">
        <v>156.19999999999999</v>
      </c>
      <c r="Q235">
        <v>144.69999999999999</v>
      </c>
      <c r="R235">
        <v>165.2</v>
      </c>
      <c r="S235">
        <v>148.9</v>
      </c>
      <c r="T235">
        <v>140.5</v>
      </c>
      <c r="U235">
        <v>147.6</v>
      </c>
      <c r="V235">
        <v>150.6</v>
      </c>
      <c r="W235">
        <v>139.30000000000001</v>
      </c>
      <c r="X235">
        <v>144.19999999999999</v>
      </c>
      <c r="Y235">
        <v>147.9</v>
      </c>
      <c r="Z235">
        <v>125.6</v>
      </c>
      <c r="AA235">
        <v>140.5</v>
      </c>
      <c r="AB235">
        <v>154</v>
      </c>
      <c r="AC235">
        <v>135.69999999999999</v>
      </c>
      <c r="AD235">
        <v>139.5</v>
      </c>
      <c r="AE235">
        <v>144.19999999999999</v>
      </c>
    </row>
    <row r="236" spans="1:31" x14ac:dyDescent="0.3">
      <c r="A236" t="s">
        <v>30</v>
      </c>
      <c r="B236">
        <v>2019</v>
      </c>
      <c r="C236" t="s">
        <v>41</v>
      </c>
      <c r="D236" s="12">
        <f t="shared" si="3"/>
        <v>43678</v>
      </c>
      <c r="E236">
        <v>139.19999999999999</v>
      </c>
      <c r="F236">
        <v>161.9</v>
      </c>
      <c r="G236">
        <v>137.1</v>
      </c>
      <c r="H236">
        <v>144.6</v>
      </c>
      <c r="I236">
        <v>124.7</v>
      </c>
      <c r="J236">
        <v>145.5</v>
      </c>
      <c r="K236">
        <v>156.19999999999999</v>
      </c>
      <c r="L236">
        <v>131.5</v>
      </c>
      <c r="M236">
        <v>111.7</v>
      </c>
      <c r="N236">
        <v>142.69999999999999</v>
      </c>
      <c r="O236">
        <v>138.5</v>
      </c>
      <c r="P236">
        <v>156.9</v>
      </c>
      <c r="Q236">
        <v>144</v>
      </c>
      <c r="R236">
        <v>165.1</v>
      </c>
      <c r="S236">
        <v>151.80000000000001</v>
      </c>
      <c r="T236">
        <v>146.6</v>
      </c>
      <c r="U236">
        <v>151.1</v>
      </c>
      <c r="V236">
        <f>AVERAGE(V237:V238)</f>
        <v>151.6</v>
      </c>
      <c r="W236">
        <v>146.4</v>
      </c>
      <c r="X236">
        <v>150.19999999999999</v>
      </c>
      <c r="Y236">
        <v>152.69999999999999</v>
      </c>
      <c r="Z236">
        <v>131.4</v>
      </c>
      <c r="AA236">
        <v>148</v>
      </c>
      <c r="AB236">
        <v>159.69999999999999</v>
      </c>
      <c r="AC236">
        <v>138.80000000000001</v>
      </c>
      <c r="AD236">
        <v>144.9</v>
      </c>
      <c r="AE236">
        <v>145.69999999999999</v>
      </c>
    </row>
    <row r="237" spans="1:31" x14ac:dyDescent="0.3">
      <c r="A237" t="s">
        <v>33</v>
      </c>
      <c r="B237">
        <v>2019</v>
      </c>
      <c r="C237" t="s">
        <v>41</v>
      </c>
      <c r="D237" s="12">
        <f t="shared" si="3"/>
        <v>43678</v>
      </c>
      <c r="E237">
        <v>142.1</v>
      </c>
      <c r="F237">
        <v>158.30000000000001</v>
      </c>
      <c r="G237">
        <v>140.80000000000001</v>
      </c>
      <c r="H237">
        <v>144.9</v>
      </c>
      <c r="I237">
        <v>119.9</v>
      </c>
      <c r="J237">
        <v>153.9</v>
      </c>
      <c r="K237">
        <v>189.1</v>
      </c>
      <c r="L237">
        <v>129.80000000000001</v>
      </c>
      <c r="M237">
        <v>112.7</v>
      </c>
      <c r="N237">
        <v>142.5</v>
      </c>
      <c r="O237">
        <v>129.80000000000001</v>
      </c>
      <c r="P237">
        <v>156.19999999999999</v>
      </c>
      <c r="Q237">
        <v>149.1</v>
      </c>
      <c r="R237">
        <v>167.9</v>
      </c>
      <c r="S237">
        <v>145</v>
      </c>
      <c r="T237">
        <v>132.19999999999999</v>
      </c>
      <c r="U237">
        <v>143</v>
      </c>
      <c r="V237">
        <v>151.6</v>
      </c>
      <c r="W237">
        <v>125.5</v>
      </c>
      <c r="X237">
        <v>138.1</v>
      </c>
      <c r="Y237">
        <v>141.5</v>
      </c>
      <c r="Z237">
        <v>120.8</v>
      </c>
      <c r="AA237">
        <v>135.4</v>
      </c>
      <c r="AB237">
        <v>151.5</v>
      </c>
      <c r="AC237">
        <v>137.80000000000001</v>
      </c>
      <c r="AD237">
        <v>135.30000000000001</v>
      </c>
      <c r="AE237">
        <v>144.19999999999999</v>
      </c>
    </row>
    <row r="238" spans="1:31" x14ac:dyDescent="0.3">
      <c r="A238" t="s">
        <v>34</v>
      </c>
      <c r="B238">
        <v>2019</v>
      </c>
      <c r="C238" t="s">
        <v>41</v>
      </c>
      <c r="D238" s="12">
        <f t="shared" si="3"/>
        <v>43678</v>
      </c>
      <c r="E238">
        <v>140.1</v>
      </c>
      <c r="F238">
        <v>160.6</v>
      </c>
      <c r="G238">
        <v>138.5</v>
      </c>
      <c r="H238">
        <v>144.69999999999999</v>
      </c>
      <c r="I238">
        <v>122.9</v>
      </c>
      <c r="J238">
        <v>149.4</v>
      </c>
      <c r="K238">
        <v>167.4</v>
      </c>
      <c r="L238">
        <v>130.9</v>
      </c>
      <c r="M238">
        <v>112</v>
      </c>
      <c r="N238">
        <v>142.6</v>
      </c>
      <c r="O238">
        <v>134.9</v>
      </c>
      <c r="P238">
        <v>156.6</v>
      </c>
      <c r="Q238">
        <v>145.9</v>
      </c>
      <c r="R238">
        <v>165.8</v>
      </c>
      <c r="S238">
        <v>149.1</v>
      </c>
      <c r="T238">
        <v>140.6</v>
      </c>
      <c r="U238">
        <v>147.9</v>
      </c>
      <c r="V238">
        <v>151.6</v>
      </c>
      <c r="W238">
        <v>138.5</v>
      </c>
      <c r="X238">
        <v>144.5</v>
      </c>
      <c r="Y238">
        <v>148.5</v>
      </c>
      <c r="Z238">
        <v>125.8</v>
      </c>
      <c r="AA238">
        <v>140.9</v>
      </c>
      <c r="AB238">
        <v>154.9</v>
      </c>
      <c r="AC238">
        <v>138.4</v>
      </c>
      <c r="AD238">
        <v>140.19999999999999</v>
      </c>
      <c r="AE238">
        <v>145</v>
      </c>
    </row>
    <row r="239" spans="1:31" x14ac:dyDescent="0.3">
      <c r="A239" t="s">
        <v>30</v>
      </c>
      <c r="B239">
        <v>2019</v>
      </c>
      <c r="C239" t="s">
        <v>42</v>
      </c>
      <c r="D239" s="12">
        <f t="shared" si="3"/>
        <v>43709</v>
      </c>
      <c r="E239">
        <v>140.1</v>
      </c>
      <c r="F239">
        <v>161.9</v>
      </c>
      <c r="G239">
        <v>138.30000000000001</v>
      </c>
      <c r="H239">
        <v>145.69999999999999</v>
      </c>
      <c r="I239">
        <v>125.1</v>
      </c>
      <c r="J239">
        <v>143.80000000000001</v>
      </c>
      <c r="K239">
        <v>163.4</v>
      </c>
      <c r="L239">
        <v>132.19999999999999</v>
      </c>
      <c r="M239">
        <v>112.8</v>
      </c>
      <c r="N239">
        <v>144.19999999999999</v>
      </c>
      <c r="O239">
        <v>138.5</v>
      </c>
      <c r="P239">
        <v>157.19999999999999</v>
      </c>
      <c r="Q239">
        <v>145.5</v>
      </c>
      <c r="R239">
        <v>165.7</v>
      </c>
      <c r="S239">
        <v>151.69999999999999</v>
      </c>
      <c r="T239">
        <v>146.6</v>
      </c>
      <c r="U239">
        <v>151</v>
      </c>
      <c r="V239">
        <f>AVERAGE(V240:V241)</f>
        <v>152.19999999999999</v>
      </c>
      <c r="W239">
        <v>146.9</v>
      </c>
      <c r="X239">
        <v>150.30000000000001</v>
      </c>
      <c r="Y239">
        <v>153.4</v>
      </c>
      <c r="Z239">
        <v>131.6</v>
      </c>
      <c r="AA239">
        <v>148.30000000000001</v>
      </c>
      <c r="AB239">
        <v>160.19999999999999</v>
      </c>
      <c r="AC239">
        <v>140.19999999999999</v>
      </c>
      <c r="AD239">
        <v>145.4</v>
      </c>
      <c r="AE239">
        <v>146.69999999999999</v>
      </c>
    </row>
    <row r="240" spans="1:31" x14ac:dyDescent="0.3">
      <c r="A240" t="s">
        <v>33</v>
      </c>
      <c r="B240">
        <v>2019</v>
      </c>
      <c r="C240" t="s">
        <v>42</v>
      </c>
      <c r="D240" s="12">
        <f t="shared" si="3"/>
        <v>43709</v>
      </c>
      <c r="E240">
        <v>142.69999999999999</v>
      </c>
      <c r="F240">
        <v>158.69999999999999</v>
      </c>
      <c r="G240">
        <v>141.6</v>
      </c>
      <c r="H240">
        <v>144.9</v>
      </c>
      <c r="I240">
        <v>120.8</v>
      </c>
      <c r="J240">
        <v>149.80000000000001</v>
      </c>
      <c r="K240">
        <v>192.4</v>
      </c>
      <c r="L240">
        <v>130.30000000000001</v>
      </c>
      <c r="M240">
        <v>114</v>
      </c>
      <c r="N240">
        <v>143.80000000000001</v>
      </c>
      <c r="O240">
        <v>130</v>
      </c>
      <c r="P240">
        <v>156.4</v>
      </c>
      <c r="Q240">
        <v>149.5</v>
      </c>
      <c r="R240">
        <v>168.6</v>
      </c>
      <c r="S240">
        <v>145.30000000000001</v>
      </c>
      <c r="T240">
        <v>132.19999999999999</v>
      </c>
      <c r="U240">
        <v>143.30000000000001</v>
      </c>
      <c r="V240">
        <v>152.19999999999999</v>
      </c>
      <c r="W240">
        <v>126.6</v>
      </c>
      <c r="X240">
        <v>138.30000000000001</v>
      </c>
      <c r="Y240">
        <v>141.9</v>
      </c>
      <c r="Z240">
        <v>121.2</v>
      </c>
      <c r="AA240">
        <v>135.9</v>
      </c>
      <c r="AB240">
        <v>151.6</v>
      </c>
      <c r="AC240">
        <v>139</v>
      </c>
      <c r="AD240">
        <v>135.69999999999999</v>
      </c>
      <c r="AE240">
        <v>144.69999999999999</v>
      </c>
    </row>
    <row r="241" spans="1:31" x14ac:dyDescent="0.3">
      <c r="A241" t="s">
        <v>34</v>
      </c>
      <c r="B241">
        <v>2019</v>
      </c>
      <c r="C241" t="s">
        <v>42</v>
      </c>
      <c r="D241" s="12">
        <f t="shared" si="3"/>
        <v>43709</v>
      </c>
      <c r="E241">
        <v>140.9</v>
      </c>
      <c r="F241">
        <v>160.80000000000001</v>
      </c>
      <c r="G241">
        <v>139.6</v>
      </c>
      <c r="H241">
        <v>145.4</v>
      </c>
      <c r="I241">
        <v>123.5</v>
      </c>
      <c r="J241">
        <v>146.6</v>
      </c>
      <c r="K241">
        <v>173.2</v>
      </c>
      <c r="L241">
        <v>131.6</v>
      </c>
      <c r="M241">
        <v>113.2</v>
      </c>
      <c r="N241">
        <v>144.1</v>
      </c>
      <c r="O241">
        <v>135</v>
      </c>
      <c r="P241">
        <v>156.80000000000001</v>
      </c>
      <c r="Q241">
        <v>147</v>
      </c>
      <c r="R241">
        <v>166.5</v>
      </c>
      <c r="S241">
        <v>149.19999999999999</v>
      </c>
      <c r="T241">
        <v>140.6</v>
      </c>
      <c r="U241">
        <v>147.9</v>
      </c>
      <c r="V241">
        <v>152.19999999999999</v>
      </c>
      <c r="W241">
        <v>139.19999999999999</v>
      </c>
      <c r="X241">
        <v>144.6</v>
      </c>
      <c r="Y241">
        <v>149</v>
      </c>
      <c r="Z241">
        <v>126.1</v>
      </c>
      <c r="AA241">
        <v>141.30000000000001</v>
      </c>
      <c r="AB241">
        <v>155.19999999999999</v>
      </c>
      <c r="AC241">
        <v>139.69999999999999</v>
      </c>
      <c r="AD241">
        <v>140.69999999999999</v>
      </c>
      <c r="AE241">
        <v>145.80000000000001</v>
      </c>
    </row>
    <row r="242" spans="1:31" x14ac:dyDescent="0.3">
      <c r="A242" t="s">
        <v>30</v>
      </c>
      <c r="B242">
        <v>2019</v>
      </c>
      <c r="C242" t="s">
        <v>43</v>
      </c>
      <c r="D242" s="12">
        <f t="shared" si="3"/>
        <v>43739</v>
      </c>
      <c r="E242">
        <v>141</v>
      </c>
      <c r="F242">
        <v>161.6</v>
      </c>
      <c r="G242">
        <v>141.19999999999999</v>
      </c>
      <c r="H242">
        <v>146.5</v>
      </c>
      <c r="I242">
        <v>125.6</v>
      </c>
      <c r="J242">
        <v>145.69999999999999</v>
      </c>
      <c r="K242">
        <v>178.8</v>
      </c>
      <c r="L242">
        <v>133.1</v>
      </c>
      <c r="M242">
        <v>113.6</v>
      </c>
      <c r="N242">
        <v>145.5</v>
      </c>
      <c r="O242">
        <v>138.6</v>
      </c>
      <c r="P242">
        <v>157.4</v>
      </c>
      <c r="Q242">
        <v>148.30000000000001</v>
      </c>
      <c r="R242">
        <v>166.3</v>
      </c>
      <c r="S242">
        <v>151.69999999999999</v>
      </c>
      <c r="T242">
        <v>146.69999999999999</v>
      </c>
      <c r="U242">
        <v>151</v>
      </c>
      <c r="V242">
        <f>AVERAGE(V243:V244)</f>
        <v>153</v>
      </c>
      <c r="W242">
        <v>147.69999999999999</v>
      </c>
      <c r="X242">
        <v>150.6</v>
      </c>
      <c r="Y242">
        <v>153.69999999999999</v>
      </c>
      <c r="Z242">
        <v>131.69999999999999</v>
      </c>
      <c r="AA242">
        <v>148.69999999999999</v>
      </c>
      <c r="AB242">
        <v>160.69999999999999</v>
      </c>
      <c r="AC242">
        <v>140.30000000000001</v>
      </c>
      <c r="AD242">
        <v>145.69999999999999</v>
      </c>
      <c r="AE242">
        <v>148.30000000000001</v>
      </c>
    </row>
    <row r="243" spans="1:31" x14ac:dyDescent="0.3">
      <c r="A243" t="s">
        <v>33</v>
      </c>
      <c r="B243">
        <v>2019</v>
      </c>
      <c r="C243" t="s">
        <v>43</v>
      </c>
      <c r="D243" s="12">
        <f t="shared" si="3"/>
        <v>43739</v>
      </c>
      <c r="E243">
        <v>143.5</v>
      </c>
      <c r="F243">
        <v>159.80000000000001</v>
      </c>
      <c r="G243">
        <v>144.69999999999999</v>
      </c>
      <c r="H243">
        <v>145.6</v>
      </c>
      <c r="I243">
        <v>121.1</v>
      </c>
      <c r="J243">
        <v>150.6</v>
      </c>
      <c r="K243">
        <v>207.2</v>
      </c>
      <c r="L243">
        <v>131.19999999999999</v>
      </c>
      <c r="M243">
        <v>114.8</v>
      </c>
      <c r="N243">
        <v>145.19999999999999</v>
      </c>
      <c r="O243">
        <v>130.19999999999999</v>
      </c>
      <c r="P243">
        <v>156.80000000000001</v>
      </c>
      <c r="Q243">
        <v>151.9</v>
      </c>
      <c r="R243">
        <v>169.3</v>
      </c>
      <c r="S243">
        <v>145.9</v>
      </c>
      <c r="T243">
        <v>132.4</v>
      </c>
      <c r="U243">
        <v>143.9</v>
      </c>
      <c r="V243">
        <v>153</v>
      </c>
      <c r="W243">
        <v>128.9</v>
      </c>
      <c r="X243">
        <v>138.69999999999999</v>
      </c>
      <c r="Y243">
        <v>142.4</v>
      </c>
      <c r="Z243">
        <v>121.5</v>
      </c>
      <c r="AA243">
        <v>136.19999999999999</v>
      </c>
      <c r="AB243">
        <v>151.69999999999999</v>
      </c>
      <c r="AC243">
        <v>139.5</v>
      </c>
      <c r="AD243">
        <v>136</v>
      </c>
      <c r="AE243">
        <v>146</v>
      </c>
    </row>
    <row r="244" spans="1:31" x14ac:dyDescent="0.3">
      <c r="A244" t="s">
        <v>34</v>
      </c>
      <c r="B244">
        <v>2019</v>
      </c>
      <c r="C244" t="s">
        <v>43</v>
      </c>
      <c r="D244" s="12">
        <f t="shared" si="3"/>
        <v>43739</v>
      </c>
      <c r="E244">
        <v>141.80000000000001</v>
      </c>
      <c r="F244">
        <v>161</v>
      </c>
      <c r="G244">
        <v>142.6</v>
      </c>
      <c r="H244">
        <v>146.19999999999999</v>
      </c>
      <c r="I244">
        <v>123.9</v>
      </c>
      <c r="J244">
        <v>148</v>
      </c>
      <c r="K244">
        <v>188.4</v>
      </c>
      <c r="L244">
        <v>132.5</v>
      </c>
      <c r="M244">
        <v>114</v>
      </c>
      <c r="N244">
        <v>145.4</v>
      </c>
      <c r="O244">
        <v>135.1</v>
      </c>
      <c r="P244">
        <v>157.1</v>
      </c>
      <c r="Q244">
        <v>149.6</v>
      </c>
      <c r="R244">
        <v>167.1</v>
      </c>
      <c r="S244">
        <v>149.4</v>
      </c>
      <c r="T244">
        <v>140.80000000000001</v>
      </c>
      <c r="U244">
        <v>148.19999999999999</v>
      </c>
      <c r="V244">
        <v>153</v>
      </c>
      <c r="W244">
        <v>140.6</v>
      </c>
      <c r="X244">
        <v>145</v>
      </c>
      <c r="Y244">
        <v>149.4</v>
      </c>
      <c r="Z244">
        <v>126.3</v>
      </c>
      <c r="AA244">
        <v>141.69999999999999</v>
      </c>
      <c r="AB244">
        <v>155.4</v>
      </c>
      <c r="AC244">
        <v>140</v>
      </c>
      <c r="AD244">
        <v>141</v>
      </c>
      <c r="AE244">
        <v>147.19999999999999</v>
      </c>
    </row>
    <row r="245" spans="1:31" x14ac:dyDescent="0.3">
      <c r="A245" t="s">
        <v>30</v>
      </c>
      <c r="B245">
        <v>2019</v>
      </c>
      <c r="C245" t="s">
        <v>45</v>
      </c>
      <c r="D245" s="12">
        <f t="shared" si="3"/>
        <v>43770</v>
      </c>
      <c r="E245">
        <v>141.80000000000001</v>
      </c>
      <c r="F245">
        <v>163.69999999999999</v>
      </c>
      <c r="G245">
        <v>143.80000000000001</v>
      </c>
      <c r="H245">
        <v>147.1</v>
      </c>
      <c r="I245">
        <v>126</v>
      </c>
      <c r="J245">
        <v>146.19999999999999</v>
      </c>
      <c r="K245">
        <v>191.4</v>
      </c>
      <c r="L245">
        <v>136.19999999999999</v>
      </c>
      <c r="M245">
        <v>113.8</v>
      </c>
      <c r="N245">
        <v>147.30000000000001</v>
      </c>
      <c r="O245">
        <v>138.69999999999999</v>
      </c>
      <c r="P245">
        <v>157.69999999999999</v>
      </c>
      <c r="Q245">
        <v>150.9</v>
      </c>
      <c r="R245">
        <v>167.2</v>
      </c>
      <c r="S245">
        <v>152.30000000000001</v>
      </c>
      <c r="T245">
        <v>147</v>
      </c>
      <c r="U245">
        <v>151.5</v>
      </c>
      <c r="V245">
        <f>AVERAGE(V246:V247)</f>
        <v>153.5</v>
      </c>
      <c r="W245">
        <v>148.4</v>
      </c>
      <c r="X245">
        <v>150.9</v>
      </c>
      <c r="Y245">
        <v>154.30000000000001</v>
      </c>
      <c r="Z245">
        <v>132.1</v>
      </c>
      <c r="AA245">
        <v>149.1</v>
      </c>
      <c r="AB245">
        <v>160.80000000000001</v>
      </c>
      <c r="AC245">
        <v>140.6</v>
      </c>
      <c r="AD245">
        <v>146.1</v>
      </c>
      <c r="AE245">
        <v>149.9</v>
      </c>
    </row>
    <row r="246" spans="1:31" x14ac:dyDescent="0.3">
      <c r="A246" t="s">
        <v>33</v>
      </c>
      <c r="B246">
        <v>2019</v>
      </c>
      <c r="C246" t="s">
        <v>45</v>
      </c>
      <c r="D246" s="12">
        <f t="shared" si="3"/>
        <v>43770</v>
      </c>
      <c r="E246">
        <v>144.1</v>
      </c>
      <c r="F246">
        <v>162.4</v>
      </c>
      <c r="G246">
        <v>148.4</v>
      </c>
      <c r="H246">
        <v>145.9</v>
      </c>
      <c r="I246">
        <v>121.5</v>
      </c>
      <c r="J246">
        <v>148.80000000000001</v>
      </c>
      <c r="K246">
        <v>215.7</v>
      </c>
      <c r="L246">
        <v>134.6</v>
      </c>
      <c r="M246">
        <v>115</v>
      </c>
      <c r="N246">
        <v>146.30000000000001</v>
      </c>
      <c r="O246">
        <v>130.5</v>
      </c>
      <c r="P246">
        <v>157.19999999999999</v>
      </c>
      <c r="Q246">
        <v>153.6</v>
      </c>
      <c r="R246">
        <v>169.9</v>
      </c>
      <c r="S246">
        <v>146.30000000000001</v>
      </c>
      <c r="T246">
        <v>132.6</v>
      </c>
      <c r="U246">
        <v>144.19999999999999</v>
      </c>
      <c r="V246">
        <v>153.5</v>
      </c>
      <c r="W246">
        <v>132.19999999999999</v>
      </c>
      <c r="X246">
        <v>139.1</v>
      </c>
      <c r="Y246">
        <v>142.80000000000001</v>
      </c>
      <c r="Z246">
        <v>121.7</v>
      </c>
      <c r="AA246">
        <v>136.69999999999999</v>
      </c>
      <c r="AB246">
        <v>151.80000000000001</v>
      </c>
      <c r="AC246">
        <v>139.80000000000001</v>
      </c>
      <c r="AD246">
        <v>136.30000000000001</v>
      </c>
      <c r="AE246">
        <v>147</v>
      </c>
    </row>
    <row r="247" spans="1:31" x14ac:dyDescent="0.3">
      <c r="A247" t="s">
        <v>34</v>
      </c>
      <c r="B247">
        <v>2019</v>
      </c>
      <c r="C247" t="s">
        <v>45</v>
      </c>
      <c r="D247" s="12">
        <f t="shared" si="3"/>
        <v>43770</v>
      </c>
      <c r="E247">
        <v>142.5</v>
      </c>
      <c r="F247">
        <v>163.19999999999999</v>
      </c>
      <c r="G247">
        <v>145.6</v>
      </c>
      <c r="H247">
        <v>146.69999999999999</v>
      </c>
      <c r="I247">
        <v>124.3</v>
      </c>
      <c r="J247">
        <v>147.4</v>
      </c>
      <c r="K247">
        <v>199.6</v>
      </c>
      <c r="L247">
        <v>135.69999999999999</v>
      </c>
      <c r="M247">
        <v>114.2</v>
      </c>
      <c r="N247">
        <v>147</v>
      </c>
      <c r="O247">
        <v>135.30000000000001</v>
      </c>
      <c r="P247">
        <v>157.5</v>
      </c>
      <c r="Q247">
        <v>151.9</v>
      </c>
      <c r="R247">
        <v>167.9</v>
      </c>
      <c r="S247">
        <v>149.9</v>
      </c>
      <c r="T247">
        <v>141</v>
      </c>
      <c r="U247">
        <v>148.6</v>
      </c>
      <c r="V247">
        <v>153.5</v>
      </c>
      <c r="W247">
        <v>142.30000000000001</v>
      </c>
      <c r="X247">
        <v>145.30000000000001</v>
      </c>
      <c r="Y247">
        <v>149.9</v>
      </c>
      <c r="Z247">
        <v>126.6</v>
      </c>
      <c r="AA247">
        <v>142.1</v>
      </c>
      <c r="AB247">
        <v>155.5</v>
      </c>
      <c r="AC247">
        <v>140.30000000000001</v>
      </c>
      <c r="AD247">
        <v>141.30000000000001</v>
      </c>
      <c r="AE247">
        <v>148.6</v>
      </c>
    </row>
    <row r="248" spans="1:31" x14ac:dyDescent="0.3">
      <c r="A248" t="s">
        <v>30</v>
      </c>
      <c r="B248">
        <v>2019</v>
      </c>
      <c r="C248" t="s">
        <v>46</v>
      </c>
      <c r="D248" s="12">
        <f t="shared" si="3"/>
        <v>43800</v>
      </c>
      <c r="E248">
        <v>142.80000000000001</v>
      </c>
      <c r="F248">
        <v>165.3</v>
      </c>
      <c r="G248">
        <v>149.5</v>
      </c>
      <c r="H248">
        <v>148.69999999999999</v>
      </c>
      <c r="I248">
        <v>127.5</v>
      </c>
      <c r="J248">
        <v>144.30000000000001</v>
      </c>
      <c r="K248">
        <v>209.5</v>
      </c>
      <c r="L248">
        <v>138.80000000000001</v>
      </c>
      <c r="M248">
        <v>113.6</v>
      </c>
      <c r="N248">
        <v>149.1</v>
      </c>
      <c r="O248">
        <v>139.30000000000001</v>
      </c>
      <c r="P248">
        <v>158.30000000000001</v>
      </c>
      <c r="Q248">
        <v>154.30000000000001</v>
      </c>
      <c r="R248">
        <v>167.8</v>
      </c>
      <c r="S248">
        <v>152.6</v>
      </c>
      <c r="T248">
        <v>147.30000000000001</v>
      </c>
      <c r="U248">
        <v>151.9</v>
      </c>
      <c r="V248">
        <f>AVERAGE(V249:V250)</f>
        <v>152.80000000000001</v>
      </c>
      <c r="W248">
        <v>149.9</v>
      </c>
      <c r="X248">
        <v>151.19999999999999</v>
      </c>
      <c r="Y248">
        <v>154.80000000000001</v>
      </c>
      <c r="Z248">
        <v>135</v>
      </c>
      <c r="AA248">
        <v>149.5</v>
      </c>
      <c r="AB248">
        <v>161.1</v>
      </c>
      <c r="AC248">
        <v>140.6</v>
      </c>
      <c r="AD248">
        <v>147.1</v>
      </c>
      <c r="AE248">
        <v>152.30000000000001</v>
      </c>
    </row>
    <row r="249" spans="1:31" x14ac:dyDescent="0.3">
      <c r="A249" t="s">
        <v>33</v>
      </c>
      <c r="B249">
        <v>2019</v>
      </c>
      <c r="C249" t="s">
        <v>46</v>
      </c>
      <c r="D249" s="12">
        <f t="shared" si="3"/>
        <v>43800</v>
      </c>
      <c r="E249">
        <v>144.9</v>
      </c>
      <c r="F249">
        <v>164.5</v>
      </c>
      <c r="G249">
        <v>153.69999999999999</v>
      </c>
      <c r="H249">
        <v>147.5</v>
      </c>
      <c r="I249">
        <v>122.7</v>
      </c>
      <c r="J249">
        <v>147.19999999999999</v>
      </c>
      <c r="K249">
        <v>231.5</v>
      </c>
      <c r="L249">
        <v>137.19999999999999</v>
      </c>
      <c r="M249">
        <v>114.7</v>
      </c>
      <c r="N249">
        <v>148</v>
      </c>
      <c r="O249">
        <v>130.80000000000001</v>
      </c>
      <c r="P249">
        <v>157.69999999999999</v>
      </c>
      <c r="Q249">
        <v>156.30000000000001</v>
      </c>
      <c r="R249">
        <v>170.4</v>
      </c>
      <c r="S249">
        <v>146.80000000000001</v>
      </c>
      <c r="T249">
        <v>132.80000000000001</v>
      </c>
      <c r="U249">
        <v>144.6</v>
      </c>
      <c r="V249">
        <v>152.80000000000001</v>
      </c>
      <c r="W249">
        <v>133.6</v>
      </c>
      <c r="X249">
        <v>139.80000000000001</v>
      </c>
      <c r="Y249">
        <v>143.19999999999999</v>
      </c>
      <c r="Z249">
        <v>125.2</v>
      </c>
      <c r="AA249">
        <v>136.80000000000001</v>
      </c>
      <c r="AB249">
        <v>151.9</v>
      </c>
      <c r="AC249">
        <v>140.19999999999999</v>
      </c>
      <c r="AD249">
        <v>137.69999999999999</v>
      </c>
      <c r="AE249">
        <v>148.30000000000001</v>
      </c>
    </row>
    <row r="250" spans="1:31" x14ac:dyDescent="0.3">
      <c r="A250" t="s">
        <v>34</v>
      </c>
      <c r="B250">
        <v>2019</v>
      </c>
      <c r="C250" t="s">
        <v>46</v>
      </c>
      <c r="D250" s="12">
        <f t="shared" si="3"/>
        <v>43800</v>
      </c>
      <c r="E250">
        <v>143.5</v>
      </c>
      <c r="F250">
        <v>165</v>
      </c>
      <c r="G250">
        <v>151.1</v>
      </c>
      <c r="H250">
        <v>148.30000000000001</v>
      </c>
      <c r="I250">
        <v>125.7</v>
      </c>
      <c r="J250">
        <v>145.69999999999999</v>
      </c>
      <c r="K250">
        <v>217</v>
      </c>
      <c r="L250">
        <v>138.30000000000001</v>
      </c>
      <c r="M250">
        <v>114</v>
      </c>
      <c r="N250">
        <v>148.69999999999999</v>
      </c>
      <c r="O250">
        <v>135.80000000000001</v>
      </c>
      <c r="P250">
        <v>158</v>
      </c>
      <c r="Q250">
        <v>155</v>
      </c>
      <c r="R250">
        <v>168.5</v>
      </c>
      <c r="S250">
        <v>150.30000000000001</v>
      </c>
      <c r="T250">
        <v>141.30000000000001</v>
      </c>
      <c r="U250">
        <v>149</v>
      </c>
      <c r="V250">
        <v>152.80000000000001</v>
      </c>
      <c r="W250">
        <v>143.69999999999999</v>
      </c>
      <c r="X250">
        <v>145.80000000000001</v>
      </c>
      <c r="Y250">
        <v>150.4</v>
      </c>
      <c r="Z250">
        <v>129.80000000000001</v>
      </c>
      <c r="AA250">
        <v>142.30000000000001</v>
      </c>
      <c r="AB250">
        <v>155.69999999999999</v>
      </c>
      <c r="AC250">
        <v>140.4</v>
      </c>
      <c r="AD250">
        <v>142.5</v>
      </c>
      <c r="AE250">
        <v>150.4</v>
      </c>
    </row>
    <row r="251" spans="1:31" x14ac:dyDescent="0.3">
      <c r="A251" t="s">
        <v>30</v>
      </c>
      <c r="B251">
        <v>2020</v>
      </c>
      <c r="C251" t="s">
        <v>31</v>
      </c>
      <c r="D251" s="12">
        <f t="shared" si="3"/>
        <v>43831</v>
      </c>
      <c r="E251">
        <v>143.69999999999999</v>
      </c>
      <c r="F251">
        <v>167.3</v>
      </c>
      <c r="G251">
        <v>153.5</v>
      </c>
      <c r="H251">
        <v>150.5</v>
      </c>
      <c r="I251">
        <v>132</v>
      </c>
      <c r="J251">
        <v>142.19999999999999</v>
      </c>
      <c r="K251">
        <v>191.5</v>
      </c>
      <c r="L251">
        <v>141.1</v>
      </c>
      <c r="M251">
        <v>113.8</v>
      </c>
      <c r="N251">
        <v>151.6</v>
      </c>
      <c r="O251">
        <v>139.69999999999999</v>
      </c>
      <c r="P251">
        <v>158.69999999999999</v>
      </c>
      <c r="Q251">
        <v>153</v>
      </c>
      <c r="R251">
        <v>168.6</v>
      </c>
      <c r="S251">
        <v>152.80000000000001</v>
      </c>
      <c r="T251">
        <v>147.4</v>
      </c>
      <c r="U251">
        <v>152.1</v>
      </c>
      <c r="V251">
        <f>AVERAGE(V252:V253)</f>
        <v>153.9</v>
      </c>
      <c r="W251">
        <v>150.4</v>
      </c>
      <c r="X251">
        <v>151.69999999999999</v>
      </c>
      <c r="Y251">
        <v>155.69999999999999</v>
      </c>
      <c r="Z251">
        <v>136.30000000000001</v>
      </c>
      <c r="AA251">
        <v>150.1</v>
      </c>
      <c r="AB251">
        <v>161.69999999999999</v>
      </c>
      <c r="AC251">
        <v>142.5</v>
      </c>
      <c r="AD251">
        <v>148.1</v>
      </c>
      <c r="AE251">
        <v>151.9</v>
      </c>
    </row>
    <row r="252" spans="1:31" x14ac:dyDescent="0.3">
      <c r="A252" t="s">
        <v>33</v>
      </c>
      <c r="B252">
        <v>2020</v>
      </c>
      <c r="C252" t="s">
        <v>31</v>
      </c>
      <c r="D252" s="12">
        <f t="shared" si="3"/>
        <v>43831</v>
      </c>
      <c r="E252">
        <v>145.6</v>
      </c>
      <c r="F252">
        <v>167.6</v>
      </c>
      <c r="G252">
        <v>157</v>
      </c>
      <c r="H252">
        <v>149.30000000000001</v>
      </c>
      <c r="I252">
        <v>126.3</v>
      </c>
      <c r="J252">
        <v>144.4</v>
      </c>
      <c r="K252">
        <v>207.8</v>
      </c>
      <c r="L252">
        <v>139.1</v>
      </c>
      <c r="M252">
        <v>114.8</v>
      </c>
      <c r="N252">
        <v>149.5</v>
      </c>
      <c r="O252">
        <v>131.1</v>
      </c>
      <c r="P252">
        <v>158.5</v>
      </c>
      <c r="Q252">
        <v>154.4</v>
      </c>
      <c r="R252">
        <v>170.8</v>
      </c>
      <c r="S252">
        <v>147</v>
      </c>
      <c r="T252">
        <v>133.19999999999999</v>
      </c>
      <c r="U252">
        <v>144.9</v>
      </c>
      <c r="V252">
        <v>153.9</v>
      </c>
      <c r="W252">
        <v>135.1</v>
      </c>
      <c r="X252">
        <v>140.1</v>
      </c>
      <c r="Y252">
        <v>143.80000000000001</v>
      </c>
      <c r="Z252">
        <v>126.1</v>
      </c>
      <c r="AA252">
        <v>137.19999999999999</v>
      </c>
      <c r="AB252">
        <v>152.1</v>
      </c>
      <c r="AC252">
        <v>142.1</v>
      </c>
      <c r="AD252">
        <v>138.4</v>
      </c>
      <c r="AE252">
        <v>148.19999999999999</v>
      </c>
    </row>
    <row r="253" spans="1:31" x14ac:dyDescent="0.3">
      <c r="A253" t="s">
        <v>34</v>
      </c>
      <c r="B253">
        <v>2020</v>
      </c>
      <c r="C253" t="s">
        <v>31</v>
      </c>
      <c r="D253" s="12">
        <f t="shared" si="3"/>
        <v>43831</v>
      </c>
      <c r="E253">
        <v>144.30000000000001</v>
      </c>
      <c r="F253">
        <v>167.4</v>
      </c>
      <c r="G253">
        <v>154.9</v>
      </c>
      <c r="H253">
        <v>150.1</v>
      </c>
      <c r="I253">
        <v>129.9</v>
      </c>
      <c r="J253">
        <v>143.19999999999999</v>
      </c>
      <c r="K253">
        <v>197</v>
      </c>
      <c r="L253">
        <v>140.4</v>
      </c>
      <c r="M253">
        <v>114.1</v>
      </c>
      <c r="N253">
        <v>150.9</v>
      </c>
      <c r="O253">
        <v>136.1</v>
      </c>
      <c r="P253">
        <v>158.6</v>
      </c>
      <c r="Q253">
        <v>153.5</v>
      </c>
      <c r="R253">
        <v>169.2</v>
      </c>
      <c r="S253">
        <v>150.5</v>
      </c>
      <c r="T253">
        <v>141.5</v>
      </c>
      <c r="U253">
        <v>149.19999999999999</v>
      </c>
      <c r="V253">
        <v>153.9</v>
      </c>
      <c r="W253">
        <v>144.6</v>
      </c>
      <c r="X253">
        <v>146.19999999999999</v>
      </c>
      <c r="Y253">
        <v>151.19999999999999</v>
      </c>
      <c r="Z253">
        <v>130.9</v>
      </c>
      <c r="AA253">
        <v>142.80000000000001</v>
      </c>
      <c r="AB253">
        <v>156.1</v>
      </c>
      <c r="AC253">
        <v>142.30000000000001</v>
      </c>
      <c r="AD253">
        <v>143.4</v>
      </c>
      <c r="AE253">
        <v>150.19999999999999</v>
      </c>
    </row>
    <row r="254" spans="1:31" x14ac:dyDescent="0.3">
      <c r="A254" t="s">
        <v>30</v>
      </c>
      <c r="B254">
        <v>2020</v>
      </c>
      <c r="C254" t="s">
        <v>35</v>
      </c>
      <c r="D254" s="12">
        <f t="shared" si="3"/>
        <v>43862</v>
      </c>
      <c r="E254">
        <v>144.19999999999999</v>
      </c>
      <c r="F254">
        <v>167.5</v>
      </c>
      <c r="G254">
        <v>150.9</v>
      </c>
      <c r="H254">
        <v>150.9</v>
      </c>
      <c r="I254">
        <v>133.69999999999999</v>
      </c>
      <c r="J254">
        <v>140.69999999999999</v>
      </c>
      <c r="K254">
        <v>165.1</v>
      </c>
      <c r="L254">
        <v>141.80000000000001</v>
      </c>
      <c r="M254">
        <v>113.1</v>
      </c>
      <c r="N254">
        <v>152.80000000000001</v>
      </c>
      <c r="O254">
        <v>140.1</v>
      </c>
      <c r="P254">
        <v>159.19999999999999</v>
      </c>
      <c r="Q254">
        <v>149.80000000000001</v>
      </c>
      <c r="R254">
        <v>169.4</v>
      </c>
      <c r="S254">
        <v>153</v>
      </c>
      <c r="T254">
        <v>147.5</v>
      </c>
      <c r="U254">
        <v>152.30000000000001</v>
      </c>
      <c r="V254">
        <f>AVERAGE(V255:V256)</f>
        <v>154.80000000000001</v>
      </c>
      <c r="W254">
        <v>152.30000000000001</v>
      </c>
      <c r="X254">
        <v>151.80000000000001</v>
      </c>
      <c r="Y254">
        <v>156.19999999999999</v>
      </c>
      <c r="Z254">
        <v>136</v>
      </c>
      <c r="AA254">
        <v>150.4</v>
      </c>
      <c r="AB254">
        <v>161.9</v>
      </c>
      <c r="AC254">
        <v>143.4</v>
      </c>
      <c r="AD254">
        <v>148.4</v>
      </c>
      <c r="AE254">
        <v>150.4</v>
      </c>
    </row>
    <row r="255" spans="1:31" x14ac:dyDescent="0.3">
      <c r="A255" t="s">
        <v>33</v>
      </c>
      <c r="B255">
        <v>2020</v>
      </c>
      <c r="C255" t="s">
        <v>35</v>
      </c>
      <c r="D255" s="12">
        <f t="shared" si="3"/>
        <v>43862</v>
      </c>
      <c r="E255">
        <v>146.19999999999999</v>
      </c>
      <c r="F255">
        <v>167.6</v>
      </c>
      <c r="G255">
        <v>153.1</v>
      </c>
      <c r="H255">
        <v>150.69999999999999</v>
      </c>
      <c r="I255">
        <v>127.4</v>
      </c>
      <c r="J255">
        <v>143.1</v>
      </c>
      <c r="K255">
        <v>181.7</v>
      </c>
      <c r="L255">
        <v>139.6</v>
      </c>
      <c r="M255">
        <v>114.6</v>
      </c>
      <c r="N255">
        <v>150.4</v>
      </c>
      <c r="O255">
        <v>131.5</v>
      </c>
      <c r="P255">
        <v>159</v>
      </c>
      <c r="Q255">
        <v>151.69999999999999</v>
      </c>
      <c r="R255">
        <v>172</v>
      </c>
      <c r="S255">
        <v>147.30000000000001</v>
      </c>
      <c r="T255">
        <v>133.5</v>
      </c>
      <c r="U255">
        <v>145.19999999999999</v>
      </c>
      <c r="V255">
        <v>154.80000000000001</v>
      </c>
      <c r="W255">
        <v>138.9</v>
      </c>
      <c r="X255">
        <v>140.4</v>
      </c>
      <c r="Y255">
        <v>144.4</v>
      </c>
      <c r="Z255">
        <v>125.2</v>
      </c>
      <c r="AA255">
        <v>137.69999999999999</v>
      </c>
      <c r="AB255">
        <v>152.19999999999999</v>
      </c>
      <c r="AC255">
        <v>143.5</v>
      </c>
      <c r="AD255">
        <v>138.4</v>
      </c>
      <c r="AE255">
        <v>147.69999999999999</v>
      </c>
    </row>
    <row r="256" spans="1:31" x14ac:dyDescent="0.3">
      <c r="A256" t="s">
        <v>34</v>
      </c>
      <c r="B256">
        <v>2020</v>
      </c>
      <c r="C256" t="s">
        <v>35</v>
      </c>
      <c r="D256" s="12">
        <f t="shared" si="3"/>
        <v>43862</v>
      </c>
      <c r="E256">
        <v>144.80000000000001</v>
      </c>
      <c r="F256">
        <v>167.5</v>
      </c>
      <c r="G256">
        <v>151.80000000000001</v>
      </c>
      <c r="H256">
        <v>150.80000000000001</v>
      </c>
      <c r="I256">
        <v>131.4</v>
      </c>
      <c r="J256">
        <v>141.80000000000001</v>
      </c>
      <c r="K256">
        <v>170.7</v>
      </c>
      <c r="L256">
        <v>141.1</v>
      </c>
      <c r="M256">
        <v>113.6</v>
      </c>
      <c r="N256">
        <v>152</v>
      </c>
      <c r="O256">
        <v>136.5</v>
      </c>
      <c r="P256">
        <v>159.1</v>
      </c>
      <c r="Q256">
        <v>150.5</v>
      </c>
      <c r="R256">
        <v>170.1</v>
      </c>
      <c r="S256">
        <v>150.80000000000001</v>
      </c>
      <c r="T256">
        <v>141.69999999999999</v>
      </c>
      <c r="U256">
        <v>149.5</v>
      </c>
      <c r="V256">
        <v>154.80000000000001</v>
      </c>
      <c r="W256">
        <v>147.19999999999999</v>
      </c>
      <c r="X256">
        <v>146.4</v>
      </c>
      <c r="Y256">
        <v>151.69999999999999</v>
      </c>
      <c r="Z256">
        <v>130.30000000000001</v>
      </c>
      <c r="AA256">
        <v>143.19999999999999</v>
      </c>
      <c r="AB256">
        <v>156.19999999999999</v>
      </c>
      <c r="AC256">
        <v>143.4</v>
      </c>
      <c r="AD256">
        <v>143.6</v>
      </c>
      <c r="AE256">
        <v>149.1</v>
      </c>
    </row>
    <row r="257" spans="1:31" x14ac:dyDescent="0.3">
      <c r="A257" t="s">
        <v>30</v>
      </c>
      <c r="B257">
        <v>2020</v>
      </c>
      <c r="C257" t="s">
        <v>36</v>
      </c>
      <c r="D257" s="12">
        <f t="shared" si="3"/>
        <v>43891</v>
      </c>
      <c r="E257">
        <v>144.4</v>
      </c>
      <c r="F257">
        <v>166.8</v>
      </c>
      <c r="G257">
        <v>147.6</v>
      </c>
      <c r="H257">
        <v>151.69999999999999</v>
      </c>
      <c r="I257">
        <v>133.30000000000001</v>
      </c>
      <c r="J257">
        <v>141.80000000000001</v>
      </c>
      <c r="K257">
        <v>152.30000000000001</v>
      </c>
      <c r="L257">
        <v>141.80000000000001</v>
      </c>
      <c r="M257">
        <v>112.6</v>
      </c>
      <c r="N257">
        <v>154</v>
      </c>
      <c r="O257">
        <v>140.1</v>
      </c>
      <c r="P257">
        <v>160</v>
      </c>
      <c r="Q257">
        <v>148.19999999999999</v>
      </c>
      <c r="R257">
        <v>170.5</v>
      </c>
      <c r="S257">
        <v>153.4</v>
      </c>
      <c r="T257">
        <v>147.6</v>
      </c>
      <c r="U257">
        <v>152.5</v>
      </c>
      <c r="V257">
        <f>AVERAGE(V258:V259)</f>
        <v>154.5</v>
      </c>
      <c r="W257">
        <v>153.4</v>
      </c>
      <c r="X257">
        <v>151.5</v>
      </c>
      <c r="Y257">
        <v>156.69999999999999</v>
      </c>
      <c r="Z257">
        <v>135.80000000000001</v>
      </c>
      <c r="AA257">
        <v>151.19999999999999</v>
      </c>
      <c r="AB257">
        <v>161.19999999999999</v>
      </c>
      <c r="AC257">
        <v>145.1</v>
      </c>
      <c r="AD257">
        <v>148.6</v>
      </c>
      <c r="AE257">
        <v>149.80000000000001</v>
      </c>
    </row>
    <row r="258" spans="1:31" x14ac:dyDescent="0.3">
      <c r="A258" t="s">
        <v>33</v>
      </c>
      <c r="B258">
        <v>2020</v>
      </c>
      <c r="C258" t="s">
        <v>36</v>
      </c>
      <c r="D258" s="12">
        <f t="shared" si="3"/>
        <v>43891</v>
      </c>
      <c r="E258">
        <v>146.5</v>
      </c>
      <c r="F258">
        <v>167.5</v>
      </c>
      <c r="G258">
        <v>148.9</v>
      </c>
      <c r="H258">
        <v>151.1</v>
      </c>
      <c r="I258">
        <v>127.5</v>
      </c>
      <c r="J258">
        <v>143.30000000000001</v>
      </c>
      <c r="K258">
        <v>167</v>
      </c>
      <c r="L258">
        <v>139.69999999999999</v>
      </c>
      <c r="M258">
        <v>114.4</v>
      </c>
      <c r="N258">
        <v>151.5</v>
      </c>
      <c r="O258">
        <v>131.9</v>
      </c>
      <c r="P258">
        <v>159.1</v>
      </c>
      <c r="Q258">
        <v>150.1</v>
      </c>
      <c r="R258">
        <v>173.3</v>
      </c>
      <c r="S258">
        <v>147.69999999999999</v>
      </c>
      <c r="T258">
        <v>133.80000000000001</v>
      </c>
      <c r="U258">
        <v>145.6</v>
      </c>
      <c r="V258">
        <v>154.5</v>
      </c>
      <c r="W258">
        <v>141.4</v>
      </c>
      <c r="X258">
        <v>140.80000000000001</v>
      </c>
      <c r="Y258">
        <v>145</v>
      </c>
      <c r="Z258">
        <v>124.6</v>
      </c>
      <c r="AA258">
        <v>137.9</v>
      </c>
      <c r="AB258">
        <v>152.5</v>
      </c>
      <c r="AC258">
        <v>145.30000000000001</v>
      </c>
      <c r="AD258">
        <v>138.69999999999999</v>
      </c>
      <c r="AE258">
        <v>147.30000000000001</v>
      </c>
    </row>
    <row r="259" spans="1:31" x14ac:dyDescent="0.3">
      <c r="A259" t="s">
        <v>34</v>
      </c>
      <c r="B259">
        <v>2020</v>
      </c>
      <c r="C259" t="s">
        <v>36</v>
      </c>
      <c r="D259" s="12">
        <f t="shared" ref="D259:D322" si="4">DATE(B259,MONTH(1&amp;C259),1)</f>
        <v>43891</v>
      </c>
      <c r="E259">
        <v>145.1</v>
      </c>
      <c r="F259">
        <v>167</v>
      </c>
      <c r="G259">
        <v>148.1</v>
      </c>
      <c r="H259">
        <v>151.5</v>
      </c>
      <c r="I259">
        <v>131.19999999999999</v>
      </c>
      <c r="J259">
        <v>142.5</v>
      </c>
      <c r="K259">
        <v>157.30000000000001</v>
      </c>
      <c r="L259">
        <v>141.1</v>
      </c>
      <c r="M259">
        <v>113.2</v>
      </c>
      <c r="N259">
        <v>153.19999999999999</v>
      </c>
      <c r="O259">
        <v>136.69999999999999</v>
      </c>
      <c r="P259">
        <v>159.6</v>
      </c>
      <c r="Q259">
        <v>148.9</v>
      </c>
      <c r="R259">
        <v>171.2</v>
      </c>
      <c r="S259">
        <v>151.19999999999999</v>
      </c>
      <c r="T259">
        <v>141.9</v>
      </c>
      <c r="U259">
        <v>149.80000000000001</v>
      </c>
      <c r="V259">
        <v>154.5</v>
      </c>
      <c r="W259">
        <v>148.9</v>
      </c>
      <c r="X259">
        <v>146.4</v>
      </c>
      <c r="Y259">
        <v>152.30000000000001</v>
      </c>
      <c r="Z259">
        <v>129.9</v>
      </c>
      <c r="AA259">
        <v>143.69999999999999</v>
      </c>
      <c r="AB259">
        <v>156.1</v>
      </c>
      <c r="AC259">
        <v>145.19999999999999</v>
      </c>
      <c r="AD259">
        <v>143.80000000000001</v>
      </c>
      <c r="AE259">
        <v>148.6</v>
      </c>
    </row>
    <row r="260" spans="1:31" x14ac:dyDescent="0.3">
      <c r="A260" t="s">
        <v>30</v>
      </c>
      <c r="B260">
        <v>2020</v>
      </c>
      <c r="C260" t="s">
        <v>37</v>
      </c>
      <c r="D260" s="12">
        <f t="shared" si="4"/>
        <v>43922</v>
      </c>
      <c r="E260">
        <v>147.19999999999999</v>
      </c>
      <c r="F260">
        <f t="shared" ref="E260:F265" si="5">AVERAGE(F251:F259)</f>
        <v>167.35555555555555</v>
      </c>
      <c r="G260">
        <v>146.9</v>
      </c>
      <c r="H260">
        <v>155.6</v>
      </c>
      <c r="I260">
        <v>137.1</v>
      </c>
      <c r="J260">
        <v>147.30000000000001</v>
      </c>
      <c r="K260">
        <v>162.69999999999999</v>
      </c>
      <c r="L260">
        <v>150.19999999999999</v>
      </c>
      <c r="M260">
        <v>119.8</v>
      </c>
      <c r="N260">
        <v>158.69999999999999</v>
      </c>
      <c r="O260">
        <v>139.19999999999999</v>
      </c>
      <c r="P260">
        <f t="shared" ref="P260:P265" si="6">AVERAGE(P251:P259)</f>
        <v>159.08888888888885</v>
      </c>
      <c r="Q260">
        <v>150.1</v>
      </c>
      <c r="R260">
        <f t="shared" ref="R260:U265" si="7">AVERAGE(R251:R259)</f>
        <v>170.56666666666666</v>
      </c>
      <c r="S260">
        <f t="shared" si="7"/>
        <v>150.41111111111113</v>
      </c>
      <c r="T260">
        <f t="shared" si="7"/>
        <v>140.9</v>
      </c>
      <c r="U260">
        <f t="shared" si="7"/>
        <v>149.01111111111109</v>
      </c>
      <c r="V260">
        <f>AVERAGE(V261:V262)</f>
        <v>155.6</v>
      </c>
      <c r="W260">
        <v>148.4</v>
      </c>
      <c r="X260">
        <f t="shared" ref="W260:X265" si="8">AVERAGE(X251:X259)</f>
        <v>146.14444444444445</v>
      </c>
      <c r="Y260">
        <v>154.30000000000001</v>
      </c>
      <c r="Z260">
        <f t="shared" ref="Z260:AE265" si="9">AVERAGE(Z251:Z259)</f>
        <v>130.56666666666666</v>
      </c>
      <c r="AA260">
        <f t="shared" si="9"/>
        <v>143.80000000000004</v>
      </c>
      <c r="AB260">
        <f t="shared" si="9"/>
        <v>156.66666666666666</v>
      </c>
      <c r="AC260">
        <f t="shared" si="9"/>
        <v>143.64444444444447</v>
      </c>
      <c r="AD260">
        <f t="shared" si="9"/>
        <v>143.48888888888888</v>
      </c>
      <c r="AE260">
        <f t="shared" si="9"/>
        <v>149.24444444444444</v>
      </c>
    </row>
    <row r="261" spans="1:31" x14ac:dyDescent="0.3">
      <c r="A261" t="s">
        <v>33</v>
      </c>
      <c r="B261">
        <v>2020</v>
      </c>
      <c r="C261" t="s">
        <v>37</v>
      </c>
      <c r="D261" s="12">
        <f t="shared" si="4"/>
        <v>43922</v>
      </c>
      <c r="E261">
        <v>151.80000000000001</v>
      </c>
      <c r="F261">
        <f t="shared" si="5"/>
        <v>167.36172839506173</v>
      </c>
      <c r="G261">
        <v>151.9</v>
      </c>
      <c r="H261">
        <v>155.5</v>
      </c>
      <c r="I261">
        <v>131.6</v>
      </c>
      <c r="J261">
        <v>152.9</v>
      </c>
      <c r="K261">
        <v>180</v>
      </c>
      <c r="L261">
        <v>150.80000000000001</v>
      </c>
      <c r="M261">
        <v>121.2</v>
      </c>
      <c r="N261">
        <v>154</v>
      </c>
      <c r="O261">
        <v>133.5</v>
      </c>
      <c r="P261">
        <f t="shared" si="6"/>
        <v>159.13209876543209</v>
      </c>
      <c r="Q261">
        <v>153.5</v>
      </c>
      <c r="R261">
        <f t="shared" si="7"/>
        <v>170.78518518518518</v>
      </c>
      <c r="S261">
        <f t="shared" si="7"/>
        <v>150.14567901234565</v>
      </c>
      <c r="T261">
        <f t="shared" si="7"/>
        <v>140.17777777777781</v>
      </c>
      <c r="U261">
        <f t="shared" si="7"/>
        <v>148.66790123456792</v>
      </c>
      <c r="V261">
        <v>155.6</v>
      </c>
      <c r="W261">
        <v>137.1</v>
      </c>
      <c r="X261">
        <f t="shared" si="8"/>
        <v>145.52716049382718</v>
      </c>
      <c r="Y261">
        <v>144.80000000000001</v>
      </c>
      <c r="Z261">
        <f t="shared" si="9"/>
        <v>129.92962962962963</v>
      </c>
      <c r="AA261">
        <f t="shared" si="9"/>
        <v>143.1</v>
      </c>
      <c r="AB261">
        <f t="shared" si="9"/>
        <v>156.10740740740741</v>
      </c>
      <c r="AC261">
        <f t="shared" si="9"/>
        <v>143.77160493827159</v>
      </c>
      <c r="AD261">
        <f t="shared" si="9"/>
        <v>142.97654320987652</v>
      </c>
      <c r="AE261">
        <f t="shared" si="9"/>
        <v>148.9493827160494</v>
      </c>
    </row>
    <row r="262" spans="1:31" x14ac:dyDescent="0.3">
      <c r="A262" t="s">
        <v>34</v>
      </c>
      <c r="B262">
        <v>2020</v>
      </c>
      <c r="C262" t="s">
        <v>37</v>
      </c>
      <c r="D262" s="12">
        <f t="shared" si="4"/>
        <v>43922</v>
      </c>
      <c r="E262">
        <v>148.69999999999999</v>
      </c>
      <c r="F262">
        <f t="shared" si="5"/>
        <v>167.3352537722908</v>
      </c>
      <c r="G262">
        <v>148.80000000000001</v>
      </c>
      <c r="H262">
        <v>155.6</v>
      </c>
      <c r="I262">
        <v>135.1</v>
      </c>
      <c r="J262">
        <v>149.9</v>
      </c>
      <c r="K262">
        <v>168.6</v>
      </c>
      <c r="L262">
        <v>150.4</v>
      </c>
      <c r="M262">
        <v>120.3</v>
      </c>
      <c r="N262">
        <v>157.1</v>
      </c>
      <c r="O262">
        <v>136.80000000000001</v>
      </c>
      <c r="P262">
        <f t="shared" si="6"/>
        <v>159.20233196159123</v>
      </c>
      <c r="Q262">
        <v>151.4</v>
      </c>
      <c r="R262">
        <f t="shared" si="7"/>
        <v>170.78353909465019</v>
      </c>
      <c r="S262">
        <f t="shared" si="7"/>
        <v>150.49519890260632</v>
      </c>
      <c r="T262">
        <f t="shared" si="7"/>
        <v>140.95308641975311</v>
      </c>
      <c r="U262">
        <f t="shared" si="7"/>
        <v>149.08655692729769</v>
      </c>
      <c r="V262">
        <v>155.6</v>
      </c>
      <c r="W262">
        <v>144.1</v>
      </c>
      <c r="X262">
        <f t="shared" si="8"/>
        <v>146.13017832647463</v>
      </c>
      <c r="Y262">
        <v>150.69999999999999</v>
      </c>
      <c r="Z262">
        <f t="shared" si="9"/>
        <v>130.3551440329218</v>
      </c>
      <c r="AA262">
        <f t="shared" si="9"/>
        <v>143.75555555555553</v>
      </c>
      <c r="AB262">
        <f t="shared" si="9"/>
        <v>156.55267489711935</v>
      </c>
      <c r="AC262">
        <f t="shared" si="9"/>
        <v>143.95733882030177</v>
      </c>
      <c r="AD262">
        <f t="shared" si="9"/>
        <v>143.48504801097394</v>
      </c>
      <c r="AE262">
        <f t="shared" si="9"/>
        <v>149.03264746227711</v>
      </c>
    </row>
    <row r="263" spans="1:31" x14ac:dyDescent="0.3">
      <c r="A263" t="s">
        <v>30</v>
      </c>
      <c r="B263">
        <v>2020</v>
      </c>
      <c r="C263" t="s">
        <v>38</v>
      </c>
      <c r="D263" s="12">
        <f t="shared" si="4"/>
        <v>43952</v>
      </c>
      <c r="E263">
        <f t="shared" si="5"/>
        <v>146.54444444444445</v>
      </c>
      <c r="F263">
        <f t="shared" si="5"/>
        <v>167.32805974698982</v>
      </c>
      <c r="G263">
        <f t="shared" ref="G263:G265" si="10">AVERAGE(G254:G262)</f>
        <v>149.77777777777777</v>
      </c>
      <c r="H263">
        <f t="shared" ref="H263:H265" si="11">AVERAGE(H254:H262)</f>
        <v>152.6</v>
      </c>
      <c r="I263">
        <f t="shared" ref="I263:I265" si="12">AVERAGE(I254:I262)</f>
        <v>132.03333333333333</v>
      </c>
      <c r="J263">
        <f t="shared" ref="J263:J265" si="13">AVERAGE(J254:J262)</f>
        <v>144.81111111111113</v>
      </c>
      <c r="K263">
        <f t="shared" ref="K263:K265" si="14">AVERAGE(K254:K262)</f>
        <v>167.26666666666665</v>
      </c>
      <c r="L263">
        <f t="shared" ref="L263:L265" si="15">AVERAGE(L254:L262)</f>
        <v>144.05555555555554</v>
      </c>
      <c r="M263">
        <f t="shared" ref="M263:M265" si="16">AVERAGE(M254:M262)</f>
        <v>115.86666666666666</v>
      </c>
      <c r="N263">
        <f t="shared" ref="N263:N265" si="17">AVERAGE(N254:N262)</f>
        <v>153.74444444444444</v>
      </c>
      <c r="O263">
        <f t="shared" ref="O263:O265" si="18">AVERAGE(O254:O262)</f>
        <v>136.25555555555556</v>
      </c>
      <c r="P263">
        <f t="shared" si="6"/>
        <v>159.26925773510138</v>
      </c>
      <c r="Q263">
        <f t="shared" ref="Q263:Q265" si="19">AVERAGE(Q254:Q262)</f>
        <v>150.46666666666667</v>
      </c>
      <c r="R263">
        <f t="shared" si="7"/>
        <v>170.95948788294467</v>
      </c>
      <c r="S263">
        <f t="shared" si="7"/>
        <v>150.49466544734034</v>
      </c>
      <c r="T263">
        <f t="shared" si="7"/>
        <v>140.89231824417007</v>
      </c>
      <c r="U263">
        <f t="shared" si="7"/>
        <v>149.07395214144188</v>
      </c>
      <c r="V263">
        <f t="shared" ref="V263:V266" si="20">AVERAGE(V264:V265)</f>
        <v>154.69999999999999</v>
      </c>
      <c r="W263">
        <f t="shared" si="8"/>
        <v>145.74444444444441</v>
      </c>
      <c r="X263">
        <f t="shared" ref="X263:X265" si="21">AVERAGE(X254:X262)</f>
        <v>146.12242036274961</v>
      </c>
      <c r="Y263">
        <f t="shared" ref="Y263:Y265" si="22">AVERAGE(Y254:Y262)</f>
        <v>150.67777777777778</v>
      </c>
      <c r="Z263">
        <f t="shared" si="9"/>
        <v>130.29460448102421</v>
      </c>
      <c r="AA263">
        <f t="shared" si="9"/>
        <v>143.86172839506173</v>
      </c>
      <c r="AB263">
        <f t="shared" si="9"/>
        <v>156.60297210791038</v>
      </c>
      <c r="AC263">
        <f t="shared" si="9"/>
        <v>144.14148757811313</v>
      </c>
      <c r="AD263">
        <f t="shared" si="9"/>
        <v>143.49449778997104</v>
      </c>
      <c r="AE263">
        <f t="shared" si="9"/>
        <v>148.90294162475232</v>
      </c>
    </row>
    <row r="264" spans="1:31" x14ac:dyDescent="0.3">
      <c r="A264" t="s">
        <v>33</v>
      </c>
      <c r="B264">
        <v>2020</v>
      </c>
      <c r="C264" t="s">
        <v>38</v>
      </c>
      <c r="D264" s="12">
        <f t="shared" si="4"/>
        <v>43952</v>
      </c>
      <c r="E264">
        <f t="shared" si="5"/>
        <v>146.80493827160495</v>
      </c>
      <c r="F264">
        <f t="shared" si="5"/>
        <v>167.30895527443312</v>
      </c>
      <c r="G264">
        <f t="shared" si="10"/>
        <v>149.65308641975309</v>
      </c>
      <c r="H264">
        <f t="shared" si="11"/>
        <v>152.78888888888889</v>
      </c>
      <c r="I264">
        <f t="shared" si="12"/>
        <v>131.84814814814814</v>
      </c>
      <c r="J264">
        <f t="shared" si="13"/>
        <v>145.26790123456789</v>
      </c>
      <c r="K264">
        <f t="shared" si="14"/>
        <v>167.50740740740741</v>
      </c>
      <c r="L264">
        <f t="shared" si="15"/>
        <v>144.30617283950616</v>
      </c>
      <c r="M264">
        <f t="shared" si="16"/>
        <v>116.17407407407407</v>
      </c>
      <c r="N264">
        <f t="shared" si="17"/>
        <v>153.84938271604938</v>
      </c>
      <c r="O264">
        <f t="shared" si="18"/>
        <v>135.8283950617284</v>
      </c>
      <c r="P264">
        <f t="shared" si="6"/>
        <v>159.27695303900151</v>
      </c>
      <c r="Q264">
        <f t="shared" si="19"/>
        <v>150.54074074074074</v>
      </c>
      <c r="R264">
        <f t="shared" si="7"/>
        <v>171.13276431438297</v>
      </c>
      <c r="S264">
        <f t="shared" si="7"/>
        <v>150.21629494148928</v>
      </c>
      <c r="T264">
        <f t="shared" si="7"/>
        <v>140.1581313824112</v>
      </c>
      <c r="U264">
        <f t="shared" si="7"/>
        <v>148.71550237937984</v>
      </c>
      <c r="V264">
        <f t="shared" si="20"/>
        <v>154.69999999999999</v>
      </c>
      <c r="W264">
        <f t="shared" si="8"/>
        <v>145.01604938271601</v>
      </c>
      <c r="X264">
        <f t="shared" si="21"/>
        <v>145.49157818083287</v>
      </c>
      <c r="Y264">
        <f t="shared" si="22"/>
        <v>150.06419753086416</v>
      </c>
      <c r="Z264">
        <f t="shared" si="9"/>
        <v>129.66067164558248</v>
      </c>
      <c r="AA264">
        <f t="shared" si="9"/>
        <v>143.13525377229084</v>
      </c>
      <c r="AB264">
        <f t="shared" si="9"/>
        <v>156.01441345323371</v>
      </c>
      <c r="AC264">
        <f t="shared" si="9"/>
        <v>144.22387508679233</v>
      </c>
      <c r="AD264">
        <f t="shared" si="9"/>
        <v>142.94944198885671</v>
      </c>
      <c r="AE264">
        <f t="shared" si="9"/>
        <v>148.73660180528037</v>
      </c>
    </row>
    <row r="265" spans="1:31" x14ac:dyDescent="0.3">
      <c r="A265" t="s">
        <v>34</v>
      </c>
      <c r="B265">
        <v>2020</v>
      </c>
      <c r="C265" t="s">
        <v>38</v>
      </c>
      <c r="D265" s="12">
        <f t="shared" si="4"/>
        <v>43952</v>
      </c>
      <c r="E265">
        <f t="shared" si="5"/>
        <v>146.8721536351166</v>
      </c>
      <c r="F265">
        <f t="shared" si="5"/>
        <v>167.27661697159232</v>
      </c>
      <c r="G265">
        <f t="shared" si="10"/>
        <v>149.27009602194786</v>
      </c>
      <c r="H265">
        <f t="shared" si="11"/>
        <v>153.02098765432098</v>
      </c>
      <c r="I265">
        <f t="shared" si="12"/>
        <v>132.34238683127575</v>
      </c>
      <c r="J265">
        <f t="shared" si="13"/>
        <v>145.50877914951991</v>
      </c>
      <c r="K265">
        <f t="shared" si="14"/>
        <v>165.93045267489711</v>
      </c>
      <c r="L265">
        <f t="shared" si="15"/>
        <v>144.82908093278462</v>
      </c>
      <c r="M265">
        <f t="shared" si="16"/>
        <v>116.34897119341564</v>
      </c>
      <c r="N265">
        <f t="shared" si="17"/>
        <v>154.2326474622771</v>
      </c>
      <c r="O265">
        <f t="shared" si="18"/>
        <v>136.30932784636488</v>
      </c>
      <c r="P265">
        <f t="shared" si="6"/>
        <v>159.30772559889056</v>
      </c>
      <c r="Q265">
        <f t="shared" si="19"/>
        <v>150.41193415637861</v>
      </c>
      <c r="R265">
        <f t="shared" si="7"/>
        <v>171.03640479375883</v>
      </c>
      <c r="S265">
        <f t="shared" si="7"/>
        <v>150.54032771276584</v>
      </c>
      <c r="T265">
        <f t="shared" si="7"/>
        <v>140.8979237582347</v>
      </c>
      <c r="U265">
        <f t="shared" si="7"/>
        <v>149.1061137548665</v>
      </c>
      <c r="V265">
        <f t="shared" si="20"/>
        <v>154.69999999999999</v>
      </c>
      <c r="W265">
        <f t="shared" si="8"/>
        <v>145.69561042524006</v>
      </c>
      <c r="X265">
        <f t="shared" si="21"/>
        <v>146.05730908981431</v>
      </c>
      <c r="Y265">
        <f t="shared" si="22"/>
        <v>150.69355281207132</v>
      </c>
      <c r="Z265">
        <f t="shared" si="9"/>
        <v>130.15630182842497</v>
      </c>
      <c r="AA265">
        <f t="shared" si="9"/>
        <v>143.73917085810089</v>
      </c>
      <c r="AB265">
        <f t="shared" si="9"/>
        <v>156.43823717025973</v>
      </c>
      <c r="AC265">
        <f t="shared" si="9"/>
        <v>144.30430565199148</v>
      </c>
      <c r="AD265">
        <f t="shared" si="9"/>
        <v>143.45493554317414</v>
      </c>
      <c r="AE265">
        <f t="shared" si="9"/>
        <v>148.85177978364482</v>
      </c>
    </row>
    <row r="266" spans="1:31" x14ac:dyDescent="0.3">
      <c r="A266" t="s">
        <v>30</v>
      </c>
      <c r="B266">
        <v>2020</v>
      </c>
      <c r="C266" t="s">
        <v>39</v>
      </c>
      <c r="D266" s="12">
        <f t="shared" si="4"/>
        <v>43983</v>
      </c>
      <c r="E266">
        <v>148.19999999999999</v>
      </c>
      <c r="F266">
        <v>190.3</v>
      </c>
      <c r="G266">
        <v>149.4</v>
      </c>
      <c r="H266">
        <v>153.30000000000001</v>
      </c>
      <c r="I266">
        <v>138.19999999999999</v>
      </c>
      <c r="J266">
        <v>143.19999999999999</v>
      </c>
      <c r="K266">
        <v>148.9</v>
      </c>
      <c r="L266">
        <v>150.30000000000001</v>
      </c>
      <c r="M266">
        <v>113.2</v>
      </c>
      <c r="N266">
        <v>159.80000000000001</v>
      </c>
      <c r="O266">
        <v>142.1</v>
      </c>
      <c r="P266">
        <v>161.80000000000001</v>
      </c>
      <c r="Q266">
        <v>152.30000000000001</v>
      </c>
      <c r="R266">
        <v>182.4</v>
      </c>
      <c r="S266">
        <v>154.69999999999999</v>
      </c>
      <c r="T266">
        <v>150</v>
      </c>
      <c r="U266">
        <v>154.1</v>
      </c>
      <c r="V266">
        <f t="shared" si="20"/>
        <v>154.69999999999999</v>
      </c>
      <c r="W266">
        <v>144.9</v>
      </c>
      <c r="X266">
        <v>151.69999999999999</v>
      </c>
      <c r="Y266">
        <v>158.19999999999999</v>
      </c>
      <c r="Z266">
        <v>141.4</v>
      </c>
      <c r="AA266">
        <v>153.19999999999999</v>
      </c>
      <c r="AB266">
        <v>161.80000000000001</v>
      </c>
      <c r="AC266">
        <v>151.19999999999999</v>
      </c>
      <c r="AD266">
        <v>151.69999999999999</v>
      </c>
      <c r="AE266">
        <v>152.69999999999999</v>
      </c>
    </row>
    <row r="267" spans="1:31" x14ac:dyDescent="0.3">
      <c r="A267" t="s">
        <v>33</v>
      </c>
      <c r="B267">
        <v>2020</v>
      </c>
      <c r="C267" t="s">
        <v>39</v>
      </c>
      <c r="D267" s="12">
        <f t="shared" si="4"/>
        <v>43983</v>
      </c>
      <c r="E267">
        <v>152.69999999999999</v>
      </c>
      <c r="F267">
        <v>197</v>
      </c>
      <c r="G267">
        <v>154.6</v>
      </c>
      <c r="H267">
        <v>153.4</v>
      </c>
      <c r="I267">
        <v>132.9</v>
      </c>
      <c r="J267">
        <v>151.80000000000001</v>
      </c>
      <c r="K267">
        <v>171.2</v>
      </c>
      <c r="L267">
        <v>152</v>
      </c>
      <c r="M267">
        <v>116.3</v>
      </c>
      <c r="N267">
        <v>158.80000000000001</v>
      </c>
      <c r="O267">
        <v>135.6</v>
      </c>
      <c r="P267">
        <v>161.69999999999999</v>
      </c>
      <c r="Q267">
        <v>157</v>
      </c>
      <c r="R267">
        <v>186.7</v>
      </c>
      <c r="S267">
        <v>149.1</v>
      </c>
      <c r="T267">
        <v>136.6</v>
      </c>
      <c r="U267">
        <v>147.19999999999999</v>
      </c>
      <c r="V267">
        <v>154.69999999999999</v>
      </c>
      <c r="W267">
        <v>137.1</v>
      </c>
      <c r="X267">
        <v>140.4</v>
      </c>
      <c r="Y267">
        <v>148.1</v>
      </c>
      <c r="Z267">
        <v>129.30000000000001</v>
      </c>
      <c r="AA267">
        <v>144.5</v>
      </c>
      <c r="AB267">
        <v>152.5</v>
      </c>
      <c r="AC267">
        <v>152.19999999999999</v>
      </c>
      <c r="AD267">
        <v>142</v>
      </c>
      <c r="AE267">
        <v>150.80000000000001</v>
      </c>
    </row>
    <row r="268" spans="1:31" x14ac:dyDescent="0.3">
      <c r="A268" t="s">
        <v>34</v>
      </c>
      <c r="B268">
        <v>2020</v>
      </c>
      <c r="C268" t="s">
        <v>39</v>
      </c>
      <c r="D268" s="12">
        <f t="shared" si="4"/>
        <v>43983</v>
      </c>
      <c r="E268">
        <v>149.6</v>
      </c>
      <c r="F268">
        <v>192.7</v>
      </c>
      <c r="G268">
        <v>151.4</v>
      </c>
      <c r="H268">
        <v>153.30000000000001</v>
      </c>
      <c r="I268">
        <v>136.30000000000001</v>
      </c>
      <c r="J268">
        <v>147.19999999999999</v>
      </c>
      <c r="K268">
        <v>156.5</v>
      </c>
      <c r="L268">
        <v>150.9</v>
      </c>
      <c r="M268">
        <v>114.2</v>
      </c>
      <c r="N268">
        <v>159.5</v>
      </c>
      <c r="O268">
        <v>139.4</v>
      </c>
      <c r="P268">
        <v>161.80000000000001</v>
      </c>
      <c r="Q268">
        <v>154</v>
      </c>
      <c r="R268">
        <v>183.5</v>
      </c>
      <c r="S268">
        <v>152.5</v>
      </c>
      <c r="T268">
        <v>144.4</v>
      </c>
      <c r="U268">
        <v>151.4</v>
      </c>
      <c r="V268">
        <v>154.69999999999999</v>
      </c>
      <c r="W268">
        <v>141.9</v>
      </c>
      <c r="X268">
        <v>146.4</v>
      </c>
      <c r="Y268">
        <v>154.4</v>
      </c>
      <c r="Z268">
        <v>135</v>
      </c>
      <c r="AA268">
        <v>148.30000000000001</v>
      </c>
      <c r="AB268">
        <v>156.4</v>
      </c>
      <c r="AC268">
        <v>151.6</v>
      </c>
      <c r="AD268">
        <v>147</v>
      </c>
      <c r="AE268">
        <v>151.80000000000001</v>
      </c>
    </row>
    <row r="269" spans="1:31" x14ac:dyDescent="0.3">
      <c r="A269" t="s">
        <v>30</v>
      </c>
      <c r="B269">
        <v>2020</v>
      </c>
      <c r="C269" t="s">
        <v>40</v>
      </c>
      <c r="D269" s="12">
        <f t="shared" si="4"/>
        <v>44013</v>
      </c>
      <c r="E269">
        <v>148.19999999999999</v>
      </c>
      <c r="F269">
        <v>190.3</v>
      </c>
      <c r="G269">
        <v>149.4</v>
      </c>
      <c r="H269">
        <v>153.30000000000001</v>
      </c>
      <c r="I269">
        <v>138.19999999999999</v>
      </c>
      <c r="J269">
        <v>143.19999999999999</v>
      </c>
      <c r="K269">
        <v>148.9</v>
      </c>
      <c r="L269">
        <v>150.30000000000001</v>
      </c>
      <c r="M269">
        <v>113.2</v>
      </c>
      <c r="N269">
        <v>159.80000000000001</v>
      </c>
      <c r="O269">
        <v>142.1</v>
      </c>
      <c r="P269">
        <v>161.80000000000001</v>
      </c>
      <c r="Q269">
        <v>152.30000000000001</v>
      </c>
      <c r="R269">
        <v>182.4</v>
      </c>
      <c r="S269">
        <v>154.69999999999999</v>
      </c>
      <c r="T269">
        <v>150</v>
      </c>
      <c r="U269">
        <v>154.1</v>
      </c>
      <c r="V269">
        <f>AVERAGE(V270:V271)</f>
        <v>154.69999999999999</v>
      </c>
      <c r="W269">
        <v>144.9</v>
      </c>
      <c r="X269">
        <v>151.69999999999999</v>
      </c>
      <c r="Y269">
        <v>158.19999999999999</v>
      </c>
      <c r="Z269">
        <v>141.4</v>
      </c>
      <c r="AA269">
        <v>153.19999999999999</v>
      </c>
      <c r="AB269">
        <v>161.80000000000001</v>
      </c>
      <c r="AC269">
        <v>151.19999999999999</v>
      </c>
      <c r="AD269">
        <v>151.69999999999999</v>
      </c>
      <c r="AE269">
        <v>152.69999999999999</v>
      </c>
    </row>
    <row r="270" spans="1:31" x14ac:dyDescent="0.3">
      <c r="A270" t="s">
        <v>33</v>
      </c>
      <c r="B270">
        <v>2020</v>
      </c>
      <c r="C270" t="s">
        <v>40</v>
      </c>
      <c r="D270" s="12">
        <f t="shared" si="4"/>
        <v>44013</v>
      </c>
      <c r="E270">
        <v>152.69999999999999</v>
      </c>
      <c r="F270">
        <v>197</v>
      </c>
      <c r="G270">
        <v>154.6</v>
      </c>
      <c r="H270">
        <v>153.4</v>
      </c>
      <c r="I270">
        <v>132.9</v>
      </c>
      <c r="J270">
        <v>151.80000000000001</v>
      </c>
      <c r="K270">
        <v>171.2</v>
      </c>
      <c r="L270">
        <v>152</v>
      </c>
      <c r="M270">
        <v>116.3</v>
      </c>
      <c r="N270">
        <v>158.80000000000001</v>
      </c>
      <c r="O270">
        <v>135.6</v>
      </c>
      <c r="P270">
        <v>161.69999999999999</v>
      </c>
      <c r="Q270">
        <v>157</v>
      </c>
      <c r="R270">
        <v>186.7</v>
      </c>
      <c r="S270">
        <v>149.1</v>
      </c>
      <c r="T270">
        <v>136.6</v>
      </c>
      <c r="U270">
        <v>147.19999999999999</v>
      </c>
      <c r="V270">
        <v>154.69999999999999</v>
      </c>
      <c r="W270">
        <v>137.1</v>
      </c>
      <c r="X270">
        <v>140.4</v>
      </c>
      <c r="Y270">
        <v>148.1</v>
      </c>
      <c r="Z270">
        <v>129.30000000000001</v>
      </c>
      <c r="AA270">
        <v>144.5</v>
      </c>
      <c r="AB270">
        <v>152.5</v>
      </c>
      <c r="AC270">
        <v>152.19999999999999</v>
      </c>
      <c r="AD270">
        <v>142</v>
      </c>
      <c r="AE270">
        <v>150.80000000000001</v>
      </c>
    </row>
    <row r="271" spans="1:31" x14ac:dyDescent="0.3">
      <c r="A271" t="s">
        <v>34</v>
      </c>
      <c r="B271">
        <v>2020</v>
      </c>
      <c r="C271" t="s">
        <v>40</v>
      </c>
      <c r="D271" s="12">
        <f t="shared" si="4"/>
        <v>44013</v>
      </c>
      <c r="E271">
        <v>149.6</v>
      </c>
      <c r="F271">
        <v>192.7</v>
      </c>
      <c r="G271">
        <v>151.4</v>
      </c>
      <c r="H271">
        <v>153.30000000000001</v>
      </c>
      <c r="I271">
        <v>136.30000000000001</v>
      </c>
      <c r="J271">
        <v>147.19999999999999</v>
      </c>
      <c r="K271">
        <v>156.5</v>
      </c>
      <c r="L271">
        <v>150.9</v>
      </c>
      <c r="M271">
        <v>114.2</v>
      </c>
      <c r="N271">
        <v>159.5</v>
      </c>
      <c r="O271">
        <v>139.4</v>
      </c>
      <c r="P271">
        <v>161.80000000000001</v>
      </c>
      <c r="Q271">
        <v>154</v>
      </c>
      <c r="R271">
        <v>183.5</v>
      </c>
      <c r="S271">
        <v>152.5</v>
      </c>
      <c r="T271">
        <v>144.4</v>
      </c>
      <c r="U271">
        <v>151.4</v>
      </c>
      <c r="V271">
        <v>154.69999999999999</v>
      </c>
      <c r="W271">
        <v>141.9</v>
      </c>
      <c r="X271">
        <v>146.4</v>
      </c>
      <c r="Y271">
        <v>154.4</v>
      </c>
      <c r="Z271">
        <v>135</v>
      </c>
      <c r="AA271">
        <v>148.30000000000001</v>
      </c>
      <c r="AB271">
        <v>156.4</v>
      </c>
      <c r="AC271">
        <v>151.6</v>
      </c>
      <c r="AD271">
        <v>147</v>
      </c>
      <c r="AE271">
        <v>151.80000000000001</v>
      </c>
    </row>
    <row r="272" spans="1:31" x14ac:dyDescent="0.3">
      <c r="A272" t="s">
        <v>30</v>
      </c>
      <c r="B272">
        <v>2020</v>
      </c>
      <c r="C272" t="s">
        <v>41</v>
      </c>
      <c r="D272" s="12">
        <f t="shared" si="4"/>
        <v>44044</v>
      </c>
      <c r="E272">
        <v>147.6</v>
      </c>
      <c r="F272">
        <v>187.2</v>
      </c>
      <c r="G272">
        <v>148.4</v>
      </c>
      <c r="H272">
        <v>153.30000000000001</v>
      </c>
      <c r="I272">
        <v>139.80000000000001</v>
      </c>
      <c r="J272">
        <v>146.9</v>
      </c>
      <c r="K272">
        <v>171</v>
      </c>
      <c r="L272">
        <v>149.9</v>
      </c>
      <c r="M272">
        <v>114.2</v>
      </c>
      <c r="N272">
        <v>160</v>
      </c>
      <c r="O272">
        <v>143.5</v>
      </c>
      <c r="P272">
        <v>161.5</v>
      </c>
      <c r="Q272">
        <v>155.30000000000001</v>
      </c>
      <c r="R272">
        <v>180.9</v>
      </c>
      <c r="S272">
        <v>155.1</v>
      </c>
      <c r="T272">
        <v>149.30000000000001</v>
      </c>
      <c r="U272">
        <v>154.30000000000001</v>
      </c>
      <c r="V272">
        <f>AVERAGE(V273:V274)</f>
        <v>155.5</v>
      </c>
      <c r="W272">
        <v>145.80000000000001</v>
      </c>
      <c r="X272">
        <v>151.9</v>
      </c>
      <c r="Y272">
        <v>158.80000000000001</v>
      </c>
      <c r="Z272">
        <v>143.6</v>
      </c>
      <c r="AA272">
        <v>152.19999999999999</v>
      </c>
      <c r="AB272">
        <v>162.69999999999999</v>
      </c>
      <c r="AC272">
        <v>153.6</v>
      </c>
      <c r="AD272">
        <v>153</v>
      </c>
      <c r="AE272">
        <v>154.69999999999999</v>
      </c>
    </row>
    <row r="273" spans="1:31" x14ac:dyDescent="0.3">
      <c r="A273" t="s">
        <v>33</v>
      </c>
      <c r="B273">
        <v>2020</v>
      </c>
      <c r="C273" t="s">
        <v>41</v>
      </c>
      <c r="D273" s="12">
        <f t="shared" si="4"/>
        <v>44044</v>
      </c>
      <c r="E273">
        <v>151.6</v>
      </c>
      <c r="F273">
        <v>197.8</v>
      </c>
      <c r="G273">
        <v>154.5</v>
      </c>
      <c r="H273">
        <v>153.4</v>
      </c>
      <c r="I273">
        <v>133.4</v>
      </c>
      <c r="J273">
        <v>154.5</v>
      </c>
      <c r="K273">
        <v>191.9</v>
      </c>
      <c r="L273">
        <v>151.30000000000001</v>
      </c>
      <c r="M273">
        <v>116.8</v>
      </c>
      <c r="N273">
        <v>160</v>
      </c>
      <c r="O273">
        <v>136.5</v>
      </c>
      <c r="P273">
        <v>163.30000000000001</v>
      </c>
      <c r="Q273">
        <v>159.9</v>
      </c>
      <c r="R273">
        <v>187.2</v>
      </c>
      <c r="S273">
        <v>150</v>
      </c>
      <c r="T273">
        <v>135.19999999999999</v>
      </c>
      <c r="U273">
        <v>147.80000000000001</v>
      </c>
      <c r="V273">
        <v>155.5</v>
      </c>
      <c r="W273">
        <v>138.30000000000001</v>
      </c>
      <c r="X273">
        <v>144.5</v>
      </c>
      <c r="Y273">
        <v>148.69999999999999</v>
      </c>
      <c r="Z273">
        <v>133.9</v>
      </c>
      <c r="AA273">
        <v>141.19999999999999</v>
      </c>
      <c r="AB273">
        <v>155.5</v>
      </c>
      <c r="AC273">
        <v>155.19999999999999</v>
      </c>
      <c r="AD273">
        <v>144.80000000000001</v>
      </c>
      <c r="AE273">
        <v>152.9</v>
      </c>
    </row>
    <row r="274" spans="1:31" x14ac:dyDescent="0.3">
      <c r="A274" t="s">
        <v>34</v>
      </c>
      <c r="B274">
        <v>2020</v>
      </c>
      <c r="C274" t="s">
        <v>41</v>
      </c>
      <c r="D274" s="12">
        <f t="shared" si="4"/>
        <v>44044</v>
      </c>
      <c r="E274">
        <v>148.9</v>
      </c>
      <c r="F274">
        <v>190.9</v>
      </c>
      <c r="G274">
        <v>150.80000000000001</v>
      </c>
      <c r="H274">
        <v>153.30000000000001</v>
      </c>
      <c r="I274">
        <v>137.4</v>
      </c>
      <c r="J274">
        <v>150.4</v>
      </c>
      <c r="K274">
        <v>178.1</v>
      </c>
      <c r="L274">
        <v>150.4</v>
      </c>
      <c r="M274">
        <v>115.1</v>
      </c>
      <c r="N274">
        <v>160</v>
      </c>
      <c r="O274">
        <v>140.6</v>
      </c>
      <c r="P274">
        <v>162.30000000000001</v>
      </c>
      <c r="Q274">
        <v>157</v>
      </c>
      <c r="R274">
        <v>182.6</v>
      </c>
      <c r="S274">
        <v>153.1</v>
      </c>
      <c r="T274">
        <v>143.4</v>
      </c>
      <c r="U274">
        <v>151.69999999999999</v>
      </c>
      <c r="V274">
        <v>155.5</v>
      </c>
      <c r="W274">
        <v>143</v>
      </c>
      <c r="X274">
        <v>148.4</v>
      </c>
      <c r="Y274">
        <v>155</v>
      </c>
      <c r="Z274">
        <v>138.5</v>
      </c>
      <c r="AA274">
        <v>146</v>
      </c>
      <c r="AB274">
        <v>158.5</v>
      </c>
      <c r="AC274">
        <v>154.30000000000001</v>
      </c>
      <c r="AD274">
        <v>149</v>
      </c>
      <c r="AE274">
        <v>153.9</v>
      </c>
    </row>
    <row r="275" spans="1:31" x14ac:dyDescent="0.3">
      <c r="A275" t="s">
        <v>30</v>
      </c>
      <c r="B275">
        <v>2020</v>
      </c>
      <c r="C275" t="s">
        <v>42</v>
      </c>
      <c r="D275" s="12">
        <f t="shared" si="4"/>
        <v>44075</v>
      </c>
      <c r="E275">
        <v>146.9</v>
      </c>
      <c r="F275">
        <v>183.9</v>
      </c>
      <c r="G275">
        <v>149.5</v>
      </c>
      <c r="H275">
        <v>153.4</v>
      </c>
      <c r="I275">
        <v>140.4</v>
      </c>
      <c r="J275">
        <v>147</v>
      </c>
      <c r="K275">
        <v>178.8</v>
      </c>
      <c r="L275">
        <v>149.30000000000001</v>
      </c>
      <c r="M275">
        <v>115.1</v>
      </c>
      <c r="N275">
        <v>160</v>
      </c>
      <c r="O275">
        <v>145.4</v>
      </c>
      <c r="P275">
        <v>161.6</v>
      </c>
      <c r="Q275">
        <v>156.1</v>
      </c>
      <c r="R275">
        <v>182.9</v>
      </c>
      <c r="S275">
        <v>155.4</v>
      </c>
      <c r="T275">
        <v>149.9</v>
      </c>
      <c r="U275">
        <v>154.6</v>
      </c>
      <c r="V275">
        <f>AVERAGE(V276:V277)</f>
        <v>156.30000000000001</v>
      </c>
      <c r="W275">
        <v>146.4</v>
      </c>
      <c r="X275">
        <v>151.6</v>
      </c>
      <c r="Y275">
        <v>159.1</v>
      </c>
      <c r="Z275">
        <v>144.6</v>
      </c>
      <c r="AA275">
        <v>152.80000000000001</v>
      </c>
      <c r="AB275">
        <v>161.1</v>
      </c>
      <c r="AC275">
        <v>157.4</v>
      </c>
      <c r="AD275">
        <v>153.69999999999999</v>
      </c>
      <c r="AE275">
        <v>155.4</v>
      </c>
    </row>
    <row r="276" spans="1:31" x14ac:dyDescent="0.3">
      <c r="A276" t="s">
        <v>33</v>
      </c>
      <c r="B276">
        <v>2020</v>
      </c>
      <c r="C276" t="s">
        <v>42</v>
      </c>
      <c r="D276" s="12">
        <f t="shared" si="4"/>
        <v>44075</v>
      </c>
      <c r="E276">
        <v>151.5</v>
      </c>
      <c r="F276">
        <v>193.1</v>
      </c>
      <c r="G276">
        <v>157.30000000000001</v>
      </c>
      <c r="H276">
        <v>153.9</v>
      </c>
      <c r="I276">
        <v>134.4</v>
      </c>
      <c r="J276">
        <v>155.4</v>
      </c>
      <c r="K276">
        <v>202</v>
      </c>
      <c r="L276">
        <v>150.80000000000001</v>
      </c>
      <c r="M276">
        <v>118.9</v>
      </c>
      <c r="N276">
        <v>160.9</v>
      </c>
      <c r="O276">
        <v>137.69999999999999</v>
      </c>
      <c r="P276">
        <v>164.4</v>
      </c>
      <c r="Q276">
        <v>161.30000000000001</v>
      </c>
      <c r="R276">
        <v>188.7</v>
      </c>
      <c r="S276">
        <v>150.19999999999999</v>
      </c>
      <c r="T276">
        <v>136.30000000000001</v>
      </c>
      <c r="U276">
        <v>148.1</v>
      </c>
      <c r="V276">
        <v>156.30000000000001</v>
      </c>
      <c r="W276">
        <v>137.19999999999999</v>
      </c>
      <c r="X276">
        <v>145.4</v>
      </c>
      <c r="Y276">
        <v>150</v>
      </c>
      <c r="Z276">
        <v>135.1</v>
      </c>
      <c r="AA276">
        <v>141.80000000000001</v>
      </c>
      <c r="AB276">
        <v>154.9</v>
      </c>
      <c r="AC276">
        <v>159.80000000000001</v>
      </c>
      <c r="AD276">
        <v>146</v>
      </c>
      <c r="AE276">
        <v>154</v>
      </c>
    </row>
    <row r="277" spans="1:31" x14ac:dyDescent="0.3">
      <c r="A277" t="s">
        <v>34</v>
      </c>
      <c r="B277">
        <v>2020</v>
      </c>
      <c r="C277" t="s">
        <v>42</v>
      </c>
      <c r="D277" s="12">
        <f t="shared" si="4"/>
        <v>44075</v>
      </c>
      <c r="E277">
        <v>148.4</v>
      </c>
      <c r="F277">
        <v>187.1</v>
      </c>
      <c r="G277">
        <v>152.5</v>
      </c>
      <c r="H277">
        <v>153.6</v>
      </c>
      <c r="I277">
        <v>138.19999999999999</v>
      </c>
      <c r="J277">
        <v>150.9</v>
      </c>
      <c r="K277">
        <v>186.7</v>
      </c>
      <c r="L277">
        <v>149.80000000000001</v>
      </c>
      <c r="M277">
        <v>116.4</v>
      </c>
      <c r="N277">
        <v>160.30000000000001</v>
      </c>
      <c r="O277">
        <v>142.19999999999999</v>
      </c>
      <c r="P277">
        <v>162.9</v>
      </c>
      <c r="Q277">
        <v>158</v>
      </c>
      <c r="R277">
        <v>184.4</v>
      </c>
      <c r="S277">
        <v>153.4</v>
      </c>
      <c r="T277">
        <v>144.30000000000001</v>
      </c>
      <c r="U277">
        <v>152</v>
      </c>
      <c r="V277">
        <v>156.30000000000001</v>
      </c>
      <c r="W277">
        <v>142.9</v>
      </c>
      <c r="X277">
        <v>148.69999999999999</v>
      </c>
      <c r="Y277">
        <v>155.6</v>
      </c>
      <c r="Z277">
        <v>139.6</v>
      </c>
      <c r="AA277">
        <v>146.6</v>
      </c>
      <c r="AB277">
        <v>157.5</v>
      </c>
      <c r="AC277">
        <v>158.4</v>
      </c>
      <c r="AD277">
        <v>150</v>
      </c>
      <c r="AE277">
        <v>154.69999999999999</v>
      </c>
    </row>
    <row r="278" spans="1:31" x14ac:dyDescent="0.3">
      <c r="A278" t="s">
        <v>30</v>
      </c>
      <c r="B278">
        <v>2020</v>
      </c>
      <c r="C278" t="s">
        <v>43</v>
      </c>
      <c r="D278" s="12">
        <f t="shared" si="4"/>
        <v>44105</v>
      </c>
      <c r="E278">
        <v>146</v>
      </c>
      <c r="F278">
        <v>186.3</v>
      </c>
      <c r="G278">
        <v>159.19999999999999</v>
      </c>
      <c r="H278">
        <v>153.6</v>
      </c>
      <c r="I278">
        <v>142.6</v>
      </c>
      <c r="J278">
        <v>147.19999999999999</v>
      </c>
      <c r="K278">
        <v>200.6</v>
      </c>
      <c r="L278">
        <v>150.30000000000001</v>
      </c>
      <c r="M278">
        <v>115.3</v>
      </c>
      <c r="N278">
        <v>160.9</v>
      </c>
      <c r="O278">
        <v>147.4</v>
      </c>
      <c r="P278">
        <v>161.9</v>
      </c>
      <c r="Q278">
        <v>159.6</v>
      </c>
      <c r="R278">
        <v>182.7</v>
      </c>
      <c r="S278">
        <v>155.69999999999999</v>
      </c>
      <c r="T278">
        <v>150.6</v>
      </c>
      <c r="U278">
        <v>155</v>
      </c>
      <c r="V278">
        <f>AVERAGE(V279:V280)</f>
        <v>156.5</v>
      </c>
      <c r="W278">
        <v>146.80000000000001</v>
      </c>
      <c r="X278">
        <v>152</v>
      </c>
      <c r="Y278">
        <v>159.5</v>
      </c>
      <c r="Z278">
        <v>146.4</v>
      </c>
      <c r="AA278">
        <v>152.4</v>
      </c>
      <c r="AB278">
        <v>162.5</v>
      </c>
      <c r="AC278">
        <v>156.19999999999999</v>
      </c>
      <c r="AD278">
        <v>154.30000000000001</v>
      </c>
      <c r="AE278">
        <v>157.5</v>
      </c>
    </row>
    <row r="279" spans="1:31" x14ac:dyDescent="0.3">
      <c r="A279" t="s">
        <v>33</v>
      </c>
      <c r="B279">
        <v>2020</v>
      </c>
      <c r="C279" t="s">
        <v>43</v>
      </c>
      <c r="D279" s="12">
        <f t="shared" si="4"/>
        <v>44105</v>
      </c>
      <c r="E279">
        <v>150.6</v>
      </c>
      <c r="F279">
        <v>193.7</v>
      </c>
      <c r="G279">
        <v>164.8</v>
      </c>
      <c r="H279">
        <v>153.69999999999999</v>
      </c>
      <c r="I279">
        <v>135.69999999999999</v>
      </c>
      <c r="J279">
        <v>155.69999999999999</v>
      </c>
      <c r="K279">
        <v>226</v>
      </c>
      <c r="L279">
        <v>152.19999999999999</v>
      </c>
      <c r="M279">
        <v>118.1</v>
      </c>
      <c r="N279">
        <v>161.30000000000001</v>
      </c>
      <c r="O279">
        <v>139.19999999999999</v>
      </c>
      <c r="P279">
        <v>164.8</v>
      </c>
      <c r="Q279">
        <v>164.4</v>
      </c>
      <c r="R279">
        <v>188.7</v>
      </c>
      <c r="S279">
        <v>150.5</v>
      </c>
      <c r="T279">
        <v>136.1</v>
      </c>
      <c r="U279">
        <v>148.30000000000001</v>
      </c>
      <c r="V279">
        <v>156.5</v>
      </c>
      <c r="W279">
        <v>137.1</v>
      </c>
      <c r="X279">
        <v>145.1</v>
      </c>
      <c r="Y279">
        <v>151</v>
      </c>
      <c r="Z279">
        <v>135.4</v>
      </c>
      <c r="AA279">
        <v>142</v>
      </c>
      <c r="AB279">
        <v>155.69999999999999</v>
      </c>
      <c r="AC279">
        <v>158.1</v>
      </c>
      <c r="AD279">
        <v>146.19999999999999</v>
      </c>
      <c r="AE279">
        <v>155.19999999999999</v>
      </c>
    </row>
    <row r="280" spans="1:31" x14ac:dyDescent="0.3">
      <c r="A280" t="s">
        <v>34</v>
      </c>
      <c r="B280">
        <v>2020</v>
      </c>
      <c r="C280" t="s">
        <v>43</v>
      </c>
      <c r="D280" s="12">
        <f t="shared" si="4"/>
        <v>44105</v>
      </c>
      <c r="E280">
        <v>147.5</v>
      </c>
      <c r="F280">
        <v>188.9</v>
      </c>
      <c r="G280">
        <v>161.4</v>
      </c>
      <c r="H280">
        <v>153.6</v>
      </c>
      <c r="I280">
        <v>140.1</v>
      </c>
      <c r="J280">
        <v>151.19999999999999</v>
      </c>
      <c r="K280">
        <v>209.2</v>
      </c>
      <c r="L280">
        <v>150.9</v>
      </c>
      <c r="M280">
        <v>116.2</v>
      </c>
      <c r="N280">
        <v>161</v>
      </c>
      <c r="O280">
        <v>144</v>
      </c>
      <c r="P280">
        <v>163.19999999999999</v>
      </c>
      <c r="Q280">
        <v>161.4</v>
      </c>
      <c r="R280">
        <v>184.3</v>
      </c>
      <c r="S280">
        <v>153.69999999999999</v>
      </c>
      <c r="T280">
        <v>144.6</v>
      </c>
      <c r="U280">
        <v>152.30000000000001</v>
      </c>
      <c r="V280">
        <v>156.5</v>
      </c>
      <c r="W280">
        <v>143.1</v>
      </c>
      <c r="X280">
        <v>148.69999999999999</v>
      </c>
      <c r="Y280">
        <v>156.30000000000001</v>
      </c>
      <c r="Z280">
        <v>140.6</v>
      </c>
      <c r="AA280">
        <v>146.5</v>
      </c>
      <c r="AB280">
        <v>158.5</v>
      </c>
      <c r="AC280">
        <v>157</v>
      </c>
      <c r="AD280">
        <v>150.4</v>
      </c>
      <c r="AE280">
        <v>156.4</v>
      </c>
    </row>
    <row r="281" spans="1:31" x14ac:dyDescent="0.3">
      <c r="A281" t="s">
        <v>30</v>
      </c>
      <c r="B281">
        <v>2020</v>
      </c>
      <c r="C281" t="s">
        <v>45</v>
      </c>
      <c r="D281" s="12">
        <f t="shared" si="4"/>
        <v>44136</v>
      </c>
      <c r="E281">
        <v>145.4</v>
      </c>
      <c r="F281">
        <v>188.6</v>
      </c>
      <c r="G281">
        <v>171.6</v>
      </c>
      <c r="H281">
        <v>153.80000000000001</v>
      </c>
      <c r="I281">
        <v>145.4</v>
      </c>
      <c r="J281">
        <v>146.5</v>
      </c>
      <c r="K281">
        <v>222.2</v>
      </c>
      <c r="L281">
        <v>155.9</v>
      </c>
      <c r="M281">
        <v>114.9</v>
      </c>
      <c r="N281">
        <v>162</v>
      </c>
      <c r="O281">
        <v>150</v>
      </c>
      <c r="P281">
        <v>162.69999999999999</v>
      </c>
      <c r="Q281">
        <v>163.4</v>
      </c>
      <c r="R281">
        <v>183.4</v>
      </c>
      <c r="S281">
        <v>156.30000000000001</v>
      </c>
      <c r="T281">
        <v>151</v>
      </c>
      <c r="U281">
        <v>155.5</v>
      </c>
      <c r="V281">
        <f>AVERAGE(V282:V283)</f>
        <v>158</v>
      </c>
      <c r="W281">
        <v>147.5</v>
      </c>
      <c r="X281">
        <v>152.80000000000001</v>
      </c>
      <c r="Y281">
        <v>160.4</v>
      </c>
      <c r="Z281">
        <v>146.1</v>
      </c>
      <c r="AA281">
        <v>153.6</v>
      </c>
      <c r="AB281">
        <v>161.6</v>
      </c>
      <c r="AC281">
        <v>156.19999999999999</v>
      </c>
      <c r="AD281">
        <v>154.5</v>
      </c>
      <c r="AE281">
        <v>159.80000000000001</v>
      </c>
    </row>
    <row r="282" spans="1:31" x14ac:dyDescent="0.3">
      <c r="A282" t="s">
        <v>33</v>
      </c>
      <c r="B282">
        <v>2020</v>
      </c>
      <c r="C282" t="s">
        <v>45</v>
      </c>
      <c r="D282" s="12">
        <f t="shared" si="4"/>
        <v>44136</v>
      </c>
      <c r="E282">
        <v>149.69999999999999</v>
      </c>
      <c r="F282">
        <v>195.5</v>
      </c>
      <c r="G282">
        <v>176.9</v>
      </c>
      <c r="H282">
        <v>153.9</v>
      </c>
      <c r="I282">
        <v>138</v>
      </c>
      <c r="J282">
        <v>150.5</v>
      </c>
      <c r="K282">
        <v>245.3</v>
      </c>
      <c r="L282">
        <v>158.69999999999999</v>
      </c>
      <c r="M282">
        <v>117.2</v>
      </c>
      <c r="N282">
        <v>161.4</v>
      </c>
      <c r="O282">
        <v>141.5</v>
      </c>
      <c r="P282">
        <v>165.1</v>
      </c>
      <c r="Q282">
        <v>167</v>
      </c>
      <c r="R282">
        <v>188.8</v>
      </c>
      <c r="S282">
        <v>151.1</v>
      </c>
      <c r="T282">
        <v>136.4</v>
      </c>
      <c r="U282">
        <v>148.80000000000001</v>
      </c>
      <c r="V282">
        <v>158</v>
      </c>
      <c r="W282">
        <v>137.30000000000001</v>
      </c>
      <c r="X282">
        <v>145.1</v>
      </c>
      <c r="Y282">
        <v>152</v>
      </c>
      <c r="Z282">
        <v>135.19999999999999</v>
      </c>
      <c r="AA282">
        <v>144.4</v>
      </c>
      <c r="AB282">
        <v>156.4</v>
      </c>
      <c r="AC282">
        <v>157.9</v>
      </c>
      <c r="AD282">
        <v>146.6</v>
      </c>
      <c r="AE282">
        <v>156.69999999999999</v>
      </c>
    </row>
    <row r="283" spans="1:31" x14ac:dyDescent="0.3">
      <c r="A283" t="s">
        <v>34</v>
      </c>
      <c r="B283">
        <v>2020</v>
      </c>
      <c r="C283" t="s">
        <v>45</v>
      </c>
      <c r="D283" s="12">
        <f t="shared" si="4"/>
        <v>44136</v>
      </c>
      <c r="E283">
        <v>146.80000000000001</v>
      </c>
      <c r="F283">
        <v>191</v>
      </c>
      <c r="G283">
        <v>173.6</v>
      </c>
      <c r="H283">
        <v>153.80000000000001</v>
      </c>
      <c r="I283">
        <v>142.69999999999999</v>
      </c>
      <c r="J283">
        <v>148.4</v>
      </c>
      <c r="K283">
        <v>230</v>
      </c>
      <c r="L283">
        <v>156.80000000000001</v>
      </c>
      <c r="M283">
        <v>115.7</v>
      </c>
      <c r="N283">
        <v>161.80000000000001</v>
      </c>
      <c r="O283">
        <v>146.5</v>
      </c>
      <c r="P283">
        <v>163.80000000000001</v>
      </c>
      <c r="Q283">
        <v>164.7</v>
      </c>
      <c r="R283">
        <v>184.8</v>
      </c>
      <c r="S283">
        <v>154.30000000000001</v>
      </c>
      <c r="T283">
        <v>144.9</v>
      </c>
      <c r="U283">
        <v>152.80000000000001</v>
      </c>
      <c r="V283">
        <v>158</v>
      </c>
      <c r="W283">
        <v>143.6</v>
      </c>
      <c r="X283">
        <v>149.19999999999999</v>
      </c>
      <c r="Y283">
        <v>157.19999999999999</v>
      </c>
      <c r="Z283">
        <v>140.4</v>
      </c>
      <c r="AA283">
        <v>148.4</v>
      </c>
      <c r="AB283">
        <v>158.6</v>
      </c>
      <c r="AC283">
        <v>156.9</v>
      </c>
      <c r="AD283">
        <v>150.69999999999999</v>
      </c>
      <c r="AE283">
        <v>158.4</v>
      </c>
    </row>
    <row r="284" spans="1:31" x14ac:dyDescent="0.3">
      <c r="A284" t="s">
        <v>30</v>
      </c>
      <c r="B284">
        <v>2020</v>
      </c>
      <c r="C284" t="s">
        <v>46</v>
      </c>
      <c r="D284" s="12">
        <f t="shared" si="4"/>
        <v>44166</v>
      </c>
      <c r="E284">
        <v>144.6</v>
      </c>
      <c r="F284">
        <v>188.5</v>
      </c>
      <c r="G284">
        <v>173.4</v>
      </c>
      <c r="H284">
        <v>154</v>
      </c>
      <c r="I284">
        <v>150</v>
      </c>
      <c r="J284">
        <v>145.9</v>
      </c>
      <c r="K284">
        <v>225.2</v>
      </c>
      <c r="L284">
        <v>159.5</v>
      </c>
      <c r="M284">
        <v>114.4</v>
      </c>
      <c r="N284">
        <v>163.5</v>
      </c>
      <c r="O284">
        <v>153.4</v>
      </c>
      <c r="P284">
        <v>163.6</v>
      </c>
      <c r="Q284">
        <v>164.5</v>
      </c>
      <c r="R284">
        <v>183.6</v>
      </c>
      <c r="S284">
        <v>157</v>
      </c>
      <c r="T284">
        <v>151.6</v>
      </c>
      <c r="U284">
        <v>156.30000000000001</v>
      </c>
      <c r="V284">
        <f>AVERAGE(V285:V286)</f>
        <v>158.4</v>
      </c>
      <c r="W284">
        <v>148.69999999999999</v>
      </c>
      <c r="X284">
        <v>153.4</v>
      </c>
      <c r="Y284">
        <v>161.6</v>
      </c>
      <c r="Z284">
        <v>146.4</v>
      </c>
      <c r="AA284">
        <v>153.9</v>
      </c>
      <c r="AB284">
        <v>162.9</v>
      </c>
      <c r="AC284">
        <v>156.6</v>
      </c>
      <c r="AD284">
        <v>155.19999999999999</v>
      </c>
      <c r="AE284">
        <v>160.69999999999999</v>
      </c>
    </row>
    <row r="285" spans="1:31" x14ac:dyDescent="0.3">
      <c r="A285" t="s">
        <v>33</v>
      </c>
      <c r="B285">
        <v>2020</v>
      </c>
      <c r="C285" t="s">
        <v>46</v>
      </c>
      <c r="D285" s="12">
        <f t="shared" si="4"/>
        <v>44166</v>
      </c>
      <c r="E285">
        <v>149</v>
      </c>
      <c r="F285">
        <v>195.7</v>
      </c>
      <c r="G285">
        <v>178.3</v>
      </c>
      <c r="H285">
        <v>154.19999999999999</v>
      </c>
      <c r="I285">
        <v>140.69999999999999</v>
      </c>
      <c r="J285">
        <v>149.69999999999999</v>
      </c>
      <c r="K285">
        <v>240.9</v>
      </c>
      <c r="L285">
        <v>161.5</v>
      </c>
      <c r="M285">
        <v>117.1</v>
      </c>
      <c r="N285">
        <v>161.9</v>
      </c>
      <c r="O285">
        <v>143.30000000000001</v>
      </c>
      <c r="P285">
        <v>166.1</v>
      </c>
      <c r="Q285">
        <v>167</v>
      </c>
      <c r="R285">
        <v>190.2</v>
      </c>
      <c r="S285">
        <v>151.9</v>
      </c>
      <c r="T285">
        <v>136.69999999999999</v>
      </c>
      <c r="U285">
        <v>149.6</v>
      </c>
      <c r="V285">
        <v>158.4</v>
      </c>
      <c r="W285">
        <v>137.9</v>
      </c>
      <c r="X285">
        <v>145.5</v>
      </c>
      <c r="Y285">
        <v>152.9</v>
      </c>
      <c r="Z285">
        <v>135.5</v>
      </c>
      <c r="AA285">
        <v>144.30000000000001</v>
      </c>
      <c r="AB285">
        <v>156.9</v>
      </c>
      <c r="AC285">
        <v>157.9</v>
      </c>
      <c r="AD285">
        <v>146.9</v>
      </c>
      <c r="AE285">
        <v>156.9</v>
      </c>
    </row>
    <row r="286" spans="1:31" x14ac:dyDescent="0.3">
      <c r="A286" t="s">
        <v>34</v>
      </c>
      <c r="B286">
        <v>2020</v>
      </c>
      <c r="C286" t="s">
        <v>46</v>
      </c>
      <c r="D286" s="12">
        <f t="shared" si="4"/>
        <v>44166</v>
      </c>
      <c r="E286">
        <v>146</v>
      </c>
      <c r="F286">
        <v>191</v>
      </c>
      <c r="G286">
        <v>175.3</v>
      </c>
      <c r="H286">
        <v>154.1</v>
      </c>
      <c r="I286">
        <v>146.6</v>
      </c>
      <c r="J286">
        <v>147.69999999999999</v>
      </c>
      <c r="K286">
        <v>230.5</v>
      </c>
      <c r="L286">
        <v>160.19999999999999</v>
      </c>
      <c r="M286">
        <v>115.3</v>
      </c>
      <c r="N286">
        <v>163</v>
      </c>
      <c r="O286">
        <v>149.19999999999999</v>
      </c>
      <c r="P286">
        <v>164.8</v>
      </c>
      <c r="Q286">
        <v>165.4</v>
      </c>
      <c r="R286">
        <v>185.4</v>
      </c>
      <c r="S286">
        <v>155</v>
      </c>
      <c r="T286">
        <v>145.4</v>
      </c>
      <c r="U286">
        <v>153.6</v>
      </c>
      <c r="V286">
        <v>158.4</v>
      </c>
      <c r="W286">
        <v>144.6</v>
      </c>
      <c r="X286">
        <v>149.69999999999999</v>
      </c>
      <c r="Y286">
        <v>158.30000000000001</v>
      </c>
      <c r="Z286">
        <v>140.69999999999999</v>
      </c>
      <c r="AA286">
        <v>148.5</v>
      </c>
      <c r="AB286">
        <v>159.4</v>
      </c>
      <c r="AC286">
        <v>157.1</v>
      </c>
      <c r="AD286">
        <v>151.19999999999999</v>
      </c>
      <c r="AE286">
        <v>158.9</v>
      </c>
    </row>
    <row r="287" spans="1:31" x14ac:dyDescent="0.3">
      <c r="A287" t="s">
        <v>30</v>
      </c>
      <c r="B287">
        <v>2021</v>
      </c>
      <c r="C287" t="s">
        <v>31</v>
      </c>
      <c r="D287" s="12">
        <f t="shared" si="4"/>
        <v>44197</v>
      </c>
      <c r="E287">
        <v>143.4</v>
      </c>
      <c r="F287">
        <v>187.5</v>
      </c>
      <c r="G287">
        <v>173.4</v>
      </c>
      <c r="H287">
        <v>154</v>
      </c>
      <c r="I287">
        <v>154.80000000000001</v>
      </c>
      <c r="J287">
        <v>147</v>
      </c>
      <c r="K287">
        <v>187.8</v>
      </c>
      <c r="L287">
        <v>159.5</v>
      </c>
      <c r="M287">
        <v>113.8</v>
      </c>
      <c r="N287">
        <v>164.5</v>
      </c>
      <c r="O287">
        <v>156.1</v>
      </c>
      <c r="P287">
        <v>164.3</v>
      </c>
      <c r="Q287">
        <v>159.6</v>
      </c>
      <c r="R287">
        <v>184.6</v>
      </c>
      <c r="S287">
        <v>157.5</v>
      </c>
      <c r="T287">
        <v>152.4</v>
      </c>
      <c r="U287">
        <v>156.80000000000001</v>
      </c>
      <c r="V287">
        <f>AVERAGE(V288:V289)</f>
        <v>157.69999999999999</v>
      </c>
      <c r="W287">
        <v>150.9</v>
      </c>
      <c r="X287">
        <v>153.9</v>
      </c>
      <c r="Y287">
        <v>162.5</v>
      </c>
      <c r="Z287">
        <v>147.5</v>
      </c>
      <c r="AA287">
        <v>155.1</v>
      </c>
      <c r="AB287">
        <v>163.5</v>
      </c>
      <c r="AC287">
        <v>156.19999999999999</v>
      </c>
      <c r="AD287">
        <v>155.9</v>
      </c>
      <c r="AE287">
        <v>158.5</v>
      </c>
    </row>
    <row r="288" spans="1:31" x14ac:dyDescent="0.3">
      <c r="A288" t="s">
        <v>33</v>
      </c>
      <c r="B288">
        <v>2021</v>
      </c>
      <c r="C288" t="s">
        <v>31</v>
      </c>
      <c r="D288" s="12">
        <f t="shared" si="4"/>
        <v>44197</v>
      </c>
      <c r="E288">
        <v>148</v>
      </c>
      <c r="F288">
        <v>194.8</v>
      </c>
      <c r="G288">
        <v>178.4</v>
      </c>
      <c r="H288">
        <v>154.4</v>
      </c>
      <c r="I288">
        <v>144.1</v>
      </c>
      <c r="J288">
        <v>152.6</v>
      </c>
      <c r="K288">
        <v>206.8</v>
      </c>
      <c r="L288">
        <v>162.1</v>
      </c>
      <c r="M288">
        <v>116.3</v>
      </c>
      <c r="N288">
        <v>163</v>
      </c>
      <c r="O288">
        <v>145.9</v>
      </c>
      <c r="P288">
        <v>167.2</v>
      </c>
      <c r="Q288">
        <v>163.4</v>
      </c>
      <c r="R288">
        <v>191.8</v>
      </c>
      <c r="S288">
        <v>152.5</v>
      </c>
      <c r="T288">
        <v>137.30000000000001</v>
      </c>
      <c r="U288">
        <v>150.19999999999999</v>
      </c>
      <c r="V288">
        <v>157.69999999999999</v>
      </c>
      <c r="W288">
        <v>142.9</v>
      </c>
      <c r="X288">
        <v>145.69999999999999</v>
      </c>
      <c r="Y288">
        <v>154.1</v>
      </c>
      <c r="Z288">
        <v>136.9</v>
      </c>
      <c r="AA288">
        <v>145.4</v>
      </c>
      <c r="AB288">
        <v>156.1</v>
      </c>
      <c r="AC288">
        <v>157.69999999999999</v>
      </c>
      <c r="AD288">
        <v>147.6</v>
      </c>
      <c r="AE288">
        <v>156</v>
      </c>
    </row>
    <row r="289" spans="1:31" x14ac:dyDescent="0.3">
      <c r="A289" t="s">
        <v>34</v>
      </c>
      <c r="B289">
        <v>2021</v>
      </c>
      <c r="C289" t="s">
        <v>31</v>
      </c>
      <c r="D289" s="12">
        <f t="shared" si="4"/>
        <v>44197</v>
      </c>
      <c r="E289">
        <v>144.9</v>
      </c>
      <c r="F289">
        <v>190.1</v>
      </c>
      <c r="G289">
        <v>175.3</v>
      </c>
      <c r="H289">
        <v>154.1</v>
      </c>
      <c r="I289">
        <v>150.9</v>
      </c>
      <c r="J289">
        <v>149.6</v>
      </c>
      <c r="K289">
        <v>194.2</v>
      </c>
      <c r="L289">
        <v>160.4</v>
      </c>
      <c r="M289">
        <v>114.6</v>
      </c>
      <c r="N289">
        <v>164</v>
      </c>
      <c r="O289">
        <v>151.80000000000001</v>
      </c>
      <c r="P289">
        <v>165.6</v>
      </c>
      <c r="Q289">
        <v>161</v>
      </c>
      <c r="R289">
        <v>186.5</v>
      </c>
      <c r="S289">
        <v>155.5</v>
      </c>
      <c r="T289">
        <v>146.1</v>
      </c>
      <c r="U289">
        <v>154.19999999999999</v>
      </c>
      <c r="V289">
        <v>157.69999999999999</v>
      </c>
      <c r="W289">
        <v>147.9</v>
      </c>
      <c r="X289">
        <v>150</v>
      </c>
      <c r="Y289">
        <v>159.30000000000001</v>
      </c>
      <c r="Z289">
        <v>141.9</v>
      </c>
      <c r="AA289">
        <v>149.6</v>
      </c>
      <c r="AB289">
        <v>159.19999999999999</v>
      </c>
      <c r="AC289">
        <v>156.80000000000001</v>
      </c>
      <c r="AD289">
        <v>151.9</v>
      </c>
      <c r="AE289">
        <v>157.30000000000001</v>
      </c>
    </row>
    <row r="290" spans="1:31" x14ac:dyDescent="0.3">
      <c r="A290" t="s">
        <v>30</v>
      </c>
      <c r="B290">
        <v>2021</v>
      </c>
      <c r="C290" t="s">
        <v>35</v>
      </c>
      <c r="D290" s="12">
        <f t="shared" si="4"/>
        <v>44228</v>
      </c>
      <c r="E290">
        <v>142.80000000000001</v>
      </c>
      <c r="F290">
        <v>184</v>
      </c>
      <c r="G290">
        <v>168</v>
      </c>
      <c r="H290">
        <v>154.4</v>
      </c>
      <c r="I290">
        <v>163</v>
      </c>
      <c r="J290">
        <v>147.80000000000001</v>
      </c>
      <c r="K290">
        <v>149.69999999999999</v>
      </c>
      <c r="L290">
        <v>158.30000000000001</v>
      </c>
      <c r="M290">
        <v>111.8</v>
      </c>
      <c r="N290">
        <v>165</v>
      </c>
      <c r="O290">
        <v>160</v>
      </c>
      <c r="P290">
        <v>165.8</v>
      </c>
      <c r="Q290">
        <v>154.69999999999999</v>
      </c>
      <c r="R290">
        <v>186.5</v>
      </c>
      <c r="S290">
        <v>159.1</v>
      </c>
      <c r="T290">
        <v>153.9</v>
      </c>
      <c r="U290">
        <v>158.4</v>
      </c>
      <c r="V290">
        <f>AVERAGE(V291:V292)</f>
        <v>159.80000000000001</v>
      </c>
      <c r="W290">
        <v>154.4</v>
      </c>
      <c r="X290">
        <v>154.80000000000001</v>
      </c>
      <c r="Y290">
        <v>164.3</v>
      </c>
      <c r="Z290">
        <v>150.19999999999999</v>
      </c>
      <c r="AA290">
        <v>157</v>
      </c>
      <c r="AB290">
        <v>163.6</v>
      </c>
      <c r="AC290">
        <v>155.19999999999999</v>
      </c>
      <c r="AD290">
        <v>157.19999999999999</v>
      </c>
      <c r="AE290">
        <v>156.69999999999999</v>
      </c>
    </row>
    <row r="291" spans="1:31" x14ac:dyDescent="0.3">
      <c r="A291" t="s">
        <v>33</v>
      </c>
      <c r="B291">
        <v>2021</v>
      </c>
      <c r="C291" t="s">
        <v>35</v>
      </c>
      <c r="D291" s="12">
        <f t="shared" si="4"/>
        <v>44228</v>
      </c>
      <c r="E291">
        <v>147.6</v>
      </c>
      <c r="F291">
        <v>191.2</v>
      </c>
      <c r="G291">
        <v>169.9</v>
      </c>
      <c r="H291">
        <v>155.1</v>
      </c>
      <c r="I291">
        <v>151.4</v>
      </c>
      <c r="J291">
        <v>154</v>
      </c>
      <c r="K291">
        <v>180.2</v>
      </c>
      <c r="L291">
        <v>159.80000000000001</v>
      </c>
      <c r="M291">
        <v>114.9</v>
      </c>
      <c r="N291">
        <v>162.5</v>
      </c>
      <c r="O291">
        <v>149.19999999999999</v>
      </c>
      <c r="P291">
        <v>169.4</v>
      </c>
      <c r="Q291">
        <v>160.80000000000001</v>
      </c>
      <c r="R291">
        <v>193.3</v>
      </c>
      <c r="S291">
        <v>154.19999999999999</v>
      </c>
      <c r="T291">
        <v>138.19999999999999</v>
      </c>
      <c r="U291">
        <v>151.80000000000001</v>
      </c>
      <c r="V291">
        <v>159.80000000000001</v>
      </c>
      <c r="W291">
        <v>149.1</v>
      </c>
      <c r="X291">
        <v>146.5</v>
      </c>
      <c r="Y291">
        <v>156.30000000000001</v>
      </c>
      <c r="Z291">
        <v>140.5</v>
      </c>
      <c r="AA291">
        <v>147.30000000000001</v>
      </c>
      <c r="AB291">
        <v>156.6</v>
      </c>
      <c r="AC291">
        <v>156.69999999999999</v>
      </c>
      <c r="AD291">
        <v>149.30000000000001</v>
      </c>
      <c r="AE291">
        <v>156.5</v>
      </c>
    </row>
    <row r="292" spans="1:31" x14ac:dyDescent="0.3">
      <c r="A292" t="s">
        <v>34</v>
      </c>
      <c r="B292">
        <v>2021</v>
      </c>
      <c r="C292" t="s">
        <v>35</v>
      </c>
      <c r="D292" s="12">
        <f t="shared" si="4"/>
        <v>44228</v>
      </c>
      <c r="E292">
        <v>144.30000000000001</v>
      </c>
      <c r="F292">
        <v>186.5</v>
      </c>
      <c r="G292">
        <v>168.7</v>
      </c>
      <c r="H292">
        <v>154.69999999999999</v>
      </c>
      <c r="I292">
        <v>158.69999999999999</v>
      </c>
      <c r="J292">
        <v>150.69999999999999</v>
      </c>
      <c r="K292">
        <v>160</v>
      </c>
      <c r="L292">
        <v>158.80000000000001</v>
      </c>
      <c r="M292">
        <v>112.8</v>
      </c>
      <c r="N292">
        <v>164.2</v>
      </c>
      <c r="O292">
        <v>155.5</v>
      </c>
      <c r="P292">
        <v>167.5</v>
      </c>
      <c r="Q292">
        <v>156.9</v>
      </c>
      <c r="R292">
        <v>188.3</v>
      </c>
      <c r="S292">
        <v>157.19999999999999</v>
      </c>
      <c r="T292">
        <v>147.4</v>
      </c>
      <c r="U292">
        <v>155.80000000000001</v>
      </c>
      <c r="V292">
        <v>159.80000000000001</v>
      </c>
      <c r="W292">
        <v>152.4</v>
      </c>
      <c r="X292">
        <v>150.9</v>
      </c>
      <c r="Y292">
        <v>161.30000000000001</v>
      </c>
      <c r="Z292">
        <v>145.1</v>
      </c>
      <c r="AA292">
        <v>151.5</v>
      </c>
      <c r="AB292">
        <v>159.5</v>
      </c>
      <c r="AC292">
        <v>155.80000000000001</v>
      </c>
      <c r="AD292">
        <v>153.4</v>
      </c>
      <c r="AE292">
        <v>156.6</v>
      </c>
    </row>
    <row r="293" spans="1:31" x14ac:dyDescent="0.3">
      <c r="A293" t="s">
        <v>30</v>
      </c>
      <c r="B293">
        <v>2021</v>
      </c>
      <c r="C293" t="s">
        <v>36</v>
      </c>
      <c r="D293" s="12">
        <f t="shared" si="4"/>
        <v>44256</v>
      </c>
      <c r="E293">
        <v>142.5</v>
      </c>
      <c r="F293">
        <v>189.4</v>
      </c>
      <c r="G293">
        <v>163.19999999999999</v>
      </c>
      <c r="H293">
        <v>154.5</v>
      </c>
      <c r="I293">
        <v>168.2</v>
      </c>
      <c r="J293">
        <v>150.5</v>
      </c>
      <c r="K293">
        <v>141</v>
      </c>
      <c r="L293">
        <v>159.19999999999999</v>
      </c>
      <c r="M293">
        <v>111.7</v>
      </c>
      <c r="N293">
        <v>164</v>
      </c>
      <c r="O293">
        <v>160.6</v>
      </c>
      <c r="P293">
        <v>166.4</v>
      </c>
      <c r="Q293">
        <v>154.5</v>
      </c>
      <c r="R293">
        <v>186.1</v>
      </c>
      <c r="S293">
        <v>159.6</v>
      </c>
      <c r="T293">
        <v>154.4</v>
      </c>
      <c r="U293">
        <v>158.9</v>
      </c>
      <c r="V293">
        <f>AVERAGE(V290:V292)</f>
        <v>159.80000000000001</v>
      </c>
      <c r="W293">
        <v>156</v>
      </c>
      <c r="X293">
        <v>154.80000000000001</v>
      </c>
      <c r="Y293">
        <v>164.6</v>
      </c>
      <c r="Z293">
        <v>151.30000000000001</v>
      </c>
      <c r="AA293">
        <v>157.80000000000001</v>
      </c>
      <c r="AB293">
        <v>163.80000000000001</v>
      </c>
      <c r="AC293">
        <v>153.1</v>
      </c>
      <c r="AD293">
        <v>157.30000000000001</v>
      </c>
      <c r="AE293">
        <v>156.69999999999999</v>
      </c>
    </row>
    <row r="294" spans="1:31" x14ac:dyDescent="0.3">
      <c r="A294" t="s">
        <v>33</v>
      </c>
      <c r="B294">
        <v>2021</v>
      </c>
      <c r="C294" t="s">
        <v>36</v>
      </c>
      <c r="D294" s="12">
        <f t="shared" si="4"/>
        <v>44256</v>
      </c>
      <c r="E294">
        <v>147.5</v>
      </c>
      <c r="F294">
        <v>197.5</v>
      </c>
      <c r="G294">
        <v>164.7</v>
      </c>
      <c r="H294">
        <v>155.6</v>
      </c>
      <c r="I294">
        <v>156.4</v>
      </c>
      <c r="J294">
        <v>157.30000000000001</v>
      </c>
      <c r="K294">
        <v>166.1</v>
      </c>
      <c r="L294">
        <v>161.1</v>
      </c>
      <c r="M294">
        <v>114.3</v>
      </c>
      <c r="N294">
        <v>162.6</v>
      </c>
      <c r="O294">
        <v>150.69999999999999</v>
      </c>
      <c r="P294">
        <v>170.3</v>
      </c>
      <c r="Q294">
        <v>160.4</v>
      </c>
      <c r="R294">
        <v>193.5</v>
      </c>
      <c r="S294">
        <v>155.1</v>
      </c>
      <c r="T294">
        <v>138.69999999999999</v>
      </c>
      <c r="U294">
        <v>152.6</v>
      </c>
      <c r="V294">
        <v>159.9</v>
      </c>
      <c r="W294">
        <v>154.80000000000001</v>
      </c>
      <c r="X294">
        <v>147.19999999999999</v>
      </c>
      <c r="Y294">
        <v>156.9</v>
      </c>
      <c r="Z294">
        <v>141.69999999999999</v>
      </c>
      <c r="AA294">
        <v>148.6</v>
      </c>
      <c r="AB294">
        <v>157.6</v>
      </c>
      <c r="AC294">
        <v>154.9</v>
      </c>
      <c r="AD294">
        <v>150</v>
      </c>
      <c r="AE294">
        <v>156.9</v>
      </c>
    </row>
    <row r="295" spans="1:31" x14ac:dyDescent="0.3">
      <c r="A295" t="s">
        <v>34</v>
      </c>
      <c r="B295">
        <v>2021</v>
      </c>
      <c r="C295" t="s">
        <v>36</v>
      </c>
      <c r="D295" s="12">
        <f t="shared" si="4"/>
        <v>44256</v>
      </c>
      <c r="E295">
        <v>144.1</v>
      </c>
      <c r="F295">
        <v>192.2</v>
      </c>
      <c r="G295">
        <v>163.80000000000001</v>
      </c>
      <c r="H295">
        <v>154.9</v>
      </c>
      <c r="I295">
        <v>163.9</v>
      </c>
      <c r="J295">
        <v>153.69999999999999</v>
      </c>
      <c r="K295">
        <v>149.5</v>
      </c>
      <c r="L295">
        <v>159.80000000000001</v>
      </c>
      <c r="M295">
        <v>112.6</v>
      </c>
      <c r="N295">
        <v>163.5</v>
      </c>
      <c r="O295">
        <v>156.5</v>
      </c>
      <c r="P295">
        <v>168.2</v>
      </c>
      <c r="Q295">
        <v>156.69999999999999</v>
      </c>
      <c r="R295">
        <v>188.1</v>
      </c>
      <c r="S295">
        <v>157.80000000000001</v>
      </c>
      <c r="T295">
        <v>147.9</v>
      </c>
      <c r="U295">
        <v>156.4</v>
      </c>
      <c r="V295">
        <v>159.9</v>
      </c>
      <c r="W295">
        <v>155.5</v>
      </c>
      <c r="X295">
        <v>151.19999999999999</v>
      </c>
      <c r="Y295">
        <v>161.69999999999999</v>
      </c>
      <c r="Z295">
        <v>146.19999999999999</v>
      </c>
      <c r="AA295">
        <v>152.6</v>
      </c>
      <c r="AB295">
        <v>160.19999999999999</v>
      </c>
      <c r="AC295">
        <v>153.80000000000001</v>
      </c>
      <c r="AD295">
        <v>153.80000000000001</v>
      </c>
      <c r="AE295">
        <v>156.80000000000001</v>
      </c>
    </row>
    <row r="296" spans="1:31" x14ac:dyDescent="0.3">
      <c r="A296" t="s">
        <v>30</v>
      </c>
      <c r="B296">
        <v>2021</v>
      </c>
      <c r="C296" t="s">
        <v>37</v>
      </c>
      <c r="D296" s="12">
        <f t="shared" si="4"/>
        <v>44287</v>
      </c>
      <c r="E296">
        <v>142.69999999999999</v>
      </c>
      <c r="F296">
        <v>195.5</v>
      </c>
      <c r="G296">
        <v>163.4</v>
      </c>
      <c r="H296">
        <v>155</v>
      </c>
      <c r="I296">
        <v>175.2</v>
      </c>
      <c r="J296">
        <v>160.6</v>
      </c>
      <c r="K296">
        <v>135.1</v>
      </c>
      <c r="L296">
        <v>161.1</v>
      </c>
      <c r="M296">
        <v>112.2</v>
      </c>
      <c r="N296">
        <v>164.4</v>
      </c>
      <c r="O296">
        <v>161.9</v>
      </c>
      <c r="P296">
        <v>166.8</v>
      </c>
      <c r="Q296">
        <v>155.6</v>
      </c>
      <c r="R296">
        <v>186.8</v>
      </c>
      <c r="S296">
        <v>160.69999999999999</v>
      </c>
      <c r="T296">
        <v>155.1</v>
      </c>
      <c r="U296">
        <v>159.9</v>
      </c>
      <c r="V296">
        <f>AVERAGE(V293:V295)</f>
        <v>159.86666666666667</v>
      </c>
      <c r="W296">
        <v>156</v>
      </c>
      <c r="X296">
        <v>155.5</v>
      </c>
      <c r="Y296">
        <v>165.3</v>
      </c>
      <c r="Z296">
        <v>151.69999999999999</v>
      </c>
      <c r="AA296">
        <v>158.6</v>
      </c>
      <c r="AB296">
        <v>164.1</v>
      </c>
      <c r="AC296">
        <v>154.6</v>
      </c>
      <c r="AD296">
        <v>158</v>
      </c>
      <c r="AE296">
        <v>157.6</v>
      </c>
    </row>
    <row r="297" spans="1:31" x14ac:dyDescent="0.3">
      <c r="A297" t="s">
        <v>33</v>
      </c>
      <c r="B297">
        <v>2021</v>
      </c>
      <c r="C297" t="s">
        <v>37</v>
      </c>
      <c r="D297" s="12">
        <f t="shared" si="4"/>
        <v>44287</v>
      </c>
      <c r="E297">
        <v>147.6</v>
      </c>
      <c r="F297">
        <v>202.5</v>
      </c>
      <c r="G297">
        <v>166.4</v>
      </c>
      <c r="H297">
        <v>156</v>
      </c>
      <c r="I297">
        <v>161.4</v>
      </c>
      <c r="J297">
        <v>168.8</v>
      </c>
      <c r="K297">
        <v>161.6</v>
      </c>
      <c r="L297">
        <v>162.80000000000001</v>
      </c>
      <c r="M297">
        <v>114.8</v>
      </c>
      <c r="N297">
        <v>162.80000000000001</v>
      </c>
      <c r="O297">
        <v>151.5</v>
      </c>
      <c r="P297">
        <v>171.4</v>
      </c>
      <c r="Q297">
        <v>162</v>
      </c>
      <c r="R297">
        <v>194.4</v>
      </c>
      <c r="S297">
        <v>155.9</v>
      </c>
      <c r="T297">
        <v>139.30000000000001</v>
      </c>
      <c r="U297">
        <v>153.4</v>
      </c>
      <c r="V297">
        <v>161.4</v>
      </c>
      <c r="W297">
        <v>154.9</v>
      </c>
      <c r="X297">
        <v>147.6</v>
      </c>
      <c r="Y297">
        <v>157.5</v>
      </c>
      <c r="Z297">
        <v>142.1</v>
      </c>
      <c r="AA297">
        <v>149.1</v>
      </c>
      <c r="AB297">
        <v>157.6</v>
      </c>
      <c r="AC297">
        <v>156.6</v>
      </c>
      <c r="AD297">
        <v>150.5</v>
      </c>
      <c r="AE297">
        <v>158</v>
      </c>
    </row>
    <row r="298" spans="1:31" x14ac:dyDescent="0.3">
      <c r="A298" t="s">
        <v>34</v>
      </c>
      <c r="B298">
        <v>2021</v>
      </c>
      <c r="C298" t="s">
        <v>37</v>
      </c>
      <c r="D298" s="12">
        <f t="shared" si="4"/>
        <v>44287</v>
      </c>
      <c r="E298">
        <v>144.30000000000001</v>
      </c>
      <c r="F298">
        <v>198</v>
      </c>
      <c r="G298">
        <v>164.6</v>
      </c>
      <c r="H298">
        <v>155.4</v>
      </c>
      <c r="I298">
        <v>170.1</v>
      </c>
      <c r="J298">
        <v>164.4</v>
      </c>
      <c r="K298">
        <v>144.1</v>
      </c>
      <c r="L298">
        <v>161.69999999999999</v>
      </c>
      <c r="M298">
        <v>113.1</v>
      </c>
      <c r="N298">
        <v>163.9</v>
      </c>
      <c r="O298">
        <v>157.6</v>
      </c>
      <c r="P298">
        <v>168.9</v>
      </c>
      <c r="Q298">
        <v>158</v>
      </c>
      <c r="R298">
        <v>188.8</v>
      </c>
      <c r="S298">
        <v>158.80000000000001</v>
      </c>
      <c r="T298">
        <v>148.5</v>
      </c>
      <c r="U298">
        <v>157.30000000000001</v>
      </c>
      <c r="V298">
        <v>161.4</v>
      </c>
      <c r="W298">
        <v>155.6</v>
      </c>
      <c r="X298">
        <v>151.80000000000001</v>
      </c>
      <c r="Y298">
        <v>162.30000000000001</v>
      </c>
      <c r="Z298">
        <v>146.6</v>
      </c>
      <c r="AA298">
        <v>153.19999999999999</v>
      </c>
      <c r="AB298">
        <v>160.30000000000001</v>
      </c>
      <c r="AC298">
        <v>155.4</v>
      </c>
      <c r="AD298">
        <v>154.4</v>
      </c>
      <c r="AE298">
        <v>157.80000000000001</v>
      </c>
    </row>
    <row r="299" spans="1:31" x14ac:dyDescent="0.3">
      <c r="A299" t="s">
        <v>30</v>
      </c>
      <c r="B299">
        <v>2021</v>
      </c>
      <c r="C299" t="s">
        <v>38</v>
      </c>
      <c r="D299" s="12">
        <f t="shared" si="4"/>
        <v>44317</v>
      </c>
      <c r="E299">
        <v>145.1</v>
      </c>
      <c r="F299">
        <v>198.5</v>
      </c>
      <c r="G299">
        <v>168.6</v>
      </c>
      <c r="H299">
        <v>155.80000000000001</v>
      </c>
      <c r="I299">
        <v>184.4</v>
      </c>
      <c r="J299">
        <v>162.30000000000001</v>
      </c>
      <c r="K299">
        <v>138.4</v>
      </c>
      <c r="L299">
        <v>165.1</v>
      </c>
      <c r="M299">
        <v>114.3</v>
      </c>
      <c r="N299">
        <v>169.7</v>
      </c>
      <c r="O299">
        <v>164.6</v>
      </c>
      <c r="P299">
        <v>169.8</v>
      </c>
      <c r="Q299">
        <v>158.69999999999999</v>
      </c>
      <c r="R299">
        <v>189.6</v>
      </c>
      <c r="S299">
        <v>165.3</v>
      </c>
      <c r="T299">
        <v>160.6</v>
      </c>
      <c r="U299">
        <v>164.5</v>
      </c>
      <c r="V299">
        <f>AVERAGE(V300:V301)</f>
        <v>161.6</v>
      </c>
      <c r="W299">
        <v>161.69999999999999</v>
      </c>
      <c r="X299">
        <v>158.80000000000001</v>
      </c>
      <c r="Y299">
        <v>169.1</v>
      </c>
      <c r="Z299">
        <v>153.19999999999999</v>
      </c>
      <c r="AA299">
        <v>160</v>
      </c>
      <c r="AB299">
        <v>167.6</v>
      </c>
      <c r="AC299">
        <v>159.30000000000001</v>
      </c>
      <c r="AD299">
        <v>161.1</v>
      </c>
      <c r="AE299">
        <v>161.1</v>
      </c>
    </row>
    <row r="300" spans="1:31" x14ac:dyDescent="0.3">
      <c r="A300" t="s">
        <v>33</v>
      </c>
      <c r="B300">
        <v>2021</v>
      </c>
      <c r="C300" t="s">
        <v>38</v>
      </c>
      <c r="D300" s="12">
        <f t="shared" si="4"/>
        <v>44317</v>
      </c>
      <c r="E300">
        <v>148.80000000000001</v>
      </c>
      <c r="F300">
        <v>204.3</v>
      </c>
      <c r="G300">
        <v>173</v>
      </c>
      <c r="H300">
        <v>156.5</v>
      </c>
      <c r="I300">
        <v>168.8</v>
      </c>
      <c r="J300">
        <v>172.5</v>
      </c>
      <c r="K300">
        <v>166.5</v>
      </c>
      <c r="L300">
        <v>165.9</v>
      </c>
      <c r="M300">
        <v>115.9</v>
      </c>
      <c r="N300">
        <v>165.2</v>
      </c>
      <c r="O300">
        <v>152</v>
      </c>
      <c r="P300">
        <v>171.1</v>
      </c>
      <c r="Q300">
        <v>164.2</v>
      </c>
      <c r="R300">
        <v>198.2</v>
      </c>
      <c r="S300">
        <v>156.5</v>
      </c>
      <c r="T300">
        <v>140.19999999999999</v>
      </c>
      <c r="U300">
        <v>154.1</v>
      </c>
      <c r="V300">
        <v>161.6</v>
      </c>
      <c r="W300">
        <v>155.5</v>
      </c>
      <c r="X300">
        <v>150.1</v>
      </c>
      <c r="Y300">
        <v>160.4</v>
      </c>
      <c r="Z300">
        <v>145</v>
      </c>
      <c r="AA300">
        <v>152.6</v>
      </c>
      <c r="AB300">
        <v>156.6</v>
      </c>
      <c r="AC300">
        <v>157.5</v>
      </c>
      <c r="AD300">
        <v>152.30000000000001</v>
      </c>
      <c r="AE300">
        <v>159.5</v>
      </c>
    </row>
    <row r="301" spans="1:31" x14ac:dyDescent="0.3">
      <c r="A301" t="s">
        <v>34</v>
      </c>
      <c r="B301">
        <v>2021</v>
      </c>
      <c r="C301" t="s">
        <v>38</v>
      </c>
      <c r="D301" s="12">
        <f t="shared" si="4"/>
        <v>44317</v>
      </c>
      <c r="E301">
        <v>146.30000000000001</v>
      </c>
      <c r="F301">
        <v>200.5</v>
      </c>
      <c r="G301">
        <v>170.3</v>
      </c>
      <c r="H301">
        <v>156.1</v>
      </c>
      <c r="I301">
        <v>178.7</v>
      </c>
      <c r="J301">
        <v>167.1</v>
      </c>
      <c r="K301">
        <v>147.9</v>
      </c>
      <c r="L301">
        <v>165.4</v>
      </c>
      <c r="M301">
        <v>114.8</v>
      </c>
      <c r="N301">
        <v>168.2</v>
      </c>
      <c r="O301">
        <v>159.30000000000001</v>
      </c>
      <c r="P301">
        <v>170.4</v>
      </c>
      <c r="Q301">
        <v>160.69999999999999</v>
      </c>
      <c r="R301">
        <v>191.9</v>
      </c>
      <c r="S301">
        <v>161.80000000000001</v>
      </c>
      <c r="T301">
        <v>152.1</v>
      </c>
      <c r="U301">
        <v>160.4</v>
      </c>
      <c r="V301">
        <v>161.6</v>
      </c>
      <c r="W301">
        <v>159.4</v>
      </c>
      <c r="X301">
        <v>154.69999999999999</v>
      </c>
      <c r="Y301">
        <v>165.8</v>
      </c>
      <c r="Z301">
        <v>148.9</v>
      </c>
      <c r="AA301">
        <v>155.80000000000001</v>
      </c>
      <c r="AB301">
        <v>161.19999999999999</v>
      </c>
      <c r="AC301">
        <v>158.6</v>
      </c>
      <c r="AD301">
        <v>156.80000000000001</v>
      </c>
      <c r="AE301">
        <v>160.4</v>
      </c>
    </row>
    <row r="302" spans="1:31" x14ac:dyDescent="0.3">
      <c r="A302" t="s">
        <v>30</v>
      </c>
      <c r="B302">
        <v>2021</v>
      </c>
      <c r="C302" t="s">
        <v>39</v>
      </c>
      <c r="D302" s="12">
        <f t="shared" si="4"/>
        <v>44348</v>
      </c>
      <c r="E302">
        <v>145.6</v>
      </c>
      <c r="F302">
        <v>200.1</v>
      </c>
      <c r="G302">
        <v>179.3</v>
      </c>
      <c r="H302">
        <v>156.1</v>
      </c>
      <c r="I302">
        <v>190.4</v>
      </c>
      <c r="J302">
        <v>158.6</v>
      </c>
      <c r="K302">
        <v>144.69999999999999</v>
      </c>
      <c r="L302">
        <v>165.5</v>
      </c>
      <c r="M302">
        <v>114.6</v>
      </c>
      <c r="N302">
        <v>170</v>
      </c>
      <c r="O302">
        <v>165.5</v>
      </c>
      <c r="P302">
        <v>171.7</v>
      </c>
      <c r="Q302">
        <v>160.5</v>
      </c>
      <c r="R302">
        <v>189.1</v>
      </c>
      <c r="S302">
        <v>165.3</v>
      </c>
      <c r="T302">
        <v>159.9</v>
      </c>
      <c r="U302">
        <v>164.6</v>
      </c>
      <c r="V302">
        <f>AVERAGE(V303:V304)</f>
        <v>160.5</v>
      </c>
      <c r="W302">
        <v>162.1</v>
      </c>
      <c r="X302">
        <v>159.19999999999999</v>
      </c>
      <c r="Y302">
        <v>169.7</v>
      </c>
      <c r="Z302">
        <v>154.19999999999999</v>
      </c>
      <c r="AA302">
        <v>160.4</v>
      </c>
      <c r="AB302">
        <v>166.8</v>
      </c>
      <c r="AC302">
        <v>159.4</v>
      </c>
      <c r="AD302">
        <v>161.5</v>
      </c>
      <c r="AE302">
        <v>162.1</v>
      </c>
    </row>
    <row r="303" spans="1:31" x14ac:dyDescent="0.3">
      <c r="A303" t="s">
        <v>33</v>
      </c>
      <c r="B303">
        <v>2021</v>
      </c>
      <c r="C303" t="s">
        <v>39</v>
      </c>
      <c r="D303" s="12">
        <f t="shared" si="4"/>
        <v>44348</v>
      </c>
      <c r="E303">
        <v>149.19999999999999</v>
      </c>
      <c r="F303">
        <v>205.5</v>
      </c>
      <c r="G303">
        <v>182.8</v>
      </c>
      <c r="H303">
        <v>156.5</v>
      </c>
      <c r="I303">
        <v>172.2</v>
      </c>
      <c r="J303">
        <v>171.5</v>
      </c>
      <c r="K303">
        <v>176.2</v>
      </c>
      <c r="L303">
        <v>166.9</v>
      </c>
      <c r="M303">
        <v>116.1</v>
      </c>
      <c r="N303">
        <v>165.5</v>
      </c>
      <c r="O303">
        <v>152.30000000000001</v>
      </c>
      <c r="P303">
        <v>173.3</v>
      </c>
      <c r="Q303">
        <v>166.2</v>
      </c>
      <c r="R303">
        <v>195.6</v>
      </c>
      <c r="S303">
        <v>157.30000000000001</v>
      </c>
      <c r="T303">
        <v>140.5</v>
      </c>
      <c r="U303">
        <v>154.80000000000001</v>
      </c>
      <c r="V303">
        <v>160.5</v>
      </c>
      <c r="W303">
        <v>156.1</v>
      </c>
      <c r="X303">
        <v>149.80000000000001</v>
      </c>
      <c r="Y303">
        <v>160.80000000000001</v>
      </c>
      <c r="Z303">
        <v>147.5</v>
      </c>
      <c r="AA303">
        <v>150.69999999999999</v>
      </c>
      <c r="AB303">
        <v>158.1</v>
      </c>
      <c r="AC303">
        <v>158</v>
      </c>
      <c r="AD303">
        <v>153.4</v>
      </c>
      <c r="AE303">
        <v>160.4</v>
      </c>
    </row>
    <row r="304" spans="1:31" x14ac:dyDescent="0.3">
      <c r="A304" t="s">
        <v>34</v>
      </c>
      <c r="B304">
        <v>2021</v>
      </c>
      <c r="C304" t="s">
        <v>39</v>
      </c>
      <c r="D304" s="12">
        <f t="shared" si="4"/>
        <v>44348</v>
      </c>
      <c r="E304">
        <v>146.69999999999999</v>
      </c>
      <c r="F304">
        <v>202</v>
      </c>
      <c r="G304">
        <v>180.7</v>
      </c>
      <c r="H304">
        <v>156.19999999999999</v>
      </c>
      <c r="I304">
        <v>183.7</v>
      </c>
      <c r="J304">
        <v>164.6</v>
      </c>
      <c r="K304">
        <v>155.4</v>
      </c>
      <c r="L304">
        <v>166</v>
      </c>
      <c r="M304">
        <v>115.1</v>
      </c>
      <c r="N304">
        <v>168.5</v>
      </c>
      <c r="O304">
        <v>160</v>
      </c>
      <c r="P304">
        <v>172.4</v>
      </c>
      <c r="Q304">
        <v>162.6</v>
      </c>
      <c r="R304">
        <v>190.8</v>
      </c>
      <c r="S304">
        <v>162.19999999999999</v>
      </c>
      <c r="T304">
        <v>151.80000000000001</v>
      </c>
      <c r="U304">
        <v>160.69999999999999</v>
      </c>
      <c r="V304">
        <v>160.5</v>
      </c>
      <c r="W304">
        <v>159.80000000000001</v>
      </c>
      <c r="X304">
        <v>154.80000000000001</v>
      </c>
      <c r="Y304">
        <v>166.3</v>
      </c>
      <c r="Z304">
        <v>150.69999999999999</v>
      </c>
      <c r="AA304">
        <v>154.9</v>
      </c>
      <c r="AB304">
        <v>161.69999999999999</v>
      </c>
      <c r="AC304">
        <v>158.80000000000001</v>
      </c>
      <c r="AD304">
        <v>157.6</v>
      </c>
      <c r="AE304">
        <v>161.30000000000001</v>
      </c>
    </row>
    <row r="305" spans="1:31" x14ac:dyDescent="0.3">
      <c r="A305" t="s">
        <v>30</v>
      </c>
      <c r="B305">
        <v>2021</v>
      </c>
      <c r="C305" t="s">
        <v>40</v>
      </c>
      <c r="D305" s="12">
        <f t="shared" si="4"/>
        <v>44378</v>
      </c>
      <c r="E305">
        <v>145.1</v>
      </c>
      <c r="F305">
        <v>204.5</v>
      </c>
      <c r="G305">
        <v>180.4</v>
      </c>
      <c r="H305">
        <v>157.1</v>
      </c>
      <c r="I305">
        <v>188.7</v>
      </c>
      <c r="J305">
        <v>157.69999999999999</v>
      </c>
      <c r="K305">
        <v>152.80000000000001</v>
      </c>
      <c r="L305">
        <v>163.6</v>
      </c>
      <c r="M305">
        <v>113.9</v>
      </c>
      <c r="N305">
        <v>169.7</v>
      </c>
      <c r="O305">
        <v>166.2</v>
      </c>
      <c r="P305">
        <v>171</v>
      </c>
      <c r="Q305">
        <v>161.69999999999999</v>
      </c>
      <c r="R305">
        <v>189.7</v>
      </c>
      <c r="S305">
        <v>166</v>
      </c>
      <c r="T305">
        <v>161.1</v>
      </c>
      <c r="U305">
        <v>165.3</v>
      </c>
      <c r="V305">
        <f>AVERAGE(V306:V307)</f>
        <v>161.5</v>
      </c>
      <c r="W305">
        <v>162.5</v>
      </c>
      <c r="X305">
        <v>160.30000000000001</v>
      </c>
      <c r="Y305">
        <v>170.4</v>
      </c>
      <c r="Z305">
        <v>157.1</v>
      </c>
      <c r="AA305">
        <v>160.69999999999999</v>
      </c>
      <c r="AB305">
        <v>167.2</v>
      </c>
      <c r="AC305">
        <v>160.4</v>
      </c>
      <c r="AD305">
        <v>162.80000000000001</v>
      </c>
      <c r="AE305">
        <v>163.19999999999999</v>
      </c>
    </row>
    <row r="306" spans="1:31" x14ac:dyDescent="0.3">
      <c r="A306" t="s">
        <v>33</v>
      </c>
      <c r="B306">
        <v>2021</v>
      </c>
      <c r="C306" t="s">
        <v>40</v>
      </c>
      <c r="D306" s="12">
        <f t="shared" si="4"/>
        <v>44378</v>
      </c>
      <c r="E306">
        <v>149.1</v>
      </c>
      <c r="F306">
        <v>210.9</v>
      </c>
      <c r="G306">
        <v>185</v>
      </c>
      <c r="H306">
        <v>158.19999999999999</v>
      </c>
      <c r="I306">
        <v>170.6</v>
      </c>
      <c r="J306">
        <v>170.9</v>
      </c>
      <c r="K306">
        <v>186.4</v>
      </c>
      <c r="L306">
        <v>164.7</v>
      </c>
      <c r="M306">
        <v>115.7</v>
      </c>
      <c r="N306">
        <v>165.5</v>
      </c>
      <c r="O306">
        <v>153.4</v>
      </c>
      <c r="P306">
        <v>173.5</v>
      </c>
      <c r="Q306">
        <v>167.9</v>
      </c>
      <c r="R306">
        <v>195.5</v>
      </c>
      <c r="S306">
        <v>157.9</v>
      </c>
      <c r="T306">
        <v>141.9</v>
      </c>
      <c r="U306">
        <v>155.5</v>
      </c>
      <c r="V306">
        <v>161.5</v>
      </c>
      <c r="W306">
        <v>157.69999999999999</v>
      </c>
      <c r="X306">
        <v>150.69999999999999</v>
      </c>
      <c r="Y306">
        <v>161.5</v>
      </c>
      <c r="Z306">
        <v>149.5</v>
      </c>
      <c r="AA306">
        <v>151.19999999999999</v>
      </c>
      <c r="AB306">
        <v>160.30000000000001</v>
      </c>
      <c r="AC306">
        <v>159.6</v>
      </c>
      <c r="AD306">
        <v>155</v>
      </c>
      <c r="AE306">
        <v>161.80000000000001</v>
      </c>
    </row>
    <row r="307" spans="1:31" x14ac:dyDescent="0.3">
      <c r="A307" t="s">
        <v>34</v>
      </c>
      <c r="B307">
        <v>2021</v>
      </c>
      <c r="C307" t="s">
        <v>40</v>
      </c>
      <c r="D307" s="12">
        <f t="shared" si="4"/>
        <v>44378</v>
      </c>
      <c r="E307">
        <v>146.4</v>
      </c>
      <c r="F307">
        <v>206.8</v>
      </c>
      <c r="G307">
        <v>182.2</v>
      </c>
      <c r="H307">
        <v>157.5</v>
      </c>
      <c r="I307">
        <v>182.1</v>
      </c>
      <c r="J307">
        <v>163.9</v>
      </c>
      <c r="K307">
        <v>164.2</v>
      </c>
      <c r="L307">
        <v>164</v>
      </c>
      <c r="M307">
        <v>114.5</v>
      </c>
      <c r="N307">
        <v>168.3</v>
      </c>
      <c r="O307">
        <v>160.9</v>
      </c>
      <c r="P307">
        <v>172.2</v>
      </c>
      <c r="Q307">
        <v>164</v>
      </c>
      <c r="R307">
        <v>191.2</v>
      </c>
      <c r="S307">
        <v>162.80000000000001</v>
      </c>
      <c r="T307">
        <v>153.1</v>
      </c>
      <c r="U307">
        <v>161.4</v>
      </c>
      <c r="V307">
        <v>161.5</v>
      </c>
      <c r="W307">
        <v>160.69999999999999</v>
      </c>
      <c r="X307">
        <v>155.80000000000001</v>
      </c>
      <c r="Y307">
        <v>167</v>
      </c>
      <c r="Z307">
        <v>153.1</v>
      </c>
      <c r="AA307">
        <v>155.30000000000001</v>
      </c>
      <c r="AB307">
        <v>163.19999999999999</v>
      </c>
      <c r="AC307">
        <v>160.1</v>
      </c>
      <c r="AD307">
        <v>159</v>
      </c>
      <c r="AE307">
        <v>162.5</v>
      </c>
    </row>
    <row r="308" spans="1:31" x14ac:dyDescent="0.3">
      <c r="A308" t="s">
        <v>30</v>
      </c>
      <c r="B308">
        <v>2021</v>
      </c>
      <c r="C308" t="s">
        <v>41</v>
      </c>
      <c r="D308" s="12">
        <f t="shared" si="4"/>
        <v>44409</v>
      </c>
      <c r="E308">
        <v>144.9</v>
      </c>
      <c r="F308">
        <v>202.3</v>
      </c>
      <c r="G308">
        <v>176.5</v>
      </c>
      <c r="H308">
        <v>157.5</v>
      </c>
      <c r="I308">
        <v>190.9</v>
      </c>
      <c r="J308">
        <v>155.69999999999999</v>
      </c>
      <c r="K308">
        <v>153.9</v>
      </c>
      <c r="L308">
        <v>162.80000000000001</v>
      </c>
      <c r="M308">
        <v>115.2</v>
      </c>
      <c r="N308">
        <v>169.8</v>
      </c>
      <c r="O308">
        <v>167.6</v>
      </c>
      <c r="P308">
        <v>171.9</v>
      </c>
      <c r="Q308">
        <v>161.80000000000001</v>
      </c>
      <c r="R308">
        <v>190.2</v>
      </c>
      <c r="S308">
        <v>167</v>
      </c>
      <c r="T308">
        <v>162.6</v>
      </c>
      <c r="U308">
        <v>166.3</v>
      </c>
      <c r="V308">
        <f>AVERAGE(V309:V310)</f>
        <v>162.1</v>
      </c>
      <c r="W308">
        <v>163.1</v>
      </c>
      <c r="X308">
        <v>160.9</v>
      </c>
      <c r="Y308">
        <v>171.1</v>
      </c>
      <c r="Z308">
        <v>157.69999999999999</v>
      </c>
      <c r="AA308">
        <v>161.1</v>
      </c>
      <c r="AB308">
        <v>167.5</v>
      </c>
      <c r="AC308">
        <v>160.30000000000001</v>
      </c>
      <c r="AD308">
        <v>163.30000000000001</v>
      </c>
      <c r="AE308">
        <v>163.6</v>
      </c>
    </row>
    <row r="309" spans="1:31" x14ac:dyDescent="0.3">
      <c r="A309" t="s">
        <v>33</v>
      </c>
      <c r="B309">
        <v>2021</v>
      </c>
      <c r="C309" t="s">
        <v>41</v>
      </c>
      <c r="D309" s="12">
        <f t="shared" si="4"/>
        <v>44409</v>
      </c>
      <c r="E309">
        <v>149.30000000000001</v>
      </c>
      <c r="F309">
        <v>207.4</v>
      </c>
      <c r="G309">
        <v>174.1</v>
      </c>
      <c r="H309">
        <v>159.19999999999999</v>
      </c>
      <c r="I309">
        <v>175</v>
      </c>
      <c r="J309">
        <v>161.30000000000001</v>
      </c>
      <c r="K309">
        <v>183.3</v>
      </c>
      <c r="L309">
        <v>164.5</v>
      </c>
      <c r="M309">
        <v>120.4</v>
      </c>
      <c r="N309">
        <v>166.2</v>
      </c>
      <c r="O309">
        <v>154.80000000000001</v>
      </c>
      <c r="P309">
        <v>175.1</v>
      </c>
      <c r="Q309">
        <v>167.3</v>
      </c>
      <c r="R309">
        <v>196.5</v>
      </c>
      <c r="S309">
        <v>159.80000000000001</v>
      </c>
      <c r="T309">
        <v>143.6</v>
      </c>
      <c r="U309">
        <v>157.30000000000001</v>
      </c>
      <c r="V309">
        <v>162.1</v>
      </c>
      <c r="W309">
        <v>160.69999999999999</v>
      </c>
      <c r="X309">
        <v>153.19999999999999</v>
      </c>
      <c r="Y309">
        <v>162.80000000000001</v>
      </c>
      <c r="Z309">
        <v>150.4</v>
      </c>
      <c r="AA309">
        <v>153.69999999999999</v>
      </c>
      <c r="AB309">
        <v>160.4</v>
      </c>
      <c r="AC309">
        <v>159.6</v>
      </c>
      <c r="AD309">
        <v>156</v>
      </c>
      <c r="AE309">
        <v>162.30000000000001</v>
      </c>
    </row>
    <row r="310" spans="1:31" x14ac:dyDescent="0.3">
      <c r="A310" t="s">
        <v>34</v>
      </c>
      <c r="B310">
        <v>2021</v>
      </c>
      <c r="C310" t="s">
        <v>41</v>
      </c>
      <c r="D310" s="12">
        <f t="shared" si="4"/>
        <v>44409</v>
      </c>
      <c r="E310">
        <v>146.6</v>
      </c>
      <c r="F310">
        <v>204</v>
      </c>
      <c r="G310">
        <v>172.8</v>
      </c>
      <c r="H310">
        <v>158.4</v>
      </c>
      <c r="I310">
        <v>188</v>
      </c>
      <c r="J310">
        <v>156.80000000000001</v>
      </c>
      <c r="K310">
        <v>162.19999999999999</v>
      </c>
      <c r="L310">
        <v>164.1</v>
      </c>
      <c r="M310">
        <v>119.7</v>
      </c>
      <c r="N310">
        <v>168.8</v>
      </c>
      <c r="O310">
        <v>162.69999999999999</v>
      </c>
      <c r="P310">
        <v>173.9</v>
      </c>
      <c r="Q310">
        <v>164</v>
      </c>
      <c r="R310">
        <v>192.1</v>
      </c>
      <c r="S310">
        <v>164.5</v>
      </c>
      <c r="T310">
        <v>155.30000000000001</v>
      </c>
      <c r="U310">
        <v>163.19999999999999</v>
      </c>
      <c r="V310">
        <v>162.1</v>
      </c>
      <c r="W310">
        <v>162.6</v>
      </c>
      <c r="X310">
        <v>157.5</v>
      </c>
      <c r="Y310">
        <v>168.4</v>
      </c>
      <c r="Z310">
        <v>154</v>
      </c>
      <c r="AA310">
        <v>157.6</v>
      </c>
      <c r="AB310">
        <v>163.80000000000001</v>
      </c>
      <c r="AC310">
        <v>160</v>
      </c>
      <c r="AD310">
        <v>160</v>
      </c>
      <c r="AE310">
        <v>163.19999999999999</v>
      </c>
    </row>
    <row r="311" spans="1:31" x14ac:dyDescent="0.3">
      <c r="A311" t="s">
        <v>30</v>
      </c>
      <c r="B311">
        <v>2021</v>
      </c>
      <c r="C311" t="s">
        <v>42</v>
      </c>
      <c r="D311" s="12">
        <f t="shared" si="4"/>
        <v>44440</v>
      </c>
      <c r="E311">
        <v>145.4</v>
      </c>
      <c r="F311">
        <v>202.1</v>
      </c>
      <c r="G311">
        <v>172</v>
      </c>
      <c r="H311">
        <v>158</v>
      </c>
      <c r="I311">
        <v>195.5</v>
      </c>
      <c r="J311">
        <v>152.69999999999999</v>
      </c>
      <c r="K311">
        <v>151.4</v>
      </c>
      <c r="L311">
        <v>163.9</v>
      </c>
      <c r="M311">
        <v>119.3</v>
      </c>
      <c r="N311">
        <v>170.1</v>
      </c>
      <c r="O311">
        <v>168.3</v>
      </c>
      <c r="P311">
        <v>172.8</v>
      </c>
      <c r="Q311">
        <v>162.1</v>
      </c>
      <c r="R311">
        <v>190.5</v>
      </c>
      <c r="S311">
        <v>167.7</v>
      </c>
      <c r="T311">
        <v>163.6</v>
      </c>
      <c r="U311">
        <v>167.1</v>
      </c>
      <c r="V311">
        <f>AVERAGE(V312:V313)</f>
        <v>162.1</v>
      </c>
      <c r="W311">
        <v>163.69999999999999</v>
      </c>
      <c r="X311">
        <v>161.30000000000001</v>
      </c>
      <c r="Y311">
        <v>171.9</v>
      </c>
      <c r="Z311">
        <v>157.80000000000001</v>
      </c>
      <c r="AA311">
        <v>162.69999999999999</v>
      </c>
      <c r="AB311">
        <v>168.5</v>
      </c>
      <c r="AC311">
        <v>160.19999999999999</v>
      </c>
      <c r="AD311">
        <v>163.80000000000001</v>
      </c>
      <c r="AE311">
        <v>164</v>
      </c>
    </row>
    <row r="312" spans="1:31" x14ac:dyDescent="0.3">
      <c r="A312" t="s">
        <v>33</v>
      </c>
      <c r="B312">
        <v>2021</v>
      </c>
      <c r="C312" t="s">
        <v>42</v>
      </c>
      <c r="D312" s="12">
        <f t="shared" si="4"/>
        <v>44440</v>
      </c>
      <c r="E312">
        <v>149.30000000000001</v>
      </c>
      <c r="F312">
        <v>207.4</v>
      </c>
      <c r="G312">
        <v>174.1</v>
      </c>
      <c r="H312">
        <v>159.1</v>
      </c>
      <c r="I312">
        <v>175</v>
      </c>
      <c r="J312">
        <v>161.19999999999999</v>
      </c>
      <c r="K312">
        <v>183.5</v>
      </c>
      <c r="L312">
        <v>164.5</v>
      </c>
      <c r="M312">
        <v>120.4</v>
      </c>
      <c r="N312">
        <v>166.2</v>
      </c>
      <c r="O312">
        <v>154.80000000000001</v>
      </c>
      <c r="P312">
        <v>175.1</v>
      </c>
      <c r="Q312">
        <v>167.3</v>
      </c>
      <c r="R312">
        <v>196.5</v>
      </c>
      <c r="S312">
        <v>159.80000000000001</v>
      </c>
      <c r="T312">
        <v>143.6</v>
      </c>
      <c r="U312">
        <v>157.4</v>
      </c>
      <c r="V312">
        <v>162.1</v>
      </c>
      <c r="W312">
        <v>160.80000000000001</v>
      </c>
      <c r="X312">
        <v>153.30000000000001</v>
      </c>
      <c r="Y312">
        <v>162.80000000000001</v>
      </c>
      <c r="Z312">
        <v>150.5</v>
      </c>
      <c r="AA312">
        <v>153.9</v>
      </c>
      <c r="AB312">
        <v>160.30000000000001</v>
      </c>
      <c r="AC312">
        <v>159.6</v>
      </c>
      <c r="AD312">
        <v>156</v>
      </c>
      <c r="AE312">
        <v>162.30000000000001</v>
      </c>
    </row>
    <row r="313" spans="1:31" x14ac:dyDescent="0.3">
      <c r="A313" t="s">
        <v>34</v>
      </c>
      <c r="B313">
        <v>2021</v>
      </c>
      <c r="C313" t="s">
        <v>42</v>
      </c>
      <c r="D313" s="12">
        <f t="shared" si="4"/>
        <v>44440</v>
      </c>
      <c r="E313">
        <v>146.6</v>
      </c>
      <c r="F313">
        <v>204</v>
      </c>
      <c r="G313">
        <v>172.8</v>
      </c>
      <c r="H313">
        <v>158.4</v>
      </c>
      <c r="I313">
        <v>188</v>
      </c>
      <c r="J313">
        <v>156.69999999999999</v>
      </c>
      <c r="K313">
        <v>162.30000000000001</v>
      </c>
      <c r="L313">
        <v>164.1</v>
      </c>
      <c r="M313">
        <v>119.7</v>
      </c>
      <c r="N313">
        <v>168.8</v>
      </c>
      <c r="O313">
        <v>162.69999999999999</v>
      </c>
      <c r="P313">
        <v>173.9</v>
      </c>
      <c r="Q313">
        <v>164</v>
      </c>
      <c r="R313">
        <v>192.1</v>
      </c>
      <c r="S313">
        <v>164.6</v>
      </c>
      <c r="T313">
        <v>155.30000000000001</v>
      </c>
      <c r="U313">
        <v>163.30000000000001</v>
      </c>
      <c r="V313">
        <v>162.1</v>
      </c>
      <c r="W313">
        <v>162.6</v>
      </c>
      <c r="X313">
        <v>157.5</v>
      </c>
      <c r="Y313">
        <v>168.4</v>
      </c>
      <c r="Z313">
        <v>154</v>
      </c>
      <c r="AA313">
        <v>157.69999999999999</v>
      </c>
      <c r="AB313">
        <v>163.69999999999999</v>
      </c>
      <c r="AC313">
        <v>160</v>
      </c>
      <c r="AD313">
        <v>160</v>
      </c>
      <c r="AE313">
        <v>163.19999999999999</v>
      </c>
    </row>
    <row r="314" spans="1:31" x14ac:dyDescent="0.3">
      <c r="A314" t="s">
        <v>30</v>
      </c>
      <c r="B314">
        <v>2021</v>
      </c>
      <c r="C314" t="s">
        <v>43</v>
      </c>
      <c r="D314" s="12">
        <f t="shared" si="4"/>
        <v>44470</v>
      </c>
      <c r="E314">
        <v>146.1</v>
      </c>
      <c r="F314">
        <v>202.5</v>
      </c>
      <c r="G314">
        <v>170.1</v>
      </c>
      <c r="H314">
        <v>158.4</v>
      </c>
      <c r="I314">
        <v>198.8</v>
      </c>
      <c r="J314">
        <v>152.6</v>
      </c>
      <c r="K314">
        <v>170.4</v>
      </c>
      <c r="L314">
        <v>165.2</v>
      </c>
      <c r="M314">
        <v>121.6</v>
      </c>
      <c r="N314">
        <v>170.6</v>
      </c>
      <c r="O314">
        <v>168.8</v>
      </c>
      <c r="P314">
        <v>173.6</v>
      </c>
      <c r="Q314">
        <v>165.5</v>
      </c>
      <c r="R314">
        <v>191.2</v>
      </c>
      <c r="S314">
        <v>168.9</v>
      </c>
      <c r="T314">
        <v>164.8</v>
      </c>
      <c r="U314">
        <v>168.3</v>
      </c>
      <c r="V314">
        <f>AVERAGE(V315:V316)</f>
        <v>163.6</v>
      </c>
      <c r="W314">
        <v>165.5</v>
      </c>
      <c r="X314">
        <v>162</v>
      </c>
      <c r="Y314">
        <v>172.5</v>
      </c>
      <c r="Z314">
        <v>159.5</v>
      </c>
      <c r="AA314">
        <v>163.19999999999999</v>
      </c>
      <c r="AB314">
        <v>169</v>
      </c>
      <c r="AC314">
        <v>161.1</v>
      </c>
      <c r="AD314">
        <v>164.7</v>
      </c>
      <c r="AE314">
        <v>166.3</v>
      </c>
    </row>
    <row r="315" spans="1:31" x14ac:dyDescent="0.3">
      <c r="A315" t="s">
        <v>33</v>
      </c>
      <c r="B315">
        <v>2021</v>
      </c>
      <c r="C315" t="s">
        <v>43</v>
      </c>
      <c r="D315" s="12">
        <f t="shared" si="4"/>
        <v>44470</v>
      </c>
      <c r="E315">
        <v>150.1</v>
      </c>
      <c r="F315">
        <v>208.4</v>
      </c>
      <c r="G315">
        <v>173</v>
      </c>
      <c r="H315">
        <v>159.19999999999999</v>
      </c>
      <c r="I315">
        <v>176.6</v>
      </c>
      <c r="J315">
        <v>159.30000000000001</v>
      </c>
      <c r="K315">
        <v>214.4</v>
      </c>
      <c r="L315">
        <v>165.3</v>
      </c>
      <c r="M315">
        <v>122.5</v>
      </c>
      <c r="N315">
        <v>166.8</v>
      </c>
      <c r="O315">
        <v>155.4</v>
      </c>
      <c r="P315">
        <v>175.9</v>
      </c>
      <c r="Q315">
        <v>171.5</v>
      </c>
      <c r="R315">
        <v>197</v>
      </c>
      <c r="S315">
        <v>160.80000000000001</v>
      </c>
      <c r="T315">
        <v>144.4</v>
      </c>
      <c r="U315">
        <v>158.30000000000001</v>
      </c>
      <c r="V315">
        <v>163.6</v>
      </c>
      <c r="W315">
        <v>162.19999999999999</v>
      </c>
      <c r="X315">
        <v>154.30000000000001</v>
      </c>
      <c r="Y315">
        <v>163.5</v>
      </c>
      <c r="Z315">
        <v>152.19999999999999</v>
      </c>
      <c r="AA315">
        <v>155.1</v>
      </c>
      <c r="AB315">
        <v>160.30000000000001</v>
      </c>
      <c r="AC315">
        <v>160.30000000000001</v>
      </c>
      <c r="AD315">
        <v>157</v>
      </c>
      <c r="AE315">
        <v>164.6</v>
      </c>
    </row>
    <row r="316" spans="1:31" x14ac:dyDescent="0.3">
      <c r="A316" t="s">
        <v>34</v>
      </c>
      <c r="B316">
        <v>2021</v>
      </c>
      <c r="C316" t="s">
        <v>43</v>
      </c>
      <c r="D316" s="12">
        <f t="shared" si="4"/>
        <v>44470</v>
      </c>
      <c r="E316">
        <v>147.4</v>
      </c>
      <c r="F316">
        <v>204.6</v>
      </c>
      <c r="G316">
        <v>171.2</v>
      </c>
      <c r="H316">
        <v>158.69999999999999</v>
      </c>
      <c r="I316">
        <v>190.6</v>
      </c>
      <c r="J316">
        <v>155.69999999999999</v>
      </c>
      <c r="K316">
        <v>185.3</v>
      </c>
      <c r="L316">
        <v>165.2</v>
      </c>
      <c r="M316">
        <v>121.9</v>
      </c>
      <c r="N316">
        <v>169.3</v>
      </c>
      <c r="O316">
        <v>163.19999999999999</v>
      </c>
      <c r="P316">
        <v>174.7</v>
      </c>
      <c r="Q316">
        <v>167.7</v>
      </c>
      <c r="R316">
        <v>192.7</v>
      </c>
      <c r="S316">
        <v>165.7</v>
      </c>
      <c r="T316">
        <v>156.30000000000001</v>
      </c>
      <c r="U316">
        <v>164.3</v>
      </c>
      <c r="V316">
        <v>163.6</v>
      </c>
      <c r="W316">
        <v>164.2</v>
      </c>
      <c r="X316">
        <v>158.4</v>
      </c>
      <c r="Y316">
        <v>169.1</v>
      </c>
      <c r="Z316">
        <v>155.69999999999999</v>
      </c>
      <c r="AA316">
        <v>158.6</v>
      </c>
      <c r="AB316">
        <v>163.9</v>
      </c>
      <c r="AC316">
        <v>160.80000000000001</v>
      </c>
      <c r="AD316">
        <v>161</v>
      </c>
      <c r="AE316">
        <v>165.5</v>
      </c>
    </row>
    <row r="317" spans="1:31" x14ac:dyDescent="0.3">
      <c r="A317" t="s">
        <v>30</v>
      </c>
      <c r="B317">
        <v>2021</v>
      </c>
      <c r="C317" t="s">
        <v>45</v>
      </c>
      <c r="D317" s="12">
        <f t="shared" si="4"/>
        <v>44501</v>
      </c>
      <c r="E317">
        <v>146.9</v>
      </c>
      <c r="F317">
        <v>199.8</v>
      </c>
      <c r="G317">
        <v>171.5</v>
      </c>
      <c r="H317">
        <v>159.1</v>
      </c>
      <c r="I317">
        <v>198.4</v>
      </c>
      <c r="J317">
        <v>153.19999999999999</v>
      </c>
      <c r="K317">
        <v>183.9</v>
      </c>
      <c r="L317">
        <v>165.4</v>
      </c>
      <c r="M317">
        <v>122.1</v>
      </c>
      <c r="N317">
        <v>170.8</v>
      </c>
      <c r="O317">
        <v>169.1</v>
      </c>
      <c r="P317">
        <v>174.3</v>
      </c>
      <c r="Q317">
        <v>167.5</v>
      </c>
      <c r="R317">
        <v>191.4</v>
      </c>
      <c r="S317">
        <v>170.4</v>
      </c>
      <c r="T317">
        <v>166</v>
      </c>
      <c r="U317">
        <v>169.8</v>
      </c>
      <c r="V317">
        <f>AVERAGE(V318:V319)</f>
        <v>164.2</v>
      </c>
      <c r="W317">
        <v>165.3</v>
      </c>
      <c r="X317">
        <v>162.9</v>
      </c>
      <c r="Y317">
        <v>173.4</v>
      </c>
      <c r="Z317">
        <v>158.9</v>
      </c>
      <c r="AA317">
        <v>163.80000000000001</v>
      </c>
      <c r="AB317">
        <v>169.3</v>
      </c>
      <c r="AC317">
        <v>162.4</v>
      </c>
      <c r="AD317">
        <v>165.2</v>
      </c>
      <c r="AE317">
        <v>167.6</v>
      </c>
    </row>
    <row r="318" spans="1:31" x14ac:dyDescent="0.3">
      <c r="A318" t="s">
        <v>33</v>
      </c>
      <c r="B318">
        <v>2021</v>
      </c>
      <c r="C318" t="s">
        <v>45</v>
      </c>
      <c r="D318" s="12">
        <f t="shared" si="4"/>
        <v>44501</v>
      </c>
      <c r="E318">
        <v>151</v>
      </c>
      <c r="F318">
        <v>204.9</v>
      </c>
      <c r="G318">
        <v>175.4</v>
      </c>
      <c r="H318">
        <v>159.6</v>
      </c>
      <c r="I318">
        <v>175.8</v>
      </c>
      <c r="J318">
        <v>160.30000000000001</v>
      </c>
      <c r="K318">
        <v>229.1</v>
      </c>
      <c r="L318">
        <v>165.1</v>
      </c>
      <c r="M318">
        <v>123.1</v>
      </c>
      <c r="N318">
        <v>167.2</v>
      </c>
      <c r="O318">
        <v>156.1</v>
      </c>
      <c r="P318">
        <v>176.8</v>
      </c>
      <c r="Q318">
        <v>173.5</v>
      </c>
      <c r="R318">
        <v>197</v>
      </c>
      <c r="S318">
        <v>162.30000000000001</v>
      </c>
      <c r="T318">
        <v>145.30000000000001</v>
      </c>
      <c r="U318">
        <v>159.69999999999999</v>
      </c>
      <c r="V318">
        <v>164.2</v>
      </c>
      <c r="W318">
        <v>161.6</v>
      </c>
      <c r="X318">
        <v>155.19999999999999</v>
      </c>
      <c r="Y318">
        <v>164.2</v>
      </c>
      <c r="Z318">
        <v>151.19999999999999</v>
      </c>
      <c r="AA318">
        <v>156.69999999999999</v>
      </c>
      <c r="AB318">
        <v>160.80000000000001</v>
      </c>
      <c r="AC318">
        <v>161.80000000000001</v>
      </c>
      <c r="AD318">
        <v>157.30000000000001</v>
      </c>
      <c r="AE318">
        <v>165.6</v>
      </c>
    </row>
    <row r="319" spans="1:31" x14ac:dyDescent="0.3">
      <c r="A319" t="s">
        <v>34</v>
      </c>
      <c r="B319">
        <v>2021</v>
      </c>
      <c r="C319" t="s">
        <v>45</v>
      </c>
      <c r="D319" s="12">
        <f t="shared" si="4"/>
        <v>44501</v>
      </c>
      <c r="E319">
        <v>148.19999999999999</v>
      </c>
      <c r="F319">
        <v>201.6</v>
      </c>
      <c r="G319">
        <v>173</v>
      </c>
      <c r="H319">
        <v>159.30000000000001</v>
      </c>
      <c r="I319">
        <v>190.1</v>
      </c>
      <c r="J319">
        <v>156.5</v>
      </c>
      <c r="K319">
        <v>199.2</v>
      </c>
      <c r="L319">
        <v>165.3</v>
      </c>
      <c r="M319">
        <v>122.4</v>
      </c>
      <c r="N319">
        <v>169.6</v>
      </c>
      <c r="O319">
        <v>163.69999999999999</v>
      </c>
      <c r="P319">
        <v>175.5</v>
      </c>
      <c r="Q319">
        <v>169.7</v>
      </c>
      <c r="R319">
        <v>192.9</v>
      </c>
      <c r="S319">
        <v>167.2</v>
      </c>
      <c r="T319">
        <v>157.4</v>
      </c>
      <c r="U319">
        <v>165.8</v>
      </c>
      <c r="V319">
        <v>164.2</v>
      </c>
      <c r="W319">
        <v>163.9</v>
      </c>
      <c r="X319">
        <v>159.30000000000001</v>
      </c>
      <c r="Y319">
        <v>169.9</v>
      </c>
      <c r="Z319">
        <v>154.80000000000001</v>
      </c>
      <c r="AA319">
        <v>159.80000000000001</v>
      </c>
      <c r="AB319">
        <v>164.3</v>
      </c>
      <c r="AC319">
        <v>162.19999999999999</v>
      </c>
      <c r="AD319">
        <v>161.4</v>
      </c>
      <c r="AE319">
        <v>166.7</v>
      </c>
    </row>
    <row r="320" spans="1:31" x14ac:dyDescent="0.3">
      <c r="A320" t="s">
        <v>30</v>
      </c>
      <c r="B320">
        <v>2021</v>
      </c>
      <c r="C320" t="s">
        <v>46</v>
      </c>
      <c r="D320" s="12">
        <f t="shared" si="4"/>
        <v>44531</v>
      </c>
      <c r="E320">
        <v>147.4</v>
      </c>
      <c r="F320">
        <v>197</v>
      </c>
      <c r="G320">
        <v>176.5</v>
      </c>
      <c r="H320">
        <v>159.80000000000001</v>
      </c>
      <c r="I320">
        <v>195.8</v>
      </c>
      <c r="J320">
        <v>152</v>
      </c>
      <c r="K320">
        <v>172.3</v>
      </c>
      <c r="L320">
        <v>164.5</v>
      </c>
      <c r="M320">
        <v>120.6</v>
      </c>
      <c r="N320">
        <v>171.7</v>
      </c>
      <c r="O320">
        <v>169.7</v>
      </c>
      <c r="P320">
        <v>175.1</v>
      </c>
      <c r="Q320">
        <v>165.8</v>
      </c>
      <c r="R320">
        <v>190.8</v>
      </c>
      <c r="S320">
        <v>171.8</v>
      </c>
      <c r="T320">
        <v>167.3</v>
      </c>
      <c r="U320">
        <v>171.2</v>
      </c>
      <c r="V320">
        <f>AVERAGE(V321:V322)</f>
        <v>163.4</v>
      </c>
      <c r="W320">
        <v>165.6</v>
      </c>
      <c r="X320">
        <v>163.9</v>
      </c>
      <c r="Y320">
        <v>174</v>
      </c>
      <c r="Z320">
        <v>160.1</v>
      </c>
      <c r="AA320">
        <v>164.5</v>
      </c>
      <c r="AB320">
        <v>169.7</v>
      </c>
      <c r="AC320">
        <v>162.80000000000001</v>
      </c>
      <c r="AD320">
        <v>166</v>
      </c>
      <c r="AE320">
        <v>167</v>
      </c>
    </row>
    <row r="321" spans="1:31" x14ac:dyDescent="0.3">
      <c r="A321" t="s">
        <v>33</v>
      </c>
      <c r="B321">
        <v>2021</v>
      </c>
      <c r="C321" t="s">
        <v>46</v>
      </c>
      <c r="D321" s="12">
        <f t="shared" si="4"/>
        <v>44531</v>
      </c>
      <c r="E321">
        <v>151.6</v>
      </c>
      <c r="F321">
        <v>202.2</v>
      </c>
      <c r="G321">
        <v>180</v>
      </c>
      <c r="H321">
        <v>160</v>
      </c>
      <c r="I321">
        <v>173.5</v>
      </c>
      <c r="J321">
        <v>158.30000000000001</v>
      </c>
      <c r="K321">
        <v>219.5</v>
      </c>
      <c r="L321">
        <v>164.2</v>
      </c>
      <c r="M321">
        <v>121.9</v>
      </c>
      <c r="N321">
        <v>168.2</v>
      </c>
      <c r="O321">
        <v>156.5</v>
      </c>
      <c r="P321">
        <v>178.2</v>
      </c>
      <c r="Q321">
        <v>172.2</v>
      </c>
      <c r="R321">
        <v>196.8</v>
      </c>
      <c r="S321">
        <v>163.30000000000001</v>
      </c>
      <c r="T321">
        <v>146.69999999999999</v>
      </c>
      <c r="U321">
        <v>160.69999999999999</v>
      </c>
      <c r="V321">
        <v>163.4</v>
      </c>
      <c r="W321">
        <v>161.69999999999999</v>
      </c>
      <c r="X321">
        <v>156</v>
      </c>
      <c r="Y321">
        <v>165.1</v>
      </c>
      <c r="Z321">
        <v>151.80000000000001</v>
      </c>
      <c r="AA321">
        <v>157.6</v>
      </c>
      <c r="AB321">
        <v>160.6</v>
      </c>
      <c r="AC321">
        <v>162.4</v>
      </c>
      <c r="AD321">
        <v>157.80000000000001</v>
      </c>
      <c r="AE321">
        <v>165.2</v>
      </c>
    </row>
    <row r="322" spans="1:31" x14ac:dyDescent="0.3">
      <c r="A322" t="s">
        <v>34</v>
      </c>
      <c r="B322">
        <v>2021</v>
      </c>
      <c r="C322" t="s">
        <v>46</v>
      </c>
      <c r="D322" s="12">
        <f t="shared" si="4"/>
        <v>44531</v>
      </c>
      <c r="E322">
        <v>148.69999999999999</v>
      </c>
      <c r="F322">
        <v>198.8</v>
      </c>
      <c r="G322">
        <v>177.9</v>
      </c>
      <c r="H322">
        <v>159.9</v>
      </c>
      <c r="I322">
        <v>187.6</v>
      </c>
      <c r="J322">
        <v>154.9</v>
      </c>
      <c r="K322">
        <v>188.3</v>
      </c>
      <c r="L322">
        <v>164.4</v>
      </c>
      <c r="M322">
        <v>121</v>
      </c>
      <c r="N322">
        <v>170.5</v>
      </c>
      <c r="O322">
        <v>164.2</v>
      </c>
      <c r="P322">
        <v>176.5</v>
      </c>
      <c r="Q322">
        <v>168.2</v>
      </c>
      <c r="R322">
        <v>192.4</v>
      </c>
      <c r="S322">
        <v>168.5</v>
      </c>
      <c r="T322">
        <v>158.69999999999999</v>
      </c>
      <c r="U322">
        <v>167</v>
      </c>
      <c r="V322">
        <v>163.4</v>
      </c>
      <c r="W322">
        <v>164.1</v>
      </c>
      <c r="X322">
        <v>160.19999999999999</v>
      </c>
      <c r="Y322">
        <v>170.6</v>
      </c>
      <c r="Z322">
        <v>155.69999999999999</v>
      </c>
      <c r="AA322">
        <v>160.6</v>
      </c>
      <c r="AB322">
        <v>164.4</v>
      </c>
      <c r="AC322">
        <v>162.6</v>
      </c>
      <c r="AD322">
        <v>162</v>
      </c>
      <c r="AE322">
        <v>166.2</v>
      </c>
    </row>
    <row r="323" spans="1:31" x14ac:dyDescent="0.3">
      <c r="A323" t="s">
        <v>30</v>
      </c>
      <c r="B323">
        <v>2022</v>
      </c>
      <c r="C323" t="s">
        <v>31</v>
      </c>
      <c r="D323" s="12">
        <f t="shared" ref="D323:D373" si="23">DATE(B323,MONTH(1&amp;C323),1)</f>
        <v>44562</v>
      </c>
      <c r="E323">
        <v>148.30000000000001</v>
      </c>
      <c r="F323">
        <v>196.9</v>
      </c>
      <c r="G323">
        <v>178</v>
      </c>
      <c r="H323">
        <v>160.5</v>
      </c>
      <c r="I323">
        <v>192.6</v>
      </c>
      <c r="J323">
        <v>151.19999999999999</v>
      </c>
      <c r="K323">
        <v>159.19999999999999</v>
      </c>
      <c r="L323">
        <v>164</v>
      </c>
      <c r="M323">
        <v>119.3</v>
      </c>
      <c r="N323">
        <v>173.3</v>
      </c>
      <c r="O323">
        <v>169.8</v>
      </c>
      <c r="P323">
        <v>175.8</v>
      </c>
      <c r="Q323">
        <v>164.1</v>
      </c>
      <c r="R323">
        <v>190.7</v>
      </c>
      <c r="S323">
        <v>173.2</v>
      </c>
      <c r="T323">
        <v>169.3</v>
      </c>
      <c r="U323">
        <v>172.7</v>
      </c>
      <c r="V323">
        <f>AVERAGE(V324:V325)</f>
        <v>164.5</v>
      </c>
      <c r="W323">
        <v>165.8</v>
      </c>
      <c r="X323">
        <v>164.9</v>
      </c>
      <c r="Y323">
        <v>174.7</v>
      </c>
      <c r="Z323">
        <v>160.80000000000001</v>
      </c>
      <c r="AA323">
        <v>164.9</v>
      </c>
      <c r="AB323">
        <v>169.9</v>
      </c>
      <c r="AC323">
        <v>163.19999999999999</v>
      </c>
      <c r="AD323">
        <v>166.6</v>
      </c>
      <c r="AE323">
        <v>166.4</v>
      </c>
    </row>
    <row r="324" spans="1:31" x14ac:dyDescent="0.3">
      <c r="A324" t="s">
        <v>33</v>
      </c>
      <c r="B324">
        <v>2022</v>
      </c>
      <c r="C324" t="s">
        <v>31</v>
      </c>
      <c r="D324" s="12">
        <f t="shared" si="23"/>
        <v>44562</v>
      </c>
      <c r="E324">
        <v>152.19999999999999</v>
      </c>
      <c r="F324">
        <v>202.1</v>
      </c>
      <c r="G324">
        <v>180.1</v>
      </c>
      <c r="H324">
        <v>160.4</v>
      </c>
      <c r="I324">
        <v>171</v>
      </c>
      <c r="J324">
        <v>156.5</v>
      </c>
      <c r="K324">
        <v>203.6</v>
      </c>
      <c r="L324">
        <v>163.80000000000001</v>
      </c>
      <c r="M324">
        <v>121.3</v>
      </c>
      <c r="N324">
        <v>169.8</v>
      </c>
      <c r="O324">
        <v>156.6</v>
      </c>
      <c r="P324">
        <v>179</v>
      </c>
      <c r="Q324">
        <v>170.3</v>
      </c>
      <c r="R324">
        <v>196.4</v>
      </c>
      <c r="S324">
        <v>164.7</v>
      </c>
      <c r="T324">
        <v>148.5</v>
      </c>
      <c r="U324">
        <v>162.19999999999999</v>
      </c>
      <c r="V324">
        <v>164.5</v>
      </c>
      <c r="W324">
        <v>161.6</v>
      </c>
      <c r="X324">
        <v>156.80000000000001</v>
      </c>
      <c r="Y324">
        <v>166.1</v>
      </c>
      <c r="Z324">
        <v>152.69999999999999</v>
      </c>
      <c r="AA324">
        <v>158.4</v>
      </c>
      <c r="AB324">
        <v>161</v>
      </c>
      <c r="AC324">
        <v>162.80000000000001</v>
      </c>
      <c r="AD324">
        <v>158.6</v>
      </c>
      <c r="AE324">
        <v>165</v>
      </c>
    </row>
    <row r="325" spans="1:31" x14ac:dyDescent="0.3">
      <c r="A325" t="s">
        <v>34</v>
      </c>
      <c r="B325">
        <v>2022</v>
      </c>
      <c r="C325" t="s">
        <v>31</v>
      </c>
      <c r="D325" s="12">
        <f t="shared" si="23"/>
        <v>44562</v>
      </c>
      <c r="E325">
        <v>149.5</v>
      </c>
      <c r="F325">
        <v>198.7</v>
      </c>
      <c r="G325">
        <v>178.8</v>
      </c>
      <c r="H325">
        <v>160.5</v>
      </c>
      <c r="I325">
        <v>184.7</v>
      </c>
      <c r="J325">
        <v>153.69999999999999</v>
      </c>
      <c r="K325">
        <v>174.3</v>
      </c>
      <c r="L325">
        <v>163.9</v>
      </c>
      <c r="M325">
        <v>120</v>
      </c>
      <c r="N325">
        <v>172.1</v>
      </c>
      <c r="O325">
        <v>164.3</v>
      </c>
      <c r="P325">
        <v>177.3</v>
      </c>
      <c r="Q325">
        <v>166.4</v>
      </c>
      <c r="R325">
        <v>192.2</v>
      </c>
      <c r="S325">
        <v>169.9</v>
      </c>
      <c r="T325">
        <v>160.69999999999999</v>
      </c>
      <c r="U325">
        <v>168.5</v>
      </c>
      <c r="V325">
        <v>164.5</v>
      </c>
      <c r="W325">
        <v>164.2</v>
      </c>
      <c r="X325">
        <v>161.1</v>
      </c>
      <c r="Y325">
        <v>171.4</v>
      </c>
      <c r="Z325">
        <v>156.5</v>
      </c>
      <c r="AA325">
        <v>161.19999999999999</v>
      </c>
      <c r="AB325">
        <v>164.7</v>
      </c>
      <c r="AC325">
        <v>163</v>
      </c>
      <c r="AD325">
        <v>162.69999999999999</v>
      </c>
      <c r="AE325">
        <v>165.7</v>
      </c>
    </row>
    <row r="326" spans="1:31" x14ac:dyDescent="0.3">
      <c r="A326" t="s">
        <v>30</v>
      </c>
      <c r="B326">
        <v>2022</v>
      </c>
      <c r="C326" t="s">
        <v>35</v>
      </c>
      <c r="D326" s="12">
        <f t="shared" si="23"/>
        <v>44593</v>
      </c>
      <c r="E326">
        <v>148.80000000000001</v>
      </c>
      <c r="F326">
        <v>198.1</v>
      </c>
      <c r="G326">
        <v>175.5</v>
      </c>
      <c r="H326">
        <v>160.69999999999999</v>
      </c>
      <c r="I326">
        <v>192.6</v>
      </c>
      <c r="J326">
        <v>151.4</v>
      </c>
      <c r="K326">
        <v>155.19999999999999</v>
      </c>
      <c r="L326">
        <v>163.9</v>
      </c>
      <c r="M326">
        <v>118.1</v>
      </c>
      <c r="N326">
        <v>175.4</v>
      </c>
      <c r="O326">
        <v>170.5</v>
      </c>
      <c r="P326">
        <v>176.3</v>
      </c>
      <c r="Q326">
        <v>163.9</v>
      </c>
      <c r="R326">
        <v>191.5</v>
      </c>
      <c r="S326">
        <v>174.1</v>
      </c>
      <c r="T326">
        <v>171</v>
      </c>
      <c r="U326">
        <v>173.7</v>
      </c>
      <c r="V326">
        <f>AVERAGE(V327:V328)</f>
        <v>165.5</v>
      </c>
      <c r="W326">
        <v>167.4</v>
      </c>
      <c r="X326">
        <v>165.7</v>
      </c>
      <c r="Y326">
        <v>175.3</v>
      </c>
      <c r="Z326">
        <v>161.19999999999999</v>
      </c>
      <c r="AA326">
        <v>165.5</v>
      </c>
      <c r="AB326">
        <v>170.3</v>
      </c>
      <c r="AC326">
        <v>164.5</v>
      </c>
      <c r="AD326">
        <v>167.3</v>
      </c>
      <c r="AE326">
        <v>166.7</v>
      </c>
    </row>
    <row r="327" spans="1:31" x14ac:dyDescent="0.3">
      <c r="A327" t="s">
        <v>33</v>
      </c>
      <c r="B327">
        <v>2022</v>
      </c>
      <c r="C327" t="s">
        <v>35</v>
      </c>
      <c r="D327" s="12">
        <f t="shared" si="23"/>
        <v>44593</v>
      </c>
      <c r="E327">
        <v>152.5</v>
      </c>
      <c r="F327">
        <v>205.2</v>
      </c>
      <c r="G327">
        <v>176.4</v>
      </c>
      <c r="H327">
        <v>160.6</v>
      </c>
      <c r="I327">
        <v>171.5</v>
      </c>
      <c r="J327">
        <v>156.4</v>
      </c>
      <c r="K327">
        <v>198</v>
      </c>
      <c r="L327">
        <v>163.19999999999999</v>
      </c>
      <c r="M327">
        <v>120.6</v>
      </c>
      <c r="N327">
        <v>172.2</v>
      </c>
      <c r="O327">
        <v>156.69999999999999</v>
      </c>
      <c r="P327">
        <v>180</v>
      </c>
      <c r="Q327">
        <v>170.2</v>
      </c>
      <c r="R327">
        <v>196.5</v>
      </c>
      <c r="S327">
        <v>165.7</v>
      </c>
      <c r="T327">
        <v>150.4</v>
      </c>
      <c r="U327">
        <v>163.4</v>
      </c>
      <c r="V327">
        <v>165.5</v>
      </c>
      <c r="W327">
        <v>163</v>
      </c>
      <c r="X327">
        <v>157.4</v>
      </c>
      <c r="Y327">
        <v>167.2</v>
      </c>
      <c r="Z327">
        <v>153.1</v>
      </c>
      <c r="AA327">
        <v>159.5</v>
      </c>
      <c r="AB327">
        <v>162</v>
      </c>
      <c r="AC327">
        <v>164.2</v>
      </c>
      <c r="AD327">
        <v>159.4</v>
      </c>
      <c r="AE327">
        <v>165.5</v>
      </c>
    </row>
    <row r="328" spans="1:31" x14ac:dyDescent="0.3">
      <c r="A328" t="s">
        <v>34</v>
      </c>
      <c r="B328">
        <v>2022</v>
      </c>
      <c r="C328" t="s">
        <v>35</v>
      </c>
      <c r="D328" s="12">
        <f t="shared" si="23"/>
        <v>44593</v>
      </c>
      <c r="E328">
        <v>150</v>
      </c>
      <c r="F328">
        <v>200.6</v>
      </c>
      <c r="G328">
        <v>175.8</v>
      </c>
      <c r="H328">
        <v>160.69999999999999</v>
      </c>
      <c r="I328">
        <v>184.9</v>
      </c>
      <c r="J328">
        <v>153.69999999999999</v>
      </c>
      <c r="K328">
        <v>169.7</v>
      </c>
      <c r="L328">
        <v>163.69999999999999</v>
      </c>
      <c r="M328">
        <v>118.9</v>
      </c>
      <c r="N328">
        <v>174.3</v>
      </c>
      <c r="O328">
        <v>164.7</v>
      </c>
      <c r="P328">
        <v>178</v>
      </c>
      <c r="Q328">
        <v>166.2</v>
      </c>
      <c r="R328">
        <v>192.8</v>
      </c>
      <c r="S328">
        <v>170.8</v>
      </c>
      <c r="T328">
        <v>162.4</v>
      </c>
      <c r="U328">
        <v>169.6</v>
      </c>
      <c r="V328">
        <v>165.5</v>
      </c>
      <c r="W328">
        <v>165.7</v>
      </c>
      <c r="X328">
        <v>161.80000000000001</v>
      </c>
      <c r="Y328">
        <v>172.2</v>
      </c>
      <c r="Z328">
        <v>156.9</v>
      </c>
      <c r="AA328">
        <v>162.1</v>
      </c>
      <c r="AB328">
        <v>165.4</v>
      </c>
      <c r="AC328">
        <v>164.4</v>
      </c>
      <c r="AD328">
        <v>163.5</v>
      </c>
      <c r="AE328">
        <v>166.1</v>
      </c>
    </row>
    <row r="329" spans="1:31" x14ac:dyDescent="0.3">
      <c r="A329" t="s">
        <v>30</v>
      </c>
      <c r="B329">
        <v>2022</v>
      </c>
      <c r="C329" t="s">
        <v>36</v>
      </c>
      <c r="D329" s="12">
        <f t="shared" si="23"/>
        <v>44621</v>
      </c>
      <c r="E329">
        <v>150.19999999999999</v>
      </c>
      <c r="F329">
        <v>208</v>
      </c>
      <c r="G329">
        <v>167.9</v>
      </c>
      <c r="H329">
        <v>162</v>
      </c>
      <c r="I329">
        <v>203.1</v>
      </c>
      <c r="J329">
        <v>155.9</v>
      </c>
      <c r="K329">
        <v>155.80000000000001</v>
      </c>
      <c r="L329">
        <v>164.2</v>
      </c>
      <c r="M329">
        <v>118.1</v>
      </c>
      <c r="N329">
        <v>178.7</v>
      </c>
      <c r="O329">
        <v>171.2</v>
      </c>
      <c r="P329">
        <v>177.4</v>
      </c>
      <c r="Q329">
        <v>166.6</v>
      </c>
      <c r="R329">
        <v>192.3</v>
      </c>
      <c r="S329">
        <v>175.4</v>
      </c>
      <c r="T329">
        <v>173.2</v>
      </c>
      <c r="U329">
        <v>175.1</v>
      </c>
      <c r="V329">
        <f>AVERAGE(V330:V331)</f>
        <v>165.3</v>
      </c>
      <c r="W329">
        <v>168.9</v>
      </c>
      <c r="X329">
        <v>166.5</v>
      </c>
      <c r="Y329">
        <v>176</v>
      </c>
      <c r="Z329">
        <v>162</v>
      </c>
      <c r="AA329">
        <v>166.6</v>
      </c>
      <c r="AB329">
        <v>170.6</v>
      </c>
      <c r="AC329">
        <v>167.4</v>
      </c>
      <c r="AD329">
        <v>168.3</v>
      </c>
      <c r="AE329">
        <v>168.7</v>
      </c>
    </row>
    <row r="330" spans="1:31" x14ac:dyDescent="0.3">
      <c r="A330" t="s">
        <v>33</v>
      </c>
      <c r="B330">
        <v>2022</v>
      </c>
      <c r="C330" t="s">
        <v>36</v>
      </c>
      <c r="D330" s="12">
        <f t="shared" si="23"/>
        <v>44621</v>
      </c>
      <c r="E330">
        <v>153.69999999999999</v>
      </c>
      <c r="F330">
        <v>215.8</v>
      </c>
      <c r="G330">
        <v>167.7</v>
      </c>
      <c r="H330">
        <v>162.6</v>
      </c>
      <c r="I330">
        <v>180</v>
      </c>
      <c r="J330">
        <v>159.6</v>
      </c>
      <c r="K330">
        <v>188.4</v>
      </c>
      <c r="L330">
        <v>163.4</v>
      </c>
      <c r="M330">
        <v>120.3</v>
      </c>
      <c r="N330">
        <v>174.7</v>
      </c>
      <c r="O330">
        <v>157.1</v>
      </c>
      <c r="P330">
        <v>181.5</v>
      </c>
      <c r="Q330">
        <v>171.5</v>
      </c>
      <c r="R330">
        <v>197.5</v>
      </c>
      <c r="S330">
        <v>167.1</v>
      </c>
      <c r="T330">
        <v>152.6</v>
      </c>
      <c r="U330">
        <v>164.9</v>
      </c>
      <c r="V330">
        <v>165.3</v>
      </c>
      <c r="W330">
        <v>164.5</v>
      </c>
      <c r="X330">
        <v>158.6</v>
      </c>
      <c r="Y330">
        <v>168.2</v>
      </c>
      <c r="Z330">
        <v>154.19999999999999</v>
      </c>
      <c r="AA330">
        <v>160.80000000000001</v>
      </c>
      <c r="AB330">
        <v>162.69999999999999</v>
      </c>
      <c r="AC330">
        <v>166.8</v>
      </c>
      <c r="AD330">
        <v>160.6</v>
      </c>
      <c r="AE330">
        <v>166.5</v>
      </c>
    </row>
    <row r="331" spans="1:31" x14ac:dyDescent="0.3">
      <c r="A331" t="s">
        <v>34</v>
      </c>
      <c r="B331">
        <v>2022</v>
      </c>
      <c r="C331" t="s">
        <v>36</v>
      </c>
      <c r="D331" s="12">
        <f t="shared" si="23"/>
        <v>44621</v>
      </c>
      <c r="E331">
        <v>151.30000000000001</v>
      </c>
      <c r="F331">
        <v>210.7</v>
      </c>
      <c r="G331">
        <v>167.8</v>
      </c>
      <c r="H331">
        <v>162.19999999999999</v>
      </c>
      <c r="I331">
        <v>194.6</v>
      </c>
      <c r="J331">
        <v>157.6</v>
      </c>
      <c r="K331">
        <v>166.9</v>
      </c>
      <c r="L331">
        <v>163.9</v>
      </c>
      <c r="M331">
        <v>118.8</v>
      </c>
      <c r="N331">
        <v>177.4</v>
      </c>
      <c r="O331">
        <v>165.3</v>
      </c>
      <c r="P331">
        <v>179.3</v>
      </c>
      <c r="Q331">
        <v>168.4</v>
      </c>
      <c r="R331">
        <v>193.7</v>
      </c>
      <c r="S331">
        <v>172.1</v>
      </c>
      <c r="T331">
        <v>164.6</v>
      </c>
      <c r="U331">
        <v>171.1</v>
      </c>
      <c r="V331">
        <v>165.3</v>
      </c>
      <c r="W331">
        <v>167.2</v>
      </c>
      <c r="X331">
        <v>162.80000000000001</v>
      </c>
      <c r="Y331">
        <v>173</v>
      </c>
      <c r="Z331">
        <v>157.9</v>
      </c>
      <c r="AA331">
        <v>163.30000000000001</v>
      </c>
      <c r="AB331">
        <v>166</v>
      </c>
      <c r="AC331">
        <v>167.2</v>
      </c>
      <c r="AD331">
        <v>164.6</v>
      </c>
      <c r="AE331">
        <v>167.7</v>
      </c>
    </row>
    <row r="332" spans="1:31" x14ac:dyDescent="0.3">
      <c r="A332" t="s">
        <v>30</v>
      </c>
      <c r="B332">
        <v>2022</v>
      </c>
      <c r="C332" t="s">
        <v>37</v>
      </c>
      <c r="D332" s="12">
        <f t="shared" si="23"/>
        <v>44652</v>
      </c>
      <c r="E332">
        <v>151.80000000000001</v>
      </c>
      <c r="F332">
        <v>209.7</v>
      </c>
      <c r="G332">
        <v>164.5</v>
      </c>
      <c r="H332">
        <v>163.80000000000001</v>
      </c>
      <c r="I332">
        <v>207.4</v>
      </c>
      <c r="J332">
        <v>169.7</v>
      </c>
      <c r="K332">
        <v>153.6</v>
      </c>
      <c r="L332">
        <v>165.1</v>
      </c>
      <c r="M332">
        <v>118.2</v>
      </c>
      <c r="N332">
        <v>182.9</v>
      </c>
      <c r="O332">
        <v>172.4</v>
      </c>
      <c r="P332">
        <v>178.9</v>
      </c>
      <c r="Q332">
        <v>168.6</v>
      </c>
      <c r="R332">
        <v>192.8</v>
      </c>
      <c r="S332">
        <v>177.5</v>
      </c>
      <c r="T332">
        <v>175.1</v>
      </c>
      <c r="U332">
        <v>177.1</v>
      </c>
      <c r="V332">
        <f>AVERAGE(V333:V334)</f>
        <v>167</v>
      </c>
      <c r="W332">
        <v>173.3</v>
      </c>
      <c r="X332">
        <v>167.7</v>
      </c>
      <c r="Y332">
        <v>177</v>
      </c>
      <c r="Z332">
        <v>166.2</v>
      </c>
      <c r="AA332">
        <v>167.2</v>
      </c>
      <c r="AB332">
        <v>170.9</v>
      </c>
      <c r="AC332">
        <v>169</v>
      </c>
      <c r="AD332">
        <v>170.2</v>
      </c>
      <c r="AE332">
        <v>170.8</v>
      </c>
    </row>
    <row r="333" spans="1:31" x14ac:dyDescent="0.3">
      <c r="A333" t="s">
        <v>33</v>
      </c>
      <c r="B333">
        <v>2022</v>
      </c>
      <c r="C333" t="s">
        <v>37</v>
      </c>
      <c r="D333" s="12">
        <f t="shared" si="23"/>
        <v>44652</v>
      </c>
      <c r="E333">
        <v>155.4</v>
      </c>
      <c r="F333">
        <v>215.8</v>
      </c>
      <c r="G333">
        <v>164.6</v>
      </c>
      <c r="H333">
        <v>164.2</v>
      </c>
      <c r="I333">
        <v>186</v>
      </c>
      <c r="J333">
        <v>175.9</v>
      </c>
      <c r="K333">
        <v>190.7</v>
      </c>
      <c r="L333">
        <v>164</v>
      </c>
      <c r="M333">
        <v>120.5</v>
      </c>
      <c r="N333">
        <v>178</v>
      </c>
      <c r="O333">
        <v>157.5</v>
      </c>
      <c r="P333">
        <v>183.3</v>
      </c>
      <c r="Q333">
        <v>174.5</v>
      </c>
      <c r="R333">
        <v>197.1</v>
      </c>
      <c r="S333">
        <v>168.4</v>
      </c>
      <c r="T333">
        <v>154.5</v>
      </c>
      <c r="U333">
        <v>166.3</v>
      </c>
      <c r="V333">
        <v>167</v>
      </c>
      <c r="W333">
        <v>170.5</v>
      </c>
      <c r="X333">
        <v>159.80000000000001</v>
      </c>
      <c r="Y333">
        <v>169</v>
      </c>
      <c r="Z333">
        <v>159.30000000000001</v>
      </c>
      <c r="AA333">
        <v>162.19999999999999</v>
      </c>
      <c r="AB333">
        <v>164</v>
      </c>
      <c r="AC333">
        <v>168.4</v>
      </c>
      <c r="AD333">
        <v>163.1</v>
      </c>
      <c r="AE333">
        <v>169.2</v>
      </c>
    </row>
    <row r="334" spans="1:31" x14ac:dyDescent="0.3">
      <c r="A334" t="s">
        <v>34</v>
      </c>
      <c r="B334">
        <v>2022</v>
      </c>
      <c r="C334" t="s">
        <v>37</v>
      </c>
      <c r="D334" s="12">
        <f t="shared" si="23"/>
        <v>44652</v>
      </c>
      <c r="E334">
        <v>152.9</v>
      </c>
      <c r="F334">
        <v>211.8</v>
      </c>
      <c r="G334">
        <v>164.5</v>
      </c>
      <c r="H334">
        <v>163.9</v>
      </c>
      <c r="I334">
        <v>199.5</v>
      </c>
      <c r="J334">
        <v>172.6</v>
      </c>
      <c r="K334">
        <v>166.2</v>
      </c>
      <c r="L334">
        <v>164.7</v>
      </c>
      <c r="M334">
        <v>119</v>
      </c>
      <c r="N334">
        <v>181.3</v>
      </c>
      <c r="O334">
        <v>166.2</v>
      </c>
      <c r="P334">
        <v>180.9</v>
      </c>
      <c r="Q334">
        <v>170.8</v>
      </c>
      <c r="R334">
        <v>193.9</v>
      </c>
      <c r="S334">
        <v>173.9</v>
      </c>
      <c r="T334">
        <v>166.5</v>
      </c>
      <c r="U334">
        <v>172.8</v>
      </c>
      <c r="V334">
        <v>167</v>
      </c>
      <c r="W334">
        <v>172.2</v>
      </c>
      <c r="X334">
        <v>164</v>
      </c>
      <c r="Y334">
        <v>174</v>
      </c>
      <c r="Z334">
        <v>162.6</v>
      </c>
      <c r="AA334">
        <v>164.4</v>
      </c>
      <c r="AB334">
        <v>166.9</v>
      </c>
      <c r="AC334">
        <v>168.8</v>
      </c>
      <c r="AD334">
        <v>166.8</v>
      </c>
      <c r="AE334">
        <v>170.1</v>
      </c>
    </row>
    <row r="335" spans="1:31" x14ac:dyDescent="0.3">
      <c r="A335" t="s">
        <v>30</v>
      </c>
      <c r="B335">
        <v>2022</v>
      </c>
      <c r="C335" t="s">
        <v>38</v>
      </c>
      <c r="D335" s="12">
        <f t="shared" si="23"/>
        <v>44682</v>
      </c>
      <c r="E335">
        <v>152.9</v>
      </c>
      <c r="F335">
        <v>214.7</v>
      </c>
      <c r="G335">
        <v>161.4</v>
      </c>
      <c r="H335">
        <v>164.6</v>
      </c>
      <c r="I335">
        <v>209.9</v>
      </c>
      <c r="J335">
        <v>168</v>
      </c>
      <c r="K335">
        <v>160.4</v>
      </c>
      <c r="L335">
        <v>165</v>
      </c>
      <c r="M335">
        <v>118.9</v>
      </c>
      <c r="N335">
        <v>186.6</v>
      </c>
      <c r="O335">
        <v>173.2</v>
      </c>
      <c r="P335">
        <v>180.4</v>
      </c>
      <c r="Q335">
        <v>170.8</v>
      </c>
      <c r="R335">
        <v>192.9</v>
      </c>
      <c r="S335">
        <v>179.3</v>
      </c>
      <c r="T335">
        <v>177.2</v>
      </c>
      <c r="U335">
        <v>179</v>
      </c>
      <c r="V335">
        <f>AVERAGE(V336:V337)</f>
        <v>167.5</v>
      </c>
      <c r="W335">
        <v>175.3</v>
      </c>
      <c r="X335">
        <v>168.9</v>
      </c>
      <c r="Y335">
        <v>177.7</v>
      </c>
      <c r="Z335">
        <v>167.1</v>
      </c>
      <c r="AA335">
        <v>167.6</v>
      </c>
      <c r="AB335">
        <v>171.8</v>
      </c>
      <c r="AC335">
        <v>168.5</v>
      </c>
      <c r="AD335">
        <v>170.9</v>
      </c>
      <c r="AE335">
        <v>172.5</v>
      </c>
    </row>
    <row r="336" spans="1:31" x14ac:dyDescent="0.3">
      <c r="A336" t="s">
        <v>33</v>
      </c>
      <c r="B336">
        <v>2022</v>
      </c>
      <c r="C336" t="s">
        <v>38</v>
      </c>
      <c r="D336" s="12">
        <f t="shared" si="23"/>
        <v>44682</v>
      </c>
      <c r="E336">
        <v>156.69999999999999</v>
      </c>
      <c r="F336">
        <v>221.2</v>
      </c>
      <c r="G336">
        <v>164.1</v>
      </c>
      <c r="H336">
        <v>165.4</v>
      </c>
      <c r="I336">
        <v>189.5</v>
      </c>
      <c r="J336">
        <v>174.5</v>
      </c>
      <c r="K336">
        <v>203.2</v>
      </c>
      <c r="L336">
        <v>164.1</v>
      </c>
      <c r="M336">
        <v>121.2</v>
      </c>
      <c r="N336">
        <v>181.4</v>
      </c>
      <c r="O336">
        <v>158.5</v>
      </c>
      <c r="P336">
        <v>184.9</v>
      </c>
      <c r="Q336">
        <v>177.5</v>
      </c>
      <c r="R336">
        <v>197.5</v>
      </c>
      <c r="S336">
        <v>170</v>
      </c>
      <c r="T336">
        <v>155.9</v>
      </c>
      <c r="U336">
        <v>167.8</v>
      </c>
      <c r="V336">
        <v>167.5</v>
      </c>
      <c r="W336">
        <v>173.5</v>
      </c>
      <c r="X336">
        <v>161.1</v>
      </c>
      <c r="Y336">
        <v>170.1</v>
      </c>
      <c r="Z336">
        <v>159.4</v>
      </c>
      <c r="AA336">
        <v>163.19999999999999</v>
      </c>
      <c r="AB336">
        <v>165.2</v>
      </c>
      <c r="AC336">
        <v>168.2</v>
      </c>
      <c r="AD336">
        <v>163.80000000000001</v>
      </c>
      <c r="AE336">
        <v>170.8</v>
      </c>
    </row>
    <row r="337" spans="1:31" x14ac:dyDescent="0.3">
      <c r="A337" t="s">
        <v>34</v>
      </c>
      <c r="B337">
        <v>2022</v>
      </c>
      <c r="C337" t="s">
        <v>38</v>
      </c>
      <c r="D337" s="12">
        <f t="shared" si="23"/>
        <v>44682</v>
      </c>
      <c r="E337">
        <v>154.1</v>
      </c>
      <c r="F337">
        <v>217</v>
      </c>
      <c r="G337">
        <v>162.4</v>
      </c>
      <c r="H337">
        <v>164.9</v>
      </c>
      <c r="I337">
        <v>202.4</v>
      </c>
      <c r="J337">
        <v>171</v>
      </c>
      <c r="K337">
        <v>174.9</v>
      </c>
      <c r="L337">
        <v>164.7</v>
      </c>
      <c r="M337">
        <v>119.7</v>
      </c>
      <c r="N337">
        <v>184.9</v>
      </c>
      <c r="O337">
        <v>167.1</v>
      </c>
      <c r="P337">
        <v>182.5</v>
      </c>
      <c r="Q337">
        <v>173.3</v>
      </c>
      <c r="R337">
        <v>194.1</v>
      </c>
      <c r="S337">
        <v>175.6</v>
      </c>
      <c r="T337">
        <v>168.4</v>
      </c>
      <c r="U337">
        <v>174.6</v>
      </c>
      <c r="V337">
        <v>167.5</v>
      </c>
      <c r="W337">
        <v>174.6</v>
      </c>
      <c r="X337">
        <v>165.2</v>
      </c>
      <c r="Y337">
        <v>174.8</v>
      </c>
      <c r="Z337">
        <v>163</v>
      </c>
      <c r="AA337">
        <v>165.1</v>
      </c>
      <c r="AB337">
        <v>167.9</v>
      </c>
      <c r="AC337">
        <v>168.4</v>
      </c>
      <c r="AD337">
        <v>167.5</v>
      </c>
      <c r="AE337">
        <v>171.7</v>
      </c>
    </row>
    <row r="338" spans="1:31" x14ac:dyDescent="0.3">
      <c r="A338" t="s">
        <v>30</v>
      </c>
      <c r="B338">
        <v>2022</v>
      </c>
      <c r="C338" t="s">
        <v>39</v>
      </c>
      <c r="D338" s="12">
        <f t="shared" si="23"/>
        <v>44713</v>
      </c>
      <c r="E338">
        <v>153.80000000000001</v>
      </c>
      <c r="F338">
        <v>217.2</v>
      </c>
      <c r="G338">
        <v>169.6</v>
      </c>
      <c r="H338">
        <v>165.4</v>
      </c>
      <c r="I338">
        <v>208.1</v>
      </c>
      <c r="J338">
        <v>165.8</v>
      </c>
      <c r="K338">
        <v>167.3</v>
      </c>
      <c r="L338">
        <v>164.6</v>
      </c>
      <c r="M338">
        <v>119.1</v>
      </c>
      <c r="N338">
        <v>188.9</v>
      </c>
      <c r="O338">
        <v>174.2</v>
      </c>
      <c r="P338">
        <v>181.9</v>
      </c>
      <c r="Q338">
        <v>172.4</v>
      </c>
      <c r="R338">
        <v>192.9</v>
      </c>
      <c r="S338">
        <v>180.7</v>
      </c>
      <c r="T338">
        <v>178.7</v>
      </c>
      <c r="U338">
        <v>180.4</v>
      </c>
      <c r="V338">
        <f>AVERAGE(V339:V340)</f>
        <v>166.8</v>
      </c>
      <c r="W338">
        <v>176.7</v>
      </c>
      <c r="X338">
        <v>170.3</v>
      </c>
      <c r="Y338">
        <v>178.2</v>
      </c>
      <c r="Z338">
        <v>165.5</v>
      </c>
      <c r="AA338">
        <v>168</v>
      </c>
      <c r="AB338">
        <v>172.6</v>
      </c>
      <c r="AC338">
        <v>169.5</v>
      </c>
      <c r="AD338">
        <v>171</v>
      </c>
      <c r="AE338">
        <v>173.6</v>
      </c>
    </row>
    <row r="339" spans="1:31" x14ac:dyDescent="0.3">
      <c r="A339" t="s">
        <v>33</v>
      </c>
      <c r="B339">
        <v>2022</v>
      </c>
      <c r="C339" t="s">
        <v>39</v>
      </c>
      <c r="D339" s="12">
        <f t="shared" si="23"/>
        <v>44713</v>
      </c>
      <c r="E339">
        <v>157.5</v>
      </c>
      <c r="F339">
        <v>223.4</v>
      </c>
      <c r="G339">
        <v>172.8</v>
      </c>
      <c r="H339">
        <v>166.4</v>
      </c>
      <c r="I339">
        <v>188.6</v>
      </c>
      <c r="J339">
        <v>174.1</v>
      </c>
      <c r="K339">
        <v>211.5</v>
      </c>
      <c r="L339">
        <v>163.6</v>
      </c>
      <c r="M339">
        <v>121.4</v>
      </c>
      <c r="N339">
        <v>183.5</v>
      </c>
      <c r="O339">
        <v>159.1</v>
      </c>
      <c r="P339">
        <v>186.3</v>
      </c>
      <c r="Q339">
        <v>179.3</v>
      </c>
      <c r="R339">
        <v>198.3</v>
      </c>
      <c r="S339">
        <v>171.6</v>
      </c>
      <c r="T339">
        <v>157.4</v>
      </c>
      <c r="U339">
        <v>169.4</v>
      </c>
      <c r="V339">
        <v>166.8</v>
      </c>
      <c r="W339">
        <v>174.9</v>
      </c>
      <c r="X339">
        <v>162.1</v>
      </c>
      <c r="Y339">
        <v>170.9</v>
      </c>
      <c r="Z339">
        <v>157.19999999999999</v>
      </c>
      <c r="AA339">
        <v>164.1</v>
      </c>
      <c r="AB339">
        <v>166.5</v>
      </c>
      <c r="AC339">
        <v>169.2</v>
      </c>
      <c r="AD339">
        <v>163.80000000000001</v>
      </c>
      <c r="AE339">
        <v>171.4</v>
      </c>
    </row>
    <row r="340" spans="1:31" x14ac:dyDescent="0.3">
      <c r="A340" t="s">
        <v>34</v>
      </c>
      <c r="B340">
        <v>2022</v>
      </c>
      <c r="C340" t="s">
        <v>39</v>
      </c>
      <c r="D340" s="12">
        <f t="shared" si="23"/>
        <v>44713</v>
      </c>
      <c r="E340">
        <v>155</v>
      </c>
      <c r="F340">
        <v>219.4</v>
      </c>
      <c r="G340">
        <v>170.8</v>
      </c>
      <c r="H340">
        <v>165.8</v>
      </c>
      <c r="I340">
        <v>200.9</v>
      </c>
      <c r="J340">
        <v>169.7</v>
      </c>
      <c r="K340">
        <v>182.3</v>
      </c>
      <c r="L340">
        <v>164.3</v>
      </c>
      <c r="M340">
        <v>119.9</v>
      </c>
      <c r="N340">
        <v>187.1</v>
      </c>
      <c r="O340">
        <v>167.9</v>
      </c>
      <c r="P340">
        <v>183.9</v>
      </c>
      <c r="Q340">
        <v>174.9</v>
      </c>
      <c r="R340">
        <v>194.3</v>
      </c>
      <c r="S340">
        <v>177.1</v>
      </c>
      <c r="T340">
        <v>169.9</v>
      </c>
      <c r="U340">
        <v>176</v>
      </c>
      <c r="V340">
        <v>166.8</v>
      </c>
      <c r="W340">
        <v>176</v>
      </c>
      <c r="X340">
        <v>166.4</v>
      </c>
      <c r="Y340">
        <v>175.4</v>
      </c>
      <c r="Z340">
        <v>161.1</v>
      </c>
      <c r="AA340">
        <v>165.8</v>
      </c>
      <c r="AB340">
        <v>169</v>
      </c>
      <c r="AC340">
        <v>169.4</v>
      </c>
      <c r="AD340">
        <v>167.5</v>
      </c>
      <c r="AE340">
        <v>172.6</v>
      </c>
    </row>
    <row r="341" spans="1:31" x14ac:dyDescent="0.3">
      <c r="A341" t="s">
        <v>30</v>
      </c>
      <c r="B341">
        <v>2022</v>
      </c>
      <c r="C341" t="s">
        <v>40</v>
      </c>
      <c r="D341" s="12">
        <f t="shared" si="23"/>
        <v>44743</v>
      </c>
      <c r="E341">
        <v>155.19999999999999</v>
      </c>
      <c r="F341">
        <v>210.8</v>
      </c>
      <c r="G341">
        <v>174.3</v>
      </c>
      <c r="H341">
        <v>166.3</v>
      </c>
      <c r="I341">
        <v>202.2</v>
      </c>
      <c r="J341">
        <v>169.6</v>
      </c>
      <c r="K341">
        <v>168.6</v>
      </c>
      <c r="L341">
        <v>164.4</v>
      </c>
      <c r="M341">
        <v>119.2</v>
      </c>
      <c r="N341">
        <v>191.8</v>
      </c>
      <c r="O341">
        <v>174.5</v>
      </c>
      <c r="P341">
        <v>183.1</v>
      </c>
      <c r="Q341">
        <v>172.5</v>
      </c>
      <c r="R341">
        <v>193.2</v>
      </c>
      <c r="S341">
        <v>182</v>
      </c>
      <c r="T341">
        <v>180.3</v>
      </c>
      <c r="U341">
        <v>181.7</v>
      </c>
      <c r="V341">
        <f>AVERAGE(V342:V343)</f>
        <v>167.8</v>
      </c>
      <c r="W341">
        <v>179.6</v>
      </c>
      <c r="X341">
        <v>171.3</v>
      </c>
      <c r="Y341">
        <v>178.8</v>
      </c>
      <c r="Z341">
        <v>166.3</v>
      </c>
      <c r="AA341">
        <v>168.6</v>
      </c>
      <c r="AB341">
        <v>174.7</v>
      </c>
      <c r="AC341">
        <v>169.7</v>
      </c>
      <c r="AD341">
        <v>171.8</v>
      </c>
      <c r="AE341">
        <v>174.3</v>
      </c>
    </row>
    <row r="342" spans="1:31" x14ac:dyDescent="0.3">
      <c r="A342" t="s">
        <v>33</v>
      </c>
      <c r="B342">
        <v>2022</v>
      </c>
      <c r="C342" t="s">
        <v>40</v>
      </c>
      <c r="D342" s="12">
        <f t="shared" si="23"/>
        <v>44743</v>
      </c>
      <c r="E342">
        <v>159.30000000000001</v>
      </c>
      <c r="F342">
        <v>217.1</v>
      </c>
      <c r="G342">
        <v>176.6</v>
      </c>
      <c r="H342">
        <v>167.1</v>
      </c>
      <c r="I342">
        <v>184.8</v>
      </c>
      <c r="J342">
        <v>179.5</v>
      </c>
      <c r="K342">
        <v>208.5</v>
      </c>
      <c r="L342">
        <v>164</v>
      </c>
      <c r="M342">
        <v>121.5</v>
      </c>
      <c r="N342">
        <v>186.3</v>
      </c>
      <c r="O342">
        <v>159.80000000000001</v>
      </c>
      <c r="P342">
        <v>187.7</v>
      </c>
      <c r="Q342">
        <v>179.4</v>
      </c>
      <c r="R342">
        <v>198.6</v>
      </c>
      <c r="S342">
        <v>172.7</v>
      </c>
      <c r="T342">
        <v>158.69999999999999</v>
      </c>
      <c r="U342">
        <v>170.6</v>
      </c>
      <c r="V342">
        <v>167.8</v>
      </c>
      <c r="W342">
        <v>179.5</v>
      </c>
      <c r="X342">
        <v>163.1</v>
      </c>
      <c r="Y342">
        <v>171.7</v>
      </c>
      <c r="Z342">
        <v>157.4</v>
      </c>
      <c r="AA342">
        <v>164.6</v>
      </c>
      <c r="AB342">
        <v>169.1</v>
      </c>
      <c r="AC342">
        <v>169.8</v>
      </c>
      <c r="AD342">
        <v>164.7</v>
      </c>
      <c r="AE342">
        <v>172.3</v>
      </c>
    </row>
    <row r="343" spans="1:31" x14ac:dyDescent="0.3">
      <c r="A343" t="s">
        <v>34</v>
      </c>
      <c r="B343">
        <v>2022</v>
      </c>
      <c r="C343" t="s">
        <v>40</v>
      </c>
      <c r="D343" s="12">
        <f t="shared" si="23"/>
        <v>44743</v>
      </c>
      <c r="E343">
        <v>156.5</v>
      </c>
      <c r="F343">
        <v>213</v>
      </c>
      <c r="G343">
        <v>175.2</v>
      </c>
      <c r="H343">
        <v>166.6</v>
      </c>
      <c r="I343">
        <v>195.8</v>
      </c>
      <c r="J343">
        <v>174.2</v>
      </c>
      <c r="K343">
        <v>182.1</v>
      </c>
      <c r="L343">
        <v>164.3</v>
      </c>
      <c r="M343">
        <v>120</v>
      </c>
      <c r="N343">
        <v>190</v>
      </c>
      <c r="O343">
        <v>168.4</v>
      </c>
      <c r="P343">
        <v>185.2</v>
      </c>
      <c r="Q343">
        <v>175</v>
      </c>
      <c r="R343">
        <v>194.6</v>
      </c>
      <c r="S343">
        <v>178.3</v>
      </c>
      <c r="T343">
        <v>171.3</v>
      </c>
      <c r="U343">
        <v>177.3</v>
      </c>
      <c r="V343">
        <v>167.8</v>
      </c>
      <c r="W343">
        <v>179.6</v>
      </c>
      <c r="X343">
        <v>167.4</v>
      </c>
      <c r="Y343">
        <v>176.1</v>
      </c>
      <c r="Z343">
        <v>161.6</v>
      </c>
      <c r="AA343">
        <v>166.3</v>
      </c>
      <c r="AB343">
        <v>171.4</v>
      </c>
      <c r="AC343">
        <v>169.7</v>
      </c>
      <c r="AD343">
        <v>168.4</v>
      </c>
      <c r="AE343">
        <v>173.4</v>
      </c>
    </row>
    <row r="344" spans="1:31" x14ac:dyDescent="0.3">
      <c r="A344" t="s">
        <v>30</v>
      </c>
      <c r="B344">
        <v>2022</v>
      </c>
      <c r="C344" t="s">
        <v>41</v>
      </c>
      <c r="D344" s="12">
        <f t="shared" si="23"/>
        <v>44774</v>
      </c>
      <c r="E344">
        <v>159.5</v>
      </c>
      <c r="F344">
        <v>204.1</v>
      </c>
      <c r="G344">
        <v>168.3</v>
      </c>
      <c r="H344">
        <v>167.9</v>
      </c>
      <c r="I344">
        <v>198.1</v>
      </c>
      <c r="J344">
        <v>169.2</v>
      </c>
      <c r="K344">
        <v>173.1</v>
      </c>
      <c r="L344">
        <v>167.1</v>
      </c>
      <c r="M344">
        <v>120.2</v>
      </c>
      <c r="N344">
        <v>195.6</v>
      </c>
      <c r="O344">
        <v>174.8</v>
      </c>
      <c r="P344">
        <v>184</v>
      </c>
      <c r="Q344">
        <v>173.9</v>
      </c>
      <c r="R344">
        <v>193.7</v>
      </c>
      <c r="S344">
        <v>183.2</v>
      </c>
      <c r="T344">
        <v>181.7</v>
      </c>
      <c r="U344">
        <v>183</v>
      </c>
      <c r="V344">
        <f>AVERAGE(V345:V346)</f>
        <v>169</v>
      </c>
      <c r="W344">
        <v>179.1</v>
      </c>
      <c r="X344">
        <v>172.3</v>
      </c>
      <c r="Y344">
        <v>179.4</v>
      </c>
      <c r="Z344">
        <v>166.6</v>
      </c>
      <c r="AA344">
        <v>169.3</v>
      </c>
      <c r="AB344">
        <v>175.7</v>
      </c>
      <c r="AC344">
        <v>171.1</v>
      </c>
      <c r="AD344">
        <v>172.6</v>
      </c>
      <c r="AE344">
        <v>175.3</v>
      </c>
    </row>
    <row r="345" spans="1:31" x14ac:dyDescent="0.3">
      <c r="A345" t="s">
        <v>33</v>
      </c>
      <c r="B345">
        <v>2022</v>
      </c>
      <c r="C345" t="s">
        <v>41</v>
      </c>
      <c r="D345" s="12">
        <f t="shared" si="23"/>
        <v>44774</v>
      </c>
      <c r="E345">
        <v>162.1</v>
      </c>
      <c r="F345">
        <v>210.9</v>
      </c>
      <c r="G345">
        <v>170.6</v>
      </c>
      <c r="H345">
        <v>168.4</v>
      </c>
      <c r="I345">
        <v>182.5</v>
      </c>
      <c r="J345">
        <v>177.1</v>
      </c>
      <c r="K345">
        <v>213.1</v>
      </c>
      <c r="L345">
        <v>167.3</v>
      </c>
      <c r="M345">
        <v>122.2</v>
      </c>
      <c r="N345">
        <v>189.7</v>
      </c>
      <c r="O345">
        <v>160.5</v>
      </c>
      <c r="P345">
        <v>188.9</v>
      </c>
      <c r="Q345">
        <v>180.4</v>
      </c>
      <c r="R345">
        <v>198.7</v>
      </c>
      <c r="S345">
        <v>173.7</v>
      </c>
      <c r="T345">
        <v>160</v>
      </c>
      <c r="U345">
        <v>171.6</v>
      </c>
      <c r="V345">
        <v>169</v>
      </c>
      <c r="W345">
        <v>178.4</v>
      </c>
      <c r="X345">
        <v>164.2</v>
      </c>
      <c r="Y345">
        <v>172.6</v>
      </c>
      <c r="Z345">
        <v>157.69999999999999</v>
      </c>
      <c r="AA345">
        <v>165.1</v>
      </c>
      <c r="AB345">
        <v>169.9</v>
      </c>
      <c r="AC345">
        <v>171.4</v>
      </c>
      <c r="AD345">
        <v>165.4</v>
      </c>
      <c r="AE345">
        <v>173.1</v>
      </c>
    </row>
    <row r="346" spans="1:31" x14ac:dyDescent="0.3">
      <c r="A346" t="s">
        <v>34</v>
      </c>
      <c r="B346">
        <v>2022</v>
      </c>
      <c r="C346" t="s">
        <v>41</v>
      </c>
      <c r="D346" s="12">
        <f t="shared" si="23"/>
        <v>44774</v>
      </c>
      <c r="E346">
        <v>160.30000000000001</v>
      </c>
      <c r="F346">
        <v>206.5</v>
      </c>
      <c r="G346">
        <v>169.2</v>
      </c>
      <c r="H346">
        <v>168.1</v>
      </c>
      <c r="I346">
        <v>192.4</v>
      </c>
      <c r="J346">
        <v>172.9</v>
      </c>
      <c r="K346">
        <v>186.7</v>
      </c>
      <c r="L346">
        <v>167.2</v>
      </c>
      <c r="M346">
        <v>120.9</v>
      </c>
      <c r="N346">
        <v>193.6</v>
      </c>
      <c r="O346">
        <v>168.8</v>
      </c>
      <c r="P346">
        <v>186.3</v>
      </c>
      <c r="Q346">
        <v>176.3</v>
      </c>
      <c r="R346">
        <v>195</v>
      </c>
      <c r="S346">
        <v>179.5</v>
      </c>
      <c r="T346">
        <v>172.7</v>
      </c>
      <c r="U346">
        <v>178.5</v>
      </c>
      <c r="V346">
        <v>169</v>
      </c>
      <c r="W346">
        <v>178.8</v>
      </c>
      <c r="X346">
        <v>168.5</v>
      </c>
      <c r="Y346">
        <v>176.8</v>
      </c>
      <c r="Z346">
        <v>161.9</v>
      </c>
      <c r="AA346">
        <v>166.9</v>
      </c>
      <c r="AB346">
        <v>172.3</v>
      </c>
      <c r="AC346">
        <v>171.2</v>
      </c>
      <c r="AD346">
        <v>169.1</v>
      </c>
      <c r="AE346">
        <v>174.3</v>
      </c>
    </row>
    <row r="347" spans="1:31" x14ac:dyDescent="0.3">
      <c r="A347" t="s">
        <v>30</v>
      </c>
      <c r="B347">
        <v>2022</v>
      </c>
      <c r="C347" t="s">
        <v>42</v>
      </c>
      <c r="D347" s="12">
        <f t="shared" si="23"/>
        <v>44805</v>
      </c>
      <c r="E347">
        <v>162.9</v>
      </c>
      <c r="F347">
        <v>206.7</v>
      </c>
      <c r="G347">
        <v>169</v>
      </c>
      <c r="H347">
        <v>169.5</v>
      </c>
      <c r="I347">
        <v>194.1</v>
      </c>
      <c r="J347">
        <v>164.1</v>
      </c>
      <c r="K347">
        <v>176.9</v>
      </c>
      <c r="L347">
        <v>169</v>
      </c>
      <c r="M347">
        <v>120.8</v>
      </c>
      <c r="N347">
        <v>199.1</v>
      </c>
      <c r="O347">
        <v>175.4</v>
      </c>
      <c r="P347">
        <v>184.8</v>
      </c>
      <c r="Q347">
        <v>175.5</v>
      </c>
      <c r="R347">
        <v>194.5</v>
      </c>
      <c r="S347">
        <v>184.7</v>
      </c>
      <c r="T347">
        <v>183.3</v>
      </c>
      <c r="U347">
        <v>184.5</v>
      </c>
      <c r="V347">
        <f>AVERAGE(V348:V349)</f>
        <v>169.5</v>
      </c>
      <c r="W347">
        <v>179.7</v>
      </c>
      <c r="X347">
        <v>173.6</v>
      </c>
      <c r="Y347">
        <v>180.2</v>
      </c>
      <c r="Z347">
        <v>166.9</v>
      </c>
      <c r="AA347">
        <v>170</v>
      </c>
      <c r="AB347">
        <v>176.2</v>
      </c>
      <c r="AC347">
        <v>170.8</v>
      </c>
      <c r="AD347">
        <v>173.1</v>
      </c>
      <c r="AE347">
        <v>176.4</v>
      </c>
    </row>
    <row r="348" spans="1:31" x14ac:dyDescent="0.3">
      <c r="A348" t="s">
        <v>33</v>
      </c>
      <c r="B348">
        <v>2022</v>
      </c>
      <c r="C348" t="s">
        <v>42</v>
      </c>
      <c r="D348" s="12">
        <f t="shared" si="23"/>
        <v>44805</v>
      </c>
      <c r="E348">
        <v>164.9</v>
      </c>
      <c r="F348">
        <v>213.7</v>
      </c>
      <c r="G348">
        <v>170.9</v>
      </c>
      <c r="H348">
        <v>170.1</v>
      </c>
      <c r="I348">
        <v>179.3</v>
      </c>
      <c r="J348">
        <v>167.5</v>
      </c>
      <c r="K348">
        <v>220.8</v>
      </c>
      <c r="L348">
        <v>169.2</v>
      </c>
      <c r="M348">
        <v>123.1</v>
      </c>
      <c r="N348">
        <v>193.6</v>
      </c>
      <c r="O348">
        <v>161.1</v>
      </c>
      <c r="P348">
        <v>190.4</v>
      </c>
      <c r="Q348">
        <v>181.8</v>
      </c>
      <c r="R348">
        <v>199.7</v>
      </c>
      <c r="S348">
        <v>175</v>
      </c>
      <c r="T348">
        <v>161.69999999999999</v>
      </c>
      <c r="U348">
        <v>173</v>
      </c>
      <c r="V348">
        <v>169.5</v>
      </c>
      <c r="W348">
        <v>179.2</v>
      </c>
      <c r="X348">
        <v>165</v>
      </c>
      <c r="Y348">
        <v>173.8</v>
      </c>
      <c r="Z348">
        <v>158.19999999999999</v>
      </c>
      <c r="AA348">
        <v>165.8</v>
      </c>
      <c r="AB348">
        <v>170.9</v>
      </c>
      <c r="AC348">
        <v>171.1</v>
      </c>
      <c r="AD348">
        <v>166.1</v>
      </c>
      <c r="AE348">
        <v>174.1</v>
      </c>
    </row>
    <row r="349" spans="1:31" x14ac:dyDescent="0.3">
      <c r="A349" t="s">
        <v>34</v>
      </c>
      <c r="B349">
        <v>2022</v>
      </c>
      <c r="C349" t="s">
        <v>42</v>
      </c>
      <c r="D349" s="12">
        <f t="shared" si="23"/>
        <v>44805</v>
      </c>
      <c r="E349">
        <v>163.5</v>
      </c>
      <c r="F349">
        <v>209.2</v>
      </c>
      <c r="G349">
        <v>169.7</v>
      </c>
      <c r="H349">
        <v>169.7</v>
      </c>
      <c r="I349">
        <v>188.7</v>
      </c>
      <c r="J349">
        <v>165.7</v>
      </c>
      <c r="K349">
        <v>191.8</v>
      </c>
      <c r="L349">
        <v>169.1</v>
      </c>
      <c r="M349">
        <v>121.6</v>
      </c>
      <c r="N349">
        <v>197.3</v>
      </c>
      <c r="O349">
        <v>169.4</v>
      </c>
      <c r="P349">
        <v>187.4</v>
      </c>
      <c r="Q349">
        <v>177.8</v>
      </c>
      <c r="R349">
        <v>195.9</v>
      </c>
      <c r="S349">
        <v>180.9</v>
      </c>
      <c r="T349">
        <v>174.3</v>
      </c>
      <c r="U349">
        <v>179.9</v>
      </c>
      <c r="V349">
        <v>169.5</v>
      </c>
      <c r="W349">
        <v>179.5</v>
      </c>
      <c r="X349">
        <v>169.5</v>
      </c>
      <c r="Y349">
        <v>177.8</v>
      </c>
      <c r="Z349">
        <v>162.30000000000001</v>
      </c>
      <c r="AA349">
        <v>167.6</v>
      </c>
      <c r="AB349">
        <v>173.1</v>
      </c>
      <c r="AC349">
        <v>170.9</v>
      </c>
      <c r="AD349">
        <v>169.7</v>
      </c>
      <c r="AE349">
        <v>175.3</v>
      </c>
    </row>
    <row r="350" spans="1:31" x14ac:dyDescent="0.3">
      <c r="A350" t="s">
        <v>30</v>
      </c>
      <c r="B350">
        <v>2022</v>
      </c>
      <c r="C350" t="s">
        <v>43</v>
      </c>
      <c r="D350" s="12">
        <f t="shared" si="23"/>
        <v>44835</v>
      </c>
      <c r="E350">
        <v>164.7</v>
      </c>
      <c r="F350">
        <v>208.8</v>
      </c>
      <c r="G350">
        <v>170.3</v>
      </c>
      <c r="H350">
        <v>170.9</v>
      </c>
      <c r="I350">
        <v>191.6</v>
      </c>
      <c r="J350">
        <v>162.19999999999999</v>
      </c>
      <c r="K350">
        <v>184.8</v>
      </c>
      <c r="L350">
        <v>169.7</v>
      </c>
      <c r="M350">
        <v>121.1</v>
      </c>
      <c r="N350">
        <v>201.6</v>
      </c>
      <c r="O350">
        <v>175.8</v>
      </c>
      <c r="P350">
        <v>185.6</v>
      </c>
      <c r="Q350">
        <v>177.4</v>
      </c>
      <c r="R350">
        <v>194.9</v>
      </c>
      <c r="S350">
        <v>186.1</v>
      </c>
      <c r="T350">
        <v>184.4</v>
      </c>
      <c r="U350">
        <v>185.9</v>
      </c>
      <c r="V350">
        <f>AVERAGE(V351:V352)</f>
        <v>171.2</v>
      </c>
      <c r="W350">
        <v>180.8</v>
      </c>
      <c r="X350">
        <v>174.4</v>
      </c>
      <c r="Y350">
        <v>181.2</v>
      </c>
      <c r="Z350">
        <v>167.4</v>
      </c>
      <c r="AA350">
        <v>170.6</v>
      </c>
      <c r="AB350">
        <v>176.5</v>
      </c>
      <c r="AC350">
        <v>172</v>
      </c>
      <c r="AD350">
        <v>173.9</v>
      </c>
      <c r="AE350">
        <v>177.9</v>
      </c>
    </row>
    <row r="351" spans="1:31" x14ac:dyDescent="0.3">
      <c r="A351" t="s">
        <v>33</v>
      </c>
      <c r="B351">
        <v>2022</v>
      </c>
      <c r="C351" t="s">
        <v>43</v>
      </c>
      <c r="D351" s="12">
        <f t="shared" si="23"/>
        <v>44835</v>
      </c>
      <c r="E351">
        <v>166.4</v>
      </c>
      <c r="F351">
        <v>214.9</v>
      </c>
      <c r="G351">
        <v>171.9</v>
      </c>
      <c r="H351">
        <v>171</v>
      </c>
      <c r="I351">
        <v>177.7</v>
      </c>
      <c r="J351">
        <v>165.7</v>
      </c>
      <c r="K351">
        <v>228.6</v>
      </c>
      <c r="L351">
        <v>169.9</v>
      </c>
      <c r="M351">
        <v>123.4</v>
      </c>
      <c r="N351">
        <v>196.4</v>
      </c>
      <c r="O351">
        <v>161.6</v>
      </c>
      <c r="P351">
        <v>191.5</v>
      </c>
      <c r="Q351">
        <v>183.3</v>
      </c>
      <c r="R351">
        <v>200.1</v>
      </c>
      <c r="S351">
        <v>175.5</v>
      </c>
      <c r="T351">
        <v>162.6</v>
      </c>
      <c r="U351">
        <v>173.6</v>
      </c>
      <c r="V351">
        <v>171.2</v>
      </c>
      <c r="W351">
        <v>180</v>
      </c>
      <c r="X351">
        <v>166</v>
      </c>
      <c r="Y351">
        <v>174.7</v>
      </c>
      <c r="Z351">
        <v>158.80000000000001</v>
      </c>
      <c r="AA351">
        <v>166.3</v>
      </c>
      <c r="AB351">
        <v>171.2</v>
      </c>
      <c r="AC351">
        <v>172.3</v>
      </c>
      <c r="AD351">
        <v>166.8</v>
      </c>
      <c r="AE351">
        <v>175.3</v>
      </c>
    </row>
    <row r="352" spans="1:31" x14ac:dyDescent="0.3">
      <c r="A352" t="s">
        <v>34</v>
      </c>
      <c r="B352">
        <v>2022</v>
      </c>
      <c r="C352" t="s">
        <v>43</v>
      </c>
      <c r="D352" s="12">
        <f t="shared" si="23"/>
        <v>44835</v>
      </c>
      <c r="E352">
        <v>165.2</v>
      </c>
      <c r="F352">
        <v>210.9</v>
      </c>
      <c r="G352">
        <v>170.9</v>
      </c>
      <c r="H352">
        <v>170.9</v>
      </c>
      <c r="I352">
        <v>186.5</v>
      </c>
      <c r="J352">
        <v>163.80000000000001</v>
      </c>
      <c r="K352">
        <v>199.7</v>
      </c>
      <c r="L352">
        <v>169.8</v>
      </c>
      <c r="M352">
        <v>121.9</v>
      </c>
      <c r="N352">
        <v>199.9</v>
      </c>
      <c r="O352">
        <v>169.9</v>
      </c>
      <c r="P352">
        <v>188.3</v>
      </c>
      <c r="Q352">
        <v>179.6</v>
      </c>
      <c r="R352">
        <v>196.3</v>
      </c>
      <c r="S352">
        <v>181.9</v>
      </c>
      <c r="T352">
        <v>175.3</v>
      </c>
      <c r="U352">
        <v>181</v>
      </c>
      <c r="V352">
        <v>171.2</v>
      </c>
      <c r="W352">
        <v>180.5</v>
      </c>
      <c r="X352">
        <v>170.4</v>
      </c>
      <c r="Y352">
        <v>178.7</v>
      </c>
      <c r="Z352">
        <v>162.9</v>
      </c>
      <c r="AA352">
        <v>168.2</v>
      </c>
      <c r="AB352">
        <v>173.4</v>
      </c>
      <c r="AC352">
        <v>172.1</v>
      </c>
      <c r="AD352">
        <v>170.5</v>
      </c>
      <c r="AE352">
        <v>176.7</v>
      </c>
    </row>
    <row r="353" spans="1:31" x14ac:dyDescent="0.3">
      <c r="A353" t="s">
        <v>30</v>
      </c>
      <c r="B353">
        <v>2022</v>
      </c>
      <c r="C353" t="s">
        <v>45</v>
      </c>
      <c r="D353" s="12">
        <f t="shared" si="23"/>
        <v>44866</v>
      </c>
      <c r="E353">
        <v>166.9</v>
      </c>
      <c r="F353">
        <v>207.2</v>
      </c>
      <c r="G353">
        <v>180.2</v>
      </c>
      <c r="H353">
        <v>172.3</v>
      </c>
      <c r="I353">
        <v>194</v>
      </c>
      <c r="J353">
        <v>159.1</v>
      </c>
      <c r="K353">
        <v>171.6</v>
      </c>
      <c r="L353">
        <v>170.2</v>
      </c>
      <c r="M353">
        <v>121.5</v>
      </c>
      <c r="N353">
        <v>204.8</v>
      </c>
      <c r="O353">
        <v>176.4</v>
      </c>
      <c r="P353">
        <v>186.9</v>
      </c>
      <c r="Q353">
        <v>176.6</v>
      </c>
      <c r="R353">
        <v>195.5</v>
      </c>
      <c r="S353">
        <v>187.2</v>
      </c>
      <c r="T353">
        <v>185.2</v>
      </c>
      <c r="U353">
        <v>186.9</v>
      </c>
      <c r="V353">
        <f>AVERAGE(V354:V355)</f>
        <v>171.8</v>
      </c>
      <c r="W353">
        <v>181.9</v>
      </c>
      <c r="X353">
        <v>175.5</v>
      </c>
      <c r="Y353">
        <v>182.3</v>
      </c>
      <c r="Z353">
        <v>167.5</v>
      </c>
      <c r="AA353">
        <v>170.8</v>
      </c>
      <c r="AB353">
        <v>176.9</v>
      </c>
      <c r="AC353">
        <v>173.4</v>
      </c>
      <c r="AD353">
        <v>174.6</v>
      </c>
      <c r="AE353">
        <v>177.8</v>
      </c>
    </row>
    <row r="354" spans="1:31" x14ac:dyDescent="0.3">
      <c r="A354" t="s">
        <v>33</v>
      </c>
      <c r="B354">
        <v>2022</v>
      </c>
      <c r="C354" t="s">
        <v>45</v>
      </c>
      <c r="D354" s="12">
        <f t="shared" si="23"/>
        <v>44866</v>
      </c>
      <c r="E354">
        <v>168.4</v>
      </c>
      <c r="F354">
        <v>213.4</v>
      </c>
      <c r="G354">
        <v>183.2</v>
      </c>
      <c r="H354">
        <v>172.3</v>
      </c>
      <c r="I354">
        <v>180</v>
      </c>
      <c r="J354">
        <v>162.6</v>
      </c>
      <c r="K354">
        <v>205.5</v>
      </c>
      <c r="L354">
        <v>171</v>
      </c>
      <c r="M354">
        <v>123.4</v>
      </c>
      <c r="N354">
        <v>198.8</v>
      </c>
      <c r="O354">
        <v>162.1</v>
      </c>
      <c r="P354">
        <v>192.4</v>
      </c>
      <c r="Q354">
        <v>181.3</v>
      </c>
      <c r="R354">
        <v>200.6</v>
      </c>
      <c r="S354">
        <v>176.7</v>
      </c>
      <c r="T354">
        <v>163.5</v>
      </c>
      <c r="U354">
        <v>174.7</v>
      </c>
      <c r="V354">
        <v>171.8</v>
      </c>
      <c r="W354">
        <v>180.3</v>
      </c>
      <c r="X354">
        <v>166.9</v>
      </c>
      <c r="Y354">
        <v>175.8</v>
      </c>
      <c r="Z354">
        <v>158.9</v>
      </c>
      <c r="AA354">
        <v>166.7</v>
      </c>
      <c r="AB354">
        <v>171.5</v>
      </c>
      <c r="AC354">
        <v>173.8</v>
      </c>
      <c r="AD354">
        <v>167.4</v>
      </c>
      <c r="AE354">
        <v>174.1</v>
      </c>
    </row>
    <row r="355" spans="1:31" x14ac:dyDescent="0.3">
      <c r="A355" t="s">
        <v>34</v>
      </c>
      <c r="B355">
        <v>2022</v>
      </c>
      <c r="C355" t="s">
        <v>45</v>
      </c>
      <c r="D355" s="12">
        <f t="shared" si="23"/>
        <v>44866</v>
      </c>
      <c r="E355">
        <v>167.4</v>
      </c>
      <c r="F355">
        <v>209.4</v>
      </c>
      <c r="G355">
        <v>181.4</v>
      </c>
      <c r="H355">
        <v>172.3</v>
      </c>
      <c r="I355">
        <v>188.9</v>
      </c>
      <c r="J355">
        <v>160.69999999999999</v>
      </c>
      <c r="K355">
        <v>183.1</v>
      </c>
      <c r="L355">
        <v>170.5</v>
      </c>
      <c r="M355">
        <v>122.1</v>
      </c>
      <c r="N355">
        <v>202.8</v>
      </c>
      <c r="O355">
        <v>170.4</v>
      </c>
      <c r="P355">
        <v>189.5</v>
      </c>
      <c r="Q355">
        <v>178.3</v>
      </c>
      <c r="R355">
        <v>196.9</v>
      </c>
      <c r="S355">
        <v>183.1</v>
      </c>
      <c r="T355">
        <v>176.2</v>
      </c>
      <c r="U355">
        <v>182.1</v>
      </c>
      <c r="V355">
        <v>171.8</v>
      </c>
      <c r="W355">
        <v>181.3</v>
      </c>
      <c r="X355">
        <v>171.4</v>
      </c>
      <c r="Y355">
        <v>179.8</v>
      </c>
      <c r="Z355">
        <v>163</v>
      </c>
      <c r="AA355">
        <v>168.5</v>
      </c>
      <c r="AB355">
        <v>173.7</v>
      </c>
      <c r="AC355">
        <v>173.6</v>
      </c>
      <c r="AD355">
        <v>171.1</v>
      </c>
      <c r="AE355">
        <v>176.5</v>
      </c>
    </row>
    <row r="356" spans="1:31" x14ac:dyDescent="0.3">
      <c r="A356" t="s">
        <v>30</v>
      </c>
      <c r="B356">
        <v>2022</v>
      </c>
      <c r="C356" t="s">
        <v>46</v>
      </c>
      <c r="D356" s="12">
        <f t="shared" si="23"/>
        <v>44896</v>
      </c>
      <c r="E356">
        <v>168.8</v>
      </c>
      <c r="F356">
        <v>206.9</v>
      </c>
      <c r="G356">
        <v>189.1</v>
      </c>
      <c r="H356">
        <v>173.4</v>
      </c>
      <c r="I356">
        <v>193.9</v>
      </c>
      <c r="J356">
        <v>156.69999999999999</v>
      </c>
      <c r="K356">
        <v>150.19999999999999</v>
      </c>
      <c r="L356">
        <v>170.5</v>
      </c>
      <c r="M356">
        <v>121.2</v>
      </c>
      <c r="N356">
        <v>207.5</v>
      </c>
      <c r="O356">
        <v>176.8</v>
      </c>
      <c r="P356">
        <v>187.7</v>
      </c>
      <c r="Q356">
        <v>174.4</v>
      </c>
      <c r="R356">
        <v>195.9</v>
      </c>
      <c r="S356">
        <v>188.1</v>
      </c>
      <c r="T356">
        <v>185.9</v>
      </c>
      <c r="U356">
        <v>187.8</v>
      </c>
      <c r="V356">
        <f>AVERAGE(V357:V358)</f>
        <v>170.7</v>
      </c>
      <c r="W356">
        <v>182.8</v>
      </c>
      <c r="X356">
        <v>176.4</v>
      </c>
      <c r="Y356">
        <v>183.5</v>
      </c>
      <c r="Z356">
        <v>167.8</v>
      </c>
      <c r="AA356">
        <v>171.2</v>
      </c>
      <c r="AB356">
        <v>177.3</v>
      </c>
      <c r="AC356">
        <v>175.7</v>
      </c>
      <c r="AD356">
        <v>175.5</v>
      </c>
      <c r="AE356">
        <v>177.1</v>
      </c>
    </row>
    <row r="357" spans="1:31" x14ac:dyDescent="0.3">
      <c r="A357" t="s">
        <v>33</v>
      </c>
      <c r="B357">
        <v>2022</v>
      </c>
      <c r="C357" t="s">
        <v>46</v>
      </c>
      <c r="D357" s="12">
        <f t="shared" si="23"/>
        <v>44896</v>
      </c>
      <c r="E357">
        <v>170.2</v>
      </c>
      <c r="F357">
        <v>212.9</v>
      </c>
      <c r="G357">
        <v>191.9</v>
      </c>
      <c r="H357">
        <v>173.9</v>
      </c>
      <c r="I357">
        <v>179.1</v>
      </c>
      <c r="J357">
        <v>159.5</v>
      </c>
      <c r="K357">
        <v>178.7</v>
      </c>
      <c r="L357">
        <v>171.3</v>
      </c>
      <c r="M357">
        <v>123.1</v>
      </c>
      <c r="N357">
        <v>200.5</v>
      </c>
      <c r="O357">
        <v>162.80000000000001</v>
      </c>
      <c r="P357">
        <v>193.3</v>
      </c>
      <c r="Q357">
        <v>178.6</v>
      </c>
      <c r="R357">
        <v>201.1</v>
      </c>
      <c r="S357">
        <v>177.7</v>
      </c>
      <c r="T357">
        <v>164.5</v>
      </c>
      <c r="U357">
        <v>175.7</v>
      </c>
      <c r="V357">
        <v>170.7</v>
      </c>
      <c r="W357">
        <v>180.6</v>
      </c>
      <c r="X357">
        <v>167.3</v>
      </c>
      <c r="Y357">
        <v>177.2</v>
      </c>
      <c r="Z357">
        <v>159.4</v>
      </c>
      <c r="AA357">
        <v>167.1</v>
      </c>
      <c r="AB357">
        <v>171.8</v>
      </c>
      <c r="AC357">
        <v>176</v>
      </c>
      <c r="AD357">
        <v>168.2</v>
      </c>
      <c r="AE357">
        <v>174.1</v>
      </c>
    </row>
    <row r="358" spans="1:31" x14ac:dyDescent="0.3">
      <c r="A358" t="s">
        <v>34</v>
      </c>
      <c r="B358">
        <v>2022</v>
      </c>
      <c r="C358" t="s">
        <v>46</v>
      </c>
      <c r="D358" s="12">
        <f t="shared" si="23"/>
        <v>44896</v>
      </c>
      <c r="E358">
        <v>169.2</v>
      </c>
      <c r="F358">
        <v>209</v>
      </c>
      <c r="G358">
        <v>190.2</v>
      </c>
      <c r="H358">
        <v>173.6</v>
      </c>
      <c r="I358">
        <v>188.5</v>
      </c>
      <c r="J358">
        <v>158</v>
      </c>
      <c r="K358">
        <v>159.9</v>
      </c>
      <c r="L358">
        <v>170.8</v>
      </c>
      <c r="M358">
        <v>121.8</v>
      </c>
      <c r="N358">
        <v>205.2</v>
      </c>
      <c r="O358">
        <v>171</v>
      </c>
      <c r="P358">
        <v>190.3</v>
      </c>
      <c r="Q358">
        <v>175.9</v>
      </c>
      <c r="R358">
        <v>197.3</v>
      </c>
      <c r="S358">
        <v>184</v>
      </c>
      <c r="T358">
        <v>177</v>
      </c>
      <c r="U358">
        <v>183</v>
      </c>
      <c r="V358">
        <v>170.7</v>
      </c>
      <c r="W358">
        <v>182</v>
      </c>
      <c r="X358">
        <v>172.1</v>
      </c>
      <c r="Y358">
        <v>181.1</v>
      </c>
      <c r="Z358">
        <v>163.4</v>
      </c>
      <c r="AA358">
        <v>168.9</v>
      </c>
      <c r="AB358">
        <v>174.1</v>
      </c>
      <c r="AC358">
        <v>175.8</v>
      </c>
      <c r="AD358">
        <v>172</v>
      </c>
      <c r="AE358">
        <v>175.7</v>
      </c>
    </row>
    <row r="359" spans="1:31" x14ac:dyDescent="0.3">
      <c r="A359" t="s">
        <v>30</v>
      </c>
      <c r="B359">
        <v>2023</v>
      </c>
      <c r="C359" t="s">
        <v>31</v>
      </c>
      <c r="D359" s="12">
        <f t="shared" si="23"/>
        <v>44927</v>
      </c>
      <c r="E359">
        <v>174</v>
      </c>
      <c r="F359">
        <v>208.3</v>
      </c>
      <c r="G359">
        <v>192.9</v>
      </c>
      <c r="H359">
        <v>174.3</v>
      </c>
      <c r="I359">
        <v>192.6</v>
      </c>
      <c r="J359">
        <v>156.30000000000001</v>
      </c>
      <c r="K359">
        <v>142.9</v>
      </c>
      <c r="L359">
        <v>170.7</v>
      </c>
      <c r="M359">
        <v>120.3</v>
      </c>
      <c r="N359">
        <v>210.5</v>
      </c>
      <c r="O359">
        <v>176.9</v>
      </c>
      <c r="P359">
        <v>188.5</v>
      </c>
      <c r="Q359">
        <v>175</v>
      </c>
      <c r="R359">
        <v>196.9</v>
      </c>
      <c r="S359">
        <v>189</v>
      </c>
      <c r="T359">
        <v>186.3</v>
      </c>
      <c r="U359">
        <v>188.6</v>
      </c>
      <c r="V359">
        <f>AVERAGE(V360:V361)</f>
        <v>172.1</v>
      </c>
      <c r="W359">
        <v>183.2</v>
      </c>
      <c r="X359">
        <v>177.2</v>
      </c>
      <c r="Y359">
        <v>184.7</v>
      </c>
      <c r="Z359">
        <v>168.2</v>
      </c>
      <c r="AA359">
        <v>171.8</v>
      </c>
      <c r="AB359">
        <v>177.8</v>
      </c>
      <c r="AC359">
        <v>178.4</v>
      </c>
      <c r="AD359">
        <v>176.5</v>
      </c>
      <c r="AE359">
        <v>177.8</v>
      </c>
    </row>
    <row r="360" spans="1:31" x14ac:dyDescent="0.3">
      <c r="A360" t="s">
        <v>33</v>
      </c>
      <c r="B360">
        <v>2023</v>
      </c>
      <c r="C360" t="s">
        <v>31</v>
      </c>
      <c r="D360" s="12">
        <f t="shared" si="23"/>
        <v>44927</v>
      </c>
      <c r="E360">
        <v>173.3</v>
      </c>
      <c r="F360">
        <v>215.2</v>
      </c>
      <c r="G360">
        <v>197</v>
      </c>
      <c r="H360">
        <v>175.2</v>
      </c>
      <c r="I360">
        <v>178</v>
      </c>
      <c r="J360">
        <v>160.5</v>
      </c>
      <c r="K360">
        <v>175.3</v>
      </c>
      <c r="L360">
        <v>171.2</v>
      </c>
      <c r="M360">
        <v>122.7</v>
      </c>
      <c r="N360">
        <v>204.3</v>
      </c>
      <c r="O360">
        <v>163.69999999999999</v>
      </c>
      <c r="P360">
        <v>194.3</v>
      </c>
      <c r="Q360">
        <v>179.5</v>
      </c>
      <c r="R360">
        <v>201.6</v>
      </c>
      <c r="S360">
        <v>178.7</v>
      </c>
      <c r="T360">
        <v>165.3</v>
      </c>
      <c r="U360">
        <v>176.6</v>
      </c>
      <c r="V360">
        <v>172.1</v>
      </c>
      <c r="W360">
        <v>180.1</v>
      </c>
      <c r="X360">
        <v>168</v>
      </c>
      <c r="Y360">
        <v>178.5</v>
      </c>
      <c r="Z360">
        <v>159.5</v>
      </c>
      <c r="AA360">
        <v>167.8</v>
      </c>
      <c r="AB360">
        <v>171.8</v>
      </c>
      <c r="AC360">
        <v>178.8</v>
      </c>
      <c r="AD360">
        <v>168.9</v>
      </c>
      <c r="AE360">
        <v>174.9</v>
      </c>
    </row>
    <row r="361" spans="1:31" x14ac:dyDescent="0.3">
      <c r="A361" t="s">
        <v>34</v>
      </c>
      <c r="B361">
        <v>2023</v>
      </c>
      <c r="C361" t="s">
        <v>31</v>
      </c>
      <c r="D361" s="12">
        <f t="shared" si="23"/>
        <v>44927</v>
      </c>
      <c r="E361">
        <v>173.8</v>
      </c>
      <c r="F361">
        <v>210.7</v>
      </c>
      <c r="G361">
        <v>194.5</v>
      </c>
      <c r="H361">
        <v>174.6</v>
      </c>
      <c r="I361">
        <v>187.2</v>
      </c>
      <c r="J361">
        <v>158.30000000000001</v>
      </c>
      <c r="K361">
        <v>153.9</v>
      </c>
      <c r="L361">
        <v>170.9</v>
      </c>
      <c r="M361">
        <v>121.1</v>
      </c>
      <c r="N361">
        <v>208.4</v>
      </c>
      <c r="O361">
        <v>171.4</v>
      </c>
      <c r="P361">
        <v>191.2</v>
      </c>
      <c r="Q361">
        <v>176.7</v>
      </c>
      <c r="R361">
        <v>198.2</v>
      </c>
      <c r="S361">
        <v>184.9</v>
      </c>
      <c r="T361">
        <v>177.6</v>
      </c>
      <c r="U361">
        <v>183.8</v>
      </c>
      <c r="V361">
        <v>172.1</v>
      </c>
      <c r="W361">
        <v>182</v>
      </c>
      <c r="X361">
        <v>172.9</v>
      </c>
      <c r="Y361">
        <v>182.3</v>
      </c>
      <c r="Z361">
        <v>163.6</v>
      </c>
      <c r="AA361">
        <v>169.5</v>
      </c>
      <c r="AB361">
        <v>174.3</v>
      </c>
      <c r="AC361">
        <v>178.6</v>
      </c>
      <c r="AD361">
        <v>172.8</v>
      </c>
      <c r="AE361">
        <v>176.5</v>
      </c>
    </row>
    <row r="362" spans="1:31" x14ac:dyDescent="0.3">
      <c r="A362" t="s">
        <v>30</v>
      </c>
      <c r="B362">
        <v>2023</v>
      </c>
      <c r="C362" t="s">
        <v>35</v>
      </c>
      <c r="D362" s="12">
        <f t="shared" si="23"/>
        <v>44958</v>
      </c>
      <c r="E362">
        <v>174.2</v>
      </c>
      <c r="F362">
        <v>205.2</v>
      </c>
      <c r="G362">
        <v>173.9</v>
      </c>
      <c r="H362">
        <v>177</v>
      </c>
      <c r="I362">
        <v>183.4</v>
      </c>
      <c r="J362">
        <v>167.2</v>
      </c>
      <c r="K362">
        <v>140.9</v>
      </c>
      <c r="L362">
        <v>170.4</v>
      </c>
      <c r="M362">
        <v>119.1</v>
      </c>
      <c r="N362">
        <v>212.1</v>
      </c>
      <c r="O362">
        <v>177.6</v>
      </c>
      <c r="P362">
        <v>189.9</v>
      </c>
      <c r="Q362">
        <v>174.8</v>
      </c>
      <c r="R362">
        <v>198.3</v>
      </c>
      <c r="S362">
        <v>190</v>
      </c>
      <c r="T362">
        <v>187</v>
      </c>
      <c r="U362">
        <v>189.6</v>
      </c>
      <c r="V362">
        <f>AVERAGE(V363:V364)</f>
        <v>173.5</v>
      </c>
      <c r="W362">
        <v>181.6</v>
      </c>
      <c r="X362">
        <v>178.6</v>
      </c>
      <c r="Y362">
        <v>186.6</v>
      </c>
      <c r="Z362">
        <v>169</v>
      </c>
      <c r="AA362">
        <v>172.8</v>
      </c>
      <c r="AB362">
        <v>178.5</v>
      </c>
      <c r="AC362">
        <v>180.7</v>
      </c>
      <c r="AD362">
        <v>177.9</v>
      </c>
      <c r="AE362">
        <v>178</v>
      </c>
    </row>
    <row r="363" spans="1:31" x14ac:dyDescent="0.3">
      <c r="A363" t="s">
        <v>33</v>
      </c>
      <c r="B363">
        <v>2023</v>
      </c>
      <c r="C363" t="s">
        <v>35</v>
      </c>
      <c r="D363" s="12">
        <f t="shared" si="23"/>
        <v>44958</v>
      </c>
      <c r="E363">
        <v>174.7</v>
      </c>
      <c r="F363">
        <v>212.2</v>
      </c>
      <c r="G363">
        <v>177.2</v>
      </c>
      <c r="H363">
        <v>177.9</v>
      </c>
      <c r="I363">
        <v>172.2</v>
      </c>
      <c r="J363">
        <v>172.1</v>
      </c>
      <c r="K363">
        <v>175.8</v>
      </c>
      <c r="L363">
        <v>172.2</v>
      </c>
      <c r="M363">
        <v>121.9</v>
      </c>
      <c r="N363">
        <v>204.8</v>
      </c>
      <c r="O363">
        <v>164.9</v>
      </c>
      <c r="P363">
        <v>196.6</v>
      </c>
      <c r="Q363">
        <v>180.7</v>
      </c>
      <c r="R363">
        <v>202.7</v>
      </c>
      <c r="S363">
        <v>180.3</v>
      </c>
      <c r="T363">
        <v>167</v>
      </c>
      <c r="U363">
        <v>178.2</v>
      </c>
      <c r="V363">
        <v>173.5</v>
      </c>
      <c r="W363">
        <v>182.8</v>
      </c>
      <c r="X363">
        <v>169.2</v>
      </c>
      <c r="Y363">
        <v>180.8</v>
      </c>
      <c r="Z363">
        <v>159.80000000000001</v>
      </c>
      <c r="AA363">
        <v>168.4</v>
      </c>
      <c r="AB363">
        <v>172.5</v>
      </c>
      <c r="AC363">
        <v>181.4</v>
      </c>
      <c r="AD363">
        <v>170</v>
      </c>
      <c r="AE363">
        <v>176.3</v>
      </c>
    </row>
    <row r="364" spans="1:31" x14ac:dyDescent="0.3">
      <c r="A364" t="s">
        <v>34</v>
      </c>
      <c r="B364">
        <v>2023</v>
      </c>
      <c r="C364" t="s">
        <v>35</v>
      </c>
      <c r="D364" s="12">
        <f t="shared" si="23"/>
        <v>44958</v>
      </c>
      <c r="E364">
        <v>174.4</v>
      </c>
      <c r="F364">
        <v>207.7</v>
      </c>
      <c r="G364">
        <v>175.2</v>
      </c>
      <c r="H364">
        <v>177.3</v>
      </c>
      <c r="I364">
        <v>179.3</v>
      </c>
      <c r="J364">
        <v>169.5</v>
      </c>
      <c r="K364">
        <v>152.69999999999999</v>
      </c>
      <c r="L364">
        <v>171</v>
      </c>
      <c r="M364">
        <v>120</v>
      </c>
      <c r="N364">
        <v>209.7</v>
      </c>
      <c r="O364">
        <v>172.3</v>
      </c>
      <c r="P364">
        <v>193</v>
      </c>
      <c r="Q364">
        <v>177</v>
      </c>
      <c r="R364">
        <v>199.5</v>
      </c>
      <c r="S364">
        <v>186.2</v>
      </c>
      <c r="T364">
        <v>178.7</v>
      </c>
      <c r="U364">
        <v>185.1</v>
      </c>
      <c r="V364">
        <v>173.5</v>
      </c>
      <c r="W364">
        <v>182.1</v>
      </c>
      <c r="X364">
        <v>174.2</v>
      </c>
      <c r="Y364">
        <v>184.4</v>
      </c>
      <c r="Z364">
        <v>164.2</v>
      </c>
      <c r="AA364">
        <v>170.3</v>
      </c>
      <c r="AB364">
        <v>175</v>
      </c>
      <c r="AC364">
        <v>181</v>
      </c>
      <c r="AD364">
        <v>174.1</v>
      </c>
      <c r="AE364">
        <v>177.2</v>
      </c>
    </row>
    <row r="365" spans="1:31" x14ac:dyDescent="0.3">
      <c r="A365" t="s">
        <v>30</v>
      </c>
      <c r="B365">
        <v>2023</v>
      </c>
      <c r="C365" t="s">
        <v>36</v>
      </c>
      <c r="D365" s="12">
        <f t="shared" si="23"/>
        <v>44986</v>
      </c>
      <c r="E365">
        <v>174.3</v>
      </c>
      <c r="F365">
        <v>205.2</v>
      </c>
      <c r="G365">
        <v>173.9</v>
      </c>
      <c r="H365">
        <v>177</v>
      </c>
      <c r="I365">
        <v>183.3</v>
      </c>
      <c r="J365">
        <v>167.2</v>
      </c>
      <c r="K365">
        <v>140.9</v>
      </c>
      <c r="L365">
        <v>170.5</v>
      </c>
      <c r="M365">
        <v>119.1</v>
      </c>
      <c r="N365">
        <v>212.1</v>
      </c>
      <c r="O365">
        <v>177.6</v>
      </c>
      <c r="P365">
        <v>189.9</v>
      </c>
      <c r="Q365">
        <v>174.8</v>
      </c>
      <c r="R365">
        <v>198.4</v>
      </c>
      <c r="S365">
        <v>190</v>
      </c>
      <c r="T365">
        <v>187</v>
      </c>
      <c r="U365">
        <v>189.6</v>
      </c>
      <c r="V365">
        <f>AVERAGE(V366:V367)</f>
        <v>173.5</v>
      </c>
      <c r="W365">
        <v>181.4</v>
      </c>
      <c r="X365">
        <v>178.6</v>
      </c>
      <c r="Y365">
        <v>186.6</v>
      </c>
      <c r="Z365">
        <v>169</v>
      </c>
      <c r="AA365">
        <v>172.8</v>
      </c>
      <c r="AB365">
        <v>178.5</v>
      </c>
      <c r="AC365">
        <v>180.7</v>
      </c>
      <c r="AD365">
        <v>177.9</v>
      </c>
      <c r="AE365">
        <v>178</v>
      </c>
    </row>
    <row r="366" spans="1:31" x14ac:dyDescent="0.3">
      <c r="A366" t="s">
        <v>33</v>
      </c>
      <c r="B366">
        <v>2023</v>
      </c>
      <c r="C366" t="s">
        <v>36</v>
      </c>
      <c r="D366" s="12">
        <f t="shared" si="23"/>
        <v>44986</v>
      </c>
      <c r="E366">
        <v>174.7</v>
      </c>
      <c r="F366">
        <v>212.2</v>
      </c>
      <c r="G366">
        <v>177.2</v>
      </c>
      <c r="H366">
        <v>177.9</v>
      </c>
      <c r="I366">
        <v>172.2</v>
      </c>
      <c r="J366">
        <v>172.1</v>
      </c>
      <c r="K366">
        <v>175.9</v>
      </c>
      <c r="L366">
        <v>172.2</v>
      </c>
      <c r="M366">
        <v>121.9</v>
      </c>
      <c r="N366">
        <v>204.8</v>
      </c>
      <c r="O366">
        <v>164.9</v>
      </c>
      <c r="P366">
        <v>196.6</v>
      </c>
      <c r="Q366">
        <v>180.8</v>
      </c>
      <c r="R366">
        <v>202.7</v>
      </c>
      <c r="S366">
        <v>180.2</v>
      </c>
      <c r="T366">
        <v>167</v>
      </c>
      <c r="U366">
        <v>178.2</v>
      </c>
      <c r="V366">
        <v>173.5</v>
      </c>
      <c r="W366">
        <v>182.6</v>
      </c>
      <c r="X366">
        <v>169.2</v>
      </c>
      <c r="Y366">
        <v>180.8</v>
      </c>
      <c r="Z366">
        <v>159.80000000000001</v>
      </c>
      <c r="AA366">
        <v>168.4</v>
      </c>
      <c r="AB366">
        <v>172.5</v>
      </c>
      <c r="AC366">
        <v>181.5</v>
      </c>
      <c r="AD366">
        <v>170</v>
      </c>
      <c r="AE366">
        <v>176.3</v>
      </c>
    </row>
    <row r="367" spans="1:31" x14ac:dyDescent="0.3">
      <c r="A367" t="s">
        <v>34</v>
      </c>
      <c r="B367">
        <v>2023</v>
      </c>
      <c r="C367" t="s">
        <v>36</v>
      </c>
      <c r="D367" s="12">
        <f t="shared" si="23"/>
        <v>44986</v>
      </c>
      <c r="E367">
        <v>174.4</v>
      </c>
      <c r="F367">
        <v>207.7</v>
      </c>
      <c r="G367">
        <v>175.2</v>
      </c>
      <c r="H367">
        <v>177.3</v>
      </c>
      <c r="I367">
        <v>179.2</v>
      </c>
      <c r="J367">
        <v>169.5</v>
      </c>
      <c r="K367">
        <v>152.80000000000001</v>
      </c>
      <c r="L367">
        <v>171.1</v>
      </c>
      <c r="M367">
        <v>120</v>
      </c>
      <c r="N367">
        <v>209.7</v>
      </c>
      <c r="O367">
        <v>172.3</v>
      </c>
      <c r="P367">
        <v>193</v>
      </c>
      <c r="Q367">
        <v>177</v>
      </c>
      <c r="R367">
        <v>199.5</v>
      </c>
      <c r="S367">
        <v>186.1</v>
      </c>
      <c r="T367">
        <v>178.7</v>
      </c>
      <c r="U367">
        <v>185.1</v>
      </c>
      <c r="V367">
        <v>173.5</v>
      </c>
      <c r="W367">
        <v>181.9</v>
      </c>
      <c r="X367">
        <v>174.2</v>
      </c>
      <c r="Y367">
        <v>184.4</v>
      </c>
      <c r="Z367">
        <v>164.2</v>
      </c>
      <c r="AA367">
        <v>170.3</v>
      </c>
      <c r="AB367">
        <v>175</v>
      </c>
      <c r="AC367">
        <v>181</v>
      </c>
      <c r="AD367">
        <v>174.1</v>
      </c>
      <c r="AE367">
        <v>177.2</v>
      </c>
    </row>
    <row r="368" spans="1:31" x14ac:dyDescent="0.3">
      <c r="A368" t="s">
        <v>30</v>
      </c>
      <c r="B368">
        <v>2023</v>
      </c>
      <c r="C368" t="s">
        <v>37</v>
      </c>
      <c r="D368" s="12">
        <f t="shared" si="23"/>
        <v>45017</v>
      </c>
      <c r="E368">
        <v>173.3</v>
      </c>
      <c r="F368">
        <v>206.9</v>
      </c>
      <c r="G368">
        <v>167.9</v>
      </c>
      <c r="H368">
        <v>178.2</v>
      </c>
      <c r="I368">
        <v>178.5</v>
      </c>
      <c r="J368">
        <v>173.7</v>
      </c>
      <c r="K368">
        <v>142.80000000000001</v>
      </c>
      <c r="L368">
        <v>172.8</v>
      </c>
      <c r="M368">
        <v>120.4</v>
      </c>
      <c r="N368">
        <v>215.5</v>
      </c>
      <c r="O368">
        <v>178.2</v>
      </c>
      <c r="P368">
        <v>190.5</v>
      </c>
      <c r="Q368">
        <v>175.5</v>
      </c>
      <c r="R368">
        <v>199.5</v>
      </c>
      <c r="S368">
        <v>190.7</v>
      </c>
      <c r="T368">
        <v>187.3</v>
      </c>
      <c r="U368">
        <v>190.2</v>
      </c>
      <c r="V368">
        <f>AVERAGE(V365:V367)</f>
        <v>173.5</v>
      </c>
      <c r="W368">
        <v>181.5</v>
      </c>
      <c r="X368">
        <v>179.1</v>
      </c>
      <c r="Y368">
        <v>187.2</v>
      </c>
      <c r="Z368">
        <v>169.4</v>
      </c>
      <c r="AA368">
        <v>173.2</v>
      </c>
      <c r="AB368">
        <v>179.4</v>
      </c>
      <c r="AC368">
        <v>183.8</v>
      </c>
      <c r="AD368">
        <v>178.9</v>
      </c>
      <c r="AE368">
        <v>178.8</v>
      </c>
    </row>
    <row r="369" spans="1:31" x14ac:dyDescent="0.3">
      <c r="A369" t="s">
        <v>33</v>
      </c>
      <c r="B369">
        <v>2023</v>
      </c>
      <c r="C369" t="s">
        <v>37</v>
      </c>
      <c r="D369" s="12">
        <f t="shared" si="23"/>
        <v>45017</v>
      </c>
      <c r="E369">
        <v>174.8</v>
      </c>
      <c r="F369">
        <v>213.7</v>
      </c>
      <c r="G369">
        <v>172.4</v>
      </c>
      <c r="H369">
        <v>178.8</v>
      </c>
      <c r="I369">
        <v>168.7</v>
      </c>
      <c r="J369">
        <v>179.2</v>
      </c>
      <c r="K369">
        <v>179.9</v>
      </c>
      <c r="L369">
        <v>174.7</v>
      </c>
      <c r="M369">
        <v>123.1</v>
      </c>
      <c r="N369">
        <v>207.8</v>
      </c>
      <c r="O369">
        <v>165.5</v>
      </c>
      <c r="P369">
        <v>197</v>
      </c>
      <c r="Q369">
        <v>182.1</v>
      </c>
      <c r="R369">
        <v>203.5</v>
      </c>
      <c r="S369">
        <v>181</v>
      </c>
      <c r="T369">
        <v>167.7</v>
      </c>
      <c r="U369">
        <v>178.9</v>
      </c>
      <c r="V369">
        <v>175.2</v>
      </c>
      <c r="W369">
        <v>182.1</v>
      </c>
      <c r="X369">
        <v>169.6</v>
      </c>
      <c r="Y369">
        <v>181.5</v>
      </c>
      <c r="Z369">
        <v>160.1</v>
      </c>
      <c r="AA369">
        <v>168.8</v>
      </c>
      <c r="AB369">
        <v>174.2</v>
      </c>
      <c r="AC369">
        <v>184.4</v>
      </c>
      <c r="AD369">
        <v>170.9</v>
      </c>
      <c r="AE369">
        <v>177.4</v>
      </c>
    </row>
    <row r="370" spans="1:31" x14ac:dyDescent="0.3">
      <c r="A370" t="s">
        <v>34</v>
      </c>
      <c r="B370">
        <v>2023</v>
      </c>
      <c r="C370" t="s">
        <v>37</v>
      </c>
      <c r="D370" s="12">
        <f t="shared" si="23"/>
        <v>45017</v>
      </c>
      <c r="E370">
        <v>173.8</v>
      </c>
      <c r="F370">
        <v>209.3</v>
      </c>
      <c r="G370">
        <v>169.6</v>
      </c>
      <c r="H370">
        <v>178.4</v>
      </c>
      <c r="I370">
        <v>174.9</v>
      </c>
      <c r="J370">
        <v>176.3</v>
      </c>
      <c r="K370">
        <v>155.4</v>
      </c>
      <c r="L370">
        <v>173.4</v>
      </c>
      <c r="M370">
        <v>121.3</v>
      </c>
      <c r="N370">
        <v>212.9</v>
      </c>
      <c r="O370">
        <v>172.9</v>
      </c>
      <c r="P370">
        <v>193.5</v>
      </c>
      <c r="Q370">
        <v>177.9</v>
      </c>
      <c r="R370">
        <v>200.6</v>
      </c>
      <c r="S370">
        <v>186.9</v>
      </c>
      <c r="T370">
        <v>179.2</v>
      </c>
      <c r="U370">
        <v>185.7</v>
      </c>
      <c r="V370">
        <v>175.2</v>
      </c>
      <c r="W370">
        <v>181.7</v>
      </c>
      <c r="X370">
        <v>174.6</v>
      </c>
      <c r="Y370">
        <v>185</v>
      </c>
      <c r="Z370">
        <v>164.5</v>
      </c>
      <c r="AA370">
        <v>170.7</v>
      </c>
      <c r="AB370">
        <v>176.4</v>
      </c>
      <c r="AC370">
        <v>184</v>
      </c>
      <c r="AD370">
        <v>175</v>
      </c>
      <c r="AE370">
        <v>178.1</v>
      </c>
    </row>
    <row r="371" spans="1:31" x14ac:dyDescent="0.3">
      <c r="A371" t="s">
        <v>30</v>
      </c>
      <c r="B371">
        <v>2023</v>
      </c>
      <c r="C371" t="s">
        <v>38</v>
      </c>
      <c r="D371" s="12">
        <f t="shared" si="23"/>
        <v>45047</v>
      </c>
      <c r="E371">
        <v>173.2</v>
      </c>
      <c r="F371">
        <v>211.5</v>
      </c>
      <c r="G371">
        <v>171</v>
      </c>
      <c r="H371">
        <v>179.6</v>
      </c>
      <c r="I371">
        <v>173.3</v>
      </c>
      <c r="J371">
        <v>169</v>
      </c>
      <c r="K371">
        <v>148.69999999999999</v>
      </c>
      <c r="L371">
        <v>174.9</v>
      </c>
      <c r="M371">
        <v>121.9</v>
      </c>
      <c r="N371">
        <v>221</v>
      </c>
      <c r="O371">
        <v>178.7</v>
      </c>
      <c r="P371">
        <v>191.1</v>
      </c>
      <c r="Q371">
        <v>176.8</v>
      </c>
      <c r="R371">
        <v>199.9</v>
      </c>
      <c r="S371">
        <v>191.2</v>
      </c>
      <c r="T371">
        <v>187.9</v>
      </c>
      <c r="U371">
        <v>190.8</v>
      </c>
      <c r="V371">
        <f>AVERAGE(V368:V370)</f>
        <v>174.63333333333333</v>
      </c>
      <c r="W371">
        <v>182.5</v>
      </c>
      <c r="X371">
        <v>179.8</v>
      </c>
      <c r="Y371">
        <v>187.8</v>
      </c>
      <c r="Z371">
        <v>169.7</v>
      </c>
      <c r="AA371">
        <v>173.8</v>
      </c>
      <c r="AB371">
        <v>180.3</v>
      </c>
      <c r="AC371">
        <v>184.9</v>
      </c>
      <c r="AD371">
        <v>179.5</v>
      </c>
      <c r="AE371">
        <v>179.8</v>
      </c>
    </row>
    <row r="372" spans="1:31" x14ac:dyDescent="0.3">
      <c r="A372" t="s">
        <v>33</v>
      </c>
      <c r="B372">
        <v>2023</v>
      </c>
      <c r="C372" t="s">
        <v>38</v>
      </c>
      <c r="D372" s="12">
        <f t="shared" si="23"/>
        <v>45047</v>
      </c>
      <c r="E372">
        <v>174.7</v>
      </c>
      <c r="F372">
        <v>219.4</v>
      </c>
      <c r="G372">
        <v>176.7</v>
      </c>
      <c r="H372">
        <v>179.4</v>
      </c>
      <c r="I372">
        <v>164.4</v>
      </c>
      <c r="J372">
        <v>175.8</v>
      </c>
      <c r="K372">
        <v>185</v>
      </c>
      <c r="L372">
        <v>176.9</v>
      </c>
      <c r="M372">
        <v>124.2</v>
      </c>
      <c r="N372">
        <v>211.9</v>
      </c>
      <c r="O372">
        <v>165.9</v>
      </c>
      <c r="P372">
        <v>197.7</v>
      </c>
      <c r="Q372">
        <v>183.1</v>
      </c>
      <c r="R372">
        <v>204.2</v>
      </c>
      <c r="S372">
        <v>181.3</v>
      </c>
      <c r="T372">
        <v>168.1</v>
      </c>
      <c r="U372">
        <v>179.3</v>
      </c>
      <c r="V372">
        <v>175.6</v>
      </c>
      <c r="W372">
        <v>183.4</v>
      </c>
      <c r="X372">
        <v>170.1</v>
      </c>
      <c r="Y372">
        <v>182.2</v>
      </c>
      <c r="Z372">
        <v>160.4</v>
      </c>
      <c r="AA372">
        <v>169.2</v>
      </c>
      <c r="AB372">
        <v>174.8</v>
      </c>
      <c r="AC372">
        <v>185.6</v>
      </c>
      <c r="AD372">
        <v>171.6</v>
      </c>
      <c r="AE372">
        <v>178.2</v>
      </c>
    </row>
    <row r="373" spans="1:31" x14ac:dyDescent="0.3">
      <c r="A373" t="s">
        <v>34</v>
      </c>
      <c r="B373">
        <v>2023</v>
      </c>
      <c r="C373" t="s">
        <v>38</v>
      </c>
      <c r="D373" s="12">
        <f t="shared" si="23"/>
        <v>45047</v>
      </c>
      <c r="E373">
        <v>173.7</v>
      </c>
      <c r="F373">
        <v>214.3</v>
      </c>
      <c r="G373">
        <v>173.2</v>
      </c>
      <c r="H373">
        <v>179.5</v>
      </c>
      <c r="I373">
        <v>170</v>
      </c>
      <c r="J373">
        <v>172.2</v>
      </c>
      <c r="K373">
        <v>161</v>
      </c>
      <c r="L373">
        <v>175.6</v>
      </c>
      <c r="M373">
        <v>122.7</v>
      </c>
      <c r="N373">
        <v>218</v>
      </c>
      <c r="O373">
        <v>173.4</v>
      </c>
      <c r="P373">
        <v>194.2</v>
      </c>
      <c r="Q373">
        <v>179.1</v>
      </c>
      <c r="R373">
        <v>201</v>
      </c>
      <c r="S373">
        <v>187.3</v>
      </c>
      <c r="T373">
        <v>179.7</v>
      </c>
      <c r="U373">
        <v>186.2</v>
      </c>
      <c r="V373">
        <v>175.6</v>
      </c>
      <c r="W373">
        <v>182.8</v>
      </c>
      <c r="X373">
        <v>175.2</v>
      </c>
      <c r="Y373">
        <v>185.7</v>
      </c>
      <c r="Z373">
        <v>164.8</v>
      </c>
      <c r="AA373">
        <v>171.2</v>
      </c>
      <c r="AB373">
        <v>177.1</v>
      </c>
      <c r="AC373">
        <v>185.2</v>
      </c>
      <c r="AD373">
        <v>175.7</v>
      </c>
      <c r="AE373">
        <v>179.1</v>
      </c>
    </row>
  </sheetData>
  <autoFilter ref="A1:AE373" xr:uid="{9AD3A56D-7E5B-4296-8D4B-D8CCDF905F8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75388-AC60-4A51-871F-1BC3A06D2E9C}">
  <sheetPr codeName="Sheet2">
    <tabColor theme="3" tint="0.89999084444715716"/>
  </sheetPr>
  <dimension ref="A2:XFC60"/>
  <sheetViews>
    <sheetView zoomScale="63" workbookViewId="0">
      <selection activeCell="K15" sqref="K15"/>
    </sheetView>
  </sheetViews>
  <sheetFormatPr defaultRowHeight="13.8" x14ac:dyDescent="0.25"/>
  <cols>
    <col min="1" max="1" width="16.109375" style="35" customWidth="1"/>
    <col min="2" max="2" width="9.44140625" style="35" bestFit="1" customWidth="1"/>
    <col min="3" max="3" width="10.44140625" style="35" bestFit="1" customWidth="1"/>
    <col min="4" max="4" width="21.33203125" style="35" customWidth="1"/>
    <col min="5" max="5" width="10.77734375" style="35" bestFit="1" customWidth="1"/>
    <col min="6" max="6" width="9.44140625" style="35" bestFit="1" customWidth="1"/>
    <col min="7" max="7" width="11.44140625" style="35" bestFit="1" customWidth="1"/>
    <col min="8" max="10" width="9.44140625" style="35" bestFit="1" customWidth="1"/>
    <col min="11" max="11" width="20.6640625" style="35" customWidth="1"/>
    <col min="12" max="12" width="20.6640625" style="35" bestFit="1" customWidth="1"/>
    <col min="13" max="13" width="12.33203125" style="35" bestFit="1" customWidth="1"/>
    <col min="14" max="15" width="9.21875" style="35" bestFit="1" customWidth="1"/>
    <col min="16" max="16" width="12.5546875" style="35" bestFit="1" customWidth="1"/>
    <col min="17" max="17" width="10.77734375" style="35" bestFit="1" customWidth="1"/>
    <col min="18" max="18" width="9.21875" style="35" bestFit="1" customWidth="1"/>
    <col min="19" max="19" width="17.21875" style="35" bestFit="1" customWidth="1"/>
    <col min="20" max="31" width="9.21875" style="35" bestFit="1" customWidth="1"/>
    <col min="32" max="16384" width="8.88671875" style="35"/>
  </cols>
  <sheetData>
    <row r="2" spans="1:1023 1025:2047 2049:3071 3073:4095 4097:5119 5121:6143 6145:7167 7169:8191 8193:9215 9217:10239 10241:11263 11265:12287 12289:13311 13313:14335 14337:15359 15361:16383" ht="22.8" x14ac:dyDescent="0.25">
      <c r="A2" s="56" t="s">
        <v>80</v>
      </c>
      <c r="B2" s="57" t="s">
        <v>77</v>
      </c>
    </row>
    <row r="3" spans="1:1023 1025:2047 2049:3071 3073:4095 4097:5119 5121:6143 6145:7167 7169:8191 8193:9215 9217:10239 10241:11263 11265:12287 12289:13311 13313:14335 14337:15359 15361:16383" ht="22.8" x14ac:dyDescent="0.4">
      <c r="B3" s="53" t="s">
        <v>78</v>
      </c>
    </row>
    <row r="4" spans="1:1023 1025:2047 2049:3071 3073:4095 4097:5119 5121:6143 6145:7167 7169:8191 8193:9215 9217:10239 10241:11263 11265:12287 12289:13311 13313:14335 14337:15359 15361:16383" ht="22.8" x14ac:dyDescent="0.4">
      <c r="A4" s="48" t="s">
        <v>98</v>
      </c>
      <c r="B4" s="53"/>
    </row>
    <row r="5" spans="1:1023 1025:2047 2049:3071 3073:4095 4097:5119 5121:6143 6145:7167 7169:8191 8193:9215 9217:10239 10241:11263 11265:12287 12289:13311 13313:14335 14337:15359 15361:16383" ht="22.8" x14ac:dyDescent="0.4">
      <c r="A5" s="48" t="s">
        <v>99</v>
      </c>
      <c r="B5" s="53"/>
      <c r="E5" s="58"/>
      <c r="G5" s="58"/>
      <c r="I5" s="58"/>
      <c r="K5" s="58"/>
      <c r="M5" s="58"/>
      <c r="O5" s="58"/>
      <c r="Q5" s="58"/>
      <c r="S5" s="58"/>
      <c r="U5" s="58"/>
      <c r="W5" s="58"/>
      <c r="Y5" s="58"/>
      <c r="AA5" s="58"/>
      <c r="AC5" s="58"/>
      <c r="AE5" s="58"/>
      <c r="AG5" s="58"/>
      <c r="AI5" s="58"/>
      <c r="AK5" s="58"/>
      <c r="AM5" s="58"/>
      <c r="AO5" s="58"/>
      <c r="AQ5" s="58"/>
      <c r="AS5" s="58"/>
      <c r="AU5" s="58"/>
      <c r="AW5" s="58"/>
      <c r="AY5" s="58"/>
      <c r="BA5" s="58"/>
      <c r="BC5" s="58"/>
      <c r="BE5" s="58"/>
      <c r="BG5" s="58"/>
      <c r="BI5" s="58"/>
      <c r="BK5" s="58"/>
      <c r="BM5" s="58"/>
      <c r="BO5" s="58"/>
      <c r="BQ5" s="58"/>
      <c r="BS5" s="58"/>
      <c r="BU5" s="58"/>
      <c r="BW5" s="58"/>
      <c r="BY5" s="58"/>
      <c r="CA5" s="58"/>
      <c r="CC5" s="58"/>
      <c r="CE5" s="58"/>
      <c r="CG5" s="58"/>
      <c r="CI5" s="58"/>
      <c r="CK5" s="58"/>
      <c r="CM5" s="58"/>
      <c r="CO5" s="58"/>
      <c r="CQ5" s="58"/>
      <c r="CS5" s="58"/>
      <c r="CU5" s="58"/>
      <c r="CW5" s="58"/>
      <c r="CY5" s="58"/>
      <c r="DA5" s="58"/>
      <c r="DC5" s="58"/>
      <c r="DE5" s="58"/>
      <c r="DG5" s="58"/>
      <c r="DI5" s="58"/>
      <c r="DK5" s="58"/>
      <c r="DM5" s="58"/>
      <c r="DO5" s="58"/>
      <c r="DQ5" s="58"/>
      <c r="DS5" s="58"/>
      <c r="DU5" s="58"/>
      <c r="DW5" s="58"/>
      <c r="DY5" s="58"/>
      <c r="EA5" s="58"/>
      <c r="EC5" s="58"/>
      <c r="EE5" s="58"/>
      <c r="EG5" s="58"/>
      <c r="EI5" s="58"/>
      <c r="EK5" s="58"/>
      <c r="EM5" s="58"/>
      <c r="EO5" s="58"/>
      <c r="EQ5" s="58"/>
      <c r="ES5" s="58"/>
      <c r="EU5" s="58"/>
      <c r="EW5" s="58"/>
      <c r="EY5" s="58"/>
      <c r="FA5" s="58"/>
      <c r="FC5" s="58"/>
      <c r="FE5" s="58"/>
      <c r="FG5" s="58"/>
      <c r="FI5" s="58"/>
      <c r="FK5" s="58"/>
      <c r="FM5" s="58"/>
      <c r="FO5" s="58"/>
      <c r="FQ5" s="58"/>
      <c r="FS5" s="58"/>
      <c r="FU5" s="58"/>
      <c r="FW5" s="58"/>
      <c r="FY5" s="58"/>
      <c r="GA5" s="58"/>
      <c r="GC5" s="58"/>
      <c r="GE5" s="58"/>
      <c r="GG5" s="58"/>
      <c r="GI5" s="58"/>
      <c r="GK5" s="58"/>
      <c r="GM5" s="58"/>
      <c r="GO5" s="58"/>
      <c r="GQ5" s="58"/>
      <c r="GS5" s="58"/>
      <c r="GU5" s="58"/>
      <c r="GW5" s="58"/>
      <c r="GY5" s="58"/>
      <c r="HA5" s="58"/>
      <c r="HC5" s="58"/>
      <c r="HE5" s="58"/>
      <c r="HG5" s="58"/>
      <c r="HI5" s="58"/>
      <c r="HK5" s="58"/>
      <c r="HM5" s="58"/>
      <c r="HO5" s="58"/>
      <c r="HQ5" s="58"/>
      <c r="HS5" s="58"/>
      <c r="HU5" s="58"/>
      <c r="HW5" s="58"/>
      <c r="HY5" s="58"/>
      <c r="IA5" s="58"/>
      <c r="IC5" s="58"/>
      <c r="IE5" s="58"/>
      <c r="IG5" s="58"/>
      <c r="II5" s="58"/>
      <c r="IK5" s="58"/>
      <c r="IM5" s="58"/>
      <c r="IO5" s="58"/>
      <c r="IQ5" s="58"/>
      <c r="IS5" s="58"/>
      <c r="IU5" s="58"/>
      <c r="IW5" s="58"/>
      <c r="IY5" s="58"/>
      <c r="JA5" s="58"/>
      <c r="JC5" s="58"/>
      <c r="JE5" s="58"/>
      <c r="JG5" s="58"/>
      <c r="JI5" s="58"/>
      <c r="JK5" s="58"/>
      <c r="JM5" s="58"/>
      <c r="JO5" s="58"/>
      <c r="JQ5" s="58"/>
      <c r="JS5" s="58"/>
      <c r="JU5" s="58"/>
      <c r="JW5" s="58"/>
      <c r="JY5" s="58"/>
      <c r="KA5" s="58"/>
      <c r="KC5" s="58"/>
      <c r="KE5" s="58"/>
      <c r="KG5" s="58"/>
      <c r="KI5" s="58"/>
      <c r="KK5" s="58"/>
      <c r="KM5" s="58"/>
      <c r="KO5" s="58"/>
      <c r="KQ5" s="58"/>
      <c r="KS5" s="58"/>
      <c r="KU5" s="58"/>
      <c r="KW5" s="58"/>
      <c r="KY5" s="58"/>
      <c r="LA5" s="58"/>
      <c r="LC5" s="58"/>
      <c r="LE5" s="58"/>
      <c r="LG5" s="58"/>
      <c r="LI5" s="58"/>
      <c r="LK5" s="58"/>
      <c r="LM5" s="58"/>
      <c r="LO5" s="58"/>
      <c r="LQ5" s="58"/>
      <c r="LS5" s="58"/>
      <c r="LU5" s="58"/>
      <c r="LW5" s="58"/>
      <c r="LY5" s="58"/>
      <c r="MA5" s="58"/>
      <c r="MC5" s="58"/>
      <c r="ME5" s="58"/>
      <c r="MG5" s="58"/>
      <c r="MI5" s="58"/>
      <c r="MK5" s="58"/>
      <c r="MM5" s="58"/>
      <c r="MO5" s="58"/>
      <c r="MQ5" s="58"/>
      <c r="MS5" s="58"/>
      <c r="MU5" s="58"/>
      <c r="MW5" s="58"/>
      <c r="MY5" s="58"/>
      <c r="NA5" s="58"/>
      <c r="NC5" s="58"/>
      <c r="NE5" s="58"/>
      <c r="NG5" s="58"/>
      <c r="NI5" s="58"/>
      <c r="NK5" s="58"/>
      <c r="NM5" s="58"/>
      <c r="NO5" s="58"/>
      <c r="NQ5" s="58"/>
      <c r="NS5" s="58"/>
      <c r="NU5" s="58"/>
      <c r="NW5" s="58"/>
      <c r="NY5" s="58"/>
      <c r="OA5" s="58"/>
      <c r="OC5" s="58"/>
      <c r="OE5" s="58"/>
      <c r="OG5" s="58"/>
      <c r="OI5" s="58"/>
      <c r="OK5" s="58"/>
      <c r="OM5" s="58"/>
      <c r="OO5" s="58"/>
      <c r="OQ5" s="58"/>
      <c r="OS5" s="58"/>
      <c r="OU5" s="58"/>
      <c r="OW5" s="58"/>
      <c r="OY5" s="58"/>
      <c r="PA5" s="58"/>
      <c r="PC5" s="58"/>
      <c r="PE5" s="58"/>
      <c r="PG5" s="58"/>
      <c r="PI5" s="58"/>
      <c r="PK5" s="58"/>
      <c r="PM5" s="58"/>
      <c r="PO5" s="58"/>
      <c r="PQ5" s="58"/>
      <c r="PS5" s="58"/>
      <c r="PU5" s="58"/>
      <c r="PW5" s="58"/>
      <c r="PY5" s="58"/>
      <c r="QA5" s="58"/>
      <c r="QC5" s="58"/>
      <c r="QE5" s="58"/>
      <c r="QG5" s="58"/>
      <c r="QI5" s="58"/>
      <c r="QK5" s="58"/>
      <c r="QM5" s="58"/>
      <c r="QO5" s="58"/>
      <c r="QQ5" s="58"/>
      <c r="QS5" s="58"/>
      <c r="QU5" s="58"/>
      <c r="QW5" s="58"/>
      <c r="QY5" s="58"/>
      <c r="RA5" s="58"/>
      <c r="RC5" s="58"/>
      <c r="RE5" s="58"/>
      <c r="RG5" s="58"/>
      <c r="RI5" s="58"/>
      <c r="RK5" s="58"/>
      <c r="RM5" s="58"/>
      <c r="RO5" s="58"/>
      <c r="RQ5" s="58"/>
      <c r="RS5" s="58"/>
      <c r="RU5" s="58"/>
      <c r="RW5" s="58"/>
      <c r="RY5" s="58"/>
      <c r="SA5" s="58"/>
      <c r="SC5" s="58"/>
      <c r="SE5" s="58"/>
      <c r="SG5" s="58"/>
      <c r="SI5" s="58"/>
      <c r="SK5" s="58"/>
      <c r="SM5" s="58"/>
      <c r="SO5" s="58"/>
      <c r="SQ5" s="58"/>
      <c r="SS5" s="58"/>
      <c r="SU5" s="58"/>
      <c r="SW5" s="58"/>
      <c r="SY5" s="58"/>
      <c r="TA5" s="58"/>
      <c r="TC5" s="58"/>
      <c r="TE5" s="58"/>
      <c r="TG5" s="58"/>
      <c r="TI5" s="58"/>
      <c r="TK5" s="58"/>
      <c r="TM5" s="58"/>
      <c r="TO5" s="58"/>
      <c r="TQ5" s="58"/>
      <c r="TS5" s="58"/>
      <c r="TU5" s="58"/>
      <c r="TW5" s="58"/>
      <c r="TY5" s="58"/>
      <c r="UA5" s="58"/>
      <c r="UC5" s="58"/>
      <c r="UE5" s="58"/>
      <c r="UG5" s="58"/>
      <c r="UI5" s="58"/>
      <c r="UK5" s="58"/>
      <c r="UM5" s="58"/>
      <c r="UO5" s="58"/>
      <c r="UQ5" s="58"/>
      <c r="US5" s="58"/>
      <c r="UU5" s="58"/>
      <c r="UW5" s="58"/>
      <c r="UY5" s="58"/>
      <c r="VA5" s="58"/>
      <c r="VC5" s="58"/>
      <c r="VE5" s="58"/>
      <c r="VG5" s="58"/>
      <c r="VI5" s="58"/>
      <c r="VK5" s="58"/>
      <c r="VM5" s="58"/>
      <c r="VO5" s="58"/>
      <c r="VQ5" s="58"/>
      <c r="VS5" s="58"/>
      <c r="VU5" s="58"/>
      <c r="VW5" s="58"/>
      <c r="VY5" s="58"/>
      <c r="WA5" s="58"/>
      <c r="WC5" s="58"/>
      <c r="WE5" s="58"/>
      <c r="WG5" s="58"/>
      <c r="WI5" s="58"/>
      <c r="WK5" s="58"/>
      <c r="WM5" s="58"/>
      <c r="WO5" s="58"/>
      <c r="WQ5" s="58"/>
      <c r="WS5" s="58"/>
      <c r="WU5" s="58"/>
      <c r="WW5" s="58"/>
      <c r="WY5" s="58"/>
      <c r="XA5" s="58"/>
      <c r="XC5" s="58"/>
      <c r="XE5" s="58"/>
      <c r="XG5" s="58"/>
      <c r="XI5" s="58"/>
      <c r="XK5" s="58"/>
      <c r="XM5" s="58"/>
      <c r="XO5" s="58"/>
      <c r="XQ5" s="58"/>
      <c r="XS5" s="58"/>
      <c r="XU5" s="58"/>
      <c r="XW5" s="58"/>
      <c r="XY5" s="58"/>
      <c r="YA5" s="58"/>
      <c r="YC5" s="58"/>
      <c r="YE5" s="58"/>
      <c r="YG5" s="58"/>
      <c r="YI5" s="58"/>
      <c r="YK5" s="58"/>
      <c r="YM5" s="58"/>
      <c r="YO5" s="58"/>
      <c r="YQ5" s="58"/>
      <c r="YS5" s="58"/>
      <c r="YU5" s="58"/>
      <c r="YW5" s="58"/>
      <c r="YY5" s="58"/>
      <c r="ZA5" s="58"/>
      <c r="ZC5" s="58"/>
      <c r="ZE5" s="58"/>
      <c r="ZG5" s="58"/>
      <c r="ZI5" s="58"/>
      <c r="ZK5" s="58"/>
      <c r="ZM5" s="58"/>
      <c r="ZO5" s="58"/>
      <c r="ZQ5" s="58"/>
      <c r="ZS5" s="58"/>
      <c r="ZU5" s="58"/>
      <c r="ZW5" s="58"/>
      <c r="ZY5" s="58"/>
      <c r="AAA5" s="58"/>
      <c r="AAC5" s="58"/>
      <c r="AAE5" s="58"/>
      <c r="AAG5" s="58"/>
      <c r="AAI5" s="58"/>
      <c r="AAK5" s="58"/>
      <c r="AAM5" s="58"/>
      <c r="AAO5" s="58"/>
      <c r="AAQ5" s="58"/>
      <c r="AAS5" s="58"/>
      <c r="AAU5" s="58"/>
      <c r="AAW5" s="58"/>
      <c r="AAY5" s="58"/>
      <c r="ABA5" s="58"/>
      <c r="ABC5" s="58"/>
      <c r="ABE5" s="58"/>
      <c r="ABG5" s="58"/>
      <c r="ABI5" s="58"/>
      <c r="ABK5" s="58"/>
      <c r="ABM5" s="58"/>
      <c r="ABO5" s="58"/>
      <c r="ABQ5" s="58"/>
      <c r="ABS5" s="58"/>
      <c r="ABU5" s="58"/>
      <c r="ABW5" s="58"/>
      <c r="ABY5" s="58"/>
      <c r="ACA5" s="58"/>
      <c r="ACC5" s="58"/>
      <c r="ACE5" s="58"/>
      <c r="ACG5" s="58"/>
      <c r="ACI5" s="58"/>
      <c r="ACK5" s="58"/>
      <c r="ACM5" s="58"/>
      <c r="ACO5" s="58"/>
      <c r="ACQ5" s="58"/>
      <c r="ACS5" s="58"/>
      <c r="ACU5" s="58"/>
      <c r="ACW5" s="58"/>
      <c r="ACY5" s="58"/>
      <c r="ADA5" s="58"/>
      <c r="ADC5" s="58"/>
      <c r="ADE5" s="58"/>
      <c r="ADG5" s="58"/>
      <c r="ADI5" s="58"/>
      <c r="ADK5" s="58"/>
      <c r="ADM5" s="58"/>
      <c r="ADO5" s="58"/>
      <c r="ADQ5" s="58"/>
      <c r="ADS5" s="58"/>
      <c r="ADU5" s="58"/>
      <c r="ADW5" s="58"/>
      <c r="ADY5" s="58"/>
      <c r="AEA5" s="58"/>
      <c r="AEC5" s="58"/>
      <c r="AEE5" s="58"/>
      <c r="AEG5" s="58"/>
      <c r="AEI5" s="58"/>
      <c r="AEK5" s="58"/>
      <c r="AEM5" s="58"/>
      <c r="AEO5" s="58"/>
      <c r="AEQ5" s="58"/>
      <c r="AES5" s="58"/>
      <c r="AEU5" s="58"/>
      <c r="AEW5" s="58"/>
      <c r="AEY5" s="58"/>
      <c r="AFA5" s="58"/>
      <c r="AFC5" s="58"/>
      <c r="AFE5" s="58"/>
      <c r="AFG5" s="58"/>
      <c r="AFI5" s="58"/>
      <c r="AFK5" s="58"/>
      <c r="AFM5" s="58"/>
      <c r="AFO5" s="58"/>
      <c r="AFQ5" s="58"/>
      <c r="AFS5" s="58"/>
      <c r="AFU5" s="58"/>
      <c r="AFW5" s="58"/>
      <c r="AFY5" s="58"/>
      <c r="AGA5" s="58"/>
      <c r="AGC5" s="58"/>
      <c r="AGE5" s="58"/>
      <c r="AGG5" s="58"/>
      <c r="AGI5" s="58"/>
      <c r="AGK5" s="58"/>
      <c r="AGM5" s="58"/>
      <c r="AGO5" s="58"/>
      <c r="AGQ5" s="58"/>
      <c r="AGS5" s="58"/>
      <c r="AGU5" s="58"/>
      <c r="AGW5" s="58"/>
      <c r="AGY5" s="58"/>
      <c r="AHA5" s="58"/>
      <c r="AHC5" s="58"/>
      <c r="AHE5" s="58"/>
      <c r="AHG5" s="58"/>
      <c r="AHI5" s="58"/>
      <c r="AHK5" s="58"/>
      <c r="AHM5" s="58"/>
      <c r="AHO5" s="58"/>
      <c r="AHQ5" s="58"/>
      <c r="AHS5" s="58"/>
      <c r="AHU5" s="58"/>
      <c r="AHW5" s="58"/>
      <c r="AHY5" s="58"/>
      <c r="AIA5" s="58"/>
      <c r="AIC5" s="58"/>
      <c r="AIE5" s="58"/>
      <c r="AIG5" s="58"/>
      <c r="AII5" s="58"/>
      <c r="AIK5" s="58"/>
      <c r="AIM5" s="58"/>
      <c r="AIO5" s="58"/>
      <c r="AIQ5" s="58"/>
      <c r="AIS5" s="58"/>
      <c r="AIU5" s="58"/>
      <c r="AIW5" s="58"/>
      <c r="AIY5" s="58"/>
      <c r="AJA5" s="58"/>
      <c r="AJC5" s="58"/>
      <c r="AJE5" s="58"/>
      <c r="AJG5" s="58"/>
      <c r="AJI5" s="58"/>
      <c r="AJK5" s="58"/>
      <c r="AJM5" s="58"/>
      <c r="AJO5" s="58"/>
      <c r="AJQ5" s="58"/>
      <c r="AJS5" s="58"/>
      <c r="AJU5" s="58"/>
      <c r="AJW5" s="58"/>
      <c r="AJY5" s="58"/>
      <c r="AKA5" s="58"/>
      <c r="AKC5" s="58"/>
      <c r="AKE5" s="58"/>
      <c r="AKG5" s="58"/>
      <c r="AKI5" s="58"/>
      <c r="AKK5" s="58"/>
      <c r="AKM5" s="58"/>
      <c r="AKO5" s="58"/>
      <c r="AKQ5" s="58"/>
      <c r="AKS5" s="58"/>
      <c r="AKU5" s="58"/>
      <c r="AKW5" s="58"/>
      <c r="AKY5" s="58"/>
      <c r="ALA5" s="58"/>
      <c r="ALC5" s="58"/>
      <c r="ALE5" s="58"/>
      <c r="ALG5" s="58"/>
      <c r="ALI5" s="58"/>
      <c r="ALK5" s="58"/>
      <c r="ALM5" s="58"/>
      <c r="ALO5" s="58"/>
      <c r="ALQ5" s="58"/>
      <c r="ALS5" s="58"/>
      <c r="ALU5" s="58"/>
      <c r="ALW5" s="58"/>
      <c r="ALY5" s="58"/>
      <c r="AMA5" s="58"/>
      <c r="AMC5" s="58"/>
      <c r="AME5" s="58"/>
      <c r="AMG5" s="58"/>
      <c r="AMI5" s="58"/>
      <c r="AMK5" s="58"/>
      <c r="AMM5" s="58"/>
      <c r="AMO5" s="58"/>
      <c r="AMQ5" s="58"/>
      <c r="AMS5" s="58"/>
      <c r="AMU5" s="58"/>
      <c r="AMW5" s="58"/>
      <c r="AMY5" s="58"/>
      <c r="ANA5" s="58"/>
      <c r="ANC5" s="58"/>
      <c r="ANE5" s="58"/>
      <c r="ANG5" s="58"/>
      <c r="ANI5" s="58"/>
      <c r="ANK5" s="58"/>
      <c r="ANM5" s="58"/>
      <c r="ANO5" s="58"/>
      <c r="ANQ5" s="58"/>
      <c r="ANS5" s="58"/>
      <c r="ANU5" s="58"/>
      <c r="ANW5" s="58"/>
      <c r="ANY5" s="58"/>
      <c r="AOA5" s="58"/>
      <c r="AOC5" s="58"/>
      <c r="AOE5" s="58"/>
      <c r="AOG5" s="58"/>
      <c r="AOI5" s="58"/>
      <c r="AOK5" s="58"/>
      <c r="AOM5" s="58"/>
      <c r="AOO5" s="58"/>
      <c r="AOQ5" s="58"/>
      <c r="AOS5" s="58"/>
      <c r="AOU5" s="58"/>
      <c r="AOW5" s="58"/>
      <c r="AOY5" s="58"/>
      <c r="APA5" s="58"/>
      <c r="APC5" s="58"/>
      <c r="APE5" s="58"/>
      <c r="APG5" s="58"/>
      <c r="API5" s="58"/>
      <c r="APK5" s="58"/>
      <c r="APM5" s="58"/>
      <c r="APO5" s="58"/>
      <c r="APQ5" s="58"/>
      <c r="APS5" s="58"/>
      <c r="APU5" s="58"/>
      <c r="APW5" s="58"/>
      <c r="APY5" s="58"/>
      <c r="AQA5" s="58"/>
      <c r="AQC5" s="58"/>
      <c r="AQE5" s="58"/>
      <c r="AQG5" s="58"/>
      <c r="AQI5" s="58"/>
      <c r="AQK5" s="58"/>
      <c r="AQM5" s="58"/>
      <c r="AQO5" s="58"/>
      <c r="AQQ5" s="58"/>
      <c r="AQS5" s="58"/>
      <c r="AQU5" s="58"/>
      <c r="AQW5" s="58"/>
      <c r="AQY5" s="58"/>
      <c r="ARA5" s="58"/>
      <c r="ARC5" s="58"/>
      <c r="ARE5" s="58"/>
      <c r="ARG5" s="58"/>
      <c r="ARI5" s="58"/>
      <c r="ARK5" s="58"/>
      <c r="ARM5" s="58"/>
      <c r="ARO5" s="58"/>
      <c r="ARQ5" s="58"/>
      <c r="ARS5" s="58"/>
      <c r="ARU5" s="58"/>
      <c r="ARW5" s="58"/>
      <c r="ARY5" s="58"/>
      <c r="ASA5" s="58"/>
      <c r="ASC5" s="58"/>
      <c r="ASE5" s="58"/>
      <c r="ASG5" s="58"/>
      <c r="ASI5" s="58"/>
      <c r="ASK5" s="58"/>
      <c r="ASM5" s="58"/>
      <c r="ASO5" s="58"/>
      <c r="ASQ5" s="58"/>
      <c r="ASS5" s="58"/>
      <c r="ASU5" s="58"/>
      <c r="ASW5" s="58"/>
      <c r="ASY5" s="58"/>
      <c r="ATA5" s="58"/>
      <c r="ATC5" s="58"/>
      <c r="ATE5" s="58"/>
      <c r="ATG5" s="58"/>
      <c r="ATI5" s="58"/>
      <c r="ATK5" s="58"/>
      <c r="ATM5" s="58"/>
      <c r="ATO5" s="58"/>
      <c r="ATQ5" s="58"/>
      <c r="ATS5" s="58"/>
      <c r="ATU5" s="58"/>
      <c r="ATW5" s="58"/>
      <c r="ATY5" s="58"/>
      <c r="AUA5" s="58"/>
      <c r="AUC5" s="58"/>
      <c r="AUE5" s="58"/>
      <c r="AUG5" s="58"/>
      <c r="AUI5" s="58"/>
      <c r="AUK5" s="58"/>
      <c r="AUM5" s="58"/>
      <c r="AUO5" s="58"/>
      <c r="AUQ5" s="58"/>
      <c r="AUS5" s="58"/>
      <c r="AUU5" s="58"/>
      <c r="AUW5" s="58"/>
      <c r="AUY5" s="58"/>
      <c r="AVA5" s="58"/>
      <c r="AVC5" s="58"/>
      <c r="AVE5" s="58"/>
      <c r="AVG5" s="58"/>
      <c r="AVI5" s="58"/>
      <c r="AVK5" s="58"/>
      <c r="AVM5" s="58"/>
      <c r="AVO5" s="58"/>
      <c r="AVQ5" s="58"/>
      <c r="AVS5" s="58"/>
      <c r="AVU5" s="58"/>
      <c r="AVW5" s="58"/>
      <c r="AVY5" s="58"/>
      <c r="AWA5" s="58"/>
      <c r="AWC5" s="58"/>
      <c r="AWE5" s="58"/>
      <c r="AWG5" s="58"/>
      <c r="AWI5" s="58"/>
      <c r="AWK5" s="58"/>
      <c r="AWM5" s="58"/>
      <c r="AWO5" s="58"/>
      <c r="AWQ5" s="58"/>
      <c r="AWS5" s="58"/>
      <c r="AWU5" s="58"/>
      <c r="AWW5" s="58"/>
      <c r="AWY5" s="58"/>
      <c r="AXA5" s="58"/>
      <c r="AXC5" s="58"/>
      <c r="AXE5" s="58"/>
      <c r="AXG5" s="58"/>
      <c r="AXI5" s="58"/>
      <c r="AXK5" s="58"/>
      <c r="AXM5" s="58"/>
      <c r="AXO5" s="58"/>
      <c r="AXQ5" s="58"/>
      <c r="AXS5" s="58"/>
      <c r="AXU5" s="58"/>
      <c r="AXW5" s="58"/>
      <c r="AXY5" s="58"/>
      <c r="AYA5" s="58"/>
      <c r="AYC5" s="58"/>
      <c r="AYE5" s="58"/>
      <c r="AYG5" s="58"/>
      <c r="AYI5" s="58"/>
      <c r="AYK5" s="58"/>
      <c r="AYM5" s="58"/>
      <c r="AYO5" s="58"/>
      <c r="AYQ5" s="58"/>
      <c r="AYS5" s="58"/>
      <c r="AYU5" s="58"/>
      <c r="AYW5" s="58"/>
      <c r="AYY5" s="58"/>
      <c r="AZA5" s="58"/>
      <c r="AZC5" s="58"/>
      <c r="AZE5" s="58"/>
      <c r="AZG5" s="58"/>
      <c r="AZI5" s="58"/>
      <c r="AZK5" s="58"/>
      <c r="AZM5" s="58"/>
      <c r="AZO5" s="58"/>
      <c r="AZQ5" s="58"/>
      <c r="AZS5" s="58"/>
      <c r="AZU5" s="58"/>
      <c r="AZW5" s="58"/>
      <c r="AZY5" s="58"/>
      <c r="BAA5" s="58"/>
      <c r="BAC5" s="58"/>
      <c r="BAE5" s="58"/>
      <c r="BAG5" s="58"/>
      <c r="BAI5" s="58"/>
      <c r="BAK5" s="58"/>
      <c r="BAM5" s="58"/>
      <c r="BAO5" s="58"/>
      <c r="BAQ5" s="58"/>
      <c r="BAS5" s="58"/>
      <c r="BAU5" s="58"/>
      <c r="BAW5" s="58"/>
      <c r="BAY5" s="58"/>
      <c r="BBA5" s="58"/>
      <c r="BBC5" s="58"/>
      <c r="BBE5" s="58"/>
      <c r="BBG5" s="58"/>
      <c r="BBI5" s="58"/>
      <c r="BBK5" s="58"/>
      <c r="BBM5" s="58"/>
      <c r="BBO5" s="58"/>
      <c r="BBQ5" s="58"/>
      <c r="BBS5" s="58"/>
      <c r="BBU5" s="58"/>
      <c r="BBW5" s="58"/>
      <c r="BBY5" s="58"/>
      <c r="BCA5" s="58"/>
      <c r="BCC5" s="58"/>
      <c r="BCE5" s="58"/>
      <c r="BCG5" s="58"/>
      <c r="BCI5" s="58"/>
      <c r="BCK5" s="58"/>
      <c r="BCM5" s="58"/>
      <c r="BCO5" s="58"/>
      <c r="BCQ5" s="58"/>
      <c r="BCS5" s="58"/>
      <c r="BCU5" s="58"/>
      <c r="BCW5" s="58"/>
      <c r="BCY5" s="58"/>
      <c r="BDA5" s="58"/>
      <c r="BDC5" s="58"/>
      <c r="BDE5" s="58"/>
      <c r="BDG5" s="58"/>
      <c r="BDI5" s="58"/>
      <c r="BDK5" s="58"/>
      <c r="BDM5" s="58"/>
      <c r="BDO5" s="58"/>
      <c r="BDQ5" s="58"/>
      <c r="BDS5" s="58"/>
      <c r="BDU5" s="58"/>
      <c r="BDW5" s="58"/>
      <c r="BDY5" s="58"/>
      <c r="BEA5" s="58"/>
      <c r="BEC5" s="58"/>
      <c r="BEE5" s="58"/>
      <c r="BEG5" s="58"/>
      <c r="BEI5" s="58"/>
      <c r="BEK5" s="58"/>
      <c r="BEM5" s="58"/>
      <c r="BEO5" s="58"/>
      <c r="BEQ5" s="58"/>
      <c r="BES5" s="58"/>
      <c r="BEU5" s="58"/>
      <c r="BEW5" s="58"/>
      <c r="BEY5" s="58"/>
      <c r="BFA5" s="58"/>
      <c r="BFC5" s="58"/>
      <c r="BFE5" s="58"/>
      <c r="BFG5" s="58"/>
      <c r="BFI5" s="58"/>
      <c r="BFK5" s="58"/>
      <c r="BFM5" s="58"/>
      <c r="BFO5" s="58"/>
      <c r="BFQ5" s="58"/>
      <c r="BFS5" s="58"/>
      <c r="BFU5" s="58"/>
      <c r="BFW5" s="58"/>
      <c r="BFY5" s="58"/>
      <c r="BGA5" s="58"/>
      <c r="BGC5" s="58"/>
      <c r="BGE5" s="58"/>
      <c r="BGG5" s="58"/>
      <c r="BGI5" s="58"/>
      <c r="BGK5" s="58"/>
      <c r="BGM5" s="58"/>
      <c r="BGO5" s="58"/>
      <c r="BGQ5" s="58"/>
      <c r="BGS5" s="58"/>
      <c r="BGU5" s="58"/>
      <c r="BGW5" s="58"/>
      <c r="BGY5" s="58"/>
      <c r="BHA5" s="58"/>
      <c r="BHC5" s="58"/>
      <c r="BHE5" s="58"/>
      <c r="BHG5" s="58"/>
      <c r="BHI5" s="58"/>
      <c r="BHK5" s="58"/>
      <c r="BHM5" s="58"/>
      <c r="BHO5" s="58"/>
      <c r="BHQ5" s="58"/>
      <c r="BHS5" s="58"/>
      <c r="BHU5" s="58"/>
      <c r="BHW5" s="58"/>
      <c r="BHY5" s="58"/>
      <c r="BIA5" s="58"/>
      <c r="BIC5" s="58"/>
      <c r="BIE5" s="58"/>
      <c r="BIG5" s="58"/>
      <c r="BII5" s="58"/>
      <c r="BIK5" s="58"/>
      <c r="BIM5" s="58"/>
      <c r="BIO5" s="58"/>
      <c r="BIQ5" s="58"/>
      <c r="BIS5" s="58"/>
      <c r="BIU5" s="58"/>
      <c r="BIW5" s="58"/>
      <c r="BIY5" s="58"/>
      <c r="BJA5" s="58"/>
      <c r="BJC5" s="58"/>
      <c r="BJE5" s="58"/>
      <c r="BJG5" s="58"/>
      <c r="BJI5" s="58"/>
      <c r="BJK5" s="58"/>
      <c r="BJM5" s="58"/>
      <c r="BJO5" s="58"/>
      <c r="BJQ5" s="58"/>
      <c r="BJS5" s="58"/>
      <c r="BJU5" s="58"/>
      <c r="BJW5" s="58"/>
      <c r="BJY5" s="58"/>
      <c r="BKA5" s="58"/>
      <c r="BKC5" s="58"/>
      <c r="BKE5" s="58"/>
      <c r="BKG5" s="58"/>
      <c r="BKI5" s="58"/>
      <c r="BKK5" s="58"/>
      <c r="BKM5" s="58"/>
      <c r="BKO5" s="58"/>
      <c r="BKQ5" s="58"/>
      <c r="BKS5" s="58"/>
      <c r="BKU5" s="58"/>
      <c r="BKW5" s="58"/>
      <c r="BKY5" s="58"/>
      <c r="BLA5" s="58"/>
      <c r="BLC5" s="58"/>
      <c r="BLE5" s="58"/>
      <c r="BLG5" s="58"/>
      <c r="BLI5" s="58"/>
      <c r="BLK5" s="58"/>
      <c r="BLM5" s="58"/>
      <c r="BLO5" s="58"/>
      <c r="BLQ5" s="58"/>
      <c r="BLS5" s="58"/>
      <c r="BLU5" s="58"/>
      <c r="BLW5" s="58"/>
      <c r="BLY5" s="58"/>
      <c r="BMA5" s="58"/>
      <c r="BMC5" s="58"/>
      <c r="BME5" s="58"/>
      <c r="BMG5" s="58"/>
      <c r="BMI5" s="58"/>
      <c r="BMK5" s="58"/>
      <c r="BMM5" s="58"/>
      <c r="BMO5" s="58"/>
      <c r="BMQ5" s="58"/>
      <c r="BMS5" s="58"/>
      <c r="BMU5" s="58"/>
      <c r="BMW5" s="58"/>
      <c r="BMY5" s="58"/>
      <c r="BNA5" s="58"/>
      <c r="BNC5" s="58"/>
      <c r="BNE5" s="58"/>
      <c r="BNG5" s="58"/>
      <c r="BNI5" s="58"/>
      <c r="BNK5" s="58"/>
      <c r="BNM5" s="58"/>
      <c r="BNO5" s="58"/>
      <c r="BNQ5" s="58"/>
      <c r="BNS5" s="58"/>
      <c r="BNU5" s="58"/>
      <c r="BNW5" s="58"/>
      <c r="BNY5" s="58"/>
      <c r="BOA5" s="58"/>
      <c r="BOC5" s="58"/>
      <c r="BOE5" s="58"/>
      <c r="BOG5" s="58"/>
      <c r="BOI5" s="58"/>
      <c r="BOK5" s="58"/>
      <c r="BOM5" s="58"/>
      <c r="BOO5" s="58"/>
      <c r="BOQ5" s="58"/>
      <c r="BOS5" s="58"/>
      <c r="BOU5" s="58"/>
      <c r="BOW5" s="58"/>
      <c r="BOY5" s="58"/>
      <c r="BPA5" s="58"/>
      <c r="BPC5" s="58"/>
      <c r="BPE5" s="58"/>
      <c r="BPG5" s="58"/>
      <c r="BPI5" s="58"/>
      <c r="BPK5" s="58"/>
      <c r="BPM5" s="58"/>
      <c r="BPO5" s="58"/>
      <c r="BPQ5" s="58"/>
      <c r="BPS5" s="58"/>
      <c r="BPU5" s="58"/>
      <c r="BPW5" s="58"/>
      <c r="BPY5" s="58"/>
      <c r="BQA5" s="58"/>
      <c r="BQC5" s="58"/>
      <c r="BQE5" s="58"/>
      <c r="BQG5" s="58"/>
      <c r="BQI5" s="58"/>
      <c r="BQK5" s="58"/>
      <c r="BQM5" s="58"/>
      <c r="BQO5" s="58"/>
      <c r="BQQ5" s="58"/>
      <c r="BQS5" s="58"/>
      <c r="BQU5" s="58"/>
      <c r="BQW5" s="58"/>
      <c r="BQY5" s="58"/>
      <c r="BRA5" s="58"/>
      <c r="BRC5" s="58"/>
      <c r="BRE5" s="58"/>
      <c r="BRG5" s="58"/>
      <c r="BRI5" s="58"/>
      <c r="BRK5" s="58"/>
      <c r="BRM5" s="58"/>
      <c r="BRO5" s="58"/>
      <c r="BRQ5" s="58"/>
      <c r="BRS5" s="58"/>
      <c r="BRU5" s="58"/>
      <c r="BRW5" s="58"/>
      <c r="BRY5" s="58"/>
      <c r="BSA5" s="58"/>
      <c r="BSC5" s="58"/>
      <c r="BSE5" s="58"/>
      <c r="BSG5" s="58"/>
      <c r="BSI5" s="58"/>
      <c r="BSK5" s="58"/>
      <c r="BSM5" s="58"/>
      <c r="BSO5" s="58"/>
      <c r="BSQ5" s="58"/>
      <c r="BSS5" s="58"/>
      <c r="BSU5" s="58"/>
      <c r="BSW5" s="58"/>
      <c r="BSY5" s="58"/>
      <c r="BTA5" s="58"/>
      <c r="BTC5" s="58"/>
      <c r="BTE5" s="58"/>
      <c r="BTG5" s="58"/>
      <c r="BTI5" s="58"/>
      <c r="BTK5" s="58"/>
      <c r="BTM5" s="58"/>
      <c r="BTO5" s="58"/>
      <c r="BTQ5" s="58"/>
      <c r="BTS5" s="58"/>
      <c r="BTU5" s="58"/>
      <c r="BTW5" s="58"/>
      <c r="BTY5" s="58"/>
      <c r="BUA5" s="58"/>
      <c r="BUC5" s="58"/>
      <c r="BUE5" s="58"/>
      <c r="BUG5" s="58"/>
      <c r="BUI5" s="58"/>
      <c r="BUK5" s="58"/>
      <c r="BUM5" s="58"/>
      <c r="BUO5" s="58"/>
      <c r="BUQ5" s="58"/>
      <c r="BUS5" s="58"/>
      <c r="BUU5" s="58"/>
      <c r="BUW5" s="58"/>
      <c r="BUY5" s="58"/>
      <c r="BVA5" s="58"/>
      <c r="BVC5" s="58"/>
      <c r="BVE5" s="58"/>
      <c r="BVG5" s="58"/>
      <c r="BVI5" s="58"/>
      <c r="BVK5" s="58"/>
      <c r="BVM5" s="58"/>
      <c r="BVO5" s="58"/>
      <c r="BVQ5" s="58"/>
      <c r="BVS5" s="58"/>
      <c r="BVU5" s="58"/>
      <c r="BVW5" s="58"/>
      <c r="BVY5" s="58"/>
      <c r="BWA5" s="58"/>
      <c r="BWC5" s="58"/>
      <c r="BWE5" s="58"/>
      <c r="BWG5" s="58"/>
      <c r="BWI5" s="58"/>
      <c r="BWK5" s="58"/>
      <c r="BWM5" s="58"/>
      <c r="BWO5" s="58"/>
      <c r="BWQ5" s="58"/>
      <c r="BWS5" s="58"/>
      <c r="BWU5" s="58"/>
      <c r="BWW5" s="58"/>
      <c r="BWY5" s="58"/>
      <c r="BXA5" s="58"/>
      <c r="BXC5" s="58"/>
      <c r="BXE5" s="58"/>
      <c r="BXG5" s="58"/>
      <c r="BXI5" s="58"/>
      <c r="BXK5" s="58"/>
      <c r="BXM5" s="58"/>
      <c r="BXO5" s="58"/>
      <c r="BXQ5" s="58"/>
      <c r="BXS5" s="58"/>
      <c r="BXU5" s="58"/>
      <c r="BXW5" s="58"/>
      <c r="BXY5" s="58"/>
      <c r="BYA5" s="58"/>
      <c r="BYC5" s="58"/>
      <c r="BYE5" s="58"/>
      <c r="BYG5" s="58"/>
      <c r="BYI5" s="58"/>
      <c r="BYK5" s="58"/>
      <c r="BYM5" s="58"/>
      <c r="BYO5" s="58"/>
      <c r="BYQ5" s="58"/>
      <c r="BYS5" s="58"/>
      <c r="BYU5" s="58"/>
      <c r="BYW5" s="58"/>
      <c r="BYY5" s="58"/>
      <c r="BZA5" s="58"/>
      <c r="BZC5" s="58"/>
      <c r="BZE5" s="58"/>
      <c r="BZG5" s="58"/>
      <c r="BZI5" s="58"/>
      <c r="BZK5" s="58"/>
      <c r="BZM5" s="58"/>
      <c r="BZO5" s="58"/>
      <c r="BZQ5" s="58"/>
      <c r="BZS5" s="58"/>
      <c r="BZU5" s="58"/>
      <c r="BZW5" s="58"/>
      <c r="BZY5" s="58"/>
      <c r="CAA5" s="58"/>
      <c r="CAC5" s="58"/>
      <c r="CAE5" s="58"/>
      <c r="CAG5" s="58"/>
      <c r="CAI5" s="58"/>
      <c r="CAK5" s="58"/>
      <c r="CAM5" s="58"/>
      <c r="CAO5" s="58"/>
      <c r="CAQ5" s="58"/>
      <c r="CAS5" s="58"/>
      <c r="CAU5" s="58"/>
      <c r="CAW5" s="58"/>
      <c r="CAY5" s="58"/>
      <c r="CBA5" s="58"/>
      <c r="CBC5" s="58"/>
      <c r="CBE5" s="58"/>
      <c r="CBG5" s="58"/>
      <c r="CBI5" s="58"/>
      <c r="CBK5" s="58"/>
      <c r="CBM5" s="58"/>
      <c r="CBO5" s="58"/>
      <c r="CBQ5" s="58"/>
      <c r="CBS5" s="58"/>
      <c r="CBU5" s="58"/>
      <c r="CBW5" s="58"/>
      <c r="CBY5" s="58"/>
      <c r="CCA5" s="58"/>
      <c r="CCC5" s="58"/>
      <c r="CCE5" s="58"/>
      <c r="CCG5" s="58"/>
      <c r="CCI5" s="58"/>
      <c r="CCK5" s="58"/>
      <c r="CCM5" s="58"/>
      <c r="CCO5" s="58"/>
      <c r="CCQ5" s="58"/>
      <c r="CCS5" s="58"/>
      <c r="CCU5" s="58"/>
      <c r="CCW5" s="58"/>
      <c r="CCY5" s="58"/>
      <c r="CDA5" s="58"/>
      <c r="CDC5" s="58"/>
      <c r="CDE5" s="58"/>
      <c r="CDG5" s="58"/>
      <c r="CDI5" s="58"/>
      <c r="CDK5" s="58"/>
      <c r="CDM5" s="58"/>
      <c r="CDO5" s="58"/>
      <c r="CDQ5" s="58"/>
      <c r="CDS5" s="58"/>
      <c r="CDU5" s="58"/>
      <c r="CDW5" s="58"/>
      <c r="CDY5" s="58"/>
      <c r="CEA5" s="58"/>
      <c r="CEC5" s="58"/>
      <c r="CEE5" s="58"/>
      <c r="CEG5" s="58"/>
      <c r="CEI5" s="58"/>
      <c r="CEK5" s="58"/>
      <c r="CEM5" s="58"/>
      <c r="CEO5" s="58"/>
      <c r="CEQ5" s="58"/>
      <c r="CES5" s="58"/>
      <c r="CEU5" s="58"/>
      <c r="CEW5" s="58"/>
      <c r="CEY5" s="58"/>
      <c r="CFA5" s="58"/>
      <c r="CFC5" s="58"/>
      <c r="CFE5" s="58"/>
      <c r="CFG5" s="58"/>
      <c r="CFI5" s="58"/>
      <c r="CFK5" s="58"/>
      <c r="CFM5" s="58"/>
      <c r="CFO5" s="58"/>
      <c r="CFQ5" s="58"/>
      <c r="CFS5" s="58"/>
      <c r="CFU5" s="58"/>
      <c r="CFW5" s="58"/>
      <c r="CFY5" s="58"/>
      <c r="CGA5" s="58"/>
      <c r="CGC5" s="58"/>
      <c r="CGE5" s="58"/>
      <c r="CGG5" s="58"/>
      <c r="CGI5" s="58"/>
      <c r="CGK5" s="58"/>
      <c r="CGM5" s="58"/>
      <c r="CGO5" s="58"/>
      <c r="CGQ5" s="58"/>
      <c r="CGS5" s="58"/>
      <c r="CGU5" s="58"/>
      <c r="CGW5" s="58"/>
      <c r="CGY5" s="58"/>
      <c r="CHA5" s="58"/>
      <c r="CHC5" s="58"/>
      <c r="CHE5" s="58"/>
      <c r="CHG5" s="58"/>
      <c r="CHI5" s="58"/>
      <c r="CHK5" s="58"/>
      <c r="CHM5" s="58"/>
      <c r="CHO5" s="58"/>
      <c r="CHQ5" s="58"/>
      <c r="CHS5" s="58"/>
      <c r="CHU5" s="58"/>
      <c r="CHW5" s="58"/>
      <c r="CHY5" s="58"/>
      <c r="CIA5" s="58"/>
      <c r="CIC5" s="58"/>
      <c r="CIE5" s="58"/>
      <c r="CIG5" s="58"/>
      <c r="CII5" s="58"/>
      <c r="CIK5" s="58"/>
      <c r="CIM5" s="58"/>
      <c r="CIO5" s="58"/>
      <c r="CIQ5" s="58"/>
      <c r="CIS5" s="58"/>
      <c r="CIU5" s="58"/>
      <c r="CIW5" s="58"/>
      <c r="CIY5" s="58"/>
      <c r="CJA5" s="58"/>
      <c r="CJC5" s="58"/>
      <c r="CJE5" s="58"/>
      <c r="CJG5" s="58"/>
      <c r="CJI5" s="58"/>
      <c r="CJK5" s="58"/>
      <c r="CJM5" s="58"/>
      <c r="CJO5" s="58"/>
      <c r="CJQ5" s="58"/>
      <c r="CJS5" s="58"/>
      <c r="CJU5" s="58"/>
      <c r="CJW5" s="58"/>
      <c r="CJY5" s="58"/>
      <c r="CKA5" s="58"/>
      <c r="CKC5" s="58"/>
      <c r="CKE5" s="58"/>
      <c r="CKG5" s="58"/>
      <c r="CKI5" s="58"/>
      <c r="CKK5" s="58"/>
      <c r="CKM5" s="58"/>
      <c r="CKO5" s="58"/>
      <c r="CKQ5" s="58"/>
      <c r="CKS5" s="58"/>
      <c r="CKU5" s="58"/>
      <c r="CKW5" s="58"/>
      <c r="CKY5" s="58"/>
      <c r="CLA5" s="58"/>
      <c r="CLC5" s="58"/>
      <c r="CLE5" s="58"/>
      <c r="CLG5" s="58"/>
      <c r="CLI5" s="58"/>
      <c r="CLK5" s="58"/>
      <c r="CLM5" s="58"/>
      <c r="CLO5" s="58"/>
      <c r="CLQ5" s="58"/>
      <c r="CLS5" s="58"/>
      <c r="CLU5" s="58"/>
      <c r="CLW5" s="58"/>
      <c r="CLY5" s="58"/>
      <c r="CMA5" s="58"/>
      <c r="CMC5" s="58"/>
      <c r="CME5" s="58"/>
      <c r="CMG5" s="58"/>
      <c r="CMI5" s="58"/>
      <c r="CMK5" s="58"/>
      <c r="CMM5" s="58"/>
      <c r="CMO5" s="58"/>
      <c r="CMQ5" s="58"/>
      <c r="CMS5" s="58"/>
      <c r="CMU5" s="58"/>
      <c r="CMW5" s="58"/>
      <c r="CMY5" s="58"/>
      <c r="CNA5" s="58"/>
      <c r="CNC5" s="58"/>
      <c r="CNE5" s="58"/>
      <c r="CNG5" s="58"/>
      <c r="CNI5" s="58"/>
      <c r="CNK5" s="58"/>
      <c r="CNM5" s="58"/>
      <c r="CNO5" s="58"/>
      <c r="CNQ5" s="58"/>
      <c r="CNS5" s="58"/>
      <c r="CNU5" s="58"/>
      <c r="CNW5" s="58"/>
      <c r="CNY5" s="58"/>
      <c r="COA5" s="58"/>
      <c r="COC5" s="58"/>
      <c r="COE5" s="58"/>
      <c r="COG5" s="58"/>
      <c r="COI5" s="58"/>
      <c r="COK5" s="58"/>
      <c r="COM5" s="58"/>
      <c r="COO5" s="58"/>
      <c r="COQ5" s="58"/>
      <c r="COS5" s="58"/>
      <c r="COU5" s="58"/>
      <c r="COW5" s="58"/>
      <c r="COY5" s="58"/>
      <c r="CPA5" s="58"/>
      <c r="CPC5" s="58"/>
      <c r="CPE5" s="58"/>
      <c r="CPG5" s="58"/>
      <c r="CPI5" s="58"/>
      <c r="CPK5" s="58"/>
      <c r="CPM5" s="58"/>
      <c r="CPO5" s="58"/>
      <c r="CPQ5" s="58"/>
      <c r="CPS5" s="58"/>
      <c r="CPU5" s="58"/>
      <c r="CPW5" s="58"/>
      <c r="CPY5" s="58"/>
      <c r="CQA5" s="58"/>
      <c r="CQC5" s="58"/>
      <c r="CQE5" s="58"/>
      <c r="CQG5" s="58"/>
      <c r="CQI5" s="58"/>
      <c r="CQK5" s="58"/>
      <c r="CQM5" s="58"/>
      <c r="CQO5" s="58"/>
      <c r="CQQ5" s="58"/>
      <c r="CQS5" s="58"/>
      <c r="CQU5" s="58"/>
      <c r="CQW5" s="58"/>
      <c r="CQY5" s="58"/>
      <c r="CRA5" s="58"/>
      <c r="CRC5" s="58"/>
      <c r="CRE5" s="58"/>
      <c r="CRG5" s="58"/>
      <c r="CRI5" s="58"/>
      <c r="CRK5" s="58"/>
      <c r="CRM5" s="58"/>
      <c r="CRO5" s="58"/>
      <c r="CRQ5" s="58"/>
      <c r="CRS5" s="58"/>
      <c r="CRU5" s="58"/>
      <c r="CRW5" s="58"/>
      <c r="CRY5" s="58"/>
      <c r="CSA5" s="58"/>
      <c r="CSC5" s="58"/>
      <c r="CSE5" s="58"/>
      <c r="CSG5" s="58"/>
      <c r="CSI5" s="58"/>
      <c r="CSK5" s="58"/>
      <c r="CSM5" s="58"/>
      <c r="CSO5" s="58"/>
      <c r="CSQ5" s="58"/>
      <c r="CSS5" s="58"/>
      <c r="CSU5" s="58"/>
      <c r="CSW5" s="58"/>
      <c r="CSY5" s="58"/>
      <c r="CTA5" s="58"/>
      <c r="CTC5" s="58"/>
      <c r="CTE5" s="58"/>
      <c r="CTG5" s="58"/>
      <c r="CTI5" s="58"/>
      <c r="CTK5" s="58"/>
      <c r="CTM5" s="58"/>
      <c r="CTO5" s="58"/>
      <c r="CTQ5" s="58"/>
      <c r="CTS5" s="58"/>
      <c r="CTU5" s="58"/>
      <c r="CTW5" s="58"/>
      <c r="CTY5" s="58"/>
      <c r="CUA5" s="58"/>
      <c r="CUC5" s="58"/>
      <c r="CUE5" s="58"/>
      <c r="CUG5" s="58"/>
      <c r="CUI5" s="58"/>
      <c r="CUK5" s="58"/>
      <c r="CUM5" s="58"/>
      <c r="CUO5" s="58"/>
      <c r="CUQ5" s="58"/>
      <c r="CUS5" s="58"/>
      <c r="CUU5" s="58"/>
      <c r="CUW5" s="58"/>
      <c r="CUY5" s="58"/>
      <c r="CVA5" s="58"/>
      <c r="CVC5" s="58"/>
      <c r="CVE5" s="58"/>
      <c r="CVG5" s="58"/>
      <c r="CVI5" s="58"/>
      <c r="CVK5" s="58"/>
      <c r="CVM5" s="58"/>
      <c r="CVO5" s="58"/>
      <c r="CVQ5" s="58"/>
      <c r="CVS5" s="58"/>
      <c r="CVU5" s="58"/>
      <c r="CVW5" s="58"/>
      <c r="CVY5" s="58"/>
      <c r="CWA5" s="58"/>
      <c r="CWC5" s="58"/>
      <c r="CWE5" s="58"/>
      <c r="CWG5" s="58"/>
      <c r="CWI5" s="58"/>
      <c r="CWK5" s="58"/>
      <c r="CWM5" s="58"/>
      <c r="CWO5" s="58"/>
      <c r="CWQ5" s="58"/>
      <c r="CWS5" s="58"/>
      <c r="CWU5" s="58"/>
      <c r="CWW5" s="58"/>
      <c r="CWY5" s="58"/>
      <c r="CXA5" s="58"/>
      <c r="CXC5" s="58"/>
      <c r="CXE5" s="58"/>
      <c r="CXG5" s="58"/>
      <c r="CXI5" s="58"/>
      <c r="CXK5" s="58"/>
      <c r="CXM5" s="58"/>
      <c r="CXO5" s="58"/>
      <c r="CXQ5" s="58"/>
      <c r="CXS5" s="58"/>
      <c r="CXU5" s="58"/>
      <c r="CXW5" s="58"/>
      <c r="CXY5" s="58"/>
      <c r="CYA5" s="58"/>
      <c r="CYC5" s="58"/>
      <c r="CYE5" s="58"/>
      <c r="CYG5" s="58"/>
      <c r="CYI5" s="58"/>
      <c r="CYK5" s="58"/>
      <c r="CYM5" s="58"/>
      <c r="CYO5" s="58"/>
      <c r="CYQ5" s="58"/>
      <c r="CYS5" s="58"/>
      <c r="CYU5" s="58"/>
      <c r="CYW5" s="58"/>
      <c r="CYY5" s="58"/>
      <c r="CZA5" s="58"/>
      <c r="CZC5" s="58"/>
      <c r="CZE5" s="58"/>
      <c r="CZG5" s="58"/>
      <c r="CZI5" s="58"/>
      <c r="CZK5" s="58"/>
      <c r="CZM5" s="58"/>
      <c r="CZO5" s="58"/>
      <c r="CZQ5" s="58"/>
      <c r="CZS5" s="58"/>
      <c r="CZU5" s="58"/>
      <c r="CZW5" s="58"/>
      <c r="CZY5" s="58"/>
      <c r="DAA5" s="58"/>
      <c r="DAC5" s="58"/>
      <c r="DAE5" s="58"/>
      <c r="DAG5" s="58"/>
      <c r="DAI5" s="58"/>
      <c r="DAK5" s="58"/>
      <c r="DAM5" s="58"/>
      <c r="DAO5" s="58"/>
      <c r="DAQ5" s="58"/>
      <c r="DAS5" s="58"/>
      <c r="DAU5" s="58"/>
      <c r="DAW5" s="58"/>
      <c r="DAY5" s="58"/>
      <c r="DBA5" s="58"/>
      <c r="DBC5" s="58"/>
      <c r="DBE5" s="58"/>
      <c r="DBG5" s="58"/>
      <c r="DBI5" s="58"/>
      <c r="DBK5" s="58"/>
      <c r="DBM5" s="58"/>
      <c r="DBO5" s="58"/>
      <c r="DBQ5" s="58"/>
      <c r="DBS5" s="58"/>
      <c r="DBU5" s="58"/>
      <c r="DBW5" s="58"/>
      <c r="DBY5" s="58"/>
      <c r="DCA5" s="58"/>
      <c r="DCC5" s="58"/>
      <c r="DCE5" s="58"/>
      <c r="DCG5" s="58"/>
      <c r="DCI5" s="58"/>
      <c r="DCK5" s="58"/>
      <c r="DCM5" s="58"/>
      <c r="DCO5" s="58"/>
      <c r="DCQ5" s="58"/>
      <c r="DCS5" s="58"/>
      <c r="DCU5" s="58"/>
      <c r="DCW5" s="58"/>
      <c r="DCY5" s="58"/>
      <c r="DDA5" s="58"/>
      <c r="DDC5" s="58"/>
      <c r="DDE5" s="58"/>
      <c r="DDG5" s="58"/>
      <c r="DDI5" s="58"/>
      <c r="DDK5" s="58"/>
      <c r="DDM5" s="58"/>
      <c r="DDO5" s="58"/>
      <c r="DDQ5" s="58"/>
      <c r="DDS5" s="58"/>
      <c r="DDU5" s="58"/>
      <c r="DDW5" s="58"/>
      <c r="DDY5" s="58"/>
      <c r="DEA5" s="58"/>
      <c r="DEC5" s="58"/>
      <c r="DEE5" s="58"/>
      <c r="DEG5" s="58"/>
      <c r="DEI5" s="58"/>
      <c r="DEK5" s="58"/>
      <c r="DEM5" s="58"/>
      <c r="DEO5" s="58"/>
      <c r="DEQ5" s="58"/>
      <c r="DES5" s="58"/>
      <c r="DEU5" s="58"/>
      <c r="DEW5" s="58"/>
      <c r="DEY5" s="58"/>
      <c r="DFA5" s="58"/>
      <c r="DFC5" s="58"/>
      <c r="DFE5" s="58"/>
      <c r="DFG5" s="58"/>
      <c r="DFI5" s="58"/>
      <c r="DFK5" s="58"/>
      <c r="DFM5" s="58"/>
      <c r="DFO5" s="58"/>
      <c r="DFQ5" s="58"/>
      <c r="DFS5" s="58"/>
      <c r="DFU5" s="58"/>
      <c r="DFW5" s="58"/>
      <c r="DFY5" s="58"/>
      <c r="DGA5" s="58"/>
      <c r="DGC5" s="58"/>
      <c r="DGE5" s="58"/>
      <c r="DGG5" s="58"/>
      <c r="DGI5" s="58"/>
      <c r="DGK5" s="58"/>
      <c r="DGM5" s="58"/>
      <c r="DGO5" s="58"/>
      <c r="DGQ5" s="58"/>
      <c r="DGS5" s="58"/>
      <c r="DGU5" s="58"/>
      <c r="DGW5" s="58"/>
      <c r="DGY5" s="58"/>
      <c r="DHA5" s="58"/>
      <c r="DHC5" s="58"/>
      <c r="DHE5" s="58"/>
      <c r="DHG5" s="58"/>
      <c r="DHI5" s="58"/>
      <c r="DHK5" s="58"/>
      <c r="DHM5" s="58"/>
      <c r="DHO5" s="58"/>
      <c r="DHQ5" s="58"/>
      <c r="DHS5" s="58"/>
      <c r="DHU5" s="58"/>
      <c r="DHW5" s="58"/>
      <c r="DHY5" s="58"/>
      <c r="DIA5" s="58"/>
      <c r="DIC5" s="58"/>
      <c r="DIE5" s="58"/>
      <c r="DIG5" s="58"/>
      <c r="DII5" s="58"/>
      <c r="DIK5" s="58"/>
      <c r="DIM5" s="58"/>
      <c r="DIO5" s="58"/>
      <c r="DIQ5" s="58"/>
      <c r="DIS5" s="58"/>
      <c r="DIU5" s="58"/>
      <c r="DIW5" s="58"/>
      <c r="DIY5" s="58"/>
      <c r="DJA5" s="58"/>
      <c r="DJC5" s="58"/>
      <c r="DJE5" s="58"/>
      <c r="DJG5" s="58"/>
      <c r="DJI5" s="58"/>
      <c r="DJK5" s="58"/>
      <c r="DJM5" s="58"/>
      <c r="DJO5" s="58"/>
      <c r="DJQ5" s="58"/>
      <c r="DJS5" s="58"/>
      <c r="DJU5" s="58"/>
      <c r="DJW5" s="58"/>
      <c r="DJY5" s="58"/>
      <c r="DKA5" s="58"/>
      <c r="DKC5" s="58"/>
      <c r="DKE5" s="58"/>
      <c r="DKG5" s="58"/>
      <c r="DKI5" s="58"/>
      <c r="DKK5" s="58"/>
      <c r="DKM5" s="58"/>
      <c r="DKO5" s="58"/>
      <c r="DKQ5" s="58"/>
      <c r="DKS5" s="58"/>
      <c r="DKU5" s="58"/>
      <c r="DKW5" s="58"/>
      <c r="DKY5" s="58"/>
      <c r="DLA5" s="58"/>
      <c r="DLC5" s="58"/>
      <c r="DLE5" s="58"/>
      <c r="DLG5" s="58"/>
      <c r="DLI5" s="58"/>
      <c r="DLK5" s="58"/>
      <c r="DLM5" s="58"/>
      <c r="DLO5" s="58"/>
      <c r="DLQ5" s="58"/>
      <c r="DLS5" s="58"/>
      <c r="DLU5" s="58"/>
      <c r="DLW5" s="58"/>
      <c r="DLY5" s="58"/>
      <c r="DMA5" s="58"/>
      <c r="DMC5" s="58"/>
      <c r="DME5" s="58"/>
      <c r="DMG5" s="58"/>
      <c r="DMI5" s="58"/>
      <c r="DMK5" s="58"/>
      <c r="DMM5" s="58"/>
      <c r="DMO5" s="58"/>
      <c r="DMQ5" s="58"/>
      <c r="DMS5" s="58"/>
      <c r="DMU5" s="58"/>
      <c r="DMW5" s="58"/>
      <c r="DMY5" s="58"/>
      <c r="DNA5" s="58"/>
      <c r="DNC5" s="58"/>
      <c r="DNE5" s="58"/>
      <c r="DNG5" s="58"/>
      <c r="DNI5" s="58"/>
      <c r="DNK5" s="58"/>
      <c r="DNM5" s="58"/>
      <c r="DNO5" s="58"/>
      <c r="DNQ5" s="58"/>
      <c r="DNS5" s="58"/>
      <c r="DNU5" s="58"/>
      <c r="DNW5" s="58"/>
      <c r="DNY5" s="58"/>
      <c r="DOA5" s="58"/>
      <c r="DOC5" s="58"/>
      <c r="DOE5" s="58"/>
      <c r="DOG5" s="58"/>
      <c r="DOI5" s="58"/>
      <c r="DOK5" s="58"/>
      <c r="DOM5" s="58"/>
      <c r="DOO5" s="58"/>
      <c r="DOQ5" s="58"/>
      <c r="DOS5" s="58"/>
      <c r="DOU5" s="58"/>
      <c r="DOW5" s="58"/>
      <c r="DOY5" s="58"/>
      <c r="DPA5" s="58"/>
      <c r="DPC5" s="58"/>
      <c r="DPE5" s="58"/>
      <c r="DPG5" s="58"/>
      <c r="DPI5" s="58"/>
      <c r="DPK5" s="58"/>
      <c r="DPM5" s="58"/>
      <c r="DPO5" s="58"/>
      <c r="DPQ5" s="58"/>
      <c r="DPS5" s="58"/>
      <c r="DPU5" s="58"/>
      <c r="DPW5" s="58"/>
      <c r="DPY5" s="58"/>
      <c r="DQA5" s="58"/>
      <c r="DQC5" s="58"/>
      <c r="DQE5" s="58"/>
      <c r="DQG5" s="58"/>
      <c r="DQI5" s="58"/>
      <c r="DQK5" s="58"/>
      <c r="DQM5" s="58"/>
      <c r="DQO5" s="58"/>
      <c r="DQQ5" s="58"/>
      <c r="DQS5" s="58"/>
      <c r="DQU5" s="58"/>
      <c r="DQW5" s="58"/>
      <c r="DQY5" s="58"/>
      <c r="DRA5" s="58"/>
      <c r="DRC5" s="58"/>
      <c r="DRE5" s="58"/>
      <c r="DRG5" s="58"/>
      <c r="DRI5" s="58"/>
      <c r="DRK5" s="58"/>
      <c r="DRM5" s="58"/>
      <c r="DRO5" s="58"/>
      <c r="DRQ5" s="58"/>
      <c r="DRS5" s="58"/>
      <c r="DRU5" s="58"/>
      <c r="DRW5" s="58"/>
      <c r="DRY5" s="58"/>
      <c r="DSA5" s="58"/>
      <c r="DSC5" s="58"/>
      <c r="DSE5" s="58"/>
      <c r="DSG5" s="58"/>
      <c r="DSI5" s="58"/>
      <c r="DSK5" s="58"/>
      <c r="DSM5" s="58"/>
      <c r="DSO5" s="58"/>
      <c r="DSQ5" s="58"/>
      <c r="DSS5" s="58"/>
      <c r="DSU5" s="58"/>
      <c r="DSW5" s="58"/>
      <c r="DSY5" s="58"/>
      <c r="DTA5" s="58"/>
      <c r="DTC5" s="58"/>
      <c r="DTE5" s="58"/>
      <c r="DTG5" s="58"/>
      <c r="DTI5" s="58"/>
      <c r="DTK5" s="58"/>
      <c r="DTM5" s="58"/>
      <c r="DTO5" s="58"/>
      <c r="DTQ5" s="58"/>
      <c r="DTS5" s="58"/>
      <c r="DTU5" s="58"/>
      <c r="DTW5" s="58"/>
      <c r="DTY5" s="58"/>
      <c r="DUA5" s="58"/>
      <c r="DUC5" s="58"/>
      <c r="DUE5" s="58"/>
      <c r="DUG5" s="58"/>
      <c r="DUI5" s="58"/>
      <c r="DUK5" s="58"/>
      <c r="DUM5" s="58"/>
      <c r="DUO5" s="58"/>
      <c r="DUQ5" s="58"/>
      <c r="DUS5" s="58"/>
      <c r="DUU5" s="58"/>
      <c r="DUW5" s="58"/>
      <c r="DUY5" s="58"/>
      <c r="DVA5" s="58"/>
      <c r="DVC5" s="58"/>
      <c r="DVE5" s="58"/>
      <c r="DVG5" s="58"/>
      <c r="DVI5" s="58"/>
      <c r="DVK5" s="58"/>
      <c r="DVM5" s="58"/>
      <c r="DVO5" s="58"/>
      <c r="DVQ5" s="58"/>
      <c r="DVS5" s="58"/>
      <c r="DVU5" s="58"/>
      <c r="DVW5" s="58"/>
      <c r="DVY5" s="58"/>
      <c r="DWA5" s="58"/>
      <c r="DWC5" s="58"/>
      <c r="DWE5" s="58"/>
      <c r="DWG5" s="58"/>
      <c r="DWI5" s="58"/>
      <c r="DWK5" s="58"/>
      <c r="DWM5" s="58"/>
      <c r="DWO5" s="58"/>
      <c r="DWQ5" s="58"/>
      <c r="DWS5" s="58"/>
      <c r="DWU5" s="58"/>
      <c r="DWW5" s="58"/>
      <c r="DWY5" s="58"/>
      <c r="DXA5" s="58"/>
      <c r="DXC5" s="58"/>
      <c r="DXE5" s="58"/>
      <c r="DXG5" s="58"/>
      <c r="DXI5" s="58"/>
      <c r="DXK5" s="58"/>
      <c r="DXM5" s="58"/>
      <c r="DXO5" s="58"/>
      <c r="DXQ5" s="58"/>
      <c r="DXS5" s="58"/>
      <c r="DXU5" s="58"/>
      <c r="DXW5" s="58"/>
      <c r="DXY5" s="58"/>
      <c r="DYA5" s="58"/>
      <c r="DYC5" s="58"/>
      <c r="DYE5" s="58"/>
      <c r="DYG5" s="58"/>
      <c r="DYI5" s="58"/>
      <c r="DYK5" s="58"/>
      <c r="DYM5" s="58"/>
      <c r="DYO5" s="58"/>
      <c r="DYQ5" s="58"/>
      <c r="DYS5" s="58"/>
      <c r="DYU5" s="58"/>
      <c r="DYW5" s="58"/>
      <c r="DYY5" s="58"/>
      <c r="DZA5" s="58"/>
      <c r="DZC5" s="58"/>
      <c r="DZE5" s="58"/>
      <c r="DZG5" s="58"/>
      <c r="DZI5" s="58"/>
      <c r="DZK5" s="58"/>
      <c r="DZM5" s="58"/>
      <c r="DZO5" s="58"/>
      <c r="DZQ5" s="58"/>
      <c r="DZS5" s="58"/>
      <c r="DZU5" s="58"/>
      <c r="DZW5" s="58"/>
      <c r="DZY5" s="58"/>
      <c r="EAA5" s="58"/>
      <c r="EAC5" s="58"/>
      <c r="EAE5" s="58"/>
      <c r="EAG5" s="58"/>
      <c r="EAI5" s="58"/>
      <c r="EAK5" s="58"/>
      <c r="EAM5" s="58"/>
      <c r="EAO5" s="58"/>
      <c r="EAQ5" s="58"/>
      <c r="EAS5" s="58"/>
      <c r="EAU5" s="58"/>
      <c r="EAW5" s="58"/>
      <c r="EAY5" s="58"/>
      <c r="EBA5" s="58"/>
      <c r="EBC5" s="58"/>
      <c r="EBE5" s="58"/>
      <c r="EBG5" s="58"/>
      <c r="EBI5" s="58"/>
      <c r="EBK5" s="58"/>
      <c r="EBM5" s="58"/>
      <c r="EBO5" s="58"/>
      <c r="EBQ5" s="58"/>
      <c r="EBS5" s="58"/>
      <c r="EBU5" s="58"/>
      <c r="EBW5" s="58"/>
      <c r="EBY5" s="58"/>
      <c r="ECA5" s="58"/>
      <c r="ECC5" s="58"/>
      <c r="ECE5" s="58"/>
      <c r="ECG5" s="58"/>
      <c r="ECI5" s="58"/>
      <c r="ECK5" s="58"/>
      <c r="ECM5" s="58"/>
      <c r="ECO5" s="58"/>
      <c r="ECQ5" s="58"/>
      <c r="ECS5" s="58"/>
      <c r="ECU5" s="58"/>
      <c r="ECW5" s="58"/>
      <c r="ECY5" s="58"/>
      <c r="EDA5" s="58"/>
      <c r="EDC5" s="58"/>
      <c r="EDE5" s="58"/>
      <c r="EDG5" s="58"/>
      <c r="EDI5" s="58"/>
      <c r="EDK5" s="58"/>
      <c r="EDM5" s="58"/>
      <c r="EDO5" s="58"/>
      <c r="EDQ5" s="58"/>
      <c r="EDS5" s="58"/>
      <c r="EDU5" s="58"/>
      <c r="EDW5" s="58"/>
      <c r="EDY5" s="58"/>
      <c r="EEA5" s="58"/>
      <c r="EEC5" s="58"/>
      <c r="EEE5" s="58"/>
      <c r="EEG5" s="58"/>
      <c r="EEI5" s="58"/>
      <c r="EEK5" s="58"/>
      <c r="EEM5" s="58"/>
      <c r="EEO5" s="58"/>
      <c r="EEQ5" s="58"/>
      <c r="EES5" s="58"/>
      <c r="EEU5" s="58"/>
      <c r="EEW5" s="58"/>
      <c r="EEY5" s="58"/>
      <c r="EFA5" s="58"/>
      <c r="EFC5" s="58"/>
      <c r="EFE5" s="58"/>
      <c r="EFG5" s="58"/>
      <c r="EFI5" s="58"/>
      <c r="EFK5" s="58"/>
      <c r="EFM5" s="58"/>
      <c r="EFO5" s="58"/>
      <c r="EFQ5" s="58"/>
      <c r="EFS5" s="58"/>
      <c r="EFU5" s="58"/>
      <c r="EFW5" s="58"/>
      <c r="EFY5" s="58"/>
      <c r="EGA5" s="58"/>
      <c r="EGC5" s="58"/>
      <c r="EGE5" s="58"/>
      <c r="EGG5" s="58"/>
      <c r="EGI5" s="58"/>
      <c r="EGK5" s="58"/>
      <c r="EGM5" s="58"/>
      <c r="EGO5" s="58"/>
      <c r="EGQ5" s="58"/>
      <c r="EGS5" s="58"/>
      <c r="EGU5" s="58"/>
      <c r="EGW5" s="58"/>
      <c r="EGY5" s="58"/>
      <c r="EHA5" s="58"/>
      <c r="EHC5" s="58"/>
      <c r="EHE5" s="58"/>
      <c r="EHG5" s="58"/>
      <c r="EHI5" s="58"/>
      <c r="EHK5" s="58"/>
      <c r="EHM5" s="58"/>
      <c r="EHO5" s="58"/>
      <c r="EHQ5" s="58"/>
      <c r="EHS5" s="58"/>
      <c r="EHU5" s="58"/>
      <c r="EHW5" s="58"/>
      <c r="EHY5" s="58"/>
      <c r="EIA5" s="58"/>
      <c r="EIC5" s="58"/>
      <c r="EIE5" s="58"/>
      <c r="EIG5" s="58"/>
      <c r="EII5" s="58"/>
      <c r="EIK5" s="58"/>
      <c r="EIM5" s="58"/>
      <c r="EIO5" s="58"/>
      <c r="EIQ5" s="58"/>
      <c r="EIS5" s="58"/>
      <c r="EIU5" s="58"/>
      <c r="EIW5" s="58"/>
      <c r="EIY5" s="58"/>
      <c r="EJA5" s="58"/>
      <c r="EJC5" s="58"/>
      <c r="EJE5" s="58"/>
      <c r="EJG5" s="58"/>
      <c r="EJI5" s="58"/>
      <c r="EJK5" s="58"/>
      <c r="EJM5" s="58"/>
      <c r="EJO5" s="58"/>
      <c r="EJQ5" s="58"/>
      <c r="EJS5" s="58"/>
      <c r="EJU5" s="58"/>
      <c r="EJW5" s="58"/>
      <c r="EJY5" s="58"/>
      <c r="EKA5" s="58"/>
      <c r="EKC5" s="58"/>
      <c r="EKE5" s="58"/>
      <c r="EKG5" s="58"/>
      <c r="EKI5" s="58"/>
      <c r="EKK5" s="58"/>
      <c r="EKM5" s="58"/>
      <c r="EKO5" s="58"/>
      <c r="EKQ5" s="58"/>
      <c r="EKS5" s="58"/>
      <c r="EKU5" s="58"/>
      <c r="EKW5" s="58"/>
      <c r="EKY5" s="58"/>
      <c r="ELA5" s="58"/>
      <c r="ELC5" s="58"/>
      <c r="ELE5" s="58"/>
      <c r="ELG5" s="58"/>
      <c r="ELI5" s="58"/>
      <c r="ELK5" s="58"/>
      <c r="ELM5" s="58"/>
      <c r="ELO5" s="58"/>
      <c r="ELQ5" s="58"/>
      <c r="ELS5" s="58"/>
      <c r="ELU5" s="58"/>
      <c r="ELW5" s="58"/>
      <c r="ELY5" s="58"/>
      <c r="EMA5" s="58"/>
      <c r="EMC5" s="58"/>
      <c r="EME5" s="58"/>
      <c r="EMG5" s="58"/>
      <c r="EMI5" s="58"/>
      <c r="EMK5" s="58"/>
      <c r="EMM5" s="58"/>
      <c r="EMO5" s="58"/>
      <c r="EMQ5" s="58"/>
      <c r="EMS5" s="58"/>
      <c r="EMU5" s="58"/>
      <c r="EMW5" s="58"/>
      <c r="EMY5" s="58"/>
      <c r="ENA5" s="58"/>
      <c r="ENC5" s="58"/>
      <c r="ENE5" s="58"/>
      <c r="ENG5" s="58"/>
      <c r="ENI5" s="58"/>
      <c r="ENK5" s="58"/>
      <c r="ENM5" s="58"/>
      <c r="ENO5" s="58"/>
      <c r="ENQ5" s="58"/>
      <c r="ENS5" s="58"/>
      <c r="ENU5" s="58"/>
      <c r="ENW5" s="58"/>
      <c r="ENY5" s="58"/>
      <c r="EOA5" s="58"/>
      <c r="EOC5" s="58"/>
      <c r="EOE5" s="58"/>
      <c r="EOG5" s="58"/>
      <c r="EOI5" s="58"/>
      <c r="EOK5" s="58"/>
      <c r="EOM5" s="58"/>
      <c r="EOO5" s="58"/>
      <c r="EOQ5" s="58"/>
      <c r="EOS5" s="58"/>
      <c r="EOU5" s="58"/>
      <c r="EOW5" s="58"/>
      <c r="EOY5" s="58"/>
      <c r="EPA5" s="58"/>
      <c r="EPC5" s="58"/>
      <c r="EPE5" s="58"/>
      <c r="EPG5" s="58"/>
      <c r="EPI5" s="58"/>
      <c r="EPK5" s="58"/>
      <c r="EPM5" s="58"/>
      <c r="EPO5" s="58"/>
      <c r="EPQ5" s="58"/>
      <c r="EPS5" s="58"/>
      <c r="EPU5" s="58"/>
      <c r="EPW5" s="58"/>
      <c r="EPY5" s="58"/>
      <c r="EQA5" s="58"/>
      <c r="EQC5" s="58"/>
      <c r="EQE5" s="58"/>
      <c r="EQG5" s="58"/>
      <c r="EQI5" s="58"/>
      <c r="EQK5" s="58"/>
      <c r="EQM5" s="58"/>
      <c r="EQO5" s="58"/>
      <c r="EQQ5" s="58"/>
      <c r="EQS5" s="58"/>
      <c r="EQU5" s="58"/>
      <c r="EQW5" s="58"/>
      <c r="EQY5" s="58"/>
      <c r="ERA5" s="58"/>
      <c r="ERC5" s="58"/>
      <c r="ERE5" s="58"/>
      <c r="ERG5" s="58"/>
      <c r="ERI5" s="58"/>
      <c r="ERK5" s="58"/>
      <c r="ERM5" s="58"/>
      <c r="ERO5" s="58"/>
      <c r="ERQ5" s="58"/>
      <c r="ERS5" s="58"/>
      <c r="ERU5" s="58"/>
      <c r="ERW5" s="58"/>
      <c r="ERY5" s="58"/>
      <c r="ESA5" s="58"/>
      <c r="ESC5" s="58"/>
      <c r="ESE5" s="58"/>
      <c r="ESG5" s="58"/>
      <c r="ESI5" s="58"/>
      <c r="ESK5" s="58"/>
      <c r="ESM5" s="58"/>
      <c r="ESO5" s="58"/>
      <c r="ESQ5" s="58"/>
      <c r="ESS5" s="58"/>
      <c r="ESU5" s="58"/>
      <c r="ESW5" s="58"/>
      <c r="ESY5" s="58"/>
      <c r="ETA5" s="58"/>
      <c r="ETC5" s="58"/>
      <c r="ETE5" s="58"/>
      <c r="ETG5" s="58"/>
      <c r="ETI5" s="58"/>
      <c r="ETK5" s="58"/>
      <c r="ETM5" s="58"/>
      <c r="ETO5" s="58"/>
      <c r="ETQ5" s="58"/>
      <c r="ETS5" s="58"/>
      <c r="ETU5" s="58"/>
      <c r="ETW5" s="58"/>
      <c r="ETY5" s="58"/>
      <c r="EUA5" s="58"/>
      <c r="EUC5" s="58"/>
      <c r="EUE5" s="58"/>
      <c r="EUG5" s="58"/>
      <c r="EUI5" s="58"/>
      <c r="EUK5" s="58"/>
      <c r="EUM5" s="58"/>
      <c r="EUO5" s="58"/>
      <c r="EUQ5" s="58"/>
      <c r="EUS5" s="58"/>
      <c r="EUU5" s="58"/>
      <c r="EUW5" s="58"/>
      <c r="EUY5" s="58"/>
      <c r="EVA5" s="58"/>
      <c r="EVC5" s="58"/>
      <c r="EVE5" s="58"/>
      <c r="EVG5" s="58"/>
      <c r="EVI5" s="58"/>
      <c r="EVK5" s="58"/>
      <c r="EVM5" s="58"/>
      <c r="EVO5" s="58"/>
      <c r="EVQ5" s="58"/>
      <c r="EVS5" s="58"/>
      <c r="EVU5" s="58"/>
      <c r="EVW5" s="58"/>
      <c r="EVY5" s="58"/>
      <c r="EWA5" s="58"/>
      <c r="EWC5" s="58"/>
      <c r="EWE5" s="58"/>
      <c r="EWG5" s="58"/>
      <c r="EWI5" s="58"/>
      <c r="EWK5" s="58"/>
      <c r="EWM5" s="58"/>
      <c r="EWO5" s="58"/>
      <c r="EWQ5" s="58"/>
      <c r="EWS5" s="58"/>
      <c r="EWU5" s="58"/>
      <c r="EWW5" s="58"/>
      <c r="EWY5" s="58"/>
      <c r="EXA5" s="58"/>
      <c r="EXC5" s="58"/>
      <c r="EXE5" s="58"/>
      <c r="EXG5" s="58"/>
      <c r="EXI5" s="58"/>
      <c r="EXK5" s="58"/>
      <c r="EXM5" s="58"/>
      <c r="EXO5" s="58"/>
      <c r="EXQ5" s="58"/>
      <c r="EXS5" s="58"/>
      <c r="EXU5" s="58"/>
      <c r="EXW5" s="58"/>
      <c r="EXY5" s="58"/>
      <c r="EYA5" s="58"/>
      <c r="EYC5" s="58"/>
      <c r="EYE5" s="58"/>
      <c r="EYG5" s="58"/>
      <c r="EYI5" s="58"/>
      <c r="EYK5" s="58"/>
      <c r="EYM5" s="58"/>
      <c r="EYO5" s="58"/>
      <c r="EYQ5" s="58"/>
      <c r="EYS5" s="58"/>
      <c r="EYU5" s="58"/>
      <c r="EYW5" s="58"/>
      <c r="EYY5" s="58"/>
      <c r="EZA5" s="58"/>
      <c r="EZC5" s="58"/>
      <c r="EZE5" s="58"/>
      <c r="EZG5" s="58"/>
      <c r="EZI5" s="58"/>
      <c r="EZK5" s="58"/>
      <c r="EZM5" s="58"/>
      <c r="EZO5" s="58"/>
      <c r="EZQ5" s="58"/>
      <c r="EZS5" s="58"/>
      <c r="EZU5" s="58"/>
      <c r="EZW5" s="58"/>
      <c r="EZY5" s="58"/>
      <c r="FAA5" s="58"/>
      <c r="FAC5" s="58"/>
      <c r="FAE5" s="58"/>
      <c r="FAG5" s="58"/>
      <c r="FAI5" s="58"/>
      <c r="FAK5" s="58"/>
      <c r="FAM5" s="58"/>
      <c r="FAO5" s="58"/>
      <c r="FAQ5" s="58"/>
      <c r="FAS5" s="58"/>
      <c r="FAU5" s="58"/>
      <c r="FAW5" s="58"/>
      <c r="FAY5" s="58"/>
      <c r="FBA5" s="58"/>
      <c r="FBC5" s="58"/>
      <c r="FBE5" s="58"/>
      <c r="FBG5" s="58"/>
      <c r="FBI5" s="58"/>
      <c r="FBK5" s="58"/>
      <c r="FBM5" s="58"/>
      <c r="FBO5" s="58"/>
      <c r="FBQ5" s="58"/>
      <c r="FBS5" s="58"/>
      <c r="FBU5" s="58"/>
      <c r="FBW5" s="58"/>
      <c r="FBY5" s="58"/>
      <c r="FCA5" s="58"/>
      <c r="FCC5" s="58"/>
      <c r="FCE5" s="58"/>
      <c r="FCG5" s="58"/>
      <c r="FCI5" s="58"/>
      <c r="FCK5" s="58"/>
      <c r="FCM5" s="58"/>
      <c r="FCO5" s="58"/>
      <c r="FCQ5" s="58"/>
      <c r="FCS5" s="58"/>
      <c r="FCU5" s="58"/>
      <c r="FCW5" s="58"/>
      <c r="FCY5" s="58"/>
      <c r="FDA5" s="58"/>
      <c r="FDC5" s="58"/>
      <c r="FDE5" s="58"/>
      <c r="FDG5" s="58"/>
      <c r="FDI5" s="58"/>
      <c r="FDK5" s="58"/>
      <c r="FDM5" s="58"/>
      <c r="FDO5" s="58"/>
      <c r="FDQ5" s="58"/>
      <c r="FDS5" s="58"/>
      <c r="FDU5" s="58"/>
      <c r="FDW5" s="58"/>
      <c r="FDY5" s="58"/>
      <c r="FEA5" s="58"/>
      <c r="FEC5" s="58"/>
      <c r="FEE5" s="58"/>
      <c r="FEG5" s="58"/>
      <c r="FEI5" s="58"/>
      <c r="FEK5" s="58"/>
      <c r="FEM5" s="58"/>
      <c r="FEO5" s="58"/>
      <c r="FEQ5" s="58"/>
      <c r="FES5" s="58"/>
      <c r="FEU5" s="58"/>
      <c r="FEW5" s="58"/>
      <c r="FEY5" s="58"/>
      <c r="FFA5" s="58"/>
      <c r="FFC5" s="58"/>
      <c r="FFE5" s="58"/>
      <c r="FFG5" s="58"/>
      <c r="FFI5" s="58"/>
      <c r="FFK5" s="58"/>
      <c r="FFM5" s="58"/>
      <c r="FFO5" s="58"/>
      <c r="FFQ5" s="58"/>
      <c r="FFS5" s="58"/>
      <c r="FFU5" s="58"/>
      <c r="FFW5" s="58"/>
      <c r="FFY5" s="58"/>
      <c r="FGA5" s="58"/>
      <c r="FGC5" s="58"/>
      <c r="FGE5" s="58"/>
      <c r="FGG5" s="58"/>
      <c r="FGI5" s="58"/>
      <c r="FGK5" s="58"/>
      <c r="FGM5" s="58"/>
      <c r="FGO5" s="58"/>
      <c r="FGQ5" s="58"/>
      <c r="FGS5" s="58"/>
      <c r="FGU5" s="58"/>
      <c r="FGW5" s="58"/>
      <c r="FGY5" s="58"/>
      <c r="FHA5" s="58"/>
      <c r="FHC5" s="58"/>
      <c r="FHE5" s="58"/>
      <c r="FHG5" s="58"/>
      <c r="FHI5" s="58"/>
      <c r="FHK5" s="58"/>
      <c r="FHM5" s="58"/>
      <c r="FHO5" s="58"/>
      <c r="FHQ5" s="58"/>
      <c r="FHS5" s="58"/>
      <c r="FHU5" s="58"/>
      <c r="FHW5" s="58"/>
      <c r="FHY5" s="58"/>
      <c r="FIA5" s="58"/>
      <c r="FIC5" s="58"/>
      <c r="FIE5" s="58"/>
      <c r="FIG5" s="58"/>
      <c r="FII5" s="58"/>
      <c r="FIK5" s="58"/>
      <c r="FIM5" s="58"/>
      <c r="FIO5" s="58"/>
      <c r="FIQ5" s="58"/>
      <c r="FIS5" s="58"/>
      <c r="FIU5" s="58"/>
      <c r="FIW5" s="58"/>
      <c r="FIY5" s="58"/>
      <c r="FJA5" s="58"/>
      <c r="FJC5" s="58"/>
      <c r="FJE5" s="58"/>
      <c r="FJG5" s="58"/>
      <c r="FJI5" s="58"/>
      <c r="FJK5" s="58"/>
      <c r="FJM5" s="58"/>
      <c r="FJO5" s="58"/>
      <c r="FJQ5" s="58"/>
      <c r="FJS5" s="58"/>
      <c r="FJU5" s="58"/>
      <c r="FJW5" s="58"/>
      <c r="FJY5" s="58"/>
      <c r="FKA5" s="58"/>
      <c r="FKC5" s="58"/>
      <c r="FKE5" s="58"/>
      <c r="FKG5" s="58"/>
      <c r="FKI5" s="58"/>
      <c r="FKK5" s="58"/>
      <c r="FKM5" s="58"/>
      <c r="FKO5" s="58"/>
      <c r="FKQ5" s="58"/>
      <c r="FKS5" s="58"/>
      <c r="FKU5" s="58"/>
      <c r="FKW5" s="58"/>
      <c r="FKY5" s="58"/>
      <c r="FLA5" s="58"/>
      <c r="FLC5" s="58"/>
      <c r="FLE5" s="58"/>
      <c r="FLG5" s="58"/>
      <c r="FLI5" s="58"/>
      <c r="FLK5" s="58"/>
      <c r="FLM5" s="58"/>
      <c r="FLO5" s="58"/>
      <c r="FLQ5" s="58"/>
      <c r="FLS5" s="58"/>
      <c r="FLU5" s="58"/>
      <c r="FLW5" s="58"/>
      <c r="FLY5" s="58"/>
      <c r="FMA5" s="58"/>
      <c r="FMC5" s="58"/>
      <c r="FME5" s="58"/>
      <c r="FMG5" s="58"/>
      <c r="FMI5" s="58"/>
      <c r="FMK5" s="58"/>
      <c r="FMM5" s="58"/>
      <c r="FMO5" s="58"/>
      <c r="FMQ5" s="58"/>
      <c r="FMS5" s="58"/>
      <c r="FMU5" s="58"/>
      <c r="FMW5" s="58"/>
      <c r="FMY5" s="58"/>
      <c r="FNA5" s="58"/>
      <c r="FNC5" s="58"/>
      <c r="FNE5" s="58"/>
      <c r="FNG5" s="58"/>
      <c r="FNI5" s="58"/>
      <c r="FNK5" s="58"/>
      <c r="FNM5" s="58"/>
      <c r="FNO5" s="58"/>
      <c r="FNQ5" s="58"/>
      <c r="FNS5" s="58"/>
      <c r="FNU5" s="58"/>
      <c r="FNW5" s="58"/>
      <c r="FNY5" s="58"/>
      <c r="FOA5" s="58"/>
      <c r="FOC5" s="58"/>
      <c r="FOE5" s="58"/>
      <c r="FOG5" s="58"/>
      <c r="FOI5" s="58"/>
      <c r="FOK5" s="58"/>
      <c r="FOM5" s="58"/>
      <c r="FOO5" s="58"/>
      <c r="FOQ5" s="58"/>
      <c r="FOS5" s="58"/>
      <c r="FOU5" s="58"/>
      <c r="FOW5" s="58"/>
      <c r="FOY5" s="58"/>
      <c r="FPA5" s="58"/>
      <c r="FPC5" s="58"/>
      <c r="FPE5" s="58"/>
      <c r="FPG5" s="58"/>
      <c r="FPI5" s="58"/>
      <c r="FPK5" s="58"/>
      <c r="FPM5" s="58"/>
      <c r="FPO5" s="58"/>
      <c r="FPQ5" s="58"/>
      <c r="FPS5" s="58"/>
      <c r="FPU5" s="58"/>
      <c r="FPW5" s="58"/>
      <c r="FPY5" s="58"/>
      <c r="FQA5" s="58"/>
      <c r="FQC5" s="58"/>
      <c r="FQE5" s="58"/>
      <c r="FQG5" s="58"/>
      <c r="FQI5" s="58"/>
      <c r="FQK5" s="58"/>
      <c r="FQM5" s="58"/>
      <c r="FQO5" s="58"/>
      <c r="FQQ5" s="58"/>
      <c r="FQS5" s="58"/>
      <c r="FQU5" s="58"/>
      <c r="FQW5" s="58"/>
      <c r="FQY5" s="58"/>
      <c r="FRA5" s="58"/>
      <c r="FRC5" s="58"/>
      <c r="FRE5" s="58"/>
      <c r="FRG5" s="58"/>
      <c r="FRI5" s="58"/>
      <c r="FRK5" s="58"/>
      <c r="FRM5" s="58"/>
      <c r="FRO5" s="58"/>
      <c r="FRQ5" s="58"/>
      <c r="FRS5" s="58"/>
      <c r="FRU5" s="58"/>
      <c r="FRW5" s="58"/>
      <c r="FRY5" s="58"/>
      <c r="FSA5" s="58"/>
      <c r="FSC5" s="58"/>
      <c r="FSE5" s="58"/>
      <c r="FSG5" s="58"/>
      <c r="FSI5" s="58"/>
      <c r="FSK5" s="58"/>
      <c r="FSM5" s="58"/>
      <c r="FSO5" s="58"/>
      <c r="FSQ5" s="58"/>
      <c r="FSS5" s="58"/>
      <c r="FSU5" s="58"/>
      <c r="FSW5" s="58"/>
      <c r="FSY5" s="58"/>
      <c r="FTA5" s="58"/>
      <c r="FTC5" s="58"/>
      <c r="FTE5" s="58"/>
      <c r="FTG5" s="58"/>
      <c r="FTI5" s="58"/>
      <c r="FTK5" s="58"/>
      <c r="FTM5" s="58"/>
      <c r="FTO5" s="58"/>
      <c r="FTQ5" s="58"/>
      <c r="FTS5" s="58"/>
      <c r="FTU5" s="58"/>
      <c r="FTW5" s="58"/>
      <c r="FTY5" s="58"/>
      <c r="FUA5" s="58"/>
      <c r="FUC5" s="58"/>
      <c r="FUE5" s="58"/>
      <c r="FUG5" s="58"/>
      <c r="FUI5" s="58"/>
      <c r="FUK5" s="58"/>
      <c r="FUM5" s="58"/>
      <c r="FUO5" s="58"/>
      <c r="FUQ5" s="58"/>
      <c r="FUS5" s="58"/>
      <c r="FUU5" s="58"/>
      <c r="FUW5" s="58"/>
      <c r="FUY5" s="58"/>
      <c r="FVA5" s="58"/>
      <c r="FVC5" s="58"/>
      <c r="FVE5" s="58"/>
      <c r="FVG5" s="58"/>
      <c r="FVI5" s="58"/>
      <c r="FVK5" s="58"/>
      <c r="FVM5" s="58"/>
      <c r="FVO5" s="58"/>
      <c r="FVQ5" s="58"/>
      <c r="FVS5" s="58"/>
      <c r="FVU5" s="58"/>
      <c r="FVW5" s="58"/>
      <c r="FVY5" s="58"/>
      <c r="FWA5" s="58"/>
      <c r="FWC5" s="58"/>
      <c r="FWE5" s="58"/>
      <c r="FWG5" s="58"/>
      <c r="FWI5" s="58"/>
      <c r="FWK5" s="58"/>
      <c r="FWM5" s="58"/>
      <c r="FWO5" s="58"/>
      <c r="FWQ5" s="58"/>
      <c r="FWS5" s="58"/>
      <c r="FWU5" s="58"/>
      <c r="FWW5" s="58"/>
      <c r="FWY5" s="58"/>
      <c r="FXA5" s="58"/>
      <c r="FXC5" s="58"/>
      <c r="FXE5" s="58"/>
      <c r="FXG5" s="58"/>
      <c r="FXI5" s="58"/>
      <c r="FXK5" s="58"/>
      <c r="FXM5" s="58"/>
      <c r="FXO5" s="58"/>
      <c r="FXQ5" s="58"/>
      <c r="FXS5" s="58"/>
      <c r="FXU5" s="58"/>
      <c r="FXW5" s="58"/>
      <c r="FXY5" s="58"/>
      <c r="FYA5" s="58"/>
      <c r="FYC5" s="58"/>
      <c r="FYE5" s="58"/>
      <c r="FYG5" s="58"/>
      <c r="FYI5" s="58"/>
      <c r="FYK5" s="58"/>
      <c r="FYM5" s="58"/>
      <c r="FYO5" s="58"/>
      <c r="FYQ5" s="58"/>
      <c r="FYS5" s="58"/>
      <c r="FYU5" s="58"/>
      <c r="FYW5" s="58"/>
      <c r="FYY5" s="58"/>
      <c r="FZA5" s="58"/>
      <c r="FZC5" s="58"/>
      <c r="FZE5" s="58"/>
      <c r="FZG5" s="58"/>
      <c r="FZI5" s="58"/>
      <c r="FZK5" s="58"/>
      <c r="FZM5" s="58"/>
      <c r="FZO5" s="58"/>
      <c r="FZQ5" s="58"/>
      <c r="FZS5" s="58"/>
      <c r="FZU5" s="58"/>
      <c r="FZW5" s="58"/>
      <c r="FZY5" s="58"/>
      <c r="GAA5" s="58"/>
      <c r="GAC5" s="58"/>
      <c r="GAE5" s="58"/>
      <c r="GAG5" s="58"/>
      <c r="GAI5" s="58"/>
      <c r="GAK5" s="58"/>
      <c r="GAM5" s="58"/>
      <c r="GAO5" s="58"/>
      <c r="GAQ5" s="58"/>
      <c r="GAS5" s="58"/>
      <c r="GAU5" s="58"/>
      <c r="GAW5" s="58"/>
      <c r="GAY5" s="58"/>
      <c r="GBA5" s="58"/>
      <c r="GBC5" s="58"/>
      <c r="GBE5" s="58"/>
      <c r="GBG5" s="58"/>
      <c r="GBI5" s="58"/>
      <c r="GBK5" s="58"/>
      <c r="GBM5" s="58"/>
      <c r="GBO5" s="58"/>
      <c r="GBQ5" s="58"/>
      <c r="GBS5" s="58"/>
      <c r="GBU5" s="58"/>
      <c r="GBW5" s="58"/>
      <c r="GBY5" s="58"/>
      <c r="GCA5" s="58"/>
      <c r="GCC5" s="58"/>
      <c r="GCE5" s="58"/>
      <c r="GCG5" s="58"/>
      <c r="GCI5" s="58"/>
      <c r="GCK5" s="58"/>
      <c r="GCM5" s="58"/>
      <c r="GCO5" s="58"/>
      <c r="GCQ5" s="58"/>
      <c r="GCS5" s="58"/>
      <c r="GCU5" s="58"/>
      <c r="GCW5" s="58"/>
      <c r="GCY5" s="58"/>
      <c r="GDA5" s="58"/>
      <c r="GDC5" s="58"/>
      <c r="GDE5" s="58"/>
      <c r="GDG5" s="58"/>
      <c r="GDI5" s="58"/>
      <c r="GDK5" s="58"/>
      <c r="GDM5" s="58"/>
      <c r="GDO5" s="58"/>
      <c r="GDQ5" s="58"/>
      <c r="GDS5" s="58"/>
      <c r="GDU5" s="58"/>
      <c r="GDW5" s="58"/>
      <c r="GDY5" s="58"/>
      <c r="GEA5" s="58"/>
      <c r="GEC5" s="58"/>
      <c r="GEE5" s="58"/>
      <c r="GEG5" s="58"/>
      <c r="GEI5" s="58"/>
      <c r="GEK5" s="58"/>
      <c r="GEM5" s="58"/>
      <c r="GEO5" s="58"/>
      <c r="GEQ5" s="58"/>
      <c r="GES5" s="58"/>
      <c r="GEU5" s="58"/>
      <c r="GEW5" s="58"/>
      <c r="GEY5" s="58"/>
      <c r="GFA5" s="58"/>
      <c r="GFC5" s="58"/>
      <c r="GFE5" s="58"/>
      <c r="GFG5" s="58"/>
      <c r="GFI5" s="58"/>
      <c r="GFK5" s="58"/>
      <c r="GFM5" s="58"/>
      <c r="GFO5" s="58"/>
      <c r="GFQ5" s="58"/>
      <c r="GFS5" s="58"/>
      <c r="GFU5" s="58"/>
      <c r="GFW5" s="58"/>
      <c r="GFY5" s="58"/>
      <c r="GGA5" s="58"/>
      <c r="GGC5" s="58"/>
      <c r="GGE5" s="58"/>
      <c r="GGG5" s="58"/>
      <c r="GGI5" s="58"/>
      <c r="GGK5" s="58"/>
      <c r="GGM5" s="58"/>
      <c r="GGO5" s="58"/>
      <c r="GGQ5" s="58"/>
      <c r="GGS5" s="58"/>
      <c r="GGU5" s="58"/>
      <c r="GGW5" s="58"/>
      <c r="GGY5" s="58"/>
      <c r="GHA5" s="58"/>
      <c r="GHC5" s="58"/>
      <c r="GHE5" s="58"/>
      <c r="GHG5" s="58"/>
      <c r="GHI5" s="58"/>
      <c r="GHK5" s="58"/>
      <c r="GHM5" s="58"/>
      <c r="GHO5" s="58"/>
      <c r="GHQ5" s="58"/>
      <c r="GHS5" s="58"/>
      <c r="GHU5" s="58"/>
      <c r="GHW5" s="58"/>
      <c r="GHY5" s="58"/>
      <c r="GIA5" s="58"/>
      <c r="GIC5" s="58"/>
      <c r="GIE5" s="58"/>
      <c r="GIG5" s="58"/>
      <c r="GII5" s="58"/>
      <c r="GIK5" s="58"/>
      <c r="GIM5" s="58"/>
      <c r="GIO5" s="58"/>
      <c r="GIQ5" s="58"/>
      <c r="GIS5" s="58"/>
      <c r="GIU5" s="58"/>
      <c r="GIW5" s="58"/>
      <c r="GIY5" s="58"/>
      <c r="GJA5" s="58"/>
      <c r="GJC5" s="58"/>
      <c r="GJE5" s="58"/>
      <c r="GJG5" s="58"/>
      <c r="GJI5" s="58"/>
      <c r="GJK5" s="58"/>
      <c r="GJM5" s="58"/>
      <c r="GJO5" s="58"/>
      <c r="GJQ5" s="58"/>
      <c r="GJS5" s="58"/>
      <c r="GJU5" s="58"/>
      <c r="GJW5" s="58"/>
      <c r="GJY5" s="58"/>
      <c r="GKA5" s="58"/>
      <c r="GKC5" s="58"/>
      <c r="GKE5" s="58"/>
      <c r="GKG5" s="58"/>
      <c r="GKI5" s="58"/>
      <c r="GKK5" s="58"/>
      <c r="GKM5" s="58"/>
      <c r="GKO5" s="58"/>
      <c r="GKQ5" s="58"/>
      <c r="GKS5" s="58"/>
      <c r="GKU5" s="58"/>
      <c r="GKW5" s="58"/>
      <c r="GKY5" s="58"/>
      <c r="GLA5" s="58"/>
      <c r="GLC5" s="58"/>
      <c r="GLE5" s="58"/>
      <c r="GLG5" s="58"/>
      <c r="GLI5" s="58"/>
      <c r="GLK5" s="58"/>
      <c r="GLM5" s="58"/>
      <c r="GLO5" s="58"/>
      <c r="GLQ5" s="58"/>
      <c r="GLS5" s="58"/>
      <c r="GLU5" s="58"/>
      <c r="GLW5" s="58"/>
      <c r="GLY5" s="58"/>
      <c r="GMA5" s="58"/>
      <c r="GMC5" s="58"/>
      <c r="GME5" s="58"/>
      <c r="GMG5" s="58"/>
      <c r="GMI5" s="58"/>
      <c r="GMK5" s="58"/>
      <c r="GMM5" s="58"/>
      <c r="GMO5" s="58"/>
      <c r="GMQ5" s="58"/>
      <c r="GMS5" s="58"/>
      <c r="GMU5" s="58"/>
      <c r="GMW5" s="58"/>
      <c r="GMY5" s="58"/>
      <c r="GNA5" s="58"/>
      <c r="GNC5" s="58"/>
      <c r="GNE5" s="58"/>
      <c r="GNG5" s="58"/>
      <c r="GNI5" s="58"/>
      <c r="GNK5" s="58"/>
      <c r="GNM5" s="58"/>
      <c r="GNO5" s="58"/>
      <c r="GNQ5" s="58"/>
      <c r="GNS5" s="58"/>
      <c r="GNU5" s="58"/>
      <c r="GNW5" s="58"/>
      <c r="GNY5" s="58"/>
      <c r="GOA5" s="58"/>
      <c r="GOC5" s="58"/>
      <c r="GOE5" s="58"/>
      <c r="GOG5" s="58"/>
      <c r="GOI5" s="58"/>
      <c r="GOK5" s="58"/>
      <c r="GOM5" s="58"/>
      <c r="GOO5" s="58"/>
      <c r="GOQ5" s="58"/>
      <c r="GOS5" s="58"/>
      <c r="GOU5" s="58"/>
      <c r="GOW5" s="58"/>
      <c r="GOY5" s="58"/>
      <c r="GPA5" s="58"/>
      <c r="GPC5" s="58"/>
      <c r="GPE5" s="58"/>
      <c r="GPG5" s="58"/>
      <c r="GPI5" s="58"/>
      <c r="GPK5" s="58"/>
      <c r="GPM5" s="58"/>
      <c r="GPO5" s="58"/>
      <c r="GPQ5" s="58"/>
      <c r="GPS5" s="58"/>
      <c r="GPU5" s="58"/>
      <c r="GPW5" s="58"/>
      <c r="GPY5" s="58"/>
      <c r="GQA5" s="58"/>
      <c r="GQC5" s="58"/>
      <c r="GQE5" s="58"/>
      <c r="GQG5" s="58"/>
      <c r="GQI5" s="58"/>
      <c r="GQK5" s="58"/>
      <c r="GQM5" s="58"/>
      <c r="GQO5" s="58"/>
      <c r="GQQ5" s="58"/>
      <c r="GQS5" s="58"/>
      <c r="GQU5" s="58"/>
      <c r="GQW5" s="58"/>
      <c r="GQY5" s="58"/>
      <c r="GRA5" s="58"/>
      <c r="GRC5" s="58"/>
      <c r="GRE5" s="58"/>
      <c r="GRG5" s="58"/>
      <c r="GRI5" s="58"/>
      <c r="GRK5" s="58"/>
      <c r="GRM5" s="58"/>
      <c r="GRO5" s="58"/>
      <c r="GRQ5" s="58"/>
      <c r="GRS5" s="58"/>
      <c r="GRU5" s="58"/>
      <c r="GRW5" s="58"/>
      <c r="GRY5" s="58"/>
      <c r="GSA5" s="58"/>
      <c r="GSC5" s="58"/>
      <c r="GSE5" s="58"/>
      <c r="GSG5" s="58"/>
      <c r="GSI5" s="58"/>
      <c r="GSK5" s="58"/>
      <c r="GSM5" s="58"/>
      <c r="GSO5" s="58"/>
      <c r="GSQ5" s="58"/>
      <c r="GSS5" s="58"/>
      <c r="GSU5" s="58"/>
      <c r="GSW5" s="58"/>
      <c r="GSY5" s="58"/>
      <c r="GTA5" s="58"/>
      <c r="GTC5" s="58"/>
      <c r="GTE5" s="58"/>
      <c r="GTG5" s="58"/>
      <c r="GTI5" s="58"/>
      <c r="GTK5" s="58"/>
      <c r="GTM5" s="58"/>
      <c r="GTO5" s="58"/>
      <c r="GTQ5" s="58"/>
      <c r="GTS5" s="58"/>
      <c r="GTU5" s="58"/>
      <c r="GTW5" s="58"/>
      <c r="GTY5" s="58"/>
      <c r="GUA5" s="58"/>
      <c r="GUC5" s="58"/>
      <c r="GUE5" s="58"/>
      <c r="GUG5" s="58"/>
      <c r="GUI5" s="58"/>
      <c r="GUK5" s="58"/>
      <c r="GUM5" s="58"/>
      <c r="GUO5" s="58"/>
      <c r="GUQ5" s="58"/>
      <c r="GUS5" s="58"/>
      <c r="GUU5" s="58"/>
      <c r="GUW5" s="58"/>
      <c r="GUY5" s="58"/>
      <c r="GVA5" s="58"/>
      <c r="GVC5" s="58"/>
      <c r="GVE5" s="58"/>
      <c r="GVG5" s="58"/>
      <c r="GVI5" s="58"/>
      <c r="GVK5" s="58"/>
      <c r="GVM5" s="58"/>
      <c r="GVO5" s="58"/>
      <c r="GVQ5" s="58"/>
      <c r="GVS5" s="58"/>
      <c r="GVU5" s="58"/>
      <c r="GVW5" s="58"/>
      <c r="GVY5" s="58"/>
      <c r="GWA5" s="58"/>
      <c r="GWC5" s="58"/>
      <c r="GWE5" s="58"/>
      <c r="GWG5" s="58"/>
      <c r="GWI5" s="58"/>
      <c r="GWK5" s="58"/>
      <c r="GWM5" s="58"/>
      <c r="GWO5" s="58"/>
      <c r="GWQ5" s="58"/>
      <c r="GWS5" s="58"/>
      <c r="GWU5" s="58"/>
      <c r="GWW5" s="58"/>
      <c r="GWY5" s="58"/>
      <c r="GXA5" s="58"/>
      <c r="GXC5" s="58"/>
      <c r="GXE5" s="58"/>
      <c r="GXG5" s="58"/>
      <c r="GXI5" s="58"/>
      <c r="GXK5" s="58"/>
      <c r="GXM5" s="58"/>
      <c r="GXO5" s="58"/>
      <c r="GXQ5" s="58"/>
      <c r="GXS5" s="58"/>
      <c r="GXU5" s="58"/>
      <c r="GXW5" s="58"/>
      <c r="GXY5" s="58"/>
      <c r="GYA5" s="58"/>
      <c r="GYC5" s="58"/>
      <c r="GYE5" s="58"/>
      <c r="GYG5" s="58"/>
      <c r="GYI5" s="58"/>
      <c r="GYK5" s="58"/>
      <c r="GYM5" s="58"/>
      <c r="GYO5" s="58"/>
      <c r="GYQ5" s="58"/>
      <c r="GYS5" s="58"/>
      <c r="GYU5" s="58"/>
      <c r="GYW5" s="58"/>
      <c r="GYY5" s="58"/>
      <c r="GZA5" s="58"/>
      <c r="GZC5" s="58"/>
      <c r="GZE5" s="58"/>
      <c r="GZG5" s="58"/>
      <c r="GZI5" s="58"/>
      <c r="GZK5" s="58"/>
      <c r="GZM5" s="58"/>
      <c r="GZO5" s="58"/>
      <c r="GZQ5" s="58"/>
      <c r="GZS5" s="58"/>
      <c r="GZU5" s="58"/>
      <c r="GZW5" s="58"/>
      <c r="GZY5" s="58"/>
      <c r="HAA5" s="58"/>
      <c r="HAC5" s="58"/>
      <c r="HAE5" s="58"/>
      <c r="HAG5" s="58"/>
      <c r="HAI5" s="58"/>
      <c r="HAK5" s="58"/>
      <c r="HAM5" s="58"/>
      <c r="HAO5" s="58"/>
      <c r="HAQ5" s="58"/>
      <c r="HAS5" s="58"/>
      <c r="HAU5" s="58"/>
      <c r="HAW5" s="58"/>
      <c r="HAY5" s="58"/>
      <c r="HBA5" s="58"/>
      <c r="HBC5" s="58"/>
      <c r="HBE5" s="58"/>
      <c r="HBG5" s="58"/>
      <c r="HBI5" s="58"/>
      <c r="HBK5" s="58"/>
      <c r="HBM5" s="58"/>
      <c r="HBO5" s="58"/>
      <c r="HBQ5" s="58"/>
      <c r="HBS5" s="58"/>
      <c r="HBU5" s="58"/>
      <c r="HBW5" s="58"/>
      <c r="HBY5" s="58"/>
      <c r="HCA5" s="58"/>
      <c r="HCC5" s="58"/>
      <c r="HCE5" s="58"/>
      <c r="HCG5" s="58"/>
      <c r="HCI5" s="58"/>
      <c r="HCK5" s="58"/>
      <c r="HCM5" s="58"/>
      <c r="HCO5" s="58"/>
      <c r="HCQ5" s="58"/>
      <c r="HCS5" s="58"/>
      <c r="HCU5" s="58"/>
      <c r="HCW5" s="58"/>
      <c r="HCY5" s="58"/>
      <c r="HDA5" s="58"/>
      <c r="HDC5" s="58"/>
      <c r="HDE5" s="58"/>
      <c r="HDG5" s="58"/>
      <c r="HDI5" s="58"/>
      <c r="HDK5" s="58"/>
      <c r="HDM5" s="58"/>
      <c r="HDO5" s="58"/>
      <c r="HDQ5" s="58"/>
      <c r="HDS5" s="58"/>
      <c r="HDU5" s="58"/>
      <c r="HDW5" s="58"/>
      <c r="HDY5" s="58"/>
      <c r="HEA5" s="58"/>
      <c r="HEC5" s="58"/>
      <c r="HEE5" s="58"/>
      <c r="HEG5" s="58"/>
      <c r="HEI5" s="58"/>
      <c r="HEK5" s="58"/>
      <c r="HEM5" s="58"/>
      <c r="HEO5" s="58"/>
      <c r="HEQ5" s="58"/>
      <c r="HES5" s="58"/>
      <c r="HEU5" s="58"/>
      <c r="HEW5" s="58"/>
      <c r="HEY5" s="58"/>
      <c r="HFA5" s="58"/>
      <c r="HFC5" s="58"/>
      <c r="HFE5" s="58"/>
      <c r="HFG5" s="58"/>
      <c r="HFI5" s="58"/>
      <c r="HFK5" s="58"/>
      <c r="HFM5" s="58"/>
      <c r="HFO5" s="58"/>
      <c r="HFQ5" s="58"/>
      <c r="HFS5" s="58"/>
      <c r="HFU5" s="58"/>
      <c r="HFW5" s="58"/>
      <c r="HFY5" s="58"/>
      <c r="HGA5" s="58"/>
      <c r="HGC5" s="58"/>
      <c r="HGE5" s="58"/>
      <c r="HGG5" s="58"/>
      <c r="HGI5" s="58"/>
      <c r="HGK5" s="58"/>
      <c r="HGM5" s="58"/>
      <c r="HGO5" s="58"/>
      <c r="HGQ5" s="58"/>
      <c r="HGS5" s="58"/>
      <c r="HGU5" s="58"/>
      <c r="HGW5" s="58"/>
      <c r="HGY5" s="58"/>
      <c r="HHA5" s="58"/>
      <c r="HHC5" s="58"/>
      <c r="HHE5" s="58"/>
      <c r="HHG5" s="58"/>
      <c r="HHI5" s="58"/>
      <c r="HHK5" s="58"/>
      <c r="HHM5" s="58"/>
      <c r="HHO5" s="58"/>
      <c r="HHQ5" s="58"/>
      <c r="HHS5" s="58"/>
      <c r="HHU5" s="58"/>
      <c r="HHW5" s="58"/>
      <c r="HHY5" s="58"/>
      <c r="HIA5" s="58"/>
      <c r="HIC5" s="58"/>
      <c r="HIE5" s="58"/>
      <c r="HIG5" s="58"/>
      <c r="HII5" s="58"/>
      <c r="HIK5" s="58"/>
      <c r="HIM5" s="58"/>
      <c r="HIO5" s="58"/>
      <c r="HIQ5" s="58"/>
      <c r="HIS5" s="58"/>
      <c r="HIU5" s="58"/>
      <c r="HIW5" s="58"/>
      <c r="HIY5" s="58"/>
      <c r="HJA5" s="58"/>
      <c r="HJC5" s="58"/>
      <c r="HJE5" s="58"/>
      <c r="HJG5" s="58"/>
      <c r="HJI5" s="58"/>
      <c r="HJK5" s="58"/>
      <c r="HJM5" s="58"/>
      <c r="HJO5" s="58"/>
      <c r="HJQ5" s="58"/>
      <c r="HJS5" s="58"/>
      <c r="HJU5" s="58"/>
      <c r="HJW5" s="58"/>
      <c r="HJY5" s="58"/>
      <c r="HKA5" s="58"/>
      <c r="HKC5" s="58"/>
      <c r="HKE5" s="58"/>
      <c r="HKG5" s="58"/>
      <c r="HKI5" s="58"/>
      <c r="HKK5" s="58"/>
      <c r="HKM5" s="58"/>
      <c r="HKO5" s="58"/>
      <c r="HKQ5" s="58"/>
      <c r="HKS5" s="58"/>
      <c r="HKU5" s="58"/>
      <c r="HKW5" s="58"/>
      <c r="HKY5" s="58"/>
      <c r="HLA5" s="58"/>
      <c r="HLC5" s="58"/>
      <c r="HLE5" s="58"/>
      <c r="HLG5" s="58"/>
      <c r="HLI5" s="58"/>
      <c r="HLK5" s="58"/>
      <c r="HLM5" s="58"/>
      <c r="HLO5" s="58"/>
      <c r="HLQ5" s="58"/>
      <c r="HLS5" s="58"/>
      <c r="HLU5" s="58"/>
      <c r="HLW5" s="58"/>
      <c r="HLY5" s="58"/>
      <c r="HMA5" s="58"/>
      <c r="HMC5" s="58"/>
      <c r="HME5" s="58"/>
      <c r="HMG5" s="58"/>
      <c r="HMI5" s="58"/>
      <c r="HMK5" s="58"/>
      <c r="HMM5" s="58"/>
      <c r="HMO5" s="58"/>
      <c r="HMQ5" s="58"/>
      <c r="HMS5" s="58"/>
      <c r="HMU5" s="58"/>
      <c r="HMW5" s="58"/>
      <c r="HMY5" s="58"/>
      <c r="HNA5" s="58"/>
      <c r="HNC5" s="58"/>
      <c r="HNE5" s="58"/>
      <c r="HNG5" s="58"/>
      <c r="HNI5" s="58"/>
      <c r="HNK5" s="58"/>
      <c r="HNM5" s="58"/>
      <c r="HNO5" s="58"/>
      <c r="HNQ5" s="58"/>
      <c r="HNS5" s="58"/>
      <c r="HNU5" s="58"/>
      <c r="HNW5" s="58"/>
      <c r="HNY5" s="58"/>
      <c r="HOA5" s="58"/>
      <c r="HOC5" s="58"/>
      <c r="HOE5" s="58"/>
      <c r="HOG5" s="58"/>
      <c r="HOI5" s="58"/>
      <c r="HOK5" s="58"/>
      <c r="HOM5" s="58"/>
      <c r="HOO5" s="58"/>
      <c r="HOQ5" s="58"/>
      <c r="HOS5" s="58"/>
      <c r="HOU5" s="58"/>
      <c r="HOW5" s="58"/>
      <c r="HOY5" s="58"/>
      <c r="HPA5" s="58"/>
      <c r="HPC5" s="58"/>
      <c r="HPE5" s="58"/>
      <c r="HPG5" s="58"/>
      <c r="HPI5" s="58"/>
      <c r="HPK5" s="58"/>
      <c r="HPM5" s="58"/>
      <c r="HPO5" s="58"/>
      <c r="HPQ5" s="58"/>
      <c r="HPS5" s="58"/>
      <c r="HPU5" s="58"/>
      <c r="HPW5" s="58"/>
      <c r="HPY5" s="58"/>
      <c r="HQA5" s="58"/>
      <c r="HQC5" s="58"/>
      <c r="HQE5" s="58"/>
      <c r="HQG5" s="58"/>
      <c r="HQI5" s="58"/>
      <c r="HQK5" s="58"/>
      <c r="HQM5" s="58"/>
      <c r="HQO5" s="58"/>
      <c r="HQQ5" s="58"/>
      <c r="HQS5" s="58"/>
      <c r="HQU5" s="58"/>
      <c r="HQW5" s="58"/>
      <c r="HQY5" s="58"/>
      <c r="HRA5" s="58"/>
      <c r="HRC5" s="58"/>
      <c r="HRE5" s="58"/>
      <c r="HRG5" s="58"/>
      <c r="HRI5" s="58"/>
      <c r="HRK5" s="58"/>
      <c r="HRM5" s="58"/>
      <c r="HRO5" s="58"/>
      <c r="HRQ5" s="58"/>
      <c r="HRS5" s="58"/>
      <c r="HRU5" s="58"/>
      <c r="HRW5" s="58"/>
      <c r="HRY5" s="58"/>
      <c r="HSA5" s="58"/>
      <c r="HSC5" s="58"/>
      <c r="HSE5" s="58"/>
      <c r="HSG5" s="58"/>
      <c r="HSI5" s="58"/>
      <c r="HSK5" s="58"/>
      <c r="HSM5" s="58"/>
      <c r="HSO5" s="58"/>
      <c r="HSQ5" s="58"/>
      <c r="HSS5" s="58"/>
      <c r="HSU5" s="58"/>
      <c r="HSW5" s="58"/>
      <c r="HSY5" s="58"/>
      <c r="HTA5" s="58"/>
      <c r="HTC5" s="58"/>
      <c r="HTE5" s="58"/>
      <c r="HTG5" s="58"/>
      <c r="HTI5" s="58"/>
      <c r="HTK5" s="58"/>
      <c r="HTM5" s="58"/>
      <c r="HTO5" s="58"/>
      <c r="HTQ5" s="58"/>
      <c r="HTS5" s="58"/>
      <c r="HTU5" s="58"/>
      <c r="HTW5" s="58"/>
      <c r="HTY5" s="58"/>
      <c r="HUA5" s="58"/>
      <c r="HUC5" s="58"/>
      <c r="HUE5" s="58"/>
      <c r="HUG5" s="58"/>
      <c r="HUI5" s="58"/>
      <c r="HUK5" s="58"/>
      <c r="HUM5" s="58"/>
      <c r="HUO5" s="58"/>
      <c r="HUQ5" s="58"/>
      <c r="HUS5" s="58"/>
      <c r="HUU5" s="58"/>
      <c r="HUW5" s="58"/>
      <c r="HUY5" s="58"/>
      <c r="HVA5" s="58"/>
      <c r="HVC5" s="58"/>
      <c r="HVE5" s="58"/>
      <c r="HVG5" s="58"/>
      <c r="HVI5" s="58"/>
      <c r="HVK5" s="58"/>
      <c r="HVM5" s="58"/>
      <c r="HVO5" s="58"/>
      <c r="HVQ5" s="58"/>
      <c r="HVS5" s="58"/>
      <c r="HVU5" s="58"/>
      <c r="HVW5" s="58"/>
      <c r="HVY5" s="58"/>
      <c r="HWA5" s="58"/>
      <c r="HWC5" s="58"/>
      <c r="HWE5" s="58"/>
      <c r="HWG5" s="58"/>
      <c r="HWI5" s="58"/>
      <c r="HWK5" s="58"/>
      <c r="HWM5" s="58"/>
      <c r="HWO5" s="58"/>
      <c r="HWQ5" s="58"/>
      <c r="HWS5" s="58"/>
      <c r="HWU5" s="58"/>
      <c r="HWW5" s="58"/>
      <c r="HWY5" s="58"/>
      <c r="HXA5" s="58"/>
      <c r="HXC5" s="58"/>
      <c r="HXE5" s="58"/>
      <c r="HXG5" s="58"/>
      <c r="HXI5" s="58"/>
      <c r="HXK5" s="58"/>
      <c r="HXM5" s="58"/>
      <c r="HXO5" s="58"/>
      <c r="HXQ5" s="58"/>
      <c r="HXS5" s="58"/>
      <c r="HXU5" s="58"/>
      <c r="HXW5" s="58"/>
      <c r="HXY5" s="58"/>
      <c r="HYA5" s="58"/>
      <c r="HYC5" s="58"/>
      <c r="HYE5" s="58"/>
      <c r="HYG5" s="58"/>
      <c r="HYI5" s="58"/>
      <c r="HYK5" s="58"/>
      <c r="HYM5" s="58"/>
      <c r="HYO5" s="58"/>
      <c r="HYQ5" s="58"/>
      <c r="HYS5" s="58"/>
      <c r="HYU5" s="58"/>
      <c r="HYW5" s="58"/>
      <c r="HYY5" s="58"/>
      <c r="HZA5" s="58"/>
      <c r="HZC5" s="58"/>
      <c r="HZE5" s="58"/>
      <c r="HZG5" s="58"/>
      <c r="HZI5" s="58"/>
      <c r="HZK5" s="58"/>
      <c r="HZM5" s="58"/>
      <c r="HZO5" s="58"/>
      <c r="HZQ5" s="58"/>
      <c r="HZS5" s="58"/>
      <c r="HZU5" s="58"/>
      <c r="HZW5" s="58"/>
      <c r="HZY5" s="58"/>
      <c r="IAA5" s="58"/>
      <c r="IAC5" s="58"/>
      <c r="IAE5" s="58"/>
      <c r="IAG5" s="58"/>
      <c r="IAI5" s="58"/>
      <c r="IAK5" s="58"/>
      <c r="IAM5" s="58"/>
      <c r="IAO5" s="58"/>
      <c r="IAQ5" s="58"/>
      <c r="IAS5" s="58"/>
      <c r="IAU5" s="58"/>
      <c r="IAW5" s="58"/>
      <c r="IAY5" s="58"/>
      <c r="IBA5" s="58"/>
      <c r="IBC5" s="58"/>
      <c r="IBE5" s="58"/>
      <c r="IBG5" s="58"/>
      <c r="IBI5" s="58"/>
      <c r="IBK5" s="58"/>
      <c r="IBM5" s="58"/>
      <c r="IBO5" s="58"/>
      <c r="IBQ5" s="58"/>
      <c r="IBS5" s="58"/>
      <c r="IBU5" s="58"/>
      <c r="IBW5" s="58"/>
      <c r="IBY5" s="58"/>
      <c r="ICA5" s="58"/>
      <c r="ICC5" s="58"/>
      <c r="ICE5" s="58"/>
      <c r="ICG5" s="58"/>
      <c r="ICI5" s="58"/>
      <c r="ICK5" s="58"/>
      <c r="ICM5" s="58"/>
      <c r="ICO5" s="58"/>
      <c r="ICQ5" s="58"/>
      <c r="ICS5" s="58"/>
      <c r="ICU5" s="58"/>
      <c r="ICW5" s="58"/>
      <c r="ICY5" s="58"/>
      <c r="IDA5" s="58"/>
      <c r="IDC5" s="58"/>
      <c r="IDE5" s="58"/>
      <c r="IDG5" s="58"/>
      <c r="IDI5" s="58"/>
      <c r="IDK5" s="58"/>
      <c r="IDM5" s="58"/>
      <c r="IDO5" s="58"/>
      <c r="IDQ5" s="58"/>
      <c r="IDS5" s="58"/>
      <c r="IDU5" s="58"/>
      <c r="IDW5" s="58"/>
      <c r="IDY5" s="58"/>
      <c r="IEA5" s="58"/>
      <c r="IEC5" s="58"/>
      <c r="IEE5" s="58"/>
      <c r="IEG5" s="58"/>
      <c r="IEI5" s="58"/>
      <c r="IEK5" s="58"/>
      <c r="IEM5" s="58"/>
      <c r="IEO5" s="58"/>
      <c r="IEQ5" s="58"/>
      <c r="IES5" s="58"/>
      <c r="IEU5" s="58"/>
      <c r="IEW5" s="58"/>
      <c r="IEY5" s="58"/>
      <c r="IFA5" s="58"/>
      <c r="IFC5" s="58"/>
      <c r="IFE5" s="58"/>
      <c r="IFG5" s="58"/>
      <c r="IFI5" s="58"/>
      <c r="IFK5" s="58"/>
      <c r="IFM5" s="58"/>
      <c r="IFO5" s="58"/>
      <c r="IFQ5" s="58"/>
      <c r="IFS5" s="58"/>
      <c r="IFU5" s="58"/>
      <c r="IFW5" s="58"/>
      <c r="IFY5" s="58"/>
      <c r="IGA5" s="58"/>
      <c r="IGC5" s="58"/>
      <c r="IGE5" s="58"/>
      <c r="IGG5" s="58"/>
      <c r="IGI5" s="58"/>
      <c r="IGK5" s="58"/>
      <c r="IGM5" s="58"/>
      <c r="IGO5" s="58"/>
      <c r="IGQ5" s="58"/>
      <c r="IGS5" s="58"/>
      <c r="IGU5" s="58"/>
      <c r="IGW5" s="58"/>
      <c r="IGY5" s="58"/>
      <c r="IHA5" s="58"/>
      <c r="IHC5" s="58"/>
      <c r="IHE5" s="58"/>
      <c r="IHG5" s="58"/>
      <c r="IHI5" s="58"/>
      <c r="IHK5" s="58"/>
      <c r="IHM5" s="58"/>
      <c r="IHO5" s="58"/>
      <c r="IHQ5" s="58"/>
      <c r="IHS5" s="58"/>
      <c r="IHU5" s="58"/>
      <c r="IHW5" s="58"/>
      <c r="IHY5" s="58"/>
      <c r="IIA5" s="58"/>
      <c r="IIC5" s="58"/>
      <c r="IIE5" s="58"/>
      <c r="IIG5" s="58"/>
      <c r="III5" s="58"/>
      <c r="IIK5" s="58"/>
      <c r="IIM5" s="58"/>
      <c r="IIO5" s="58"/>
      <c r="IIQ5" s="58"/>
      <c r="IIS5" s="58"/>
      <c r="IIU5" s="58"/>
      <c r="IIW5" s="58"/>
      <c r="IIY5" s="58"/>
      <c r="IJA5" s="58"/>
      <c r="IJC5" s="58"/>
      <c r="IJE5" s="58"/>
      <c r="IJG5" s="58"/>
      <c r="IJI5" s="58"/>
      <c r="IJK5" s="58"/>
      <c r="IJM5" s="58"/>
      <c r="IJO5" s="58"/>
      <c r="IJQ5" s="58"/>
      <c r="IJS5" s="58"/>
      <c r="IJU5" s="58"/>
      <c r="IJW5" s="58"/>
      <c r="IJY5" s="58"/>
      <c r="IKA5" s="58"/>
      <c r="IKC5" s="58"/>
      <c r="IKE5" s="58"/>
      <c r="IKG5" s="58"/>
      <c r="IKI5" s="58"/>
      <c r="IKK5" s="58"/>
      <c r="IKM5" s="58"/>
      <c r="IKO5" s="58"/>
      <c r="IKQ5" s="58"/>
      <c r="IKS5" s="58"/>
      <c r="IKU5" s="58"/>
      <c r="IKW5" s="58"/>
      <c r="IKY5" s="58"/>
      <c r="ILA5" s="58"/>
      <c r="ILC5" s="58"/>
      <c r="ILE5" s="58"/>
      <c r="ILG5" s="58"/>
      <c r="ILI5" s="58"/>
      <c r="ILK5" s="58"/>
      <c r="ILM5" s="58"/>
      <c r="ILO5" s="58"/>
      <c r="ILQ5" s="58"/>
      <c r="ILS5" s="58"/>
      <c r="ILU5" s="58"/>
      <c r="ILW5" s="58"/>
      <c r="ILY5" s="58"/>
      <c r="IMA5" s="58"/>
      <c r="IMC5" s="58"/>
      <c r="IME5" s="58"/>
      <c r="IMG5" s="58"/>
      <c r="IMI5" s="58"/>
      <c r="IMK5" s="58"/>
      <c r="IMM5" s="58"/>
      <c r="IMO5" s="58"/>
      <c r="IMQ5" s="58"/>
      <c r="IMS5" s="58"/>
      <c r="IMU5" s="58"/>
      <c r="IMW5" s="58"/>
      <c r="IMY5" s="58"/>
      <c r="INA5" s="58"/>
      <c r="INC5" s="58"/>
      <c r="INE5" s="58"/>
      <c r="ING5" s="58"/>
      <c r="INI5" s="58"/>
      <c r="INK5" s="58"/>
      <c r="INM5" s="58"/>
      <c r="INO5" s="58"/>
      <c r="INQ5" s="58"/>
      <c r="INS5" s="58"/>
      <c r="INU5" s="58"/>
      <c r="INW5" s="58"/>
      <c r="INY5" s="58"/>
      <c r="IOA5" s="58"/>
      <c r="IOC5" s="58"/>
      <c r="IOE5" s="58"/>
      <c r="IOG5" s="58"/>
      <c r="IOI5" s="58"/>
      <c r="IOK5" s="58"/>
      <c r="IOM5" s="58"/>
      <c r="IOO5" s="58"/>
      <c r="IOQ5" s="58"/>
      <c r="IOS5" s="58"/>
      <c r="IOU5" s="58"/>
      <c r="IOW5" s="58"/>
      <c r="IOY5" s="58"/>
      <c r="IPA5" s="58"/>
      <c r="IPC5" s="58"/>
      <c r="IPE5" s="58"/>
      <c r="IPG5" s="58"/>
      <c r="IPI5" s="58"/>
      <c r="IPK5" s="58"/>
      <c r="IPM5" s="58"/>
      <c r="IPO5" s="58"/>
      <c r="IPQ5" s="58"/>
      <c r="IPS5" s="58"/>
      <c r="IPU5" s="58"/>
      <c r="IPW5" s="58"/>
      <c r="IPY5" s="58"/>
      <c r="IQA5" s="58"/>
      <c r="IQC5" s="58"/>
      <c r="IQE5" s="58"/>
      <c r="IQG5" s="58"/>
      <c r="IQI5" s="58"/>
      <c r="IQK5" s="58"/>
      <c r="IQM5" s="58"/>
      <c r="IQO5" s="58"/>
      <c r="IQQ5" s="58"/>
      <c r="IQS5" s="58"/>
      <c r="IQU5" s="58"/>
      <c r="IQW5" s="58"/>
      <c r="IQY5" s="58"/>
      <c r="IRA5" s="58"/>
      <c r="IRC5" s="58"/>
      <c r="IRE5" s="58"/>
      <c r="IRG5" s="58"/>
      <c r="IRI5" s="58"/>
      <c r="IRK5" s="58"/>
      <c r="IRM5" s="58"/>
      <c r="IRO5" s="58"/>
      <c r="IRQ5" s="58"/>
      <c r="IRS5" s="58"/>
      <c r="IRU5" s="58"/>
      <c r="IRW5" s="58"/>
      <c r="IRY5" s="58"/>
      <c r="ISA5" s="58"/>
      <c r="ISC5" s="58"/>
      <c r="ISE5" s="58"/>
      <c r="ISG5" s="58"/>
      <c r="ISI5" s="58"/>
      <c r="ISK5" s="58"/>
      <c r="ISM5" s="58"/>
      <c r="ISO5" s="58"/>
      <c r="ISQ5" s="58"/>
      <c r="ISS5" s="58"/>
      <c r="ISU5" s="58"/>
      <c r="ISW5" s="58"/>
      <c r="ISY5" s="58"/>
      <c r="ITA5" s="58"/>
      <c r="ITC5" s="58"/>
      <c r="ITE5" s="58"/>
      <c r="ITG5" s="58"/>
      <c r="ITI5" s="58"/>
      <c r="ITK5" s="58"/>
      <c r="ITM5" s="58"/>
      <c r="ITO5" s="58"/>
      <c r="ITQ5" s="58"/>
      <c r="ITS5" s="58"/>
      <c r="ITU5" s="58"/>
      <c r="ITW5" s="58"/>
      <c r="ITY5" s="58"/>
      <c r="IUA5" s="58"/>
      <c r="IUC5" s="58"/>
      <c r="IUE5" s="58"/>
      <c r="IUG5" s="58"/>
      <c r="IUI5" s="58"/>
      <c r="IUK5" s="58"/>
      <c r="IUM5" s="58"/>
      <c r="IUO5" s="58"/>
      <c r="IUQ5" s="58"/>
      <c r="IUS5" s="58"/>
      <c r="IUU5" s="58"/>
      <c r="IUW5" s="58"/>
      <c r="IUY5" s="58"/>
      <c r="IVA5" s="58"/>
      <c r="IVC5" s="58"/>
      <c r="IVE5" s="58"/>
      <c r="IVG5" s="58"/>
      <c r="IVI5" s="58"/>
      <c r="IVK5" s="58"/>
      <c r="IVM5" s="58"/>
      <c r="IVO5" s="58"/>
      <c r="IVQ5" s="58"/>
      <c r="IVS5" s="58"/>
      <c r="IVU5" s="58"/>
      <c r="IVW5" s="58"/>
      <c r="IVY5" s="58"/>
      <c r="IWA5" s="58"/>
      <c r="IWC5" s="58"/>
      <c r="IWE5" s="58"/>
      <c r="IWG5" s="58"/>
      <c r="IWI5" s="58"/>
      <c r="IWK5" s="58"/>
      <c r="IWM5" s="58"/>
      <c r="IWO5" s="58"/>
      <c r="IWQ5" s="58"/>
      <c r="IWS5" s="58"/>
      <c r="IWU5" s="58"/>
      <c r="IWW5" s="58"/>
      <c r="IWY5" s="58"/>
      <c r="IXA5" s="58"/>
      <c r="IXC5" s="58"/>
      <c r="IXE5" s="58"/>
      <c r="IXG5" s="58"/>
      <c r="IXI5" s="58"/>
      <c r="IXK5" s="58"/>
      <c r="IXM5" s="58"/>
      <c r="IXO5" s="58"/>
      <c r="IXQ5" s="58"/>
      <c r="IXS5" s="58"/>
      <c r="IXU5" s="58"/>
      <c r="IXW5" s="58"/>
      <c r="IXY5" s="58"/>
      <c r="IYA5" s="58"/>
      <c r="IYC5" s="58"/>
      <c r="IYE5" s="58"/>
      <c r="IYG5" s="58"/>
      <c r="IYI5" s="58"/>
      <c r="IYK5" s="58"/>
      <c r="IYM5" s="58"/>
      <c r="IYO5" s="58"/>
      <c r="IYQ5" s="58"/>
      <c r="IYS5" s="58"/>
      <c r="IYU5" s="58"/>
      <c r="IYW5" s="58"/>
      <c r="IYY5" s="58"/>
      <c r="IZA5" s="58"/>
      <c r="IZC5" s="58"/>
      <c r="IZE5" s="58"/>
      <c r="IZG5" s="58"/>
      <c r="IZI5" s="58"/>
      <c r="IZK5" s="58"/>
      <c r="IZM5" s="58"/>
      <c r="IZO5" s="58"/>
      <c r="IZQ5" s="58"/>
      <c r="IZS5" s="58"/>
      <c r="IZU5" s="58"/>
      <c r="IZW5" s="58"/>
      <c r="IZY5" s="58"/>
      <c r="JAA5" s="58"/>
      <c r="JAC5" s="58"/>
      <c r="JAE5" s="58"/>
      <c r="JAG5" s="58"/>
      <c r="JAI5" s="58"/>
      <c r="JAK5" s="58"/>
      <c r="JAM5" s="58"/>
      <c r="JAO5" s="58"/>
      <c r="JAQ5" s="58"/>
      <c r="JAS5" s="58"/>
      <c r="JAU5" s="58"/>
      <c r="JAW5" s="58"/>
      <c r="JAY5" s="58"/>
      <c r="JBA5" s="58"/>
      <c r="JBC5" s="58"/>
      <c r="JBE5" s="58"/>
      <c r="JBG5" s="58"/>
      <c r="JBI5" s="58"/>
      <c r="JBK5" s="58"/>
      <c r="JBM5" s="58"/>
      <c r="JBO5" s="58"/>
      <c r="JBQ5" s="58"/>
      <c r="JBS5" s="58"/>
      <c r="JBU5" s="58"/>
      <c r="JBW5" s="58"/>
      <c r="JBY5" s="58"/>
      <c r="JCA5" s="58"/>
      <c r="JCC5" s="58"/>
      <c r="JCE5" s="58"/>
      <c r="JCG5" s="58"/>
      <c r="JCI5" s="58"/>
      <c r="JCK5" s="58"/>
      <c r="JCM5" s="58"/>
      <c r="JCO5" s="58"/>
      <c r="JCQ5" s="58"/>
      <c r="JCS5" s="58"/>
      <c r="JCU5" s="58"/>
      <c r="JCW5" s="58"/>
      <c r="JCY5" s="58"/>
      <c r="JDA5" s="58"/>
      <c r="JDC5" s="58"/>
      <c r="JDE5" s="58"/>
      <c r="JDG5" s="58"/>
      <c r="JDI5" s="58"/>
      <c r="JDK5" s="58"/>
      <c r="JDM5" s="58"/>
      <c r="JDO5" s="58"/>
      <c r="JDQ5" s="58"/>
      <c r="JDS5" s="58"/>
      <c r="JDU5" s="58"/>
      <c r="JDW5" s="58"/>
      <c r="JDY5" s="58"/>
      <c r="JEA5" s="58"/>
      <c r="JEC5" s="58"/>
      <c r="JEE5" s="58"/>
      <c r="JEG5" s="58"/>
      <c r="JEI5" s="58"/>
      <c r="JEK5" s="58"/>
      <c r="JEM5" s="58"/>
      <c r="JEO5" s="58"/>
      <c r="JEQ5" s="58"/>
      <c r="JES5" s="58"/>
      <c r="JEU5" s="58"/>
      <c r="JEW5" s="58"/>
      <c r="JEY5" s="58"/>
      <c r="JFA5" s="58"/>
      <c r="JFC5" s="58"/>
      <c r="JFE5" s="58"/>
      <c r="JFG5" s="58"/>
      <c r="JFI5" s="58"/>
      <c r="JFK5" s="58"/>
      <c r="JFM5" s="58"/>
      <c r="JFO5" s="58"/>
      <c r="JFQ5" s="58"/>
      <c r="JFS5" s="58"/>
      <c r="JFU5" s="58"/>
      <c r="JFW5" s="58"/>
      <c r="JFY5" s="58"/>
      <c r="JGA5" s="58"/>
      <c r="JGC5" s="58"/>
      <c r="JGE5" s="58"/>
      <c r="JGG5" s="58"/>
      <c r="JGI5" s="58"/>
      <c r="JGK5" s="58"/>
      <c r="JGM5" s="58"/>
      <c r="JGO5" s="58"/>
      <c r="JGQ5" s="58"/>
      <c r="JGS5" s="58"/>
      <c r="JGU5" s="58"/>
      <c r="JGW5" s="58"/>
      <c r="JGY5" s="58"/>
      <c r="JHA5" s="58"/>
      <c r="JHC5" s="58"/>
      <c r="JHE5" s="58"/>
      <c r="JHG5" s="58"/>
      <c r="JHI5" s="58"/>
      <c r="JHK5" s="58"/>
      <c r="JHM5" s="58"/>
      <c r="JHO5" s="58"/>
      <c r="JHQ5" s="58"/>
      <c r="JHS5" s="58"/>
      <c r="JHU5" s="58"/>
      <c r="JHW5" s="58"/>
      <c r="JHY5" s="58"/>
      <c r="JIA5" s="58"/>
      <c r="JIC5" s="58"/>
      <c r="JIE5" s="58"/>
      <c r="JIG5" s="58"/>
      <c r="JII5" s="58"/>
      <c r="JIK5" s="58"/>
      <c r="JIM5" s="58"/>
      <c r="JIO5" s="58"/>
      <c r="JIQ5" s="58"/>
      <c r="JIS5" s="58"/>
      <c r="JIU5" s="58"/>
      <c r="JIW5" s="58"/>
      <c r="JIY5" s="58"/>
      <c r="JJA5" s="58"/>
      <c r="JJC5" s="58"/>
      <c r="JJE5" s="58"/>
      <c r="JJG5" s="58"/>
      <c r="JJI5" s="58"/>
      <c r="JJK5" s="58"/>
      <c r="JJM5" s="58"/>
      <c r="JJO5" s="58"/>
      <c r="JJQ5" s="58"/>
      <c r="JJS5" s="58"/>
      <c r="JJU5" s="58"/>
      <c r="JJW5" s="58"/>
      <c r="JJY5" s="58"/>
      <c r="JKA5" s="58"/>
      <c r="JKC5" s="58"/>
      <c r="JKE5" s="58"/>
      <c r="JKG5" s="58"/>
      <c r="JKI5" s="58"/>
      <c r="JKK5" s="58"/>
      <c r="JKM5" s="58"/>
      <c r="JKO5" s="58"/>
      <c r="JKQ5" s="58"/>
      <c r="JKS5" s="58"/>
      <c r="JKU5" s="58"/>
      <c r="JKW5" s="58"/>
      <c r="JKY5" s="58"/>
      <c r="JLA5" s="58"/>
      <c r="JLC5" s="58"/>
      <c r="JLE5" s="58"/>
      <c r="JLG5" s="58"/>
      <c r="JLI5" s="58"/>
      <c r="JLK5" s="58"/>
      <c r="JLM5" s="58"/>
      <c r="JLO5" s="58"/>
      <c r="JLQ5" s="58"/>
      <c r="JLS5" s="58"/>
      <c r="JLU5" s="58"/>
      <c r="JLW5" s="58"/>
      <c r="JLY5" s="58"/>
      <c r="JMA5" s="58"/>
      <c r="JMC5" s="58"/>
      <c r="JME5" s="58"/>
      <c r="JMG5" s="58"/>
      <c r="JMI5" s="58"/>
      <c r="JMK5" s="58"/>
      <c r="JMM5" s="58"/>
      <c r="JMO5" s="58"/>
      <c r="JMQ5" s="58"/>
      <c r="JMS5" s="58"/>
      <c r="JMU5" s="58"/>
      <c r="JMW5" s="58"/>
      <c r="JMY5" s="58"/>
      <c r="JNA5" s="58"/>
      <c r="JNC5" s="58"/>
      <c r="JNE5" s="58"/>
      <c r="JNG5" s="58"/>
      <c r="JNI5" s="58"/>
      <c r="JNK5" s="58"/>
      <c r="JNM5" s="58"/>
      <c r="JNO5" s="58"/>
      <c r="JNQ5" s="58"/>
      <c r="JNS5" s="58"/>
      <c r="JNU5" s="58"/>
      <c r="JNW5" s="58"/>
      <c r="JNY5" s="58"/>
      <c r="JOA5" s="58"/>
      <c r="JOC5" s="58"/>
      <c r="JOE5" s="58"/>
      <c r="JOG5" s="58"/>
      <c r="JOI5" s="58"/>
      <c r="JOK5" s="58"/>
      <c r="JOM5" s="58"/>
      <c r="JOO5" s="58"/>
      <c r="JOQ5" s="58"/>
      <c r="JOS5" s="58"/>
      <c r="JOU5" s="58"/>
      <c r="JOW5" s="58"/>
      <c r="JOY5" s="58"/>
      <c r="JPA5" s="58"/>
      <c r="JPC5" s="58"/>
      <c r="JPE5" s="58"/>
      <c r="JPG5" s="58"/>
      <c r="JPI5" s="58"/>
      <c r="JPK5" s="58"/>
      <c r="JPM5" s="58"/>
      <c r="JPO5" s="58"/>
      <c r="JPQ5" s="58"/>
      <c r="JPS5" s="58"/>
      <c r="JPU5" s="58"/>
      <c r="JPW5" s="58"/>
      <c r="JPY5" s="58"/>
      <c r="JQA5" s="58"/>
      <c r="JQC5" s="58"/>
      <c r="JQE5" s="58"/>
      <c r="JQG5" s="58"/>
      <c r="JQI5" s="58"/>
      <c r="JQK5" s="58"/>
      <c r="JQM5" s="58"/>
      <c r="JQO5" s="58"/>
      <c r="JQQ5" s="58"/>
      <c r="JQS5" s="58"/>
      <c r="JQU5" s="58"/>
      <c r="JQW5" s="58"/>
      <c r="JQY5" s="58"/>
      <c r="JRA5" s="58"/>
      <c r="JRC5" s="58"/>
      <c r="JRE5" s="58"/>
      <c r="JRG5" s="58"/>
      <c r="JRI5" s="58"/>
      <c r="JRK5" s="58"/>
      <c r="JRM5" s="58"/>
      <c r="JRO5" s="58"/>
      <c r="JRQ5" s="58"/>
      <c r="JRS5" s="58"/>
      <c r="JRU5" s="58"/>
      <c r="JRW5" s="58"/>
      <c r="JRY5" s="58"/>
      <c r="JSA5" s="58"/>
      <c r="JSC5" s="58"/>
      <c r="JSE5" s="58"/>
      <c r="JSG5" s="58"/>
      <c r="JSI5" s="58"/>
      <c r="JSK5" s="58"/>
      <c r="JSM5" s="58"/>
      <c r="JSO5" s="58"/>
      <c r="JSQ5" s="58"/>
      <c r="JSS5" s="58"/>
      <c r="JSU5" s="58"/>
      <c r="JSW5" s="58"/>
      <c r="JSY5" s="58"/>
      <c r="JTA5" s="58"/>
      <c r="JTC5" s="58"/>
      <c r="JTE5" s="58"/>
      <c r="JTG5" s="58"/>
      <c r="JTI5" s="58"/>
      <c r="JTK5" s="58"/>
      <c r="JTM5" s="58"/>
      <c r="JTO5" s="58"/>
      <c r="JTQ5" s="58"/>
      <c r="JTS5" s="58"/>
      <c r="JTU5" s="58"/>
      <c r="JTW5" s="58"/>
      <c r="JTY5" s="58"/>
      <c r="JUA5" s="58"/>
      <c r="JUC5" s="58"/>
      <c r="JUE5" s="58"/>
      <c r="JUG5" s="58"/>
      <c r="JUI5" s="58"/>
      <c r="JUK5" s="58"/>
      <c r="JUM5" s="58"/>
      <c r="JUO5" s="58"/>
      <c r="JUQ5" s="58"/>
      <c r="JUS5" s="58"/>
      <c r="JUU5" s="58"/>
      <c r="JUW5" s="58"/>
      <c r="JUY5" s="58"/>
      <c r="JVA5" s="58"/>
      <c r="JVC5" s="58"/>
      <c r="JVE5" s="58"/>
      <c r="JVG5" s="58"/>
      <c r="JVI5" s="58"/>
      <c r="JVK5" s="58"/>
      <c r="JVM5" s="58"/>
      <c r="JVO5" s="58"/>
      <c r="JVQ5" s="58"/>
      <c r="JVS5" s="58"/>
      <c r="JVU5" s="58"/>
      <c r="JVW5" s="58"/>
      <c r="JVY5" s="58"/>
      <c r="JWA5" s="58"/>
      <c r="JWC5" s="58"/>
      <c r="JWE5" s="58"/>
      <c r="JWG5" s="58"/>
      <c r="JWI5" s="58"/>
      <c r="JWK5" s="58"/>
      <c r="JWM5" s="58"/>
      <c r="JWO5" s="58"/>
      <c r="JWQ5" s="58"/>
      <c r="JWS5" s="58"/>
      <c r="JWU5" s="58"/>
      <c r="JWW5" s="58"/>
      <c r="JWY5" s="58"/>
      <c r="JXA5" s="58"/>
      <c r="JXC5" s="58"/>
      <c r="JXE5" s="58"/>
      <c r="JXG5" s="58"/>
      <c r="JXI5" s="58"/>
      <c r="JXK5" s="58"/>
      <c r="JXM5" s="58"/>
      <c r="JXO5" s="58"/>
      <c r="JXQ5" s="58"/>
      <c r="JXS5" s="58"/>
      <c r="JXU5" s="58"/>
      <c r="JXW5" s="58"/>
      <c r="JXY5" s="58"/>
      <c r="JYA5" s="58"/>
      <c r="JYC5" s="58"/>
      <c r="JYE5" s="58"/>
      <c r="JYG5" s="58"/>
      <c r="JYI5" s="58"/>
      <c r="JYK5" s="58"/>
      <c r="JYM5" s="58"/>
      <c r="JYO5" s="58"/>
      <c r="JYQ5" s="58"/>
      <c r="JYS5" s="58"/>
      <c r="JYU5" s="58"/>
      <c r="JYW5" s="58"/>
      <c r="JYY5" s="58"/>
      <c r="JZA5" s="58"/>
      <c r="JZC5" s="58"/>
      <c r="JZE5" s="58"/>
      <c r="JZG5" s="58"/>
      <c r="JZI5" s="58"/>
      <c r="JZK5" s="58"/>
      <c r="JZM5" s="58"/>
      <c r="JZO5" s="58"/>
      <c r="JZQ5" s="58"/>
      <c r="JZS5" s="58"/>
      <c r="JZU5" s="58"/>
      <c r="JZW5" s="58"/>
      <c r="JZY5" s="58"/>
      <c r="KAA5" s="58"/>
      <c r="KAC5" s="58"/>
      <c r="KAE5" s="58"/>
      <c r="KAG5" s="58"/>
      <c r="KAI5" s="58"/>
      <c r="KAK5" s="58"/>
      <c r="KAM5" s="58"/>
      <c r="KAO5" s="58"/>
      <c r="KAQ5" s="58"/>
      <c r="KAS5" s="58"/>
      <c r="KAU5" s="58"/>
      <c r="KAW5" s="58"/>
      <c r="KAY5" s="58"/>
      <c r="KBA5" s="58"/>
      <c r="KBC5" s="58"/>
      <c r="KBE5" s="58"/>
      <c r="KBG5" s="58"/>
      <c r="KBI5" s="58"/>
      <c r="KBK5" s="58"/>
      <c r="KBM5" s="58"/>
      <c r="KBO5" s="58"/>
      <c r="KBQ5" s="58"/>
      <c r="KBS5" s="58"/>
      <c r="KBU5" s="58"/>
      <c r="KBW5" s="58"/>
      <c r="KBY5" s="58"/>
      <c r="KCA5" s="58"/>
      <c r="KCC5" s="58"/>
      <c r="KCE5" s="58"/>
      <c r="KCG5" s="58"/>
      <c r="KCI5" s="58"/>
      <c r="KCK5" s="58"/>
      <c r="KCM5" s="58"/>
      <c r="KCO5" s="58"/>
      <c r="KCQ5" s="58"/>
      <c r="KCS5" s="58"/>
      <c r="KCU5" s="58"/>
      <c r="KCW5" s="58"/>
      <c r="KCY5" s="58"/>
      <c r="KDA5" s="58"/>
      <c r="KDC5" s="58"/>
      <c r="KDE5" s="58"/>
      <c r="KDG5" s="58"/>
      <c r="KDI5" s="58"/>
      <c r="KDK5" s="58"/>
      <c r="KDM5" s="58"/>
      <c r="KDO5" s="58"/>
      <c r="KDQ5" s="58"/>
      <c r="KDS5" s="58"/>
      <c r="KDU5" s="58"/>
      <c r="KDW5" s="58"/>
      <c r="KDY5" s="58"/>
      <c r="KEA5" s="58"/>
      <c r="KEC5" s="58"/>
      <c r="KEE5" s="58"/>
      <c r="KEG5" s="58"/>
      <c r="KEI5" s="58"/>
      <c r="KEK5" s="58"/>
      <c r="KEM5" s="58"/>
      <c r="KEO5" s="58"/>
      <c r="KEQ5" s="58"/>
      <c r="KES5" s="58"/>
      <c r="KEU5" s="58"/>
      <c r="KEW5" s="58"/>
      <c r="KEY5" s="58"/>
      <c r="KFA5" s="58"/>
      <c r="KFC5" s="58"/>
      <c r="KFE5" s="58"/>
      <c r="KFG5" s="58"/>
      <c r="KFI5" s="58"/>
      <c r="KFK5" s="58"/>
      <c r="KFM5" s="58"/>
      <c r="KFO5" s="58"/>
      <c r="KFQ5" s="58"/>
      <c r="KFS5" s="58"/>
      <c r="KFU5" s="58"/>
      <c r="KFW5" s="58"/>
      <c r="KFY5" s="58"/>
      <c r="KGA5" s="58"/>
      <c r="KGC5" s="58"/>
      <c r="KGE5" s="58"/>
      <c r="KGG5" s="58"/>
      <c r="KGI5" s="58"/>
      <c r="KGK5" s="58"/>
      <c r="KGM5" s="58"/>
      <c r="KGO5" s="58"/>
      <c r="KGQ5" s="58"/>
      <c r="KGS5" s="58"/>
      <c r="KGU5" s="58"/>
      <c r="KGW5" s="58"/>
      <c r="KGY5" s="58"/>
      <c r="KHA5" s="58"/>
      <c r="KHC5" s="58"/>
      <c r="KHE5" s="58"/>
      <c r="KHG5" s="58"/>
      <c r="KHI5" s="58"/>
      <c r="KHK5" s="58"/>
      <c r="KHM5" s="58"/>
      <c r="KHO5" s="58"/>
      <c r="KHQ5" s="58"/>
      <c r="KHS5" s="58"/>
      <c r="KHU5" s="58"/>
      <c r="KHW5" s="58"/>
      <c r="KHY5" s="58"/>
      <c r="KIA5" s="58"/>
      <c r="KIC5" s="58"/>
      <c r="KIE5" s="58"/>
      <c r="KIG5" s="58"/>
      <c r="KII5" s="58"/>
      <c r="KIK5" s="58"/>
      <c r="KIM5" s="58"/>
      <c r="KIO5" s="58"/>
      <c r="KIQ5" s="58"/>
      <c r="KIS5" s="58"/>
      <c r="KIU5" s="58"/>
      <c r="KIW5" s="58"/>
      <c r="KIY5" s="58"/>
      <c r="KJA5" s="58"/>
      <c r="KJC5" s="58"/>
      <c r="KJE5" s="58"/>
      <c r="KJG5" s="58"/>
      <c r="KJI5" s="58"/>
      <c r="KJK5" s="58"/>
      <c r="KJM5" s="58"/>
      <c r="KJO5" s="58"/>
      <c r="KJQ5" s="58"/>
      <c r="KJS5" s="58"/>
      <c r="KJU5" s="58"/>
      <c r="KJW5" s="58"/>
      <c r="KJY5" s="58"/>
      <c r="KKA5" s="58"/>
      <c r="KKC5" s="58"/>
      <c r="KKE5" s="58"/>
      <c r="KKG5" s="58"/>
      <c r="KKI5" s="58"/>
      <c r="KKK5" s="58"/>
      <c r="KKM5" s="58"/>
      <c r="KKO5" s="58"/>
      <c r="KKQ5" s="58"/>
      <c r="KKS5" s="58"/>
      <c r="KKU5" s="58"/>
      <c r="KKW5" s="58"/>
      <c r="KKY5" s="58"/>
      <c r="KLA5" s="58"/>
      <c r="KLC5" s="58"/>
      <c r="KLE5" s="58"/>
      <c r="KLG5" s="58"/>
      <c r="KLI5" s="58"/>
      <c r="KLK5" s="58"/>
      <c r="KLM5" s="58"/>
      <c r="KLO5" s="58"/>
      <c r="KLQ5" s="58"/>
      <c r="KLS5" s="58"/>
      <c r="KLU5" s="58"/>
      <c r="KLW5" s="58"/>
      <c r="KLY5" s="58"/>
      <c r="KMA5" s="58"/>
      <c r="KMC5" s="58"/>
      <c r="KME5" s="58"/>
      <c r="KMG5" s="58"/>
      <c r="KMI5" s="58"/>
      <c r="KMK5" s="58"/>
      <c r="KMM5" s="58"/>
      <c r="KMO5" s="58"/>
      <c r="KMQ5" s="58"/>
      <c r="KMS5" s="58"/>
      <c r="KMU5" s="58"/>
      <c r="KMW5" s="58"/>
      <c r="KMY5" s="58"/>
      <c r="KNA5" s="58"/>
      <c r="KNC5" s="58"/>
      <c r="KNE5" s="58"/>
      <c r="KNG5" s="58"/>
      <c r="KNI5" s="58"/>
      <c r="KNK5" s="58"/>
      <c r="KNM5" s="58"/>
      <c r="KNO5" s="58"/>
      <c r="KNQ5" s="58"/>
      <c r="KNS5" s="58"/>
      <c r="KNU5" s="58"/>
      <c r="KNW5" s="58"/>
      <c r="KNY5" s="58"/>
      <c r="KOA5" s="58"/>
      <c r="KOC5" s="58"/>
      <c r="KOE5" s="58"/>
      <c r="KOG5" s="58"/>
      <c r="KOI5" s="58"/>
      <c r="KOK5" s="58"/>
      <c r="KOM5" s="58"/>
      <c r="KOO5" s="58"/>
      <c r="KOQ5" s="58"/>
      <c r="KOS5" s="58"/>
      <c r="KOU5" s="58"/>
      <c r="KOW5" s="58"/>
      <c r="KOY5" s="58"/>
      <c r="KPA5" s="58"/>
      <c r="KPC5" s="58"/>
      <c r="KPE5" s="58"/>
      <c r="KPG5" s="58"/>
      <c r="KPI5" s="58"/>
      <c r="KPK5" s="58"/>
      <c r="KPM5" s="58"/>
      <c r="KPO5" s="58"/>
      <c r="KPQ5" s="58"/>
      <c r="KPS5" s="58"/>
      <c r="KPU5" s="58"/>
      <c r="KPW5" s="58"/>
      <c r="KPY5" s="58"/>
      <c r="KQA5" s="58"/>
      <c r="KQC5" s="58"/>
      <c r="KQE5" s="58"/>
      <c r="KQG5" s="58"/>
      <c r="KQI5" s="58"/>
      <c r="KQK5" s="58"/>
      <c r="KQM5" s="58"/>
      <c r="KQO5" s="58"/>
      <c r="KQQ5" s="58"/>
      <c r="KQS5" s="58"/>
      <c r="KQU5" s="58"/>
      <c r="KQW5" s="58"/>
      <c r="KQY5" s="58"/>
      <c r="KRA5" s="58"/>
      <c r="KRC5" s="58"/>
      <c r="KRE5" s="58"/>
      <c r="KRG5" s="58"/>
      <c r="KRI5" s="58"/>
      <c r="KRK5" s="58"/>
      <c r="KRM5" s="58"/>
      <c r="KRO5" s="58"/>
      <c r="KRQ5" s="58"/>
      <c r="KRS5" s="58"/>
      <c r="KRU5" s="58"/>
      <c r="KRW5" s="58"/>
      <c r="KRY5" s="58"/>
      <c r="KSA5" s="58"/>
      <c r="KSC5" s="58"/>
      <c r="KSE5" s="58"/>
      <c r="KSG5" s="58"/>
      <c r="KSI5" s="58"/>
      <c r="KSK5" s="58"/>
      <c r="KSM5" s="58"/>
      <c r="KSO5" s="58"/>
      <c r="KSQ5" s="58"/>
      <c r="KSS5" s="58"/>
      <c r="KSU5" s="58"/>
      <c r="KSW5" s="58"/>
      <c r="KSY5" s="58"/>
      <c r="KTA5" s="58"/>
      <c r="KTC5" s="58"/>
      <c r="KTE5" s="58"/>
      <c r="KTG5" s="58"/>
      <c r="KTI5" s="58"/>
      <c r="KTK5" s="58"/>
      <c r="KTM5" s="58"/>
      <c r="KTO5" s="58"/>
      <c r="KTQ5" s="58"/>
      <c r="KTS5" s="58"/>
      <c r="KTU5" s="58"/>
      <c r="KTW5" s="58"/>
      <c r="KTY5" s="58"/>
      <c r="KUA5" s="58"/>
      <c r="KUC5" s="58"/>
      <c r="KUE5" s="58"/>
      <c r="KUG5" s="58"/>
      <c r="KUI5" s="58"/>
      <c r="KUK5" s="58"/>
      <c r="KUM5" s="58"/>
      <c r="KUO5" s="58"/>
      <c r="KUQ5" s="58"/>
      <c r="KUS5" s="58"/>
      <c r="KUU5" s="58"/>
      <c r="KUW5" s="58"/>
      <c r="KUY5" s="58"/>
      <c r="KVA5" s="58"/>
      <c r="KVC5" s="58"/>
      <c r="KVE5" s="58"/>
      <c r="KVG5" s="58"/>
      <c r="KVI5" s="58"/>
      <c r="KVK5" s="58"/>
      <c r="KVM5" s="58"/>
      <c r="KVO5" s="58"/>
      <c r="KVQ5" s="58"/>
      <c r="KVS5" s="58"/>
      <c r="KVU5" s="58"/>
      <c r="KVW5" s="58"/>
      <c r="KVY5" s="58"/>
      <c r="KWA5" s="58"/>
      <c r="KWC5" s="58"/>
      <c r="KWE5" s="58"/>
      <c r="KWG5" s="58"/>
      <c r="KWI5" s="58"/>
      <c r="KWK5" s="58"/>
      <c r="KWM5" s="58"/>
      <c r="KWO5" s="58"/>
      <c r="KWQ5" s="58"/>
      <c r="KWS5" s="58"/>
      <c r="KWU5" s="58"/>
      <c r="KWW5" s="58"/>
      <c r="KWY5" s="58"/>
      <c r="KXA5" s="58"/>
      <c r="KXC5" s="58"/>
      <c r="KXE5" s="58"/>
      <c r="KXG5" s="58"/>
      <c r="KXI5" s="58"/>
      <c r="KXK5" s="58"/>
      <c r="KXM5" s="58"/>
      <c r="KXO5" s="58"/>
      <c r="KXQ5" s="58"/>
      <c r="KXS5" s="58"/>
      <c r="KXU5" s="58"/>
      <c r="KXW5" s="58"/>
      <c r="KXY5" s="58"/>
      <c r="KYA5" s="58"/>
      <c r="KYC5" s="58"/>
      <c r="KYE5" s="58"/>
      <c r="KYG5" s="58"/>
      <c r="KYI5" s="58"/>
      <c r="KYK5" s="58"/>
      <c r="KYM5" s="58"/>
      <c r="KYO5" s="58"/>
      <c r="KYQ5" s="58"/>
      <c r="KYS5" s="58"/>
      <c r="KYU5" s="58"/>
      <c r="KYW5" s="58"/>
      <c r="KYY5" s="58"/>
      <c r="KZA5" s="58"/>
      <c r="KZC5" s="58"/>
      <c r="KZE5" s="58"/>
      <c r="KZG5" s="58"/>
      <c r="KZI5" s="58"/>
      <c r="KZK5" s="58"/>
      <c r="KZM5" s="58"/>
      <c r="KZO5" s="58"/>
      <c r="KZQ5" s="58"/>
      <c r="KZS5" s="58"/>
      <c r="KZU5" s="58"/>
      <c r="KZW5" s="58"/>
      <c r="KZY5" s="58"/>
      <c r="LAA5" s="58"/>
      <c r="LAC5" s="58"/>
      <c r="LAE5" s="58"/>
      <c r="LAG5" s="58"/>
      <c r="LAI5" s="58"/>
      <c r="LAK5" s="58"/>
      <c r="LAM5" s="58"/>
      <c r="LAO5" s="58"/>
      <c r="LAQ5" s="58"/>
      <c r="LAS5" s="58"/>
      <c r="LAU5" s="58"/>
      <c r="LAW5" s="58"/>
      <c r="LAY5" s="58"/>
      <c r="LBA5" s="58"/>
      <c r="LBC5" s="58"/>
      <c r="LBE5" s="58"/>
      <c r="LBG5" s="58"/>
      <c r="LBI5" s="58"/>
      <c r="LBK5" s="58"/>
      <c r="LBM5" s="58"/>
      <c r="LBO5" s="58"/>
      <c r="LBQ5" s="58"/>
      <c r="LBS5" s="58"/>
      <c r="LBU5" s="58"/>
      <c r="LBW5" s="58"/>
      <c r="LBY5" s="58"/>
      <c r="LCA5" s="58"/>
      <c r="LCC5" s="58"/>
      <c r="LCE5" s="58"/>
      <c r="LCG5" s="58"/>
      <c r="LCI5" s="58"/>
      <c r="LCK5" s="58"/>
      <c r="LCM5" s="58"/>
      <c r="LCO5" s="58"/>
      <c r="LCQ5" s="58"/>
      <c r="LCS5" s="58"/>
      <c r="LCU5" s="58"/>
      <c r="LCW5" s="58"/>
      <c r="LCY5" s="58"/>
      <c r="LDA5" s="58"/>
      <c r="LDC5" s="58"/>
      <c r="LDE5" s="58"/>
      <c r="LDG5" s="58"/>
      <c r="LDI5" s="58"/>
      <c r="LDK5" s="58"/>
      <c r="LDM5" s="58"/>
      <c r="LDO5" s="58"/>
      <c r="LDQ5" s="58"/>
      <c r="LDS5" s="58"/>
      <c r="LDU5" s="58"/>
      <c r="LDW5" s="58"/>
      <c r="LDY5" s="58"/>
      <c r="LEA5" s="58"/>
      <c r="LEC5" s="58"/>
      <c r="LEE5" s="58"/>
      <c r="LEG5" s="58"/>
      <c r="LEI5" s="58"/>
      <c r="LEK5" s="58"/>
      <c r="LEM5" s="58"/>
      <c r="LEO5" s="58"/>
      <c r="LEQ5" s="58"/>
      <c r="LES5" s="58"/>
      <c r="LEU5" s="58"/>
      <c r="LEW5" s="58"/>
      <c r="LEY5" s="58"/>
      <c r="LFA5" s="58"/>
      <c r="LFC5" s="58"/>
      <c r="LFE5" s="58"/>
      <c r="LFG5" s="58"/>
      <c r="LFI5" s="58"/>
      <c r="LFK5" s="58"/>
      <c r="LFM5" s="58"/>
      <c r="LFO5" s="58"/>
      <c r="LFQ5" s="58"/>
      <c r="LFS5" s="58"/>
      <c r="LFU5" s="58"/>
      <c r="LFW5" s="58"/>
      <c r="LFY5" s="58"/>
      <c r="LGA5" s="58"/>
      <c r="LGC5" s="58"/>
      <c r="LGE5" s="58"/>
      <c r="LGG5" s="58"/>
      <c r="LGI5" s="58"/>
      <c r="LGK5" s="58"/>
      <c r="LGM5" s="58"/>
      <c r="LGO5" s="58"/>
      <c r="LGQ5" s="58"/>
      <c r="LGS5" s="58"/>
      <c r="LGU5" s="58"/>
      <c r="LGW5" s="58"/>
      <c r="LGY5" s="58"/>
      <c r="LHA5" s="58"/>
      <c r="LHC5" s="58"/>
      <c r="LHE5" s="58"/>
      <c r="LHG5" s="58"/>
      <c r="LHI5" s="58"/>
      <c r="LHK5" s="58"/>
      <c r="LHM5" s="58"/>
      <c r="LHO5" s="58"/>
      <c r="LHQ5" s="58"/>
      <c r="LHS5" s="58"/>
      <c r="LHU5" s="58"/>
      <c r="LHW5" s="58"/>
      <c r="LHY5" s="58"/>
      <c r="LIA5" s="58"/>
      <c r="LIC5" s="58"/>
      <c r="LIE5" s="58"/>
      <c r="LIG5" s="58"/>
      <c r="LII5" s="58"/>
      <c r="LIK5" s="58"/>
      <c r="LIM5" s="58"/>
      <c r="LIO5" s="58"/>
      <c r="LIQ5" s="58"/>
      <c r="LIS5" s="58"/>
      <c r="LIU5" s="58"/>
      <c r="LIW5" s="58"/>
      <c r="LIY5" s="58"/>
      <c r="LJA5" s="58"/>
      <c r="LJC5" s="58"/>
      <c r="LJE5" s="58"/>
      <c r="LJG5" s="58"/>
      <c r="LJI5" s="58"/>
      <c r="LJK5" s="58"/>
      <c r="LJM5" s="58"/>
      <c r="LJO5" s="58"/>
      <c r="LJQ5" s="58"/>
      <c r="LJS5" s="58"/>
      <c r="LJU5" s="58"/>
      <c r="LJW5" s="58"/>
      <c r="LJY5" s="58"/>
      <c r="LKA5" s="58"/>
      <c r="LKC5" s="58"/>
      <c r="LKE5" s="58"/>
      <c r="LKG5" s="58"/>
      <c r="LKI5" s="58"/>
      <c r="LKK5" s="58"/>
      <c r="LKM5" s="58"/>
      <c r="LKO5" s="58"/>
      <c r="LKQ5" s="58"/>
      <c r="LKS5" s="58"/>
      <c r="LKU5" s="58"/>
      <c r="LKW5" s="58"/>
      <c r="LKY5" s="58"/>
      <c r="LLA5" s="58"/>
      <c r="LLC5" s="58"/>
      <c r="LLE5" s="58"/>
      <c r="LLG5" s="58"/>
      <c r="LLI5" s="58"/>
      <c r="LLK5" s="58"/>
      <c r="LLM5" s="58"/>
      <c r="LLO5" s="58"/>
      <c r="LLQ5" s="58"/>
      <c r="LLS5" s="58"/>
      <c r="LLU5" s="58"/>
      <c r="LLW5" s="58"/>
      <c r="LLY5" s="58"/>
      <c r="LMA5" s="58"/>
      <c r="LMC5" s="58"/>
      <c r="LME5" s="58"/>
      <c r="LMG5" s="58"/>
      <c r="LMI5" s="58"/>
      <c r="LMK5" s="58"/>
      <c r="LMM5" s="58"/>
      <c r="LMO5" s="58"/>
      <c r="LMQ5" s="58"/>
      <c r="LMS5" s="58"/>
      <c r="LMU5" s="58"/>
      <c r="LMW5" s="58"/>
      <c r="LMY5" s="58"/>
      <c r="LNA5" s="58"/>
      <c r="LNC5" s="58"/>
      <c r="LNE5" s="58"/>
      <c r="LNG5" s="58"/>
      <c r="LNI5" s="58"/>
      <c r="LNK5" s="58"/>
      <c r="LNM5" s="58"/>
      <c r="LNO5" s="58"/>
      <c r="LNQ5" s="58"/>
      <c r="LNS5" s="58"/>
      <c r="LNU5" s="58"/>
      <c r="LNW5" s="58"/>
      <c r="LNY5" s="58"/>
      <c r="LOA5" s="58"/>
      <c r="LOC5" s="58"/>
      <c r="LOE5" s="58"/>
      <c r="LOG5" s="58"/>
      <c r="LOI5" s="58"/>
      <c r="LOK5" s="58"/>
      <c r="LOM5" s="58"/>
      <c r="LOO5" s="58"/>
      <c r="LOQ5" s="58"/>
      <c r="LOS5" s="58"/>
      <c r="LOU5" s="58"/>
      <c r="LOW5" s="58"/>
      <c r="LOY5" s="58"/>
      <c r="LPA5" s="58"/>
      <c r="LPC5" s="58"/>
      <c r="LPE5" s="58"/>
      <c r="LPG5" s="58"/>
      <c r="LPI5" s="58"/>
      <c r="LPK5" s="58"/>
      <c r="LPM5" s="58"/>
      <c r="LPO5" s="58"/>
      <c r="LPQ5" s="58"/>
      <c r="LPS5" s="58"/>
      <c r="LPU5" s="58"/>
      <c r="LPW5" s="58"/>
      <c r="LPY5" s="58"/>
      <c r="LQA5" s="58"/>
      <c r="LQC5" s="58"/>
      <c r="LQE5" s="58"/>
      <c r="LQG5" s="58"/>
      <c r="LQI5" s="58"/>
      <c r="LQK5" s="58"/>
      <c r="LQM5" s="58"/>
      <c r="LQO5" s="58"/>
      <c r="LQQ5" s="58"/>
      <c r="LQS5" s="58"/>
      <c r="LQU5" s="58"/>
      <c r="LQW5" s="58"/>
      <c r="LQY5" s="58"/>
      <c r="LRA5" s="58"/>
      <c r="LRC5" s="58"/>
      <c r="LRE5" s="58"/>
      <c r="LRG5" s="58"/>
      <c r="LRI5" s="58"/>
      <c r="LRK5" s="58"/>
      <c r="LRM5" s="58"/>
      <c r="LRO5" s="58"/>
      <c r="LRQ5" s="58"/>
      <c r="LRS5" s="58"/>
      <c r="LRU5" s="58"/>
      <c r="LRW5" s="58"/>
      <c r="LRY5" s="58"/>
      <c r="LSA5" s="58"/>
      <c r="LSC5" s="58"/>
      <c r="LSE5" s="58"/>
      <c r="LSG5" s="58"/>
      <c r="LSI5" s="58"/>
      <c r="LSK5" s="58"/>
      <c r="LSM5" s="58"/>
      <c r="LSO5" s="58"/>
      <c r="LSQ5" s="58"/>
      <c r="LSS5" s="58"/>
      <c r="LSU5" s="58"/>
      <c r="LSW5" s="58"/>
      <c r="LSY5" s="58"/>
      <c r="LTA5" s="58"/>
      <c r="LTC5" s="58"/>
      <c r="LTE5" s="58"/>
      <c r="LTG5" s="58"/>
      <c r="LTI5" s="58"/>
      <c r="LTK5" s="58"/>
      <c r="LTM5" s="58"/>
      <c r="LTO5" s="58"/>
      <c r="LTQ5" s="58"/>
      <c r="LTS5" s="58"/>
      <c r="LTU5" s="58"/>
      <c r="LTW5" s="58"/>
      <c r="LTY5" s="58"/>
      <c r="LUA5" s="58"/>
      <c r="LUC5" s="58"/>
      <c r="LUE5" s="58"/>
      <c r="LUG5" s="58"/>
      <c r="LUI5" s="58"/>
      <c r="LUK5" s="58"/>
      <c r="LUM5" s="58"/>
      <c r="LUO5" s="58"/>
      <c r="LUQ5" s="58"/>
      <c r="LUS5" s="58"/>
      <c r="LUU5" s="58"/>
      <c r="LUW5" s="58"/>
      <c r="LUY5" s="58"/>
      <c r="LVA5" s="58"/>
      <c r="LVC5" s="58"/>
      <c r="LVE5" s="58"/>
      <c r="LVG5" s="58"/>
      <c r="LVI5" s="58"/>
      <c r="LVK5" s="58"/>
      <c r="LVM5" s="58"/>
      <c r="LVO5" s="58"/>
      <c r="LVQ5" s="58"/>
      <c r="LVS5" s="58"/>
      <c r="LVU5" s="58"/>
      <c r="LVW5" s="58"/>
      <c r="LVY5" s="58"/>
      <c r="LWA5" s="58"/>
      <c r="LWC5" s="58"/>
      <c r="LWE5" s="58"/>
      <c r="LWG5" s="58"/>
      <c r="LWI5" s="58"/>
      <c r="LWK5" s="58"/>
      <c r="LWM5" s="58"/>
      <c r="LWO5" s="58"/>
      <c r="LWQ5" s="58"/>
      <c r="LWS5" s="58"/>
      <c r="LWU5" s="58"/>
      <c r="LWW5" s="58"/>
      <c r="LWY5" s="58"/>
      <c r="LXA5" s="58"/>
      <c r="LXC5" s="58"/>
      <c r="LXE5" s="58"/>
      <c r="LXG5" s="58"/>
      <c r="LXI5" s="58"/>
      <c r="LXK5" s="58"/>
      <c r="LXM5" s="58"/>
      <c r="LXO5" s="58"/>
      <c r="LXQ5" s="58"/>
      <c r="LXS5" s="58"/>
      <c r="LXU5" s="58"/>
      <c r="LXW5" s="58"/>
      <c r="LXY5" s="58"/>
      <c r="LYA5" s="58"/>
      <c r="LYC5" s="58"/>
      <c r="LYE5" s="58"/>
      <c r="LYG5" s="58"/>
      <c r="LYI5" s="58"/>
      <c r="LYK5" s="58"/>
      <c r="LYM5" s="58"/>
      <c r="LYO5" s="58"/>
      <c r="LYQ5" s="58"/>
      <c r="LYS5" s="58"/>
      <c r="LYU5" s="58"/>
      <c r="LYW5" s="58"/>
      <c r="LYY5" s="58"/>
      <c r="LZA5" s="58"/>
      <c r="LZC5" s="58"/>
      <c r="LZE5" s="58"/>
      <c r="LZG5" s="58"/>
      <c r="LZI5" s="58"/>
      <c r="LZK5" s="58"/>
      <c r="LZM5" s="58"/>
      <c r="LZO5" s="58"/>
      <c r="LZQ5" s="58"/>
      <c r="LZS5" s="58"/>
      <c r="LZU5" s="58"/>
      <c r="LZW5" s="58"/>
      <c r="LZY5" s="58"/>
      <c r="MAA5" s="58"/>
      <c r="MAC5" s="58"/>
      <c r="MAE5" s="58"/>
      <c r="MAG5" s="58"/>
      <c r="MAI5" s="58"/>
      <c r="MAK5" s="58"/>
      <c r="MAM5" s="58"/>
      <c r="MAO5" s="58"/>
      <c r="MAQ5" s="58"/>
      <c r="MAS5" s="58"/>
      <c r="MAU5" s="58"/>
      <c r="MAW5" s="58"/>
      <c r="MAY5" s="58"/>
      <c r="MBA5" s="58"/>
      <c r="MBC5" s="58"/>
      <c r="MBE5" s="58"/>
      <c r="MBG5" s="58"/>
      <c r="MBI5" s="58"/>
      <c r="MBK5" s="58"/>
      <c r="MBM5" s="58"/>
      <c r="MBO5" s="58"/>
      <c r="MBQ5" s="58"/>
      <c r="MBS5" s="58"/>
      <c r="MBU5" s="58"/>
      <c r="MBW5" s="58"/>
      <c r="MBY5" s="58"/>
      <c r="MCA5" s="58"/>
      <c r="MCC5" s="58"/>
      <c r="MCE5" s="58"/>
      <c r="MCG5" s="58"/>
      <c r="MCI5" s="58"/>
      <c r="MCK5" s="58"/>
      <c r="MCM5" s="58"/>
      <c r="MCO5" s="58"/>
      <c r="MCQ5" s="58"/>
      <c r="MCS5" s="58"/>
      <c r="MCU5" s="58"/>
      <c r="MCW5" s="58"/>
      <c r="MCY5" s="58"/>
      <c r="MDA5" s="58"/>
      <c r="MDC5" s="58"/>
      <c r="MDE5" s="58"/>
      <c r="MDG5" s="58"/>
      <c r="MDI5" s="58"/>
      <c r="MDK5" s="58"/>
      <c r="MDM5" s="58"/>
      <c r="MDO5" s="58"/>
      <c r="MDQ5" s="58"/>
      <c r="MDS5" s="58"/>
      <c r="MDU5" s="58"/>
      <c r="MDW5" s="58"/>
      <c r="MDY5" s="58"/>
      <c r="MEA5" s="58"/>
      <c r="MEC5" s="58"/>
      <c r="MEE5" s="58"/>
      <c r="MEG5" s="58"/>
      <c r="MEI5" s="58"/>
      <c r="MEK5" s="58"/>
      <c r="MEM5" s="58"/>
      <c r="MEO5" s="58"/>
      <c r="MEQ5" s="58"/>
      <c r="MES5" s="58"/>
      <c r="MEU5" s="58"/>
      <c r="MEW5" s="58"/>
      <c r="MEY5" s="58"/>
      <c r="MFA5" s="58"/>
      <c r="MFC5" s="58"/>
      <c r="MFE5" s="58"/>
      <c r="MFG5" s="58"/>
      <c r="MFI5" s="58"/>
      <c r="MFK5" s="58"/>
      <c r="MFM5" s="58"/>
      <c r="MFO5" s="58"/>
      <c r="MFQ5" s="58"/>
      <c r="MFS5" s="58"/>
      <c r="MFU5" s="58"/>
      <c r="MFW5" s="58"/>
      <c r="MFY5" s="58"/>
      <c r="MGA5" s="58"/>
      <c r="MGC5" s="58"/>
      <c r="MGE5" s="58"/>
      <c r="MGG5" s="58"/>
      <c r="MGI5" s="58"/>
      <c r="MGK5" s="58"/>
      <c r="MGM5" s="58"/>
      <c r="MGO5" s="58"/>
      <c r="MGQ5" s="58"/>
      <c r="MGS5" s="58"/>
      <c r="MGU5" s="58"/>
      <c r="MGW5" s="58"/>
      <c r="MGY5" s="58"/>
      <c r="MHA5" s="58"/>
      <c r="MHC5" s="58"/>
      <c r="MHE5" s="58"/>
      <c r="MHG5" s="58"/>
      <c r="MHI5" s="58"/>
      <c r="MHK5" s="58"/>
      <c r="MHM5" s="58"/>
      <c r="MHO5" s="58"/>
      <c r="MHQ5" s="58"/>
      <c r="MHS5" s="58"/>
      <c r="MHU5" s="58"/>
      <c r="MHW5" s="58"/>
      <c r="MHY5" s="58"/>
      <c r="MIA5" s="58"/>
      <c r="MIC5" s="58"/>
      <c r="MIE5" s="58"/>
      <c r="MIG5" s="58"/>
      <c r="MII5" s="58"/>
      <c r="MIK5" s="58"/>
      <c r="MIM5" s="58"/>
      <c r="MIO5" s="58"/>
      <c r="MIQ5" s="58"/>
      <c r="MIS5" s="58"/>
      <c r="MIU5" s="58"/>
      <c r="MIW5" s="58"/>
      <c r="MIY5" s="58"/>
      <c r="MJA5" s="58"/>
      <c r="MJC5" s="58"/>
      <c r="MJE5" s="58"/>
      <c r="MJG5" s="58"/>
      <c r="MJI5" s="58"/>
      <c r="MJK5" s="58"/>
      <c r="MJM5" s="58"/>
      <c r="MJO5" s="58"/>
      <c r="MJQ5" s="58"/>
      <c r="MJS5" s="58"/>
      <c r="MJU5" s="58"/>
      <c r="MJW5" s="58"/>
      <c r="MJY5" s="58"/>
      <c r="MKA5" s="58"/>
      <c r="MKC5" s="58"/>
      <c r="MKE5" s="58"/>
      <c r="MKG5" s="58"/>
      <c r="MKI5" s="58"/>
      <c r="MKK5" s="58"/>
      <c r="MKM5" s="58"/>
      <c r="MKO5" s="58"/>
      <c r="MKQ5" s="58"/>
      <c r="MKS5" s="58"/>
      <c r="MKU5" s="58"/>
      <c r="MKW5" s="58"/>
      <c r="MKY5" s="58"/>
      <c r="MLA5" s="58"/>
      <c r="MLC5" s="58"/>
      <c r="MLE5" s="58"/>
      <c r="MLG5" s="58"/>
      <c r="MLI5" s="58"/>
      <c r="MLK5" s="58"/>
      <c r="MLM5" s="58"/>
      <c r="MLO5" s="58"/>
      <c r="MLQ5" s="58"/>
      <c r="MLS5" s="58"/>
      <c r="MLU5" s="58"/>
      <c r="MLW5" s="58"/>
      <c r="MLY5" s="58"/>
      <c r="MMA5" s="58"/>
      <c r="MMC5" s="58"/>
      <c r="MME5" s="58"/>
      <c r="MMG5" s="58"/>
      <c r="MMI5" s="58"/>
      <c r="MMK5" s="58"/>
      <c r="MMM5" s="58"/>
      <c r="MMO5" s="58"/>
      <c r="MMQ5" s="58"/>
      <c r="MMS5" s="58"/>
      <c r="MMU5" s="58"/>
      <c r="MMW5" s="58"/>
      <c r="MMY5" s="58"/>
      <c r="MNA5" s="58"/>
      <c r="MNC5" s="58"/>
      <c r="MNE5" s="58"/>
      <c r="MNG5" s="58"/>
      <c r="MNI5" s="58"/>
      <c r="MNK5" s="58"/>
      <c r="MNM5" s="58"/>
      <c r="MNO5" s="58"/>
      <c r="MNQ5" s="58"/>
      <c r="MNS5" s="58"/>
      <c r="MNU5" s="58"/>
      <c r="MNW5" s="58"/>
      <c r="MNY5" s="58"/>
      <c r="MOA5" s="58"/>
      <c r="MOC5" s="58"/>
      <c r="MOE5" s="58"/>
      <c r="MOG5" s="58"/>
      <c r="MOI5" s="58"/>
      <c r="MOK5" s="58"/>
      <c r="MOM5" s="58"/>
      <c r="MOO5" s="58"/>
      <c r="MOQ5" s="58"/>
      <c r="MOS5" s="58"/>
      <c r="MOU5" s="58"/>
      <c r="MOW5" s="58"/>
      <c r="MOY5" s="58"/>
      <c r="MPA5" s="58"/>
      <c r="MPC5" s="58"/>
      <c r="MPE5" s="58"/>
      <c r="MPG5" s="58"/>
      <c r="MPI5" s="58"/>
      <c r="MPK5" s="58"/>
      <c r="MPM5" s="58"/>
      <c r="MPO5" s="58"/>
      <c r="MPQ5" s="58"/>
      <c r="MPS5" s="58"/>
      <c r="MPU5" s="58"/>
      <c r="MPW5" s="58"/>
      <c r="MPY5" s="58"/>
      <c r="MQA5" s="58"/>
      <c r="MQC5" s="58"/>
      <c r="MQE5" s="58"/>
      <c r="MQG5" s="58"/>
      <c r="MQI5" s="58"/>
      <c r="MQK5" s="58"/>
      <c r="MQM5" s="58"/>
      <c r="MQO5" s="58"/>
      <c r="MQQ5" s="58"/>
      <c r="MQS5" s="58"/>
      <c r="MQU5" s="58"/>
      <c r="MQW5" s="58"/>
      <c r="MQY5" s="58"/>
      <c r="MRA5" s="58"/>
      <c r="MRC5" s="58"/>
      <c r="MRE5" s="58"/>
      <c r="MRG5" s="58"/>
      <c r="MRI5" s="58"/>
      <c r="MRK5" s="58"/>
      <c r="MRM5" s="58"/>
      <c r="MRO5" s="58"/>
      <c r="MRQ5" s="58"/>
      <c r="MRS5" s="58"/>
      <c r="MRU5" s="58"/>
      <c r="MRW5" s="58"/>
      <c r="MRY5" s="58"/>
      <c r="MSA5" s="58"/>
      <c r="MSC5" s="58"/>
      <c r="MSE5" s="58"/>
      <c r="MSG5" s="58"/>
      <c r="MSI5" s="58"/>
      <c r="MSK5" s="58"/>
      <c r="MSM5" s="58"/>
      <c r="MSO5" s="58"/>
      <c r="MSQ5" s="58"/>
      <c r="MSS5" s="58"/>
      <c r="MSU5" s="58"/>
      <c r="MSW5" s="58"/>
      <c r="MSY5" s="58"/>
      <c r="MTA5" s="58"/>
      <c r="MTC5" s="58"/>
      <c r="MTE5" s="58"/>
      <c r="MTG5" s="58"/>
      <c r="MTI5" s="58"/>
      <c r="MTK5" s="58"/>
      <c r="MTM5" s="58"/>
      <c r="MTO5" s="58"/>
      <c r="MTQ5" s="58"/>
      <c r="MTS5" s="58"/>
      <c r="MTU5" s="58"/>
      <c r="MTW5" s="58"/>
      <c r="MTY5" s="58"/>
      <c r="MUA5" s="58"/>
      <c r="MUC5" s="58"/>
      <c r="MUE5" s="58"/>
      <c r="MUG5" s="58"/>
      <c r="MUI5" s="58"/>
      <c r="MUK5" s="58"/>
      <c r="MUM5" s="58"/>
      <c r="MUO5" s="58"/>
      <c r="MUQ5" s="58"/>
      <c r="MUS5" s="58"/>
      <c r="MUU5" s="58"/>
      <c r="MUW5" s="58"/>
      <c r="MUY5" s="58"/>
      <c r="MVA5" s="58"/>
      <c r="MVC5" s="58"/>
      <c r="MVE5" s="58"/>
      <c r="MVG5" s="58"/>
      <c r="MVI5" s="58"/>
      <c r="MVK5" s="58"/>
      <c r="MVM5" s="58"/>
      <c r="MVO5" s="58"/>
      <c r="MVQ5" s="58"/>
      <c r="MVS5" s="58"/>
      <c r="MVU5" s="58"/>
      <c r="MVW5" s="58"/>
      <c r="MVY5" s="58"/>
      <c r="MWA5" s="58"/>
      <c r="MWC5" s="58"/>
      <c r="MWE5" s="58"/>
      <c r="MWG5" s="58"/>
      <c r="MWI5" s="58"/>
      <c r="MWK5" s="58"/>
      <c r="MWM5" s="58"/>
      <c r="MWO5" s="58"/>
      <c r="MWQ5" s="58"/>
      <c r="MWS5" s="58"/>
      <c r="MWU5" s="58"/>
      <c r="MWW5" s="58"/>
      <c r="MWY5" s="58"/>
      <c r="MXA5" s="58"/>
      <c r="MXC5" s="58"/>
      <c r="MXE5" s="58"/>
      <c r="MXG5" s="58"/>
      <c r="MXI5" s="58"/>
      <c r="MXK5" s="58"/>
      <c r="MXM5" s="58"/>
      <c r="MXO5" s="58"/>
      <c r="MXQ5" s="58"/>
      <c r="MXS5" s="58"/>
      <c r="MXU5" s="58"/>
      <c r="MXW5" s="58"/>
      <c r="MXY5" s="58"/>
      <c r="MYA5" s="58"/>
      <c r="MYC5" s="58"/>
      <c r="MYE5" s="58"/>
      <c r="MYG5" s="58"/>
      <c r="MYI5" s="58"/>
      <c r="MYK5" s="58"/>
      <c r="MYM5" s="58"/>
      <c r="MYO5" s="58"/>
      <c r="MYQ5" s="58"/>
      <c r="MYS5" s="58"/>
      <c r="MYU5" s="58"/>
      <c r="MYW5" s="58"/>
      <c r="MYY5" s="58"/>
      <c r="MZA5" s="58"/>
      <c r="MZC5" s="58"/>
      <c r="MZE5" s="58"/>
      <c r="MZG5" s="58"/>
      <c r="MZI5" s="58"/>
      <c r="MZK5" s="58"/>
      <c r="MZM5" s="58"/>
      <c r="MZO5" s="58"/>
      <c r="MZQ5" s="58"/>
      <c r="MZS5" s="58"/>
      <c r="MZU5" s="58"/>
      <c r="MZW5" s="58"/>
      <c r="MZY5" s="58"/>
      <c r="NAA5" s="58"/>
      <c r="NAC5" s="58"/>
      <c r="NAE5" s="58"/>
      <c r="NAG5" s="58"/>
      <c r="NAI5" s="58"/>
      <c r="NAK5" s="58"/>
      <c r="NAM5" s="58"/>
      <c r="NAO5" s="58"/>
      <c r="NAQ5" s="58"/>
      <c r="NAS5" s="58"/>
      <c r="NAU5" s="58"/>
      <c r="NAW5" s="58"/>
      <c r="NAY5" s="58"/>
      <c r="NBA5" s="58"/>
      <c r="NBC5" s="58"/>
      <c r="NBE5" s="58"/>
      <c r="NBG5" s="58"/>
      <c r="NBI5" s="58"/>
      <c r="NBK5" s="58"/>
      <c r="NBM5" s="58"/>
      <c r="NBO5" s="58"/>
      <c r="NBQ5" s="58"/>
      <c r="NBS5" s="58"/>
      <c r="NBU5" s="58"/>
      <c r="NBW5" s="58"/>
      <c r="NBY5" s="58"/>
      <c r="NCA5" s="58"/>
      <c r="NCC5" s="58"/>
      <c r="NCE5" s="58"/>
      <c r="NCG5" s="58"/>
      <c r="NCI5" s="58"/>
      <c r="NCK5" s="58"/>
      <c r="NCM5" s="58"/>
      <c r="NCO5" s="58"/>
      <c r="NCQ5" s="58"/>
      <c r="NCS5" s="58"/>
      <c r="NCU5" s="58"/>
      <c r="NCW5" s="58"/>
      <c r="NCY5" s="58"/>
      <c r="NDA5" s="58"/>
      <c r="NDC5" s="58"/>
      <c r="NDE5" s="58"/>
      <c r="NDG5" s="58"/>
      <c r="NDI5" s="58"/>
      <c r="NDK5" s="58"/>
      <c r="NDM5" s="58"/>
      <c r="NDO5" s="58"/>
      <c r="NDQ5" s="58"/>
      <c r="NDS5" s="58"/>
      <c r="NDU5" s="58"/>
      <c r="NDW5" s="58"/>
      <c r="NDY5" s="58"/>
      <c r="NEA5" s="58"/>
      <c r="NEC5" s="58"/>
      <c r="NEE5" s="58"/>
      <c r="NEG5" s="58"/>
      <c r="NEI5" s="58"/>
      <c r="NEK5" s="58"/>
      <c r="NEM5" s="58"/>
      <c r="NEO5" s="58"/>
      <c r="NEQ5" s="58"/>
      <c r="NES5" s="58"/>
      <c r="NEU5" s="58"/>
      <c r="NEW5" s="58"/>
      <c r="NEY5" s="58"/>
      <c r="NFA5" s="58"/>
      <c r="NFC5" s="58"/>
      <c r="NFE5" s="58"/>
      <c r="NFG5" s="58"/>
      <c r="NFI5" s="58"/>
      <c r="NFK5" s="58"/>
      <c r="NFM5" s="58"/>
      <c r="NFO5" s="58"/>
      <c r="NFQ5" s="58"/>
      <c r="NFS5" s="58"/>
      <c r="NFU5" s="58"/>
      <c r="NFW5" s="58"/>
      <c r="NFY5" s="58"/>
      <c r="NGA5" s="58"/>
      <c r="NGC5" s="58"/>
      <c r="NGE5" s="58"/>
      <c r="NGG5" s="58"/>
      <c r="NGI5" s="58"/>
      <c r="NGK5" s="58"/>
      <c r="NGM5" s="58"/>
      <c r="NGO5" s="58"/>
      <c r="NGQ5" s="58"/>
      <c r="NGS5" s="58"/>
      <c r="NGU5" s="58"/>
      <c r="NGW5" s="58"/>
      <c r="NGY5" s="58"/>
      <c r="NHA5" s="58"/>
      <c r="NHC5" s="58"/>
      <c r="NHE5" s="58"/>
      <c r="NHG5" s="58"/>
      <c r="NHI5" s="58"/>
      <c r="NHK5" s="58"/>
      <c r="NHM5" s="58"/>
      <c r="NHO5" s="58"/>
      <c r="NHQ5" s="58"/>
      <c r="NHS5" s="58"/>
      <c r="NHU5" s="58"/>
      <c r="NHW5" s="58"/>
      <c r="NHY5" s="58"/>
      <c r="NIA5" s="58"/>
      <c r="NIC5" s="58"/>
      <c r="NIE5" s="58"/>
      <c r="NIG5" s="58"/>
      <c r="NII5" s="58"/>
      <c r="NIK5" s="58"/>
      <c r="NIM5" s="58"/>
      <c r="NIO5" s="58"/>
      <c r="NIQ5" s="58"/>
      <c r="NIS5" s="58"/>
      <c r="NIU5" s="58"/>
      <c r="NIW5" s="58"/>
      <c r="NIY5" s="58"/>
      <c r="NJA5" s="58"/>
      <c r="NJC5" s="58"/>
      <c r="NJE5" s="58"/>
      <c r="NJG5" s="58"/>
      <c r="NJI5" s="58"/>
      <c r="NJK5" s="58"/>
      <c r="NJM5" s="58"/>
      <c r="NJO5" s="58"/>
      <c r="NJQ5" s="58"/>
      <c r="NJS5" s="58"/>
      <c r="NJU5" s="58"/>
      <c r="NJW5" s="58"/>
      <c r="NJY5" s="58"/>
      <c r="NKA5" s="58"/>
      <c r="NKC5" s="58"/>
      <c r="NKE5" s="58"/>
      <c r="NKG5" s="58"/>
      <c r="NKI5" s="58"/>
      <c r="NKK5" s="58"/>
      <c r="NKM5" s="58"/>
      <c r="NKO5" s="58"/>
      <c r="NKQ5" s="58"/>
      <c r="NKS5" s="58"/>
      <c r="NKU5" s="58"/>
      <c r="NKW5" s="58"/>
      <c r="NKY5" s="58"/>
      <c r="NLA5" s="58"/>
      <c r="NLC5" s="58"/>
      <c r="NLE5" s="58"/>
      <c r="NLG5" s="58"/>
      <c r="NLI5" s="58"/>
      <c r="NLK5" s="58"/>
      <c r="NLM5" s="58"/>
      <c r="NLO5" s="58"/>
      <c r="NLQ5" s="58"/>
      <c r="NLS5" s="58"/>
      <c r="NLU5" s="58"/>
      <c r="NLW5" s="58"/>
      <c r="NLY5" s="58"/>
      <c r="NMA5" s="58"/>
      <c r="NMC5" s="58"/>
      <c r="NME5" s="58"/>
      <c r="NMG5" s="58"/>
      <c r="NMI5" s="58"/>
      <c r="NMK5" s="58"/>
      <c r="NMM5" s="58"/>
      <c r="NMO5" s="58"/>
      <c r="NMQ5" s="58"/>
      <c r="NMS5" s="58"/>
      <c r="NMU5" s="58"/>
      <c r="NMW5" s="58"/>
      <c r="NMY5" s="58"/>
      <c r="NNA5" s="58"/>
      <c r="NNC5" s="58"/>
      <c r="NNE5" s="58"/>
      <c r="NNG5" s="58"/>
      <c r="NNI5" s="58"/>
      <c r="NNK5" s="58"/>
      <c r="NNM5" s="58"/>
      <c r="NNO5" s="58"/>
      <c r="NNQ5" s="58"/>
      <c r="NNS5" s="58"/>
      <c r="NNU5" s="58"/>
      <c r="NNW5" s="58"/>
      <c r="NNY5" s="58"/>
      <c r="NOA5" s="58"/>
      <c r="NOC5" s="58"/>
      <c r="NOE5" s="58"/>
      <c r="NOG5" s="58"/>
      <c r="NOI5" s="58"/>
      <c r="NOK5" s="58"/>
      <c r="NOM5" s="58"/>
      <c r="NOO5" s="58"/>
      <c r="NOQ5" s="58"/>
      <c r="NOS5" s="58"/>
      <c r="NOU5" s="58"/>
      <c r="NOW5" s="58"/>
      <c r="NOY5" s="58"/>
      <c r="NPA5" s="58"/>
      <c r="NPC5" s="58"/>
      <c r="NPE5" s="58"/>
      <c r="NPG5" s="58"/>
      <c r="NPI5" s="58"/>
      <c r="NPK5" s="58"/>
      <c r="NPM5" s="58"/>
      <c r="NPO5" s="58"/>
      <c r="NPQ5" s="58"/>
      <c r="NPS5" s="58"/>
      <c r="NPU5" s="58"/>
      <c r="NPW5" s="58"/>
      <c r="NPY5" s="58"/>
      <c r="NQA5" s="58"/>
      <c r="NQC5" s="58"/>
      <c r="NQE5" s="58"/>
      <c r="NQG5" s="58"/>
      <c r="NQI5" s="58"/>
      <c r="NQK5" s="58"/>
      <c r="NQM5" s="58"/>
      <c r="NQO5" s="58"/>
      <c r="NQQ5" s="58"/>
      <c r="NQS5" s="58"/>
      <c r="NQU5" s="58"/>
      <c r="NQW5" s="58"/>
      <c r="NQY5" s="58"/>
      <c r="NRA5" s="58"/>
      <c r="NRC5" s="58"/>
      <c r="NRE5" s="58"/>
      <c r="NRG5" s="58"/>
      <c r="NRI5" s="58"/>
      <c r="NRK5" s="58"/>
      <c r="NRM5" s="58"/>
      <c r="NRO5" s="58"/>
      <c r="NRQ5" s="58"/>
      <c r="NRS5" s="58"/>
      <c r="NRU5" s="58"/>
      <c r="NRW5" s="58"/>
      <c r="NRY5" s="58"/>
      <c r="NSA5" s="58"/>
      <c r="NSC5" s="58"/>
      <c r="NSE5" s="58"/>
      <c r="NSG5" s="58"/>
      <c r="NSI5" s="58"/>
      <c r="NSK5" s="58"/>
      <c r="NSM5" s="58"/>
      <c r="NSO5" s="58"/>
      <c r="NSQ5" s="58"/>
      <c r="NSS5" s="58"/>
      <c r="NSU5" s="58"/>
      <c r="NSW5" s="58"/>
      <c r="NSY5" s="58"/>
      <c r="NTA5" s="58"/>
      <c r="NTC5" s="58"/>
      <c r="NTE5" s="58"/>
      <c r="NTG5" s="58"/>
      <c r="NTI5" s="58"/>
      <c r="NTK5" s="58"/>
      <c r="NTM5" s="58"/>
      <c r="NTO5" s="58"/>
      <c r="NTQ5" s="58"/>
      <c r="NTS5" s="58"/>
      <c r="NTU5" s="58"/>
      <c r="NTW5" s="58"/>
      <c r="NTY5" s="58"/>
      <c r="NUA5" s="58"/>
      <c r="NUC5" s="58"/>
      <c r="NUE5" s="58"/>
      <c r="NUG5" s="58"/>
      <c r="NUI5" s="58"/>
      <c r="NUK5" s="58"/>
      <c r="NUM5" s="58"/>
      <c r="NUO5" s="58"/>
      <c r="NUQ5" s="58"/>
      <c r="NUS5" s="58"/>
      <c r="NUU5" s="58"/>
      <c r="NUW5" s="58"/>
      <c r="NUY5" s="58"/>
      <c r="NVA5" s="58"/>
      <c r="NVC5" s="58"/>
      <c r="NVE5" s="58"/>
      <c r="NVG5" s="58"/>
      <c r="NVI5" s="58"/>
      <c r="NVK5" s="58"/>
      <c r="NVM5" s="58"/>
      <c r="NVO5" s="58"/>
      <c r="NVQ5" s="58"/>
      <c r="NVS5" s="58"/>
      <c r="NVU5" s="58"/>
      <c r="NVW5" s="58"/>
      <c r="NVY5" s="58"/>
      <c r="NWA5" s="58"/>
      <c r="NWC5" s="58"/>
      <c r="NWE5" s="58"/>
      <c r="NWG5" s="58"/>
      <c r="NWI5" s="58"/>
      <c r="NWK5" s="58"/>
      <c r="NWM5" s="58"/>
      <c r="NWO5" s="58"/>
      <c r="NWQ5" s="58"/>
      <c r="NWS5" s="58"/>
      <c r="NWU5" s="58"/>
      <c r="NWW5" s="58"/>
      <c r="NWY5" s="58"/>
      <c r="NXA5" s="58"/>
      <c r="NXC5" s="58"/>
      <c r="NXE5" s="58"/>
      <c r="NXG5" s="58"/>
      <c r="NXI5" s="58"/>
      <c r="NXK5" s="58"/>
      <c r="NXM5" s="58"/>
      <c r="NXO5" s="58"/>
      <c r="NXQ5" s="58"/>
      <c r="NXS5" s="58"/>
      <c r="NXU5" s="58"/>
      <c r="NXW5" s="58"/>
      <c r="NXY5" s="58"/>
      <c r="NYA5" s="58"/>
      <c r="NYC5" s="58"/>
      <c r="NYE5" s="58"/>
      <c r="NYG5" s="58"/>
      <c r="NYI5" s="58"/>
      <c r="NYK5" s="58"/>
      <c r="NYM5" s="58"/>
      <c r="NYO5" s="58"/>
      <c r="NYQ5" s="58"/>
      <c r="NYS5" s="58"/>
      <c r="NYU5" s="58"/>
      <c r="NYW5" s="58"/>
      <c r="NYY5" s="58"/>
      <c r="NZA5" s="58"/>
      <c r="NZC5" s="58"/>
      <c r="NZE5" s="58"/>
      <c r="NZG5" s="58"/>
      <c r="NZI5" s="58"/>
      <c r="NZK5" s="58"/>
      <c r="NZM5" s="58"/>
      <c r="NZO5" s="58"/>
      <c r="NZQ5" s="58"/>
      <c r="NZS5" s="58"/>
      <c r="NZU5" s="58"/>
      <c r="NZW5" s="58"/>
      <c r="NZY5" s="58"/>
      <c r="OAA5" s="58"/>
      <c r="OAC5" s="58"/>
      <c r="OAE5" s="58"/>
      <c r="OAG5" s="58"/>
      <c r="OAI5" s="58"/>
      <c r="OAK5" s="58"/>
      <c r="OAM5" s="58"/>
      <c r="OAO5" s="58"/>
      <c r="OAQ5" s="58"/>
      <c r="OAS5" s="58"/>
      <c r="OAU5" s="58"/>
      <c r="OAW5" s="58"/>
      <c r="OAY5" s="58"/>
      <c r="OBA5" s="58"/>
      <c r="OBC5" s="58"/>
      <c r="OBE5" s="58"/>
      <c r="OBG5" s="58"/>
      <c r="OBI5" s="58"/>
      <c r="OBK5" s="58"/>
      <c r="OBM5" s="58"/>
      <c r="OBO5" s="58"/>
      <c r="OBQ5" s="58"/>
      <c r="OBS5" s="58"/>
      <c r="OBU5" s="58"/>
      <c r="OBW5" s="58"/>
      <c r="OBY5" s="58"/>
      <c r="OCA5" s="58"/>
      <c r="OCC5" s="58"/>
      <c r="OCE5" s="58"/>
      <c r="OCG5" s="58"/>
      <c r="OCI5" s="58"/>
      <c r="OCK5" s="58"/>
      <c r="OCM5" s="58"/>
      <c r="OCO5" s="58"/>
      <c r="OCQ5" s="58"/>
      <c r="OCS5" s="58"/>
      <c r="OCU5" s="58"/>
      <c r="OCW5" s="58"/>
      <c r="OCY5" s="58"/>
      <c r="ODA5" s="58"/>
      <c r="ODC5" s="58"/>
      <c r="ODE5" s="58"/>
      <c r="ODG5" s="58"/>
      <c r="ODI5" s="58"/>
      <c r="ODK5" s="58"/>
      <c r="ODM5" s="58"/>
      <c r="ODO5" s="58"/>
      <c r="ODQ5" s="58"/>
      <c r="ODS5" s="58"/>
      <c r="ODU5" s="58"/>
      <c r="ODW5" s="58"/>
      <c r="ODY5" s="58"/>
      <c r="OEA5" s="58"/>
      <c r="OEC5" s="58"/>
      <c r="OEE5" s="58"/>
      <c r="OEG5" s="58"/>
      <c r="OEI5" s="58"/>
      <c r="OEK5" s="58"/>
      <c r="OEM5" s="58"/>
      <c r="OEO5" s="58"/>
      <c r="OEQ5" s="58"/>
      <c r="OES5" s="58"/>
      <c r="OEU5" s="58"/>
      <c r="OEW5" s="58"/>
      <c r="OEY5" s="58"/>
      <c r="OFA5" s="58"/>
      <c r="OFC5" s="58"/>
      <c r="OFE5" s="58"/>
      <c r="OFG5" s="58"/>
      <c r="OFI5" s="58"/>
      <c r="OFK5" s="58"/>
      <c r="OFM5" s="58"/>
      <c r="OFO5" s="58"/>
      <c r="OFQ5" s="58"/>
      <c r="OFS5" s="58"/>
      <c r="OFU5" s="58"/>
      <c r="OFW5" s="58"/>
      <c r="OFY5" s="58"/>
      <c r="OGA5" s="58"/>
      <c r="OGC5" s="58"/>
      <c r="OGE5" s="58"/>
      <c r="OGG5" s="58"/>
      <c r="OGI5" s="58"/>
      <c r="OGK5" s="58"/>
      <c r="OGM5" s="58"/>
      <c r="OGO5" s="58"/>
      <c r="OGQ5" s="58"/>
      <c r="OGS5" s="58"/>
      <c r="OGU5" s="58"/>
      <c r="OGW5" s="58"/>
      <c r="OGY5" s="58"/>
      <c r="OHA5" s="58"/>
      <c r="OHC5" s="58"/>
      <c r="OHE5" s="58"/>
      <c r="OHG5" s="58"/>
      <c r="OHI5" s="58"/>
      <c r="OHK5" s="58"/>
      <c r="OHM5" s="58"/>
      <c r="OHO5" s="58"/>
      <c r="OHQ5" s="58"/>
      <c r="OHS5" s="58"/>
      <c r="OHU5" s="58"/>
      <c r="OHW5" s="58"/>
      <c r="OHY5" s="58"/>
      <c r="OIA5" s="58"/>
      <c r="OIC5" s="58"/>
      <c r="OIE5" s="58"/>
      <c r="OIG5" s="58"/>
      <c r="OII5" s="58"/>
      <c r="OIK5" s="58"/>
      <c r="OIM5" s="58"/>
      <c r="OIO5" s="58"/>
      <c r="OIQ5" s="58"/>
      <c r="OIS5" s="58"/>
      <c r="OIU5" s="58"/>
      <c r="OIW5" s="58"/>
      <c r="OIY5" s="58"/>
      <c r="OJA5" s="58"/>
      <c r="OJC5" s="58"/>
      <c r="OJE5" s="58"/>
      <c r="OJG5" s="58"/>
      <c r="OJI5" s="58"/>
      <c r="OJK5" s="58"/>
      <c r="OJM5" s="58"/>
      <c r="OJO5" s="58"/>
      <c r="OJQ5" s="58"/>
      <c r="OJS5" s="58"/>
      <c r="OJU5" s="58"/>
      <c r="OJW5" s="58"/>
      <c r="OJY5" s="58"/>
      <c r="OKA5" s="58"/>
      <c r="OKC5" s="58"/>
      <c r="OKE5" s="58"/>
      <c r="OKG5" s="58"/>
      <c r="OKI5" s="58"/>
      <c r="OKK5" s="58"/>
      <c r="OKM5" s="58"/>
      <c r="OKO5" s="58"/>
      <c r="OKQ5" s="58"/>
      <c r="OKS5" s="58"/>
      <c r="OKU5" s="58"/>
      <c r="OKW5" s="58"/>
      <c r="OKY5" s="58"/>
      <c r="OLA5" s="58"/>
      <c r="OLC5" s="58"/>
      <c r="OLE5" s="58"/>
      <c r="OLG5" s="58"/>
      <c r="OLI5" s="58"/>
      <c r="OLK5" s="58"/>
      <c r="OLM5" s="58"/>
      <c r="OLO5" s="58"/>
      <c r="OLQ5" s="58"/>
      <c r="OLS5" s="58"/>
      <c r="OLU5" s="58"/>
      <c r="OLW5" s="58"/>
      <c r="OLY5" s="58"/>
      <c r="OMA5" s="58"/>
      <c r="OMC5" s="58"/>
      <c r="OME5" s="58"/>
      <c r="OMG5" s="58"/>
      <c r="OMI5" s="58"/>
      <c r="OMK5" s="58"/>
      <c r="OMM5" s="58"/>
      <c r="OMO5" s="58"/>
      <c r="OMQ5" s="58"/>
      <c r="OMS5" s="58"/>
      <c r="OMU5" s="58"/>
      <c r="OMW5" s="58"/>
      <c r="OMY5" s="58"/>
      <c r="ONA5" s="58"/>
      <c r="ONC5" s="58"/>
      <c r="ONE5" s="58"/>
      <c r="ONG5" s="58"/>
      <c r="ONI5" s="58"/>
      <c r="ONK5" s="58"/>
      <c r="ONM5" s="58"/>
      <c r="ONO5" s="58"/>
      <c r="ONQ5" s="58"/>
      <c r="ONS5" s="58"/>
      <c r="ONU5" s="58"/>
      <c r="ONW5" s="58"/>
      <c r="ONY5" s="58"/>
      <c r="OOA5" s="58"/>
      <c r="OOC5" s="58"/>
      <c r="OOE5" s="58"/>
      <c r="OOG5" s="58"/>
      <c r="OOI5" s="58"/>
      <c r="OOK5" s="58"/>
      <c r="OOM5" s="58"/>
      <c r="OOO5" s="58"/>
      <c r="OOQ5" s="58"/>
      <c r="OOS5" s="58"/>
      <c r="OOU5" s="58"/>
      <c r="OOW5" s="58"/>
      <c r="OOY5" s="58"/>
      <c r="OPA5" s="58"/>
      <c r="OPC5" s="58"/>
      <c r="OPE5" s="58"/>
      <c r="OPG5" s="58"/>
      <c r="OPI5" s="58"/>
      <c r="OPK5" s="58"/>
      <c r="OPM5" s="58"/>
      <c r="OPO5" s="58"/>
      <c r="OPQ5" s="58"/>
      <c r="OPS5" s="58"/>
      <c r="OPU5" s="58"/>
      <c r="OPW5" s="58"/>
      <c r="OPY5" s="58"/>
      <c r="OQA5" s="58"/>
      <c r="OQC5" s="58"/>
      <c r="OQE5" s="58"/>
      <c r="OQG5" s="58"/>
      <c r="OQI5" s="58"/>
      <c r="OQK5" s="58"/>
      <c r="OQM5" s="58"/>
      <c r="OQO5" s="58"/>
      <c r="OQQ5" s="58"/>
      <c r="OQS5" s="58"/>
      <c r="OQU5" s="58"/>
      <c r="OQW5" s="58"/>
      <c r="OQY5" s="58"/>
      <c r="ORA5" s="58"/>
      <c r="ORC5" s="58"/>
      <c r="ORE5" s="58"/>
      <c r="ORG5" s="58"/>
      <c r="ORI5" s="58"/>
      <c r="ORK5" s="58"/>
      <c r="ORM5" s="58"/>
      <c r="ORO5" s="58"/>
      <c r="ORQ5" s="58"/>
      <c r="ORS5" s="58"/>
      <c r="ORU5" s="58"/>
      <c r="ORW5" s="58"/>
      <c r="ORY5" s="58"/>
      <c r="OSA5" s="58"/>
      <c r="OSC5" s="58"/>
      <c r="OSE5" s="58"/>
      <c r="OSG5" s="58"/>
      <c r="OSI5" s="58"/>
      <c r="OSK5" s="58"/>
      <c r="OSM5" s="58"/>
      <c r="OSO5" s="58"/>
      <c r="OSQ5" s="58"/>
      <c r="OSS5" s="58"/>
      <c r="OSU5" s="58"/>
      <c r="OSW5" s="58"/>
      <c r="OSY5" s="58"/>
      <c r="OTA5" s="58"/>
      <c r="OTC5" s="58"/>
      <c r="OTE5" s="58"/>
      <c r="OTG5" s="58"/>
      <c r="OTI5" s="58"/>
      <c r="OTK5" s="58"/>
      <c r="OTM5" s="58"/>
      <c r="OTO5" s="58"/>
      <c r="OTQ5" s="58"/>
      <c r="OTS5" s="58"/>
      <c r="OTU5" s="58"/>
      <c r="OTW5" s="58"/>
      <c r="OTY5" s="58"/>
      <c r="OUA5" s="58"/>
      <c r="OUC5" s="58"/>
      <c r="OUE5" s="58"/>
      <c r="OUG5" s="58"/>
      <c r="OUI5" s="58"/>
      <c r="OUK5" s="58"/>
      <c r="OUM5" s="58"/>
      <c r="OUO5" s="58"/>
      <c r="OUQ5" s="58"/>
      <c r="OUS5" s="58"/>
      <c r="OUU5" s="58"/>
      <c r="OUW5" s="58"/>
      <c r="OUY5" s="58"/>
      <c r="OVA5" s="58"/>
      <c r="OVC5" s="58"/>
      <c r="OVE5" s="58"/>
      <c r="OVG5" s="58"/>
      <c r="OVI5" s="58"/>
      <c r="OVK5" s="58"/>
      <c r="OVM5" s="58"/>
      <c r="OVO5" s="58"/>
      <c r="OVQ5" s="58"/>
      <c r="OVS5" s="58"/>
      <c r="OVU5" s="58"/>
      <c r="OVW5" s="58"/>
      <c r="OVY5" s="58"/>
      <c r="OWA5" s="58"/>
      <c r="OWC5" s="58"/>
      <c r="OWE5" s="58"/>
      <c r="OWG5" s="58"/>
      <c r="OWI5" s="58"/>
      <c r="OWK5" s="58"/>
      <c r="OWM5" s="58"/>
      <c r="OWO5" s="58"/>
      <c r="OWQ5" s="58"/>
      <c r="OWS5" s="58"/>
      <c r="OWU5" s="58"/>
      <c r="OWW5" s="58"/>
      <c r="OWY5" s="58"/>
      <c r="OXA5" s="58"/>
      <c r="OXC5" s="58"/>
      <c r="OXE5" s="58"/>
      <c r="OXG5" s="58"/>
      <c r="OXI5" s="58"/>
      <c r="OXK5" s="58"/>
      <c r="OXM5" s="58"/>
      <c r="OXO5" s="58"/>
      <c r="OXQ5" s="58"/>
      <c r="OXS5" s="58"/>
      <c r="OXU5" s="58"/>
      <c r="OXW5" s="58"/>
      <c r="OXY5" s="58"/>
      <c r="OYA5" s="58"/>
      <c r="OYC5" s="58"/>
      <c r="OYE5" s="58"/>
      <c r="OYG5" s="58"/>
      <c r="OYI5" s="58"/>
      <c r="OYK5" s="58"/>
      <c r="OYM5" s="58"/>
      <c r="OYO5" s="58"/>
      <c r="OYQ5" s="58"/>
      <c r="OYS5" s="58"/>
      <c r="OYU5" s="58"/>
      <c r="OYW5" s="58"/>
      <c r="OYY5" s="58"/>
      <c r="OZA5" s="58"/>
      <c r="OZC5" s="58"/>
      <c r="OZE5" s="58"/>
      <c r="OZG5" s="58"/>
      <c r="OZI5" s="58"/>
      <c r="OZK5" s="58"/>
      <c r="OZM5" s="58"/>
      <c r="OZO5" s="58"/>
      <c r="OZQ5" s="58"/>
      <c r="OZS5" s="58"/>
      <c r="OZU5" s="58"/>
      <c r="OZW5" s="58"/>
      <c r="OZY5" s="58"/>
      <c r="PAA5" s="58"/>
      <c r="PAC5" s="58"/>
      <c r="PAE5" s="58"/>
      <c r="PAG5" s="58"/>
      <c r="PAI5" s="58"/>
      <c r="PAK5" s="58"/>
      <c r="PAM5" s="58"/>
      <c r="PAO5" s="58"/>
      <c r="PAQ5" s="58"/>
      <c r="PAS5" s="58"/>
      <c r="PAU5" s="58"/>
      <c r="PAW5" s="58"/>
      <c r="PAY5" s="58"/>
      <c r="PBA5" s="58"/>
      <c r="PBC5" s="58"/>
      <c r="PBE5" s="58"/>
      <c r="PBG5" s="58"/>
      <c r="PBI5" s="58"/>
      <c r="PBK5" s="58"/>
      <c r="PBM5" s="58"/>
      <c r="PBO5" s="58"/>
      <c r="PBQ5" s="58"/>
      <c r="PBS5" s="58"/>
      <c r="PBU5" s="58"/>
      <c r="PBW5" s="58"/>
      <c r="PBY5" s="58"/>
      <c r="PCA5" s="58"/>
      <c r="PCC5" s="58"/>
      <c r="PCE5" s="58"/>
      <c r="PCG5" s="58"/>
      <c r="PCI5" s="58"/>
      <c r="PCK5" s="58"/>
      <c r="PCM5" s="58"/>
      <c r="PCO5" s="58"/>
      <c r="PCQ5" s="58"/>
      <c r="PCS5" s="58"/>
      <c r="PCU5" s="58"/>
      <c r="PCW5" s="58"/>
      <c r="PCY5" s="58"/>
      <c r="PDA5" s="58"/>
      <c r="PDC5" s="58"/>
      <c r="PDE5" s="58"/>
      <c r="PDG5" s="58"/>
      <c r="PDI5" s="58"/>
      <c r="PDK5" s="58"/>
      <c r="PDM5" s="58"/>
      <c r="PDO5" s="58"/>
      <c r="PDQ5" s="58"/>
      <c r="PDS5" s="58"/>
      <c r="PDU5" s="58"/>
      <c r="PDW5" s="58"/>
      <c r="PDY5" s="58"/>
      <c r="PEA5" s="58"/>
      <c r="PEC5" s="58"/>
      <c r="PEE5" s="58"/>
      <c r="PEG5" s="58"/>
      <c r="PEI5" s="58"/>
      <c r="PEK5" s="58"/>
      <c r="PEM5" s="58"/>
      <c r="PEO5" s="58"/>
      <c r="PEQ5" s="58"/>
      <c r="PES5" s="58"/>
      <c r="PEU5" s="58"/>
      <c r="PEW5" s="58"/>
      <c r="PEY5" s="58"/>
      <c r="PFA5" s="58"/>
      <c r="PFC5" s="58"/>
      <c r="PFE5" s="58"/>
      <c r="PFG5" s="58"/>
      <c r="PFI5" s="58"/>
      <c r="PFK5" s="58"/>
      <c r="PFM5" s="58"/>
      <c r="PFO5" s="58"/>
      <c r="PFQ5" s="58"/>
      <c r="PFS5" s="58"/>
      <c r="PFU5" s="58"/>
      <c r="PFW5" s="58"/>
      <c r="PFY5" s="58"/>
      <c r="PGA5" s="58"/>
      <c r="PGC5" s="58"/>
      <c r="PGE5" s="58"/>
      <c r="PGG5" s="58"/>
      <c r="PGI5" s="58"/>
      <c r="PGK5" s="58"/>
      <c r="PGM5" s="58"/>
      <c r="PGO5" s="58"/>
      <c r="PGQ5" s="58"/>
      <c r="PGS5" s="58"/>
      <c r="PGU5" s="58"/>
      <c r="PGW5" s="58"/>
      <c r="PGY5" s="58"/>
      <c r="PHA5" s="58"/>
      <c r="PHC5" s="58"/>
      <c r="PHE5" s="58"/>
      <c r="PHG5" s="58"/>
      <c r="PHI5" s="58"/>
      <c r="PHK5" s="58"/>
      <c r="PHM5" s="58"/>
      <c r="PHO5" s="58"/>
      <c r="PHQ5" s="58"/>
      <c r="PHS5" s="58"/>
      <c r="PHU5" s="58"/>
      <c r="PHW5" s="58"/>
      <c r="PHY5" s="58"/>
      <c r="PIA5" s="58"/>
      <c r="PIC5" s="58"/>
      <c r="PIE5" s="58"/>
      <c r="PIG5" s="58"/>
      <c r="PII5" s="58"/>
      <c r="PIK5" s="58"/>
      <c r="PIM5" s="58"/>
      <c r="PIO5" s="58"/>
      <c r="PIQ5" s="58"/>
      <c r="PIS5" s="58"/>
      <c r="PIU5" s="58"/>
      <c r="PIW5" s="58"/>
      <c r="PIY5" s="58"/>
      <c r="PJA5" s="58"/>
      <c r="PJC5" s="58"/>
      <c r="PJE5" s="58"/>
      <c r="PJG5" s="58"/>
      <c r="PJI5" s="58"/>
      <c r="PJK5" s="58"/>
      <c r="PJM5" s="58"/>
      <c r="PJO5" s="58"/>
      <c r="PJQ5" s="58"/>
      <c r="PJS5" s="58"/>
      <c r="PJU5" s="58"/>
      <c r="PJW5" s="58"/>
      <c r="PJY5" s="58"/>
      <c r="PKA5" s="58"/>
      <c r="PKC5" s="58"/>
      <c r="PKE5" s="58"/>
      <c r="PKG5" s="58"/>
      <c r="PKI5" s="58"/>
      <c r="PKK5" s="58"/>
      <c r="PKM5" s="58"/>
      <c r="PKO5" s="58"/>
      <c r="PKQ5" s="58"/>
      <c r="PKS5" s="58"/>
      <c r="PKU5" s="58"/>
      <c r="PKW5" s="58"/>
      <c r="PKY5" s="58"/>
      <c r="PLA5" s="58"/>
      <c r="PLC5" s="58"/>
      <c r="PLE5" s="58"/>
      <c r="PLG5" s="58"/>
      <c r="PLI5" s="58"/>
      <c r="PLK5" s="58"/>
      <c r="PLM5" s="58"/>
      <c r="PLO5" s="58"/>
      <c r="PLQ5" s="58"/>
      <c r="PLS5" s="58"/>
      <c r="PLU5" s="58"/>
      <c r="PLW5" s="58"/>
      <c r="PLY5" s="58"/>
      <c r="PMA5" s="58"/>
      <c r="PMC5" s="58"/>
      <c r="PME5" s="58"/>
      <c r="PMG5" s="58"/>
      <c r="PMI5" s="58"/>
      <c r="PMK5" s="58"/>
      <c r="PMM5" s="58"/>
      <c r="PMO5" s="58"/>
      <c r="PMQ5" s="58"/>
      <c r="PMS5" s="58"/>
      <c r="PMU5" s="58"/>
      <c r="PMW5" s="58"/>
      <c r="PMY5" s="58"/>
      <c r="PNA5" s="58"/>
      <c r="PNC5" s="58"/>
      <c r="PNE5" s="58"/>
      <c r="PNG5" s="58"/>
      <c r="PNI5" s="58"/>
      <c r="PNK5" s="58"/>
      <c r="PNM5" s="58"/>
      <c r="PNO5" s="58"/>
      <c r="PNQ5" s="58"/>
      <c r="PNS5" s="58"/>
      <c r="PNU5" s="58"/>
      <c r="PNW5" s="58"/>
      <c r="PNY5" s="58"/>
      <c r="POA5" s="58"/>
      <c r="POC5" s="58"/>
      <c r="POE5" s="58"/>
      <c r="POG5" s="58"/>
      <c r="POI5" s="58"/>
      <c r="POK5" s="58"/>
      <c r="POM5" s="58"/>
      <c r="POO5" s="58"/>
      <c r="POQ5" s="58"/>
      <c r="POS5" s="58"/>
      <c r="POU5" s="58"/>
      <c r="POW5" s="58"/>
      <c r="POY5" s="58"/>
      <c r="PPA5" s="58"/>
      <c r="PPC5" s="58"/>
      <c r="PPE5" s="58"/>
      <c r="PPG5" s="58"/>
      <c r="PPI5" s="58"/>
      <c r="PPK5" s="58"/>
      <c r="PPM5" s="58"/>
      <c r="PPO5" s="58"/>
      <c r="PPQ5" s="58"/>
      <c r="PPS5" s="58"/>
      <c r="PPU5" s="58"/>
      <c r="PPW5" s="58"/>
      <c r="PPY5" s="58"/>
      <c r="PQA5" s="58"/>
      <c r="PQC5" s="58"/>
      <c r="PQE5" s="58"/>
      <c r="PQG5" s="58"/>
      <c r="PQI5" s="58"/>
      <c r="PQK5" s="58"/>
      <c r="PQM5" s="58"/>
      <c r="PQO5" s="58"/>
      <c r="PQQ5" s="58"/>
      <c r="PQS5" s="58"/>
      <c r="PQU5" s="58"/>
      <c r="PQW5" s="58"/>
      <c r="PQY5" s="58"/>
      <c r="PRA5" s="58"/>
      <c r="PRC5" s="58"/>
      <c r="PRE5" s="58"/>
      <c r="PRG5" s="58"/>
      <c r="PRI5" s="58"/>
      <c r="PRK5" s="58"/>
      <c r="PRM5" s="58"/>
      <c r="PRO5" s="58"/>
      <c r="PRQ5" s="58"/>
      <c r="PRS5" s="58"/>
      <c r="PRU5" s="58"/>
      <c r="PRW5" s="58"/>
      <c r="PRY5" s="58"/>
      <c r="PSA5" s="58"/>
      <c r="PSC5" s="58"/>
      <c r="PSE5" s="58"/>
      <c r="PSG5" s="58"/>
      <c r="PSI5" s="58"/>
      <c r="PSK5" s="58"/>
      <c r="PSM5" s="58"/>
      <c r="PSO5" s="58"/>
      <c r="PSQ5" s="58"/>
      <c r="PSS5" s="58"/>
      <c r="PSU5" s="58"/>
      <c r="PSW5" s="58"/>
      <c r="PSY5" s="58"/>
      <c r="PTA5" s="58"/>
      <c r="PTC5" s="58"/>
      <c r="PTE5" s="58"/>
      <c r="PTG5" s="58"/>
      <c r="PTI5" s="58"/>
      <c r="PTK5" s="58"/>
      <c r="PTM5" s="58"/>
      <c r="PTO5" s="58"/>
      <c r="PTQ5" s="58"/>
      <c r="PTS5" s="58"/>
      <c r="PTU5" s="58"/>
      <c r="PTW5" s="58"/>
      <c r="PTY5" s="58"/>
      <c r="PUA5" s="58"/>
      <c r="PUC5" s="58"/>
      <c r="PUE5" s="58"/>
      <c r="PUG5" s="58"/>
      <c r="PUI5" s="58"/>
      <c r="PUK5" s="58"/>
      <c r="PUM5" s="58"/>
      <c r="PUO5" s="58"/>
      <c r="PUQ5" s="58"/>
      <c r="PUS5" s="58"/>
      <c r="PUU5" s="58"/>
      <c r="PUW5" s="58"/>
      <c r="PUY5" s="58"/>
      <c r="PVA5" s="58"/>
      <c r="PVC5" s="58"/>
      <c r="PVE5" s="58"/>
      <c r="PVG5" s="58"/>
      <c r="PVI5" s="58"/>
      <c r="PVK5" s="58"/>
      <c r="PVM5" s="58"/>
      <c r="PVO5" s="58"/>
      <c r="PVQ5" s="58"/>
      <c r="PVS5" s="58"/>
      <c r="PVU5" s="58"/>
      <c r="PVW5" s="58"/>
      <c r="PVY5" s="58"/>
      <c r="PWA5" s="58"/>
      <c r="PWC5" s="58"/>
      <c r="PWE5" s="58"/>
      <c r="PWG5" s="58"/>
      <c r="PWI5" s="58"/>
      <c r="PWK5" s="58"/>
      <c r="PWM5" s="58"/>
      <c r="PWO5" s="58"/>
      <c r="PWQ5" s="58"/>
      <c r="PWS5" s="58"/>
      <c r="PWU5" s="58"/>
      <c r="PWW5" s="58"/>
      <c r="PWY5" s="58"/>
      <c r="PXA5" s="58"/>
      <c r="PXC5" s="58"/>
      <c r="PXE5" s="58"/>
      <c r="PXG5" s="58"/>
      <c r="PXI5" s="58"/>
      <c r="PXK5" s="58"/>
      <c r="PXM5" s="58"/>
      <c r="PXO5" s="58"/>
      <c r="PXQ5" s="58"/>
      <c r="PXS5" s="58"/>
      <c r="PXU5" s="58"/>
      <c r="PXW5" s="58"/>
      <c r="PXY5" s="58"/>
      <c r="PYA5" s="58"/>
      <c r="PYC5" s="58"/>
      <c r="PYE5" s="58"/>
      <c r="PYG5" s="58"/>
      <c r="PYI5" s="58"/>
      <c r="PYK5" s="58"/>
      <c r="PYM5" s="58"/>
      <c r="PYO5" s="58"/>
      <c r="PYQ5" s="58"/>
      <c r="PYS5" s="58"/>
      <c r="PYU5" s="58"/>
      <c r="PYW5" s="58"/>
      <c r="PYY5" s="58"/>
      <c r="PZA5" s="58"/>
      <c r="PZC5" s="58"/>
      <c r="PZE5" s="58"/>
      <c r="PZG5" s="58"/>
      <c r="PZI5" s="58"/>
      <c r="PZK5" s="58"/>
      <c r="PZM5" s="58"/>
      <c r="PZO5" s="58"/>
      <c r="PZQ5" s="58"/>
      <c r="PZS5" s="58"/>
      <c r="PZU5" s="58"/>
      <c r="PZW5" s="58"/>
      <c r="PZY5" s="58"/>
      <c r="QAA5" s="58"/>
      <c r="QAC5" s="58"/>
      <c r="QAE5" s="58"/>
      <c r="QAG5" s="58"/>
      <c r="QAI5" s="58"/>
      <c r="QAK5" s="58"/>
      <c r="QAM5" s="58"/>
      <c r="QAO5" s="58"/>
      <c r="QAQ5" s="58"/>
      <c r="QAS5" s="58"/>
      <c r="QAU5" s="58"/>
      <c r="QAW5" s="58"/>
      <c r="QAY5" s="58"/>
      <c r="QBA5" s="58"/>
      <c r="QBC5" s="58"/>
      <c r="QBE5" s="58"/>
      <c r="QBG5" s="58"/>
      <c r="QBI5" s="58"/>
      <c r="QBK5" s="58"/>
      <c r="QBM5" s="58"/>
      <c r="QBO5" s="58"/>
      <c r="QBQ5" s="58"/>
      <c r="QBS5" s="58"/>
      <c r="QBU5" s="58"/>
      <c r="QBW5" s="58"/>
      <c r="QBY5" s="58"/>
      <c r="QCA5" s="58"/>
      <c r="QCC5" s="58"/>
      <c r="QCE5" s="58"/>
      <c r="QCG5" s="58"/>
      <c r="QCI5" s="58"/>
      <c r="QCK5" s="58"/>
      <c r="QCM5" s="58"/>
      <c r="QCO5" s="58"/>
      <c r="QCQ5" s="58"/>
      <c r="QCS5" s="58"/>
      <c r="QCU5" s="58"/>
      <c r="QCW5" s="58"/>
      <c r="QCY5" s="58"/>
      <c r="QDA5" s="58"/>
      <c r="QDC5" s="58"/>
      <c r="QDE5" s="58"/>
      <c r="QDG5" s="58"/>
      <c r="QDI5" s="58"/>
      <c r="QDK5" s="58"/>
      <c r="QDM5" s="58"/>
      <c r="QDO5" s="58"/>
      <c r="QDQ5" s="58"/>
      <c r="QDS5" s="58"/>
      <c r="QDU5" s="58"/>
      <c r="QDW5" s="58"/>
      <c r="QDY5" s="58"/>
      <c r="QEA5" s="58"/>
      <c r="QEC5" s="58"/>
      <c r="QEE5" s="58"/>
      <c r="QEG5" s="58"/>
      <c r="QEI5" s="58"/>
      <c r="QEK5" s="58"/>
      <c r="QEM5" s="58"/>
      <c r="QEO5" s="58"/>
      <c r="QEQ5" s="58"/>
      <c r="QES5" s="58"/>
      <c r="QEU5" s="58"/>
      <c r="QEW5" s="58"/>
      <c r="QEY5" s="58"/>
      <c r="QFA5" s="58"/>
      <c r="QFC5" s="58"/>
      <c r="QFE5" s="58"/>
      <c r="QFG5" s="58"/>
      <c r="QFI5" s="58"/>
      <c r="QFK5" s="58"/>
      <c r="QFM5" s="58"/>
      <c r="QFO5" s="58"/>
      <c r="QFQ5" s="58"/>
      <c r="QFS5" s="58"/>
      <c r="QFU5" s="58"/>
      <c r="QFW5" s="58"/>
      <c r="QFY5" s="58"/>
      <c r="QGA5" s="58"/>
      <c r="QGC5" s="58"/>
      <c r="QGE5" s="58"/>
      <c r="QGG5" s="58"/>
      <c r="QGI5" s="58"/>
      <c r="QGK5" s="58"/>
      <c r="QGM5" s="58"/>
      <c r="QGO5" s="58"/>
      <c r="QGQ5" s="58"/>
      <c r="QGS5" s="58"/>
      <c r="QGU5" s="58"/>
      <c r="QGW5" s="58"/>
      <c r="QGY5" s="58"/>
      <c r="QHA5" s="58"/>
      <c r="QHC5" s="58"/>
      <c r="QHE5" s="58"/>
      <c r="QHG5" s="58"/>
      <c r="QHI5" s="58"/>
      <c r="QHK5" s="58"/>
      <c r="QHM5" s="58"/>
      <c r="QHO5" s="58"/>
      <c r="QHQ5" s="58"/>
      <c r="QHS5" s="58"/>
      <c r="QHU5" s="58"/>
      <c r="QHW5" s="58"/>
      <c r="QHY5" s="58"/>
      <c r="QIA5" s="58"/>
      <c r="QIC5" s="58"/>
      <c r="QIE5" s="58"/>
      <c r="QIG5" s="58"/>
      <c r="QII5" s="58"/>
      <c r="QIK5" s="58"/>
      <c r="QIM5" s="58"/>
      <c r="QIO5" s="58"/>
      <c r="QIQ5" s="58"/>
      <c r="QIS5" s="58"/>
      <c r="QIU5" s="58"/>
      <c r="QIW5" s="58"/>
      <c r="QIY5" s="58"/>
      <c r="QJA5" s="58"/>
      <c r="QJC5" s="58"/>
      <c r="QJE5" s="58"/>
      <c r="QJG5" s="58"/>
      <c r="QJI5" s="58"/>
      <c r="QJK5" s="58"/>
      <c r="QJM5" s="58"/>
      <c r="QJO5" s="58"/>
      <c r="QJQ5" s="58"/>
      <c r="QJS5" s="58"/>
      <c r="QJU5" s="58"/>
      <c r="QJW5" s="58"/>
      <c r="QJY5" s="58"/>
      <c r="QKA5" s="58"/>
      <c r="QKC5" s="58"/>
      <c r="QKE5" s="58"/>
      <c r="QKG5" s="58"/>
      <c r="QKI5" s="58"/>
      <c r="QKK5" s="58"/>
      <c r="QKM5" s="58"/>
      <c r="QKO5" s="58"/>
      <c r="QKQ5" s="58"/>
      <c r="QKS5" s="58"/>
      <c r="QKU5" s="58"/>
      <c r="QKW5" s="58"/>
      <c r="QKY5" s="58"/>
      <c r="QLA5" s="58"/>
      <c r="QLC5" s="58"/>
      <c r="QLE5" s="58"/>
      <c r="QLG5" s="58"/>
      <c r="QLI5" s="58"/>
      <c r="QLK5" s="58"/>
      <c r="QLM5" s="58"/>
      <c r="QLO5" s="58"/>
      <c r="QLQ5" s="58"/>
      <c r="QLS5" s="58"/>
      <c r="QLU5" s="58"/>
      <c r="QLW5" s="58"/>
      <c r="QLY5" s="58"/>
      <c r="QMA5" s="58"/>
      <c r="QMC5" s="58"/>
      <c r="QME5" s="58"/>
      <c r="QMG5" s="58"/>
      <c r="QMI5" s="58"/>
      <c r="QMK5" s="58"/>
      <c r="QMM5" s="58"/>
      <c r="QMO5" s="58"/>
      <c r="QMQ5" s="58"/>
      <c r="QMS5" s="58"/>
      <c r="QMU5" s="58"/>
      <c r="QMW5" s="58"/>
      <c r="QMY5" s="58"/>
      <c r="QNA5" s="58"/>
      <c r="QNC5" s="58"/>
      <c r="QNE5" s="58"/>
      <c r="QNG5" s="58"/>
      <c r="QNI5" s="58"/>
      <c r="QNK5" s="58"/>
      <c r="QNM5" s="58"/>
      <c r="QNO5" s="58"/>
      <c r="QNQ5" s="58"/>
      <c r="QNS5" s="58"/>
      <c r="QNU5" s="58"/>
      <c r="QNW5" s="58"/>
      <c r="QNY5" s="58"/>
      <c r="QOA5" s="58"/>
      <c r="QOC5" s="58"/>
      <c r="QOE5" s="58"/>
      <c r="QOG5" s="58"/>
      <c r="QOI5" s="58"/>
      <c r="QOK5" s="58"/>
      <c r="QOM5" s="58"/>
      <c r="QOO5" s="58"/>
      <c r="QOQ5" s="58"/>
      <c r="QOS5" s="58"/>
      <c r="QOU5" s="58"/>
      <c r="QOW5" s="58"/>
      <c r="QOY5" s="58"/>
      <c r="QPA5" s="58"/>
      <c r="QPC5" s="58"/>
      <c r="QPE5" s="58"/>
      <c r="QPG5" s="58"/>
      <c r="QPI5" s="58"/>
      <c r="QPK5" s="58"/>
      <c r="QPM5" s="58"/>
      <c r="QPO5" s="58"/>
      <c r="QPQ5" s="58"/>
      <c r="QPS5" s="58"/>
      <c r="QPU5" s="58"/>
      <c r="QPW5" s="58"/>
      <c r="QPY5" s="58"/>
      <c r="QQA5" s="58"/>
      <c r="QQC5" s="58"/>
      <c r="QQE5" s="58"/>
      <c r="QQG5" s="58"/>
      <c r="QQI5" s="58"/>
      <c r="QQK5" s="58"/>
      <c r="QQM5" s="58"/>
      <c r="QQO5" s="58"/>
      <c r="QQQ5" s="58"/>
      <c r="QQS5" s="58"/>
      <c r="QQU5" s="58"/>
      <c r="QQW5" s="58"/>
      <c r="QQY5" s="58"/>
      <c r="QRA5" s="58"/>
      <c r="QRC5" s="58"/>
      <c r="QRE5" s="58"/>
      <c r="QRG5" s="58"/>
      <c r="QRI5" s="58"/>
      <c r="QRK5" s="58"/>
      <c r="QRM5" s="58"/>
      <c r="QRO5" s="58"/>
      <c r="QRQ5" s="58"/>
      <c r="QRS5" s="58"/>
      <c r="QRU5" s="58"/>
      <c r="QRW5" s="58"/>
      <c r="QRY5" s="58"/>
      <c r="QSA5" s="58"/>
      <c r="QSC5" s="58"/>
      <c r="QSE5" s="58"/>
      <c r="QSG5" s="58"/>
      <c r="QSI5" s="58"/>
      <c r="QSK5" s="58"/>
      <c r="QSM5" s="58"/>
      <c r="QSO5" s="58"/>
      <c r="QSQ5" s="58"/>
      <c r="QSS5" s="58"/>
      <c r="QSU5" s="58"/>
      <c r="QSW5" s="58"/>
      <c r="QSY5" s="58"/>
      <c r="QTA5" s="58"/>
      <c r="QTC5" s="58"/>
      <c r="QTE5" s="58"/>
      <c r="QTG5" s="58"/>
      <c r="QTI5" s="58"/>
      <c r="QTK5" s="58"/>
      <c r="QTM5" s="58"/>
      <c r="QTO5" s="58"/>
      <c r="QTQ5" s="58"/>
      <c r="QTS5" s="58"/>
      <c r="QTU5" s="58"/>
      <c r="QTW5" s="58"/>
      <c r="QTY5" s="58"/>
      <c r="QUA5" s="58"/>
      <c r="QUC5" s="58"/>
      <c r="QUE5" s="58"/>
      <c r="QUG5" s="58"/>
      <c r="QUI5" s="58"/>
      <c r="QUK5" s="58"/>
      <c r="QUM5" s="58"/>
      <c r="QUO5" s="58"/>
      <c r="QUQ5" s="58"/>
      <c r="QUS5" s="58"/>
      <c r="QUU5" s="58"/>
      <c r="QUW5" s="58"/>
      <c r="QUY5" s="58"/>
      <c r="QVA5" s="58"/>
      <c r="QVC5" s="58"/>
      <c r="QVE5" s="58"/>
      <c r="QVG5" s="58"/>
      <c r="QVI5" s="58"/>
      <c r="QVK5" s="58"/>
      <c r="QVM5" s="58"/>
      <c r="QVO5" s="58"/>
      <c r="QVQ5" s="58"/>
      <c r="QVS5" s="58"/>
      <c r="QVU5" s="58"/>
      <c r="QVW5" s="58"/>
      <c r="QVY5" s="58"/>
      <c r="QWA5" s="58"/>
      <c r="QWC5" s="58"/>
      <c r="QWE5" s="58"/>
      <c r="QWG5" s="58"/>
      <c r="QWI5" s="58"/>
      <c r="QWK5" s="58"/>
      <c r="QWM5" s="58"/>
      <c r="QWO5" s="58"/>
      <c r="QWQ5" s="58"/>
      <c r="QWS5" s="58"/>
      <c r="QWU5" s="58"/>
      <c r="QWW5" s="58"/>
      <c r="QWY5" s="58"/>
      <c r="QXA5" s="58"/>
      <c r="QXC5" s="58"/>
      <c r="QXE5" s="58"/>
      <c r="QXG5" s="58"/>
      <c r="QXI5" s="58"/>
      <c r="QXK5" s="58"/>
      <c r="QXM5" s="58"/>
      <c r="QXO5" s="58"/>
      <c r="QXQ5" s="58"/>
      <c r="QXS5" s="58"/>
      <c r="QXU5" s="58"/>
      <c r="QXW5" s="58"/>
      <c r="QXY5" s="58"/>
      <c r="QYA5" s="58"/>
      <c r="QYC5" s="58"/>
      <c r="QYE5" s="58"/>
      <c r="QYG5" s="58"/>
      <c r="QYI5" s="58"/>
      <c r="QYK5" s="58"/>
      <c r="QYM5" s="58"/>
      <c r="QYO5" s="58"/>
      <c r="QYQ5" s="58"/>
      <c r="QYS5" s="58"/>
      <c r="QYU5" s="58"/>
      <c r="QYW5" s="58"/>
      <c r="QYY5" s="58"/>
      <c r="QZA5" s="58"/>
      <c r="QZC5" s="58"/>
      <c r="QZE5" s="58"/>
      <c r="QZG5" s="58"/>
      <c r="QZI5" s="58"/>
      <c r="QZK5" s="58"/>
      <c r="QZM5" s="58"/>
      <c r="QZO5" s="58"/>
      <c r="QZQ5" s="58"/>
      <c r="QZS5" s="58"/>
      <c r="QZU5" s="58"/>
      <c r="QZW5" s="58"/>
      <c r="QZY5" s="58"/>
      <c r="RAA5" s="58"/>
      <c r="RAC5" s="58"/>
      <c r="RAE5" s="58"/>
      <c r="RAG5" s="58"/>
      <c r="RAI5" s="58"/>
      <c r="RAK5" s="58"/>
      <c r="RAM5" s="58"/>
      <c r="RAO5" s="58"/>
      <c r="RAQ5" s="58"/>
      <c r="RAS5" s="58"/>
      <c r="RAU5" s="58"/>
      <c r="RAW5" s="58"/>
      <c r="RAY5" s="58"/>
      <c r="RBA5" s="58"/>
      <c r="RBC5" s="58"/>
      <c r="RBE5" s="58"/>
      <c r="RBG5" s="58"/>
      <c r="RBI5" s="58"/>
      <c r="RBK5" s="58"/>
      <c r="RBM5" s="58"/>
      <c r="RBO5" s="58"/>
      <c r="RBQ5" s="58"/>
      <c r="RBS5" s="58"/>
      <c r="RBU5" s="58"/>
      <c r="RBW5" s="58"/>
      <c r="RBY5" s="58"/>
      <c r="RCA5" s="58"/>
      <c r="RCC5" s="58"/>
      <c r="RCE5" s="58"/>
      <c r="RCG5" s="58"/>
      <c r="RCI5" s="58"/>
      <c r="RCK5" s="58"/>
      <c r="RCM5" s="58"/>
      <c r="RCO5" s="58"/>
      <c r="RCQ5" s="58"/>
      <c r="RCS5" s="58"/>
      <c r="RCU5" s="58"/>
      <c r="RCW5" s="58"/>
      <c r="RCY5" s="58"/>
      <c r="RDA5" s="58"/>
      <c r="RDC5" s="58"/>
      <c r="RDE5" s="58"/>
      <c r="RDG5" s="58"/>
      <c r="RDI5" s="58"/>
      <c r="RDK5" s="58"/>
      <c r="RDM5" s="58"/>
      <c r="RDO5" s="58"/>
      <c r="RDQ5" s="58"/>
      <c r="RDS5" s="58"/>
      <c r="RDU5" s="58"/>
      <c r="RDW5" s="58"/>
      <c r="RDY5" s="58"/>
      <c r="REA5" s="58"/>
      <c r="REC5" s="58"/>
      <c r="REE5" s="58"/>
      <c r="REG5" s="58"/>
      <c r="REI5" s="58"/>
      <c r="REK5" s="58"/>
      <c r="REM5" s="58"/>
      <c r="REO5" s="58"/>
      <c r="REQ5" s="58"/>
      <c r="RES5" s="58"/>
      <c r="REU5" s="58"/>
      <c r="REW5" s="58"/>
      <c r="REY5" s="58"/>
      <c r="RFA5" s="58"/>
      <c r="RFC5" s="58"/>
      <c r="RFE5" s="58"/>
      <c r="RFG5" s="58"/>
      <c r="RFI5" s="58"/>
      <c r="RFK5" s="58"/>
      <c r="RFM5" s="58"/>
      <c r="RFO5" s="58"/>
      <c r="RFQ5" s="58"/>
      <c r="RFS5" s="58"/>
      <c r="RFU5" s="58"/>
      <c r="RFW5" s="58"/>
      <c r="RFY5" s="58"/>
      <c r="RGA5" s="58"/>
      <c r="RGC5" s="58"/>
      <c r="RGE5" s="58"/>
      <c r="RGG5" s="58"/>
      <c r="RGI5" s="58"/>
      <c r="RGK5" s="58"/>
      <c r="RGM5" s="58"/>
      <c r="RGO5" s="58"/>
      <c r="RGQ5" s="58"/>
      <c r="RGS5" s="58"/>
      <c r="RGU5" s="58"/>
      <c r="RGW5" s="58"/>
      <c r="RGY5" s="58"/>
      <c r="RHA5" s="58"/>
      <c r="RHC5" s="58"/>
      <c r="RHE5" s="58"/>
      <c r="RHG5" s="58"/>
      <c r="RHI5" s="58"/>
      <c r="RHK5" s="58"/>
      <c r="RHM5" s="58"/>
      <c r="RHO5" s="58"/>
      <c r="RHQ5" s="58"/>
      <c r="RHS5" s="58"/>
      <c r="RHU5" s="58"/>
      <c r="RHW5" s="58"/>
      <c r="RHY5" s="58"/>
      <c r="RIA5" s="58"/>
      <c r="RIC5" s="58"/>
      <c r="RIE5" s="58"/>
      <c r="RIG5" s="58"/>
      <c r="RII5" s="58"/>
      <c r="RIK5" s="58"/>
      <c r="RIM5" s="58"/>
      <c r="RIO5" s="58"/>
      <c r="RIQ5" s="58"/>
      <c r="RIS5" s="58"/>
      <c r="RIU5" s="58"/>
      <c r="RIW5" s="58"/>
      <c r="RIY5" s="58"/>
      <c r="RJA5" s="58"/>
      <c r="RJC5" s="58"/>
      <c r="RJE5" s="58"/>
      <c r="RJG5" s="58"/>
      <c r="RJI5" s="58"/>
      <c r="RJK5" s="58"/>
      <c r="RJM5" s="58"/>
      <c r="RJO5" s="58"/>
      <c r="RJQ5" s="58"/>
      <c r="RJS5" s="58"/>
      <c r="RJU5" s="58"/>
      <c r="RJW5" s="58"/>
      <c r="RJY5" s="58"/>
      <c r="RKA5" s="58"/>
      <c r="RKC5" s="58"/>
      <c r="RKE5" s="58"/>
      <c r="RKG5" s="58"/>
      <c r="RKI5" s="58"/>
      <c r="RKK5" s="58"/>
      <c r="RKM5" s="58"/>
      <c r="RKO5" s="58"/>
      <c r="RKQ5" s="58"/>
      <c r="RKS5" s="58"/>
      <c r="RKU5" s="58"/>
      <c r="RKW5" s="58"/>
      <c r="RKY5" s="58"/>
      <c r="RLA5" s="58"/>
      <c r="RLC5" s="58"/>
      <c r="RLE5" s="58"/>
      <c r="RLG5" s="58"/>
      <c r="RLI5" s="58"/>
      <c r="RLK5" s="58"/>
      <c r="RLM5" s="58"/>
      <c r="RLO5" s="58"/>
      <c r="RLQ5" s="58"/>
      <c r="RLS5" s="58"/>
      <c r="RLU5" s="58"/>
      <c r="RLW5" s="58"/>
      <c r="RLY5" s="58"/>
      <c r="RMA5" s="58"/>
      <c r="RMC5" s="58"/>
      <c r="RME5" s="58"/>
      <c r="RMG5" s="58"/>
      <c r="RMI5" s="58"/>
      <c r="RMK5" s="58"/>
      <c r="RMM5" s="58"/>
      <c r="RMO5" s="58"/>
      <c r="RMQ5" s="58"/>
      <c r="RMS5" s="58"/>
      <c r="RMU5" s="58"/>
      <c r="RMW5" s="58"/>
      <c r="RMY5" s="58"/>
      <c r="RNA5" s="58"/>
      <c r="RNC5" s="58"/>
      <c r="RNE5" s="58"/>
      <c r="RNG5" s="58"/>
      <c r="RNI5" s="58"/>
      <c r="RNK5" s="58"/>
      <c r="RNM5" s="58"/>
      <c r="RNO5" s="58"/>
      <c r="RNQ5" s="58"/>
      <c r="RNS5" s="58"/>
      <c r="RNU5" s="58"/>
      <c r="RNW5" s="58"/>
      <c r="RNY5" s="58"/>
      <c r="ROA5" s="58"/>
      <c r="ROC5" s="58"/>
      <c r="ROE5" s="58"/>
      <c r="ROG5" s="58"/>
      <c r="ROI5" s="58"/>
      <c r="ROK5" s="58"/>
      <c r="ROM5" s="58"/>
      <c r="ROO5" s="58"/>
      <c r="ROQ5" s="58"/>
      <c r="ROS5" s="58"/>
      <c r="ROU5" s="58"/>
      <c r="ROW5" s="58"/>
      <c r="ROY5" s="58"/>
      <c r="RPA5" s="58"/>
      <c r="RPC5" s="58"/>
      <c r="RPE5" s="58"/>
      <c r="RPG5" s="58"/>
      <c r="RPI5" s="58"/>
      <c r="RPK5" s="58"/>
      <c r="RPM5" s="58"/>
      <c r="RPO5" s="58"/>
      <c r="RPQ5" s="58"/>
      <c r="RPS5" s="58"/>
      <c r="RPU5" s="58"/>
      <c r="RPW5" s="58"/>
      <c r="RPY5" s="58"/>
      <c r="RQA5" s="58"/>
      <c r="RQC5" s="58"/>
      <c r="RQE5" s="58"/>
      <c r="RQG5" s="58"/>
      <c r="RQI5" s="58"/>
      <c r="RQK5" s="58"/>
      <c r="RQM5" s="58"/>
      <c r="RQO5" s="58"/>
      <c r="RQQ5" s="58"/>
      <c r="RQS5" s="58"/>
      <c r="RQU5" s="58"/>
      <c r="RQW5" s="58"/>
      <c r="RQY5" s="58"/>
      <c r="RRA5" s="58"/>
      <c r="RRC5" s="58"/>
      <c r="RRE5" s="58"/>
      <c r="RRG5" s="58"/>
      <c r="RRI5" s="58"/>
      <c r="RRK5" s="58"/>
      <c r="RRM5" s="58"/>
      <c r="RRO5" s="58"/>
      <c r="RRQ5" s="58"/>
      <c r="RRS5" s="58"/>
      <c r="RRU5" s="58"/>
      <c r="RRW5" s="58"/>
      <c r="RRY5" s="58"/>
      <c r="RSA5" s="58"/>
      <c r="RSC5" s="58"/>
      <c r="RSE5" s="58"/>
      <c r="RSG5" s="58"/>
      <c r="RSI5" s="58"/>
      <c r="RSK5" s="58"/>
      <c r="RSM5" s="58"/>
      <c r="RSO5" s="58"/>
      <c r="RSQ5" s="58"/>
      <c r="RSS5" s="58"/>
      <c r="RSU5" s="58"/>
      <c r="RSW5" s="58"/>
      <c r="RSY5" s="58"/>
      <c r="RTA5" s="58"/>
      <c r="RTC5" s="58"/>
      <c r="RTE5" s="58"/>
      <c r="RTG5" s="58"/>
      <c r="RTI5" s="58"/>
      <c r="RTK5" s="58"/>
      <c r="RTM5" s="58"/>
      <c r="RTO5" s="58"/>
      <c r="RTQ5" s="58"/>
      <c r="RTS5" s="58"/>
      <c r="RTU5" s="58"/>
      <c r="RTW5" s="58"/>
      <c r="RTY5" s="58"/>
      <c r="RUA5" s="58"/>
      <c r="RUC5" s="58"/>
      <c r="RUE5" s="58"/>
      <c r="RUG5" s="58"/>
      <c r="RUI5" s="58"/>
      <c r="RUK5" s="58"/>
      <c r="RUM5" s="58"/>
      <c r="RUO5" s="58"/>
      <c r="RUQ5" s="58"/>
      <c r="RUS5" s="58"/>
      <c r="RUU5" s="58"/>
      <c r="RUW5" s="58"/>
      <c r="RUY5" s="58"/>
      <c r="RVA5" s="58"/>
      <c r="RVC5" s="58"/>
      <c r="RVE5" s="58"/>
      <c r="RVG5" s="58"/>
      <c r="RVI5" s="58"/>
      <c r="RVK5" s="58"/>
      <c r="RVM5" s="58"/>
      <c r="RVO5" s="58"/>
      <c r="RVQ5" s="58"/>
      <c r="RVS5" s="58"/>
      <c r="RVU5" s="58"/>
      <c r="RVW5" s="58"/>
      <c r="RVY5" s="58"/>
      <c r="RWA5" s="58"/>
      <c r="RWC5" s="58"/>
      <c r="RWE5" s="58"/>
      <c r="RWG5" s="58"/>
      <c r="RWI5" s="58"/>
      <c r="RWK5" s="58"/>
      <c r="RWM5" s="58"/>
      <c r="RWO5" s="58"/>
      <c r="RWQ5" s="58"/>
      <c r="RWS5" s="58"/>
      <c r="RWU5" s="58"/>
      <c r="RWW5" s="58"/>
      <c r="RWY5" s="58"/>
      <c r="RXA5" s="58"/>
      <c r="RXC5" s="58"/>
      <c r="RXE5" s="58"/>
      <c r="RXG5" s="58"/>
      <c r="RXI5" s="58"/>
      <c r="RXK5" s="58"/>
      <c r="RXM5" s="58"/>
      <c r="RXO5" s="58"/>
      <c r="RXQ5" s="58"/>
      <c r="RXS5" s="58"/>
      <c r="RXU5" s="58"/>
      <c r="RXW5" s="58"/>
      <c r="RXY5" s="58"/>
      <c r="RYA5" s="58"/>
      <c r="RYC5" s="58"/>
      <c r="RYE5" s="58"/>
      <c r="RYG5" s="58"/>
      <c r="RYI5" s="58"/>
      <c r="RYK5" s="58"/>
      <c r="RYM5" s="58"/>
      <c r="RYO5" s="58"/>
      <c r="RYQ5" s="58"/>
      <c r="RYS5" s="58"/>
      <c r="RYU5" s="58"/>
      <c r="RYW5" s="58"/>
      <c r="RYY5" s="58"/>
      <c r="RZA5" s="58"/>
      <c r="RZC5" s="58"/>
      <c r="RZE5" s="58"/>
      <c r="RZG5" s="58"/>
      <c r="RZI5" s="58"/>
      <c r="RZK5" s="58"/>
      <c r="RZM5" s="58"/>
      <c r="RZO5" s="58"/>
      <c r="RZQ5" s="58"/>
      <c r="RZS5" s="58"/>
      <c r="RZU5" s="58"/>
      <c r="RZW5" s="58"/>
      <c r="RZY5" s="58"/>
      <c r="SAA5" s="58"/>
      <c r="SAC5" s="58"/>
      <c r="SAE5" s="58"/>
      <c r="SAG5" s="58"/>
      <c r="SAI5" s="58"/>
      <c r="SAK5" s="58"/>
      <c r="SAM5" s="58"/>
      <c r="SAO5" s="58"/>
      <c r="SAQ5" s="58"/>
      <c r="SAS5" s="58"/>
      <c r="SAU5" s="58"/>
      <c r="SAW5" s="58"/>
      <c r="SAY5" s="58"/>
      <c r="SBA5" s="58"/>
      <c r="SBC5" s="58"/>
      <c r="SBE5" s="58"/>
      <c r="SBG5" s="58"/>
      <c r="SBI5" s="58"/>
      <c r="SBK5" s="58"/>
      <c r="SBM5" s="58"/>
      <c r="SBO5" s="58"/>
      <c r="SBQ5" s="58"/>
      <c r="SBS5" s="58"/>
      <c r="SBU5" s="58"/>
      <c r="SBW5" s="58"/>
      <c r="SBY5" s="58"/>
      <c r="SCA5" s="58"/>
      <c r="SCC5" s="58"/>
      <c r="SCE5" s="58"/>
      <c r="SCG5" s="58"/>
      <c r="SCI5" s="58"/>
      <c r="SCK5" s="58"/>
      <c r="SCM5" s="58"/>
      <c r="SCO5" s="58"/>
      <c r="SCQ5" s="58"/>
      <c r="SCS5" s="58"/>
      <c r="SCU5" s="58"/>
      <c r="SCW5" s="58"/>
      <c r="SCY5" s="58"/>
      <c r="SDA5" s="58"/>
      <c r="SDC5" s="58"/>
      <c r="SDE5" s="58"/>
      <c r="SDG5" s="58"/>
      <c r="SDI5" s="58"/>
      <c r="SDK5" s="58"/>
      <c r="SDM5" s="58"/>
      <c r="SDO5" s="58"/>
      <c r="SDQ5" s="58"/>
      <c r="SDS5" s="58"/>
      <c r="SDU5" s="58"/>
      <c r="SDW5" s="58"/>
      <c r="SDY5" s="58"/>
      <c r="SEA5" s="58"/>
      <c r="SEC5" s="58"/>
      <c r="SEE5" s="58"/>
      <c r="SEG5" s="58"/>
      <c r="SEI5" s="58"/>
      <c r="SEK5" s="58"/>
      <c r="SEM5" s="58"/>
      <c r="SEO5" s="58"/>
      <c r="SEQ5" s="58"/>
      <c r="SES5" s="58"/>
      <c r="SEU5" s="58"/>
      <c r="SEW5" s="58"/>
      <c r="SEY5" s="58"/>
      <c r="SFA5" s="58"/>
      <c r="SFC5" s="58"/>
      <c r="SFE5" s="58"/>
      <c r="SFG5" s="58"/>
      <c r="SFI5" s="58"/>
      <c r="SFK5" s="58"/>
      <c r="SFM5" s="58"/>
      <c r="SFO5" s="58"/>
      <c r="SFQ5" s="58"/>
      <c r="SFS5" s="58"/>
      <c r="SFU5" s="58"/>
      <c r="SFW5" s="58"/>
      <c r="SFY5" s="58"/>
      <c r="SGA5" s="58"/>
      <c r="SGC5" s="58"/>
      <c r="SGE5" s="58"/>
      <c r="SGG5" s="58"/>
      <c r="SGI5" s="58"/>
      <c r="SGK5" s="58"/>
      <c r="SGM5" s="58"/>
      <c r="SGO5" s="58"/>
      <c r="SGQ5" s="58"/>
      <c r="SGS5" s="58"/>
      <c r="SGU5" s="58"/>
      <c r="SGW5" s="58"/>
      <c r="SGY5" s="58"/>
      <c r="SHA5" s="58"/>
      <c r="SHC5" s="58"/>
      <c r="SHE5" s="58"/>
      <c r="SHG5" s="58"/>
      <c r="SHI5" s="58"/>
      <c r="SHK5" s="58"/>
      <c r="SHM5" s="58"/>
      <c r="SHO5" s="58"/>
      <c r="SHQ5" s="58"/>
      <c r="SHS5" s="58"/>
      <c r="SHU5" s="58"/>
      <c r="SHW5" s="58"/>
      <c r="SHY5" s="58"/>
      <c r="SIA5" s="58"/>
      <c r="SIC5" s="58"/>
      <c r="SIE5" s="58"/>
      <c r="SIG5" s="58"/>
      <c r="SII5" s="58"/>
      <c r="SIK5" s="58"/>
      <c r="SIM5" s="58"/>
      <c r="SIO5" s="58"/>
      <c r="SIQ5" s="58"/>
      <c r="SIS5" s="58"/>
      <c r="SIU5" s="58"/>
      <c r="SIW5" s="58"/>
      <c r="SIY5" s="58"/>
      <c r="SJA5" s="58"/>
      <c r="SJC5" s="58"/>
      <c r="SJE5" s="58"/>
      <c r="SJG5" s="58"/>
      <c r="SJI5" s="58"/>
      <c r="SJK5" s="58"/>
      <c r="SJM5" s="58"/>
      <c r="SJO5" s="58"/>
      <c r="SJQ5" s="58"/>
      <c r="SJS5" s="58"/>
      <c r="SJU5" s="58"/>
      <c r="SJW5" s="58"/>
      <c r="SJY5" s="58"/>
      <c r="SKA5" s="58"/>
      <c r="SKC5" s="58"/>
      <c r="SKE5" s="58"/>
      <c r="SKG5" s="58"/>
      <c r="SKI5" s="58"/>
      <c r="SKK5" s="58"/>
      <c r="SKM5" s="58"/>
      <c r="SKO5" s="58"/>
      <c r="SKQ5" s="58"/>
      <c r="SKS5" s="58"/>
      <c r="SKU5" s="58"/>
      <c r="SKW5" s="58"/>
      <c r="SKY5" s="58"/>
      <c r="SLA5" s="58"/>
      <c r="SLC5" s="58"/>
      <c r="SLE5" s="58"/>
      <c r="SLG5" s="58"/>
      <c r="SLI5" s="58"/>
      <c r="SLK5" s="58"/>
      <c r="SLM5" s="58"/>
      <c r="SLO5" s="58"/>
      <c r="SLQ5" s="58"/>
      <c r="SLS5" s="58"/>
      <c r="SLU5" s="58"/>
      <c r="SLW5" s="58"/>
      <c r="SLY5" s="58"/>
      <c r="SMA5" s="58"/>
      <c r="SMC5" s="58"/>
      <c r="SME5" s="58"/>
      <c r="SMG5" s="58"/>
      <c r="SMI5" s="58"/>
      <c r="SMK5" s="58"/>
      <c r="SMM5" s="58"/>
      <c r="SMO5" s="58"/>
      <c r="SMQ5" s="58"/>
      <c r="SMS5" s="58"/>
      <c r="SMU5" s="58"/>
      <c r="SMW5" s="58"/>
      <c r="SMY5" s="58"/>
      <c r="SNA5" s="58"/>
      <c r="SNC5" s="58"/>
      <c r="SNE5" s="58"/>
      <c r="SNG5" s="58"/>
      <c r="SNI5" s="58"/>
      <c r="SNK5" s="58"/>
      <c r="SNM5" s="58"/>
      <c r="SNO5" s="58"/>
      <c r="SNQ5" s="58"/>
      <c r="SNS5" s="58"/>
      <c r="SNU5" s="58"/>
      <c r="SNW5" s="58"/>
      <c r="SNY5" s="58"/>
      <c r="SOA5" s="58"/>
      <c r="SOC5" s="58"/>
      <c r="SOE5" s="58"/>
      <c r="SOG5" s="58"/>
      <c r="SOI5" s="58"/>
      <c r="SOK5" s="58"/>
      <c r="SOM5" s="58"/>
      <c r="SOO5" s="58"/>
      <c r="SOQ5" s="58"/>
      <c r="SOS5" s="58"/>
      <c r="SOU5" s="58"/>
      <c r="SOW5" s="58"/>
      <c r="SOY5" s="58"/>
      <c r="SPA5" s="58"/>
      <c r="SPC5" s="58"/>
      <c r="SPE5" s="58"/>
      <c r="SPG5" s="58"/>
      <c r="SPI5" s="58"/>
      <c r="SPK5" s="58"/>
      <c r="SPM5" s="58"/>
      <c r="SPO5" s="58"/>
      <c r="SPQ5" s="58"/>
      <c r="SPS5" s="58"/>
      <c r="SPU5" s="58"/>
      <c r="SPW5" s="58"/>
      <c r="SPY5" s="58"/>
      <c r="SQA5" s="58"/>
      <c r="SQC5" s="58"/>
      <c r="SQE5" s="58"/>
      <c r="SQG5" s="58"/>
      <c r="SQI5" s="58"/>
      <c r="SQK5" s="58"/>
      <c r="SQM5" s="58"/>
      <c r="SQO5" s="58"/>
      <c r="SQQ5" s="58"/>
      <c r="SQS5" s="58"/>
      <c r="SQU5" s="58"/>
      <c r="SQW5" s="58"/>
      <c r="SQY5" s="58"/>
      <c r="SRA5" s="58"/>
      <c r="SRC5" s="58"/>
      <c r="SRE5" s="58"/>
      <c r="SRG5" s="58"/>
      <c r="SRI5" s="58"/>
      <c r="SRK5" s="58"/>
      <c r="SRM5" s="58"/>
      <c r="SRO5" s="58"/>
      <c r="SRQ5" s="58"/>
      <c r="SRS5" s="58"/>
      <c r="SRU5" s="58"/>
      <c r="SRW5" s="58"/>
      <c r="SRY5" s="58"/>
      <c r="SSA5" s="58"/>
      <c r="SSC5" s="58"/>
      <c r="SSE5" s="58"/>
      <c r="SSG5" s="58"/>
      <c r="SSI5" s="58"/>
      <c r="SSK5" s="58"/>
      <c r="SSM5" s="58"/>
      <c r="SSO5" s="58"/>
      <c r="SSQ5" s="58"/>
      <c r="SSS5" s="58"/>
      <c r="SSU5" s="58"/>
      <c r="SSW5" s="58"/>
      <c r="SSY5" s="58"/>
      <c r="STA5" s="58"/>
      <c r="STC5" s="58"/>
      <c r="STE5" s="58"/>
      <c r="STG5" s="58"/>
      <c r="STI5" s="58"/>
      <c r="STK5" s="58"/>
      <c r="STM5" s="58"/>
      <c r="STO5" s="58"/>
      <c r="STQ5" s="58"/>
      <c r="STS5" s="58"/>
      <c r="STU5" s="58"/>
      <c r="STW5" s="58"/>
      <c r="STY5" s="58"/>
      <c r="SUA5" s="58"/>
      <c r="SUC5" s="58"/>
      <c r="SUE5" s="58"/>
      <c r="SUG5" s="58"/>
      <c r="SUI5" s="58"/>
      <c r="SUK5" s="58"/>
      <c r="SUM5" s="58"/>
      <c r="SUO5" s="58"/>
      <c r="SUQ5" s="58"/>
      <c r="SUS5" s="58"/>
      <c r="SUU5" s="58"/>
      <c r="SUW5" s="58"/>
      <c r="SUY5" s="58"/>
      <c r="SVA5" s="58"/>
      <c r="SVC5" s="58"/>
      <c r="SVE5" s="58"/>
      <c r="SVG5" s="58"/>
      <c r="SVI5" s="58"/>
      <c r="SVK5" s="58"/>
      <c r="SVM5" s="58"/>
      <c r="SVO5" s="58"/>
      <c r="SVQ5" s="58"/>
      <c r="SVS5" s="58"/>
      <c r="SVU5" s="58"/>
      <c r="SVW5" s="58"/>
      <c r="SVY5" s="58"/>
      <c r="SWA5" s="58"/>
      <c r="SWC5" s="58"/>
      <c r="SWE5" s="58"/>
      <c r="SWG5" s="58"/>
      <c r="SWI5" s="58"/>
      <c r="SWK5" s="58"/>
      <c r="SWM5" s="58"/>
      <c r="SWO5" s="58"/>
      <c r="SWQ5" s="58"/>
      <c r="SWS5" s="58"/>
      <c r="SWU5" s="58"/>
      <c r="SWW5" s="58"/>
      <c r="SWY5" s="58"/>
      <c r="SXA5" s="58"/>
      <c r="SXC5" s="58"/>
      <c r="SXE5" s="58"/>
      <c r="SXG5" s="58"/>
      <c r="SXI5" s="58"/>
      <c r="SXK5" s="58"/>
      <c r="SXM5" s="58"/>
      <c r="SXO5" s="58"/>
      <c r="SXQ5" s="58"/>
      <c r="SXS5" s="58"/>
      <c r="SXU5" s="58"/>
      <c r="SXW5" s="58"/>
      <c r="SXY5" s="58"/>
      <c r="SYA5" s="58"/>
      <c r="SYC5" s="58"/>
      <c r="SYE5" s="58"/>
      <c r="SYG5" s="58"/>
      <c r="SYI5" s="58"/>
      <c r="SYK5" s="58"/>
      <c r="SYM5" s="58"/>
      <c r="SYO5" s="58"/>
      <c r="SYQ5" s="58"/>
      <c r="SYS5" s="58"/>
      <c r="SYU5" s="58"/>
      <c r="SYW5" s="58"/>
      <c r="SYY5" s="58"/>
      <c r="SZA5" s="58"/>
      <c r="SZC5" s="58"/>
      <c r="SZE5" s="58"/>
      <c r="SZG5" s="58"/>
      <c r="SZI5" s="58"/>
      <c r="SZK5" s="58"/>
      <c r="SZM5" s="58"/>
      <c r="SZO5" s="58"/>
      <c r="SZQ5" s="58"/>
      <c r="SZS5" s="58"/>
      <c r="SZU5" s="58"/>
      <c r="SZW5" s="58"/>
      <c r="SZY5" s="58"/>
      <c r="TAA5" s="58"/>
      <c r="TAC5" s="58"/>
      <c r="TAE5" s="58"/>
      <c r="TAG5" s="58"/>
      <c r="TAI5" s="58"/>
      <c r="TAK5" s="58"/>
      <c r="TAM5" s="58"/>
      <c r="TAO5" s="58"/>
      <c r="TAQ5" s="58"/>
      <c r="TAS5" s="58"/>
      <c r="TAU5" s="58"/>
      <c r="TAW5" s="58"/>
      <c r="TAY5" s="58"/>
      <c r="TBA5" s="58"/>
      <c r="TBC5" s="58"/>
      <c r="TBE5" s="58"/>
      <c r="TBG5" s="58"/>
      <c r="TBI5" s="58"/>
      <c r="TBK5" s="58"/>
      <c r="TBM5" s="58"/>
      <c r="TBO5" s="58"/>
      <c r="TBQ5" s="58"/>
      <c r="TBS5" s="58"/>
      <c r="TBU5" s="58"/>
      <c r="TBW5" s="58"/>
      <c r="TBY5" s="58"/>
      <c r="TCA5" s="58"/>
      <c r="TCC5" s="58"/>
      <c r="TCE5" s="58"/>
      <c r="TCG5" s="58"/>
      <c r="TCI5" s="58"/>
      <c r="TCK5" s="58"/>
      <c r="TCM5" s="58"/>
      <c r="TCO5" s="58"/>
      <c r="TCQ5" s="58"/>
      <c r="TCS5" s="58"/>
      <c r="TCU5" s="58"/>
      <c r="TCW5" s="58"/>
      <c r="TCY5" s="58"/>
      <c r="TDA5" s="58"/>
      <c r="TDC5" s="58"/>
      <c r="TDE5" s="58"/>
      <c r="TDG5" s="58"/>
      <c r="TDI5" s="58"/>
      <c r="TDK5" s="58"/>
      <c r="TDM5" s="58"/>
      <c r="TDO5" s="58"/>
      <c r="TDQ5" s="58"/>
      <c r="TDS5" s="58"/>
      <c r="TDU5" s="58"/>
      <c r="TDW5" s="58"/>
      <c r="TDY5" s="58"/>
      <c r="TEA5" s="58"/>
      <c r="TEC5" s="58"/>
      <c r="TEE5" s="58"/>
      <c r="TEG5" s="58"/>
      <c r="TEI5" s="58"/>
      <c r="TEK5" s="58"/>
      <c r="TEM5" s="58"/>
      <c r="TEO5" s="58"/>
      <c r="TEQ5" s="58"/>
      <c r="TES5" s="58"/>
      <c r="TEU5" s="58"/>
      <c r="TEW5" s="58"/>
      <c r="TEY5" s="58"/>
      <c r="TFA5" s="58"/>
      <c r="TFC5" s="58"/>
      <c r="TFE5" s="58"/>
      <c r="TFG5" s="58"/>
      <c r="TFI5" s="58"/>
      <c r="TFK5" s="58"/>
      <c r="TFM5" s="58"/>
      <c r="TFO5" s="58"/>
      <c r="TFQ5" s="58"/>
      <c r="TFS5" s="58"/>
      <c r="TFU5" s="58"/>
      <c r="TFW5" s="58"/>
      <c r="TFY5" s="58"/>
      <c r="TGA5" s="58"/>
      <c r="TGC5" s="58"/>
      <c r="TGE5" s="58"/>
      <c r="TGG5" s="58"/>
      <c r="TGI5" s="58"/>
      <c r="TGK5" s="58"/>
      <c r="TGM5" s="58"/>
      <c r="TGO5" s="58"/>
      <c r="TGQ5" s="58"/>
      <c r="TGS5" s="58"/>
      <c r="TGU5" s="58"/>
      <c r="TGW5" s="58"/>
      <c r="TGY5" s="58"/>
      <c r="THA5" s="58"/>
      <c r="THC5" s="58"/>
      <c r="THE5" s="58"/>
      <c r="THG5" s="58"/>
      <c r="THI5" s="58"/>
      <c r="THK5" s="58"/>
      <c r="THM5" s="58"/>
      <c r="THO5" s="58"/>
      <c r="THQ5" s="58"/>
      <c r="THS5" s="58"/>
      <c r="THU5" s="58"/>
      <c r="THW5" s="58"/>
      <c r="THY5" s="58"/>
      <c r="TIA5" s="58"/>
      <c r="TIC5" s="58"/>
      <c r="TIE5" s="58"/>
      <c r="TIG5" s="58"/>
      <c r="TII5" s="58"/>
      <c r="TIK5" s="58"/>
      <c r="TIM5" s="58"/>
      <c r="TIO5" s="58"/>
      <c r="TIQ5" s="58"/>
      <c r="TIS5" s="58"/>
      <c r="TIU5" s="58"/>
      <c r="TIW5" s="58"/>
      <c r="TIY5" s="58"/>
      <c r="TJA5" s="58"/>
      <c r="TJC5" s="58"/>
      <c r="TJE5" s="58"/>
      <c r="TJG5" s="58"/>
      <c r="TJI5" s="58"/>
      <c r="TJK5" s="58"/>
      <c r="TJM5" s="58"/>
      <c r="TJO5" s="58"/>
      <c r="TJQ5" s="58"/>
      <c r="TJS5" s="58"/>
      <c r="TJU5" s="58"/>
      <c r="TJW5" s="58"/>
      <c r="TJY5" s="58"/>
      <c r="TKA5" s="58"/>
      <c r="TKC5" s="58"/>
      <c r="TKE5" s="58"/>
      <c r="TKG5" s="58"/>
      <c r="TKI5" s="58"/>
      <c r="TKK5" s="58"/>
      <c r="TKM5" s="58"/>
      <c r="TKO5" s="58"/>
      <c r="TKQ5" s="58"/>
      <c r="TKS5" s="58"/>
      <c r="TKU5" s="58"/>
      <c r="TKW5" s="58"/>
      <c r="TKY5" s="58"/>
      <c r="TLA5" s="58"/>
      <c r="TLC5" s="58"/>
      <c r="TLE5" s="58"/>
      <c r="TLG5" s="58"/>
      <c r="TLI5" s="58"/>
      <c r="TLK5" s="58"/>
      <c r="TLM5" s="58"/>
      <c r="TLO5" s="58"/>
      <c r="TLQ5" s="58"/>
      <c r="TLS5" s="58"/>
      <c r="TLU5" s="58"/>
      <c r="TLW5" s="58"/>
      <c r="TLY5" s="58"/>
      <c r="TMA5" s="58"/>
      <c r="TMC5" s="58"/>
      <c r="TME5" s="58"/>
      <c r="TMG5" s="58"/>
      <c r="TMI5" s="58"/>
      <c r="TMK5" s="58"/>
      <c r="TMM5" s="58"/>
      <c r="TMO5" s="58"/>
      <c r="TMQ5" s="58"/>
      <c r="TMS5" s="58"/>
      <c r="TMU5" s="58"/>
      <c r="TMW5" s="58"/>
      <c r="TMY5" s="58"/>
      <c r="TNA5" s="58"/>
      <c r="TNC5" s="58"/>
      <c r="TNE5" s="58"/>
      <c r="TNG5" s="58"/>
      <c r="TNI5" s="58"/>
      <c r="TNK5" s="58"/>
      <c r="TNM5" s="58"/>
      <c r="TNO5" s="58"/>
      <c r="TNQ5" s="58"/>
      <c r="TNS5" s="58"/>
      <c r="TNU5" s="58"/>
      <c r="TNW5" s="58"/>
      <c r="TNY5" s="58"/>
      <c r="TOA5" s="58"/>
      <c r="TOC5" s="58"/>
      <c r="TOE5" s="58"/>
      <c r="TOG5" s="58"/>
      <c r="TOI5" s="58"/>
      <c r="TOK5" s="58"/>
      <c r="TOM5" s="58"/>
      <c r="TOO5" s="58"/>
      <c r="TOQ5" s="58"/>
      <c r="TOS5" s="58"/>
      <c r="TOU5" s="58"/>
      <c r="TOW5" s="58"/>
      <c r="TOY5" s="58"/>
      <c r="TPA5" s="58"/>
      <c r="TPC5" s="58"/>
      <c r="TPE5" s="58"/>
      <c r="TPG5" s="58"/>
      <c r="TPI5" s="58"/>
      <c r="TPK5" s="58"/>
      <c r="TPM5" s="58"/>
      <c r="TPO5" s="58"/>
      <c r="TPQ5" s="58"/>
      <c r="TPS5" s="58"/>
      <c r="TPU5" s="58"/>
      <c r="TPW5" s="58"/>
      <c r="TPY5" s="58"/>
      <c r="TQA5" s="58"/>
      <c r="TQC5" s="58"/>
      <c r="TQE5" s="58"/>
      <c r="TQG5" s="58"/>
      <c r="TQI5" s="58"/>
      <c r="TQK5" s="58"/>
      <c r="TQM5" s="58"/>
      <c r="TQO5" s="58"/>
      <c r="TQQ5" s="58"/>
      <c r="TQS5" s="58"/>
      <c r="TQU5" s="58"/>
      <c r="TQW5" s="58"/>
      <c r="TQY5" s="58"/>
      <c r="TRA5" s="58"/>
      <c r="TRC5" s="58"/>
      <c r="TRE5" s="58"/>
      <c r="TRG5" s="58"/>
      <c r="TRI5" s="58"/>
      <c r="TRK5" s="58"/>
      <c r="TRM5" s="58"/>
      <c r="TRO5" s="58"/>
      <c r="TRQ5" s="58"/>
      <c r="TRS5" s="58"/>
      <c r="TRU5" s="58"/>
      <c r="TRW5" s="58"/>
      <c r="TRY5" s="58"/>
      <c r="TSA5" s="58"/>
      <c r="TSC5" s="58"/>
      <c r="TSE5" s="58"/>
      <c r="TSG5" s="58"/>
      <c r="TSI5" s="58"/>
      <c r="TSK5" s="58"/>
      <c r="TSM5" s="58"/>
      <c r="TSO5" s="58"/>
      <c r="TSQ5" s="58"/>
      <c r="TSS5" s="58"/>
      <c r="TSU5" s="58"/>
      <c r="TSW5" s="58"/>
      <c r="TSY5" s="58"/>
      <c r="TTA5" s="58"/>
      <c r="TTC5" s="58"/>
      <c r="TTE5" s="58"/>
      <c r="TTG5" s="58"/>
      <c r="TTI5" s="58"/>
      <c r="TTK5" s="58"/>
      <c r="TTM5" s="58"/>
      <c r="TTO5" s="58"/>
      <c r="TTQ5" s="58"/>
      <c r="TTS5" s="58"/>
      <c r="TTU5" s="58"/>
      <c r="TTW5" s="58"/>
      <c r="TTY5" s="58"/>
      <c r="TUA5" s="58"/>
      <c r="TUC5" s="58"/>
      <c r="TUE5" s="58"/>
      <c r="TUG5" s="58"/>
      <c r="TUI5" s="58"/>
      <c r="TUK5" s="58"/>
      <c r="TUM5" s="58"/>
      <c r="TUO5" s="58"/>
      <c r="TUQ5" s="58"/>
      <c r="TUS5" s="58"/>
      <c r="TUU5" s="58"/>
      <c r="TUW5" s="58"/>
      <c r="TUY5" s="58"/>
      <c r="TVA5" s="58"/>
      <c r="TVC5" s="58"/>
      <c r="TVE5" s="58"/>
      <c r="TVG5" s="58"/>
      <c r="TVI5" s="58"/>
      <c r="TVK5" s="58"/>
      <c r="TVM5" s="58"/>
      <c r="TVO5" s="58"/>
      <c r="TVQ5" s="58"/>
      <c r="TVS5" s="58"/>
      <c r="TVU5" s="58"/>
      <c r="TVW5" s="58"/>
      <c r="TVY5" s="58"/>
      <c r="TWA5" s="58"/>
      <c r="TWC5" s="58"/>
      <c r="TWE5" s="58"/>
      <c r="TWG5" s="58"/>
      <c r="TWI5" s="58"/>
      <c r="TWK5" s="58"/>
      <c r="TWM5" s="58"/>
      <c r="TWO5" s="58"/>
      <c r="TWQ5" s="58"/>
      <c r="TWS5" s="58"/>
      <c r="TWU5" s="58"/>
      <c r="TWW5" s="58"/>
      <c r="TWY5" s="58"/>
      <c r="TXA5" s="58"/>
      <c r="TXC5" s="58"/>
      <c r="TXE5" s="58"/>
      <c r="TXG5" s="58"/>
      <c r="TXI5" s="58"/>
      <c r="TXK5" s="58"/>
      <c r="TXM5" s="58"/>
      <c r="TXO5" s="58"/>
      <c r="TXQ5" s="58"/>
      <c r="TXS5" s="58"/>
      <c r="TXU5" s="58"/>
      <c r="TXW5" s="58"/>
      <c r="TXY5" s="58"/>
      <c r="TYA5" s="58"/>
      <c r="TYC5" s="58"/>
      <c r="TYE5" s="58"/>
      <c r="TYG5" s="58"/>
      <c r="TYI5" s="58"/>
      <c r="TYK5" s="58"/>
      <c r="TYM5" s="58"/>
      <c r="TYO5" s="58"/>
      <c r="TYQ5" s="58"/>
      <c r="TYS5" s="58"/>
      <c r="TYU5" s="58"/>
      <c r="TYW5" s="58"/>
      <c r="TYY5" s="58"/>
      <c r="TZA5" s="58"/>
      <c r="TZC5" s="58"/>
      <c r="TZE5" s="58"/>
      <c r="TZG5" s="58"/>
      <c r="TZI5" s="58"/>
      <c r="TZK5" s="58"/>
      <c r="TZM5" s="58"/>
      <c r="TZO5" s="58"/>
      <c r="TZQ5" s="58"/>
      <c r="TZS5" s="58"/>
      <c r="TZU5" s="58"/>
      <c r="TZW5" s="58"/>
      <c r="TZY5" s="58"/>
      <c r="UAA5" s="58"/>
      <c r="UAC5" s="58"/>
      <c r="UAE5" s="58"/>
      <c r="UAG5" s="58"/>
      <c r="UAI5" s="58"/>
      <c r="UAK5" s="58"/>
      <c r="UAM5" s="58"/>
      <c r="UAO5" s="58"/>
      <c r="UAQ5" s="58"/>
      <c r="UAS5" s="58"/>
      <c r="UAU5" s="58"/>
      <c r="UAW5" s="58"/>
      <c r="UAY5" s="58"/>
      <c r="UBA5" s="58"/>
      <c r="UBC5" s="58"/>
      <c r="UBE5" s="58"/>
      <c r="UBG5" s="58"/>
      <c r="UBI5" s="58"/>
      <c r="UBK5" s="58"/>
      <c r="UBM5" s="58"/>
      <c r="UBO5" s="58"/>
      <c r="UBQ5" s="58"/>
      <c r="UBS5" s="58"/>
      <c r="UBU5" s="58"/>
      <c r="UBW5" s="58"/>
      <c r="UBY5" s="58"/>
      <c r="UCA5" s="58"/>
      <c r="UCC5" s="58"/>
      <c r="UCE5" s="58"/>
      <c r="UCG5" s="58"/>
      <c r="UCI5" s="58"/>
      <c r="UCK5" s="58"/>
      <c r="UCM5" s="58"/>
      <c r="UCO5" s="58"/>
      <c r="UCQ5" s="58"/>
      <c r="UCS5" s="58"/>
      <c r="UCU5" s="58"/>
      <c r="UCW5" s="58"/>
      <c r="UCY5" s="58"/>
      <c r="UDA5" s="58"/>
      <c r="UDC5" s="58"/>
      <c r="UDE5" s="58"/>
      <c r="UDG5" s="58"/>
      <c r="UDI5" s="58"/>
      <c r="UDK5" s="58"/>
      <c r="UDM5" s="58"/>
      <c r="UDO5" s="58"/>
      <c r="UDQ5" s="58"/>
      <c r="UDS5" s="58"/>
      <c r="UDU5" s="58"/>
      <c r="UDW5" s="58"/>
      <c r="UDY5" s="58"/>
      <c r="UEA5" s="58"/>
      <c r="UEC5" s="58"/>
      <c r="UEE5" s="58"/>
      <c r="UEG5" s="58"/>
      <c r="UEI5" s="58"/>
      <c r="UEK5" s="58"/>
      <c r="UEM5" s="58"/>
      <c r="UEO5" s="58"/>
      <c r="UEQ5" s="58"/>
      <c r="UES5" s="58"/>
      <c r="UEU5" s="58"/>
      <c r="UEW5" s="58"/>
      <c r="UEY5" s="58"/>
      <c r="UFA5" s="58"/>
      <c r="UFC5" s="58"/>
      <c r="UFE5" s="58"/>
      <c r="UFG5" s="58"/>
      <c r="UFI5" s="58"/>
      <c r="UFK5" s="58"/>
      <c r="UFM5" s="58"/>
      <c r="UFO5" s="58"/>
      <c r="UFQ5" s="58"/>
      <c r="UFS5" s="58"/>
      <c r="UFU5" s="58"/>
      <c r="UFW5" s="58"/>
      <c r="UFY5" s="58"/>
      <c r="UGA5" s="58"/>
      <c r="UGC5" s="58"/>
      <c r="UGE5" s="58"/>
      <c r="UGG5" s="58"/>
      <c r="UGI5" s="58"/>
      <c r="UGK5" s="58"/>
      <c r="UGM5" s="58"/>
      <c r="UGO5" s="58"/>
      <c r="UGQ5" s="58"/>
      <c r="UGS5" s="58"/>
      <c r="UGU5" s="58"/>
      <c r="UGW5" s="58"/>
      <c r="UGY5" s="58"/>
      <c r="UHA5" s="58"/>
      <c r="UHC5" s="58"/>
      <c r="UHE5" s="58"/>
      <c r="UHG5" s="58"/>
      <c r="UHI5" s="58"/>
      <c r="UHK5" s="58"/>
      <c r="UHM5" s="58"/>
      <c r="UHO5" s="58"/>
      <c r="UHQ5" s="58"/>
      <c r="UHS5" s="58"/>
      <c r="UHU5" s="58"/>
      <c r="UHW5" s="58"/>
      <c r="UHY5" s="58"/>
      <c r="UIA5" s="58"/>
      <c r="UIC5" s="58"/>
      <c r="UIE5" s="58"/>
      <c r="UIG5" s="58"/>
      <c r="UII5" s="58"/>
      <c r="UIK5" s="58"/>
      <c r="UIM5" s="58"/>
      <c r="UIO5" s="58"/>
      <c r="UIQ5" s="58"/>
      <c r="UIS5" s="58"/>
      <c r="UIU5" s="58"/>
      <c r="UIW5" s="58"/>
      <c r="UIY5" s="58"/>
      <c r="UJA5" s="58"/>
      <c r="UJC5" s="58"/>
      <c r="UJE5" s="58"/>
      <c r="UJG5" s="58"/>
      <c r="UJI5" s="58"/>
      <c r="UJK5" s="58"/>
      <c r="UJM5" s="58"/>
      <c r="UJO5" s="58"/>
      <c r="UJQ5" s="58"/>
      <c r="UJS5" s="58"/>
      <c r="UJU5" s="58"/>
      <c r="UJW5" s="58"/>
      <c r="UJY5" s="58"/>
      <c r="UKA5" s="58"/>
      <c r="UKC5" s="58"/>
      <c r="UKE5" s="58"/>
      <c r="UKG5" s="58"/>
      <c r="UKI5" s="58"/>
      <c r="UKK5" s="58"/>
      <c r="UKM5" s="58"/>
      <c r="UKO5" s="58"/>
      <c r="UKQ5" s="58"/>
      <c r="UKS5" s="58"/>
      <c r="UKU5" s="58"/>
      <c r="UKW5" s="58"/>
      <c r="UKY5" s="58"/>
      <c r="ULA5" s="58"/>
      <c r="ULC5" s="58"/>
      <c r="ULE5" s="58"/>
      <c r="ULG5" s="58"/>
      <c r="ULI5" s="58"/>
      <c r="ULK5" s="58"/>
      <c r="ULM5" s="58"/>
      <c r="ULO5" s="58"/>
      <c r="ULQ5" s="58"/>
      <c r="ULS5" s="58"/>
      <c r="ULU5" s="58"/>
      <c r="ULW5" s="58"/>
      <c r="ULY5" s="58"/>
      <c r="UMA5" s="58"/>
      <c r="UMC5" s="58"/>
      <c r="UME5" s="58"/>
      <c r="UMG5" s="58"/>
      <c r="UMI5" s="58"/>
      <c r="UMK5" s="58"/>
      <c r="UMM5" s="58"/>
      <c r="UMO5" s="58"/>
      <c r="UMQ5" s="58"/>
      <c r="UMS5" s="58"/>
      <c r="UMU5" s="58"/>
      <c r="UMW5" s="58"/>
      <c r="UMY5" s="58"/>
      <c r="UNA5" s="58"/>
      <c r="UNC5" s="58"/>
      <c r="UNE5" s="58"/>
      <c r="UNG5" s="58"/>
      <c r="UNI5" s="58"/>
      <c r="UNK5" s="58"/>
      <c r="UNM5" s="58"/>
      <c r="UNO5" s="58"/>
      <c r="UNQ5" s="58"/>
      <c r="UNS5" s="58"/>
      <c r="UNU5" s="58"/>
      <c r="UNW5" s="58"/>
      <c r="UNY5" s="58"/>
      <c r="UOA5" s="58"/>
      <c r="UOC5" s="58"/>
      <c r="UOE5" s="58"/>
      <c r="UOG5" s="58"/>
      <c r="UOI5" s="58"/>
      <c r="UOK5" s="58"/>
      <c r="UOM5" s="58"/>
      <c r="UOO5" s="58"/>
      <c r="UOQ5" s="58"/>
      <c r="UOS5" s="58"/>
      <c r="UOU5" s="58"/>
      <c r="UOW5" s="58"/>
      <c r="UOY5" s="58"/>
      <c r="UPA5" s="58"/>
      <c r="UPC5" s="58"/>
      <c r="UPE5" s="58"/>
      <c r="UPG5" s="58"/>
      <c r="UPI5" s="58"/>
      <c r="UPK5" s="58"/>
      <c r="UPM5" s="58"/>
      <c r="UPO5" s="58"/>
      <c r="UPQ5" s="58"/>
      <c r="UPS5" s="58"/>
      <c r="UPU5" s="58"/>
      <c r="UPW5" s="58"/>
      <c r="UPY5" s="58"/>
      <c r="UQA5" s="58"/>
      <c r="UQC5" s="58"/>
      <c r="UQE5" s="58"/>
      <c r="UQG5" s="58"/>
      <c r="UQI5" s="58"/>
      <c r="UQK5" s="58"/>
      <c r="UQM5" s="58"/>
      <c r="UQO5" s="58"/>
      <c r="UQQ5" s="58"/>
      <c r="UQS5" s="58"/>
      <c r="UQU5" s="58"/>
      <c r="UQW5" s="58"/>
      <c r="UQY5" s="58"/>
      <c r="URA5" s="58"/>
      <c r="URC5" s="58"/>
      <c r="URE5" s="58"/>
      <c r="URG5" s="58"/>
      <c r="URI5" s="58"/>
      <c r="URK5" s="58"/>
      <c r="URM5" s="58"/>
      <c r="URO5" s="58"/>
      <c r="URQ5" s="58"/>
      <c r="URS5" s="58"/>
      <c r="URU5" s="58"/>
      <c r="URW5" s="58"/>
      <c r="URY5" s="58"/>
      <c r="USA5" s="58"/>
      <c r="USC5" s="58"/>
      <c r="USE5" s="58"/>
      <c r="USG5" s="58"/>
      <c r="USI5" s="58"/>
      <c r="USK5" s="58"/>
      <c r="USM5" s="58"/>
      <c r="USO5" s="58"/>
      <c r="USQ5" s="58"/>
      <c r="USS5" s="58"/>
      <c r="USU5" s="58"/>
      <c r="USW5" s="58"/>
      <c r="USY5" s="58"/>
      <c r="UTA5" s="58"/>
      <c r="UTC5" s="58"/>
      <c r="UTE5" s="58"/>
      <c r="UTG5" s="58"/>
      <c r="UTI5" s="58"/>
      <c r="UTK5" s="58"/>
      <c r="UTM5" s="58"/>
      <c r="UTO5" s="58"/>
      <c r="UTQ5" s="58"/>
      <c r="UTS5" s="58"/>
      <c r="UTU5" s="58"/>
      <c r="UTW5" s="58"/>
      <c r="UTY5" s="58"/>
      <c r="UUA5" s="58"/>
      <c r="UUC5" s="58"/>
      <c r="UUE5" s="58"/>
      <c r="UUG5" s="58"/>
      <c r="UUI5" s="58"/>
      <c r="UUK5" s="58"/>
      <c r="UUM5" s="58"/>
      <c r="UUO5" s="58"/>
      <c r="UUQ5" s="58"/>
      <c r="UUS5" s="58"/>
      <c r="UUU5" s="58"/>
      <c r="UUW5" s="58"/>
      <c r="UUY5" s="58"/>
      <c r="UVA5" s="58"/>
      <c r="UVC5" s="58"/>
      <c r="UVE5" s="58"/>
      <c r="UVG5" s="58"/>
      <c r="UVI5" s="58"/>
      <c r="UVK5" s="58"/>
      <c r="UVM5" s="58"/>
      <c r="UVO5" s="58"/>
      <c r="UVQ5" s="58"/>
      <c r="UVS5" s="58"/>
      <c r="UVU5" s="58"/>
      <c r="UVW5" s="58"/>
      <c r="UVY5" s="58"/>
      <c r="UWA5" s="58"/>
      <c r="UWC5" s="58"/>
      <c r="UWE5" s="58"/>
      <c r="UWG5" s="58"/>
      <c r="UWI5" s="58"/>
      <c r="UWK5" s="58"/>
      <c r="UWM5" s="58"/>
      <c r="UWO5" s="58"/>
      <c r="UWQ5" s="58"/>
      <c r="UWS5" s="58"/>
      <c r="UWU5" s="58"/>
      <c r="UWW5" s="58"/>
      <c r="UWY5" s="58"/>
      <c r="UXA5" s="58"/>
      <c r="UXC5" s="58"/>
      <c r="UXE5" s="58"/>
      <c r="UXG5" s="58"/>
      <c r="UXI5" s="58"/>
      <c r="UXK5" s="58"/>
      <c r="UXM5" s="58"/>
      <c r="UXO5" s="58"/>
      <c r="UXQ5" s="58"/>
      <c r="UXS5" s="58"/>
      <c r="UXU5" s="58"/>
      <c r="UXW5" s="58"/>
      <c r="UXY5" s="58"/>
      <c r="UYA5" s="58"/>
      <c r="UYC5" s="58"/>
      <c r="UYE5" s="58"/>
      <c r="UYG5" s="58"/>
      <c r="UYI5" s="58"/>
      <c r="UYK5" s="58"/>
      <c r="UYM5" s="58"/>
      <c r="UYO5" s="58"/>
      <c r="UYQ5" s="58"/>
      <c r="UYS5" s="58"/>
      <c r="UYU5" s="58"/>
      <c r="UYW5" s="58"/>
      <c r="UYY5" s="58"/>
      <c r="UZA5" s="58"/>
      <c r="UZC5" s="58"/>
      <c r="UZE5" s="58"/>
      <c r="UZG5" s="58"/>
      <c r="UZI5" s="58"/>
      <c r="UZK5" s="58"/>
      <c r="UZM5" s="58"/>
      <c r="UZO5" s="58"/>
      <c r="UZQ5" s="58"/>
      <c r="UZS5" s="58"/>
      <c r="UZU5" s="58"/>
      <c r="UZW5" s="58"/>
      <c r="UZY5" s="58"/>
      <c r="VAA5" s="58"/>
      <c r="VAC5" s="58"/>
      <c r="VAE5" s="58"/>
      <c r="VAG5" s="58"/>
      <c r="VAI5" s="58"/>
      <c r="VAK5" s="58"/>
      <c r="VAM5" s="58"/>
      <c r="VAO5" s="58"/>
      <c r="VAQ5" s="58"/>
      <c r="VAS5" s="58"/>
      <c r="VAU5" s="58"/>
      <c r="VAW5" s="58"/>
      <c r="VAY5" s="58"/>
      <c r="VBA5" s="58"/>
      <c r="VBC5" s="58"/>
      <c r="VBE5" s="58"/>
      <c r="VBG5" s="58"/>
      <c r="VBI5" s="58"/>
      <c r="VBK5" s="58"/>
      <c r="VBM5" s="58"/>
      <c r="VBO5" s="58"/>
      <c r="VBQ5" s="58"/>
      <c r="VBS5" s="58"/>
      <c r="VBU5" s="58"/>
      <c r="VBW5" s="58"/>
      <c r="VBY5" s="58"/>
      <c r="VCA5" s="58"/>
      <c r="VCC5" s="58"/>
      <c r="VCE5" s="58"/>
      <c r="VCG5" s="58"/>
      <c r="VCI5" s="58"/>
      <c r="VCK5" s="58"/>
      <c r="VCM5" s="58"/>
      <c r="VCO5" s="58"/>
      <c r="VCQ5" s="58"/>
      <c r="VCS5" s="58"/>
      <c r="VCU5" s="58"/>
      <c r="VCW5" s="58"/>
      <c r="VCY5" s="58"/>
      <c r="VDA5" s="58"/>
      <c r="VDC5" s="58"/>
      <c r="VDE5" s="58"/>
      <c r="VDG5" s="58"/>
      <c r="VDI5" s="58"/>
      <c r="VDK5" s="58"/>
      <c r="VDM5" s="58"/>
      <c r="VDO5" s="58"/>
      <c r="VDQ5" s="58"/>
      <c r="VDS5" s="58"/>
      <c r="VDU5" s="58"/>
      <c r="VDW5" s="58"/>
      <c r="VDY5" s="58"/>
      <c r="VEA5" s="58"/>
      <c r="VEC5" s="58"/>
      <c r="VEE5" s="58"/>
      <c r="VEG5" s="58"/>
      <c r="VEI5" s="58"/>
      <c r="VEK5" s="58"/>
      <c r="VEM5" s="58"/>
      <c r="VEO5" s="58"/>
      <c r="VEQ5" s="58"/>
      <c r="VES5" s="58"/>
      <c r="VEU5" s="58"/>
      <c r="VEW5" s="58"/>
      <c r="VEY5" s="58"/>
      <c r="VFA5" s="58"/>
      <c r="VFC5" s="58"/>
      <c r="VFE5" s="58"/>
      <c r="VFG5" s="58"/>
      <c r="VFI5" s="58"/>
      <c r="VFK5" s="58"/>
      <c r="VFM5" s="58"/>
      <c r="VFO5" s="58"/>
      <c r="VFQ5" s="58"/>
      <c r="VFS5" s="58"/>
      <c r="VFU5" s="58"/>
      <c r="VFW5" s="58"/>
      <c r="VFY5" s="58"/>
      <c r="VGA5" s="58"/>
      <c r="VGC5" s="58"/>
      <c r="VGE5" s="58"/>
      <c r="VGG5" s="58"/>
      <c r="VGI5" s="58"/>
      <c r="VGK5" s="58"/>
      <c r="VGM5" s="58"/>
      <c r="VGO5" s="58"/>
      <c r="VGQ5" s="58"/>
      <c r="VGS5" s="58"/>
      <c r="VGU5" s="58"/>
      <c r="VGW5" s="58"/>
      <c r="VGY5" s="58"/>
      <c r="VHA5" s="58"/>
      <c r="VHC5" s="58"/>
      <c r="VHE5" s="58"/>
      <c r="VHG5" s="58"/>
      <c r="VHI5" s="58"/>
      <c r="VHK5" s="58"/>
      <c r="VHM5" s="58"/>
      <c r="VHO5" s="58"/>
      <c r="VHQ5" s="58"/>
      <c r="VHS5" s="58"/>
      <c r="VHU5" s="58"/>
      <c r="VHW5" s="58"/>
      <c r="VHY5" s="58"/>
      <c r="VIA5" s="58"/>
      <c r="VIC5" s="58"/>
      <c r="VIE5" s="58"/>
      <c r="VIG5" s="58"/>
      <c r="VII5" s="58"/>
      <c r="VIK5" s="58"/>
      <c r="VIM5" s="58"/>
      <c r="VIO5" s="58"/>
      <c r="VIQ5" s="58"/>
      <c r="VIS5" s="58"/>
      <c r="VIU5" s="58"/>
      <c r="VIW5" s="58"/>
      <c r="VIY5" s="58"/>
      <c r="VJA5" s="58"/>
      <c r="VJC5" s="58"/>
      <c r="VJE5" s="58"/>
      <c r="VJG5" s="58"/>
      <c r="VJI5" s="58"/>
      <c r="VJK5" s="58"/>
      <c r="VJM5" s="58"/>
      <c r="VJO5" s="58"/>
      <c r="VJQ5" s="58"/>
      <c r="VJS5" s="58"/>
      <c r="VJU5" s="58"/>
      <c r="VJW5" s="58"/>
      <c r="VJY5" s="58"/>
      <c r="VKA5" s="58"/>
      <c r="VKC5" s="58"/>
      <c r="VKE5" s="58"/>
      <c r="VKG5" s="58"/>
      <c r="VKI5" s="58"/>
      <c r="VKK5" s="58"/>
      <c r="VKM5" s="58"/>
      <c r="VKO5" s="58"/>
      <c r="VKQ5" s="58"/>
      <c r="VKS5" s="58"/>
      <c r="VKU5" s="58"/>
      <c r="VKW5" s="58"/>
      <c r="VKY5" s="58"/>
      <c r="VLA5" s="58"/>
      <c r="VLC5" s="58"/>
      <c r="VLE5" s="58"/>
      <c r="VLG5" s="58"/>
      <c r="VLI5" s="58"/>
      <c r="VLK5" s="58"/>
      <c r="VLM5" s="58"/>
      <c r="VLO5" s="58"/>
      <c r="VLQ5" s="58"/>
      <c r="VLS5" s="58"/>
      <c r="VLU5" s="58"/>
      <c r="VLW5" s="58"/>
      <c r="VLY5" s="58"/>
      <c r="VMA5" s="58"/>
      <c r="VMC5" s="58"/>
      <c r="VME5" s="58"/>
      <c r="VMG5" s="58"/>
      <c r="VMI5" s="58"/>
      <c r="VMK5" s="58"/>
      <c r="VMM5" s="58"/>
      <c r="VMO5" s="58"/>
      <c r="VMQ5" s="58"/>
      <c r="VMS5" s="58"/>
      <c r="VMU5" s="58"/>
      <c r="VMW5" s="58"/>
      <c r="VMY5" s="58"/>
      <c r="VNA5" s="58"/>
      <c r="VNC5" s="58"/>
      <c r="VNE5" s="58"/>
      <c r="VNG5" s="58"/>
      <c r="VNI5" s="58"/>
      <c r="VNK5" s="58"/>
      <c r="VNM5" s="58"/>
      <c r="VNO5" s="58"/>
      <c r="VNQ5" s="58"/>
      <c r="VNS5" s="58"/>
      <c r="VNU5" s="58"/>
      <c r="VNW5" s="58"/>
      <c r="VNY5" s="58"/>
      <c r="VOA5" s="58"/>
      <c r="VOC5" s="58"/>
      <c r="VOE5" s="58"/>
      <c r="VOG5" s="58"/>
      <c r="VOI5" s="58"/>
      <c r="VOK5" s="58"/>
      <c r="VOM5" s="58"/>
      <c r="VOO5" s="58"/>
      <c r="VOQ5" s="58"/>
      <c r="VOS5" s="58"/>
      <c r="VOU5" s="58"/>
      <c r="VOW5" s="58"/>
      <c r="VOY5" s="58"/>
      <c r="VPA5" s="58"/>
      <c r="VPC5" s="58"/>
      <c r="VPE5" s="58"/>
      <c r="VPG5" s="58"/>
      <c r="VPI5" s="58"/>
      <c r="VPK5" s="58"/>
      <c r="VPM5" s="58"/>
      <c r="VPO5" s="58"/>
      <c r="VPQ5" s="58"/>
      <c r="VPS5" s="58"/>
      <c r="VPU5" s="58"/>
      <c r="VPW5" s="58"/>
      <c r="VPY5" s="58"/>
      <c r="VQA5" s="58"/>
      <c r="VQC5" s="58"/>
      <c r="VQE5" s="58"/>
      <c r="VQG5" s="58"/>
      <c r="VQI5" s="58"/>
      <c r="VQK5" s="58"/>
      <c r="VQM5" s="58"/>
      <c r="VQO5" s="58"/>
      <c r="VQQ5" s="58"/>
      <c r="VQS5" s="58"/>
      <c r="VQU5" s="58"/>
      <c r="VQW5" s="58"/>
      <c r="VQY5" s="58"/>
      <c r="VRA5" s="58"/>
      <c r="VRC5" s="58"/>
      <c r="VRE5" s="58"/>
      <c r="VRG5" s="58"/>
      <c r="VRI5" s="58"/>
      <c r="VRK5" s="58"/>
      <c r="VRM5" s="58"/>
      <c r="VRO5" s="58"/>
      <c r="VRQ5" s="58"/>
      <c r="VRS5" s="58"/>
      <c r="VRU5" s="58"/>
      <c r="VRW5" s="58"/>
      <c r="VRY5" s="58"/>
      <c r="VSA5" s="58"/>
      <c r="VSC5" s="58"/>
      <c r="VSE5" s="58"/>
      <c r="VSG5" s="58"/>
      <c r="VSI5" s="58"/>
      <c r="VSK5" s="58"/>
      <c r="VSM5" s="58"/>
      <c r="VSO5" s="58"/>
      <c r="VSQ5" s="58"/>
      <c r="VSS5" s="58"/>
      <c r="VSU5" s="58"/>
      <c r="VSW5" s="58"/>
      <c r="VSY5" s="58"/>
      <c r="VTA5" s="58"/>
      <c r="VTC5" s="58"/>
      <c r="VTE5" s="58"/>
      <c r="VTG5" s="58"/>
      <c r="VTI5" s="58"/>
      <c r="VTK5" s="58"/>
      <c r="VTM5" s="58"/>
      <c r="VTO5" s="58"/>
      <c r="VTQ5" s="58"/>
      <c r="VTS5" s="58"/>
      <c r="VTU5" s="58"/>
      <c r="VTW5" s="58"/>
      <c r="VTY5" s="58"/>
      <c r="VUA5" s="58"/>
      <c r="VUC5" s="58"/>
      <c r="VUE5" s="58"/>
      <c r="VUG5" s="58"/>
      <c r="VUI5" s="58"/>
      <c r="VUK5" s="58"/>
      <c r="VUM5" s="58"/>
      <c r="VUO5" s="58"/>
      <c r="VUQ5" s="58"/>
      <c r="VUS5" s="58"/>
      <c r="VUU5" s="58"/>
      <c r="VUW5" s="58"/>
      <c r="VUY5" s="58"/>
      <c r="VVA5" s="58"/>
      <c r="VVC5" s="58"/>
      <c r="VVE5" s="58"/>
      <c r="VVG5" s="58"/>
      <c r="VVI5" s="58"/>
      <c r="VVK5" s="58"/>
      <c r="VVM5" s="58"/>
      <c r="VVO5" s="58"/>
      <c r="VVQ5" s="58"/>
      <c r="VVS5" s="58"/>
      <c r="VVU5" s="58"/>
      <c r="VVW5" s="58"/>
      <c r="VVY5" s="58"/>
      <c r="VWA5" s="58"/>
      <c r="VWC5" s="58"/>
      <c r="VWE5" s="58"/>
      <c r="VWG5" s="58"/>
      <c r="VWI5" s="58"/>
      <c r="VWK5" s="58"/>
      <c r="VWM5" s="58"/>
      <c r="VWO5" s="58"/>
      <c r="VWQ5" s="58"/>
      <c r="VWS5" s="58"/>
      <c r="VWU5" s="58"/>
      <c r="VWW5" s="58"/>
      <c r="VWY5" s="58"/>
      <c r="VXA5" s="58"/>
      <c r="VXC5" s="58"/>
      <c r="VXE5" s="58"/>
      <c r="VXG5" s="58"/>
      <c r="VXI5" s="58"/>
      <c r="VXK5" s="58"/>
      <c r="VXM5" s="58"/>
      <c r="VXO5" s="58"/>
      <c r="VXQ5" s="58"/>
      <c r="VXS5" s="58"/>
      <c r="VXU5" s="58"/>
      <c r="VXW5" s="58"/>
      <c r="VXY5" s="58"/>
      <c r="VYA5" s="58"/>
      <c r="VYC5" s="58"/>
      <c r="VYE5" s="58"/>
      <c r="VYG5" s="58"/>
      <c r="VYI5" s="58"/>
      <c r="VYK5" s="58"/>
      <c r="VYM5" s="58"/>
      <c r="VYO5" s="58"/>
      <c r="VYQ5" s="58"/>
      <c r="VYS5" s="58"/>
      <c r="VYU5" s="58"/>
      <c r="VYW5" s="58"/>
      <c r="VYY5" s="58"/>
      <c r="VZA5" s="58"/>
      <c r="VZC5" s="58"/>
      <c r="VZE5" s="58"/>
      <c r="VZG5" s="58"/>
      <c r="VZI5" s="58"/>
      <c r="VZK5" s="58"/>
      <c r="VZM5" s="58"/>
      <c r="VZO5" s="58"/>
      <c r="VZQ5" s="58"/>
      <c r="VZS5" s="58"/>
      <c r="VZU5" s="58"/>
      <c r="VZW5" s="58"/>
      <c r="VZY5" s="58"/>
      <c r="WAA5" s="58"/>
      <c r="WAC5" s="58"/>
      <c r="WAE5" s="58"/>
      <c r="WAG5" s="58"/>
      <c r="WAI5" s="58"/>
      <c r="WAK5" s="58"/>
      <c r="WAM5" s="58"/>
      <c r="WAO5" s="58"/>
      <c r="WAQ5" s="58"/>
      <c r="WAS5" s="58"/>
      <c r="WAU5" s="58"/>
      <c r="WAW5" s="58"/>
      <c r="WAY5" s="58"/>
      <c r="WBA5" s="58"/>
      <c r="WBC5" s="58"/>
      <c r="WBE5" s="58"/>
      <c r="WBG5" s="58"/>
      <c r="WBI5" s="58"/>
      <c r="WBK5" s="58"/>
      <c r="WBM5" s="58"/>
      <c r="WBO5" s="58"/>
      <c r="WBQ5" s="58"/>
      <c r="WBS5" s="58"/>
      <c r="WBU5" s="58"/>
      <c r="WBW5" s="58"/>
      <c r="WBY5" s="58"/>
      <c r="WCA5" s="58"/>
      <c r="WCC5" s="58"/>
      <c r="WCE5" s="58"/>
      <c r="WCG5" s="58"/>
      <c r="WCI5" s="58"/>
      <c r="WCK5" s="58"/>
      <c r="WCM5" s="58"/>
      <c r="WCO5" s="58"/>
      <c r="WCQ5" s="58"/>
      <c r="WCS5" s="58"/>
      <c r="WCU5" s="58"/>
      <c r="WCW5" s="58"/>
      <c r="WCY5" s="58"/>
      <c r="WDA5" s="58"/>
      <c r="WDC5" s="58"/>
      <c r="WDE5" s="58"/>
      <c r="WDG5" s="58"/>
      <c r="WDI5" s="58"/>
      <c r="WDK5" s="58"/>
      <c r="WDM5" s="58"/>
      <c r="WDO5" s="58"/>
      <c r="WDQ5" s="58"/>
      <c r="WDS5" s="58"/>
      <c r="WDU5" s="58"/>
      <c r="WDW5" s="58"/>
      <c r="WDY5" s="58"/>
      <c r="WEA5" s="58"/>
      <c r="WEC5" s="58"/>
      <c r="WEE5" s="58"/>
      <c r="WEG5" s="58"/>
      <c r="WEI5" s="58"/>
      <c r="WEK5" s="58"/>
      <c r="WEM5" s="58"/>
      <c r="WEO5" s="58"/>
      <c r="WEQ5" s="58"/>
      <c r="WES5" s="58"/>
      <c r="WEU5" s="58"/>
      <c r="WEW5" s="58"/>
      <c r="WEY5" s="58"/>
      <c r="WFA5" s="58"/>
      <c r="WFC5" s="58"/>
      <c r="WFE5" s="58"/>
      <c r="WFG5" s="58"/>
      <c r="WFI5" s="58"/>
      <c r="WFK5" s="58"/>
      <c r="WFM5" s="58"/>
      <c r="WFO5" s="58"/>
      <c r="WFQ5" s="58"/>
      <c r="WFS5" s="58"/>
      <c r="WFU5" s="58"/>
      <c r="WFW5" s="58"/>
      <c r="WFY5" s="58"/>
      <c r="WGA5" s="58"/>
      <c r="WGC5" s="58"/>
      <c r="WGE5" s="58"/>
      <c r="WGG5" s="58"/>
      <c r="WGI5" s="58"/>
      <c r="WGK5" s="58"/>
      <c r="WGM5" s="58"/>
      <c r="WGO5" s="58"/>
      <c r="WGQ5" s="58"/>
      <c r="WGS5" s="58"/>
      <c r="WGU5" s="58"/>
      <c r="WGW5" s="58"/>
      <c r="WGY5" s="58"/>
      <c r="WHA5" s="58"/>
      <c r="WHC5" s="58"/>
      <c r="WHE5" s="58"/>
      <c r="WHG5" s="58"/>
      <c r="WHI5" s="58"/>
      <c r="WHK5" s="58"/>
      <c r="WHM5" s="58"/>
      <c r="WHO5" s="58"/>
      <c r="WHQ5" s="58"/>
      <c r="WHS5" s="58"/>
      <c r="WHU5" s="58"/>
      <c r="WHW5" s="58"/>
      <c r="WHY5" s="58"/>
      <c r="WIA5" s="58"/>
      <c r="WIC5" s="58"/>
      <c r="WIE5" s="58"/>
      <c r="WIG5" s="58"/>
      <c r="WII5" s="58"/>
      <c r="WIK5" s="58"/>
      <c r="WIM5" s="58"/>
      <c r="WIO5" s="58"/>
      <c r="WIQ5" s="58"/>
      <c r="WIS5" s="58"/>
      <c r="WIU5" s="58"/>
      <c r="WIW5" s="58"/>
      <c r="WIY5" s="58"/>
      <c r="WJA5" s="58"/>
      <c r="WJC5" s="58"/>
      <c r="WJE5" s="58"/>
      <c r="WJG5" s="58"/>
      <c r="WJI5" s="58"/>
      <c r="WJK5" s="58"/>
      <c r="WJM5" s="58"/>
      <c r="WJO5" s="58"/>
      <c r="WJQ5" s="58"/>
      <c r="WJS5" s="58"/>
      <c r="WJU5" s="58"/>
      <c r="WJW5" s="58"/>
      <c r="WJY5" s="58"/>
      <c r="WKA5" s="58"/>
      <c r="WKC5" s="58"/>
      <c r="WKE5" s="58"/>
      <c r="WKG5" s="58"/>
      <c r="WKI5" s="58"/>
      <c r="WKK5" s="58"/>
      <c r="WKM5" s="58"/>
      <c r="WKO5" s="58"/>
      <c r="WKQ5" s="58"/>
      <c r="WKS5" s="58"/>
      <c r="WKU5" s="58"/>
      <c r="WKW5" s="58"/>
      <c r="WKY5" s="58"/>
      <c r="WLA5" s="58"/>
      <c r="WLC5" s="58"/>
      <c r="WLE5" s="58"/>
      <c r="WLG5" s="58"/>
      <c r="WLI5" s="58"/>
      <c r="WLK5" s="58"/>
      <c r="WLM5" s="58"/>
      <c r="WLO5" s="58"/>
      <c r="WLQ5" s="58"/>
      <c r="WLS5" s="58"/>
      <c r="WLU5" s="58"/>
      <c r="WLW5" s="58"/>
      <c r="WLY5" s="58"/>
      <c r="WMA5" s="58"/>
      <c r="WMC5" s="58"/>
      <c r="WME5" s="58"/>
      <c r="WMG5" s="58"/>
      <c r="WMI5" s="58"/>
      <c r="WMK5" s="58"/>
      <c r="WMM5" s="58"/>
      <c r="WMO5" s="58"/>
      <c r="WMQ5" s="58"/>
      <c r="WMS5" s="58"/>
      <c r="WMU5" s="58"/>
      <c r="WMW5" s="58"/>
      <c r="WMY5" s="58"/>
      <c r="WNA5" s="58"/>
      <c r="WNC5" s="58"/>
      <c r="WNE5" s="58"/>
      <c r="WNG5" s="58"/>
      <c r="WNI5" s="58"/>
      <c r="WNK5" s="58"/>
      <c r="WNM5" s="58"/>
      <c r="WNO5" s="58"/>
      <c r="WNQ5" s="58"/>
      <c r="WNS5" s="58"/>
      <c r="WNU5" s="58"/>
      <c r="WNW5" s="58"/>
      <c r="WNY5" s="58"/>
      <c r="WOA5" s="58"/>
      <c r="WOC5" s="58"/>
      <c r="WOE5" s="58"/>
      <c r="WOG5" s="58"/>
      <c r="WOI5" s="58"/>
      <c r="WOK5" s="58"/>
      <c r="WOM5" s="58"/>
      <c r="WOO5" s="58"/>
      <c r="WOQ5" s="58"/>
      <c r="WOS5" s="58"/>
      <c r="WOU5" s="58"/>
      <c r="WOW5" s="58"/>
      <c r="WOY5" s="58"/>
      <c r="WPA5" s="58"/>
      <c r="WPC5" s="58"/>
      <c r="WPE5" s="58"/>
      <c r="WPG5" s="58"/>
      <c r="WPI5" s="58"/>
      <c r="WPK5" s="58"/>
      <c r="WPM5" s="58"/>
      <c r="WPO5" s="58"/>
      <c r="WPQ5" s="58"/>
      <c r="WPS5" s="58"/>
      <c r="WPU5" s="58"/>
      <c r="WPW5" s="58"/>
      <c r="WPY5" s="58"/>
      <c r="WQA5" s="58"/>
      <c r="WQC5" s="58"/>
      <c r="WQE5" s="58"/>
      <c r="WQG5" s="58"/>
      <c r="WQI5" s="58"/>
      <c r="WQK5" s="58"/>
      <c r="WQM5" s="58"/>
      <c r="WQO5" s="58"/>
      <c r="WQQ5" s="58"/>
      <c r="WQS5" s="58"/>
      <c r="WQU5" s="58"/>
      <c r="WQW5" s="58"/>
      <c r="WQY5" s="58"/>
      <c r="WRA5" s="58"/>
      <c r="WRC5" s="58"/>
      <c r="WRE5" s="58"/>
      <c r="WRG5" s="58"/>
      <c r="WRI5" s="58"/>
      <c r="WRK5" s="58"/>
      <c r="WRM5" s="58"/>
      <c r="WRO5" s="58"/>
      <c r="WRQ5" s="58"/>
      <c r="WRS5" s="58"/>
      <c r="WRU5" s="58"/>
      <c r="WRW5" s="58"/>
      <c r="WRY5" s="58"/>
      <c r="WSA5" s="58"/>
      <c r="WSC5" s="58"/>
      <c r="WSE5" s="58"/>
      <c r="WSG5" s="58"/>
      <c r="WSI5" s="58"/>
      <c r="WSK5" s="58"/>
      <c r="WSM5" s="58"/>
      <c r="WSO5" s="58"/>
      <c r="WSQ5" s="58"/>
      <c r="WSS5" s="58"/>
      <c r="WSU5" s="58"/>
      <c r="WSW5" s="58"/>
      <c r="WSY5" s="58"/>
      <c r="WTA5" s="58"/>
      <c r="WTC5" s="58"/>
      <c r="WTE5" s="58"/>
      <c r="WTG5" s="58"/>
      <c r="WTI5" s="58"/>
      <c r="WTK5" s="58"/>
      <c r="WTM5" s="58"/>
      <c r="WTO5" s="58"/>
      <c r="WTQ5" s="58"/>
      <c r="WTS5" s="58"/>
      <c r="WTU5" s="58"/>
      <c r="WTW5" s="58"/>
      <c r="WTY5" s="58"/>
      <c r="WUA5" s="58"/>
      <c r="WUC5" s="58"/>
      <c r="WUE5" s="58"/>
      <c r="WUG5" s="58"/>
      <c r="WUI5" s="58"/>
      <c r="WUK5" s="58"/>
      <c r="WUM5" s="58"/>
      <c r="WUO5" s="58"/>
      <c r="WUQ5" s="58"/>
      <c r="WUS5" s="58"/>
      <c r="WUU5" s="58"/>
      <c r="WUW5" s="58"/>
      <c r="WUY5" s="58"/>
      <c r="WVA5" s="58"/>
      <c r="WVC5" s="58"/>
      <c r="WVE5" s="58"/>
      <c r="WVG5" s="58"/>
      <c r="WVI5" s="58"/>
      <c r="WVK5" s="58"/>
      <c r="WVM5" s="58"/>
      <c r="WVO5" s="58"/>
      <c r="WVQ5" s="58"/>
      <c r="WVS5" s="58"/>
      <c r="WVU5" s="58"/>
      <c r="WVW5" s="58"/>
      <c r="WVY5" s="58"/>
      <c r="WWA5" s="58"/>
      <c r="WWC5" s="58"/>
      <c r="WWE5" s="58"/>
      <c r="WWG5" s="58"/>
      <c r="WWI5" s="58"/>
      <c r="WWK5" s="58"/>
      <c r="WWM5" s="58"/>
      <c r="WWO5" s="58"/>
      <c r="WWQ5" s="58"/>
      <c r="WWS5" s="58"/>
      <c r="WWU5" s="58"/>
      <c r="WWW5" s="58"/>
      <c r="WWY5" s="58"/>
      <c r="WXA5" s="58"/>
      <c r="WXC5" s="58"/>
      <c r="WXE5" s="58"/>
      <c r="WXG5" s="58"/>
      <c r="WXI5" s="58"/>
      <c r="WXK5" s="58"/>
      <c r="WXM5" s="58"/>
      <c r="WXO5" s="58"/>
      <c r="WXQ5" s="58"/>
      <c r="WXS5" s="58"/>
      <c r="WXU5" s="58"/>
      <c r="WXW5" s="58"/>
      <c r="WXY5" s="58"/>
      <c r="WYA5" s="58"/>
      <c r="WYC5" s="58"/>
      <c r="WYE5" s="58"/>
      <c r="WYG5" s="58"/>
      <c r="WYI5" s="58"/>
      <c r="WYK5" s="58"/>
      <c r="WYM5" s="58"/>
      <c r="WYO5" s="58"/>
      <c r="WYQ5" s="58"/>
      <c r="WYS5" s="58"/>
      <c r="WYU5" s="58"/>
      <c r="WYW5" s="58"/>
      <c r="WYY5" s="58"/>
      <c r="WZA5" s="58"/>
      <c r="WZC5" s="58"/>
      <c r="WZE5" s="58"/>
      <c r="WZG5" s="58"/>
      <c r="WZI5" s="58"/>
      <c r="WZK5" s="58"/>
      <c r="WZM5" s="58"/>
      <c r="WZO5" s="58"/>
      <c r="WZQ5" s="58"/>
      <c r="WZS5" s="58"/>
      <c r="WZU5" s="58"/>
      <c r="WZW5" s="58"/>
      <c r="WZY5" s="58"/>
      <c r="XAA5" s="58"/>
      <c r="XAC5" s="58"/>
      <c r="XAE5" s="58"/>
      <c r="XAG5" s="58"/>
      <c r="XAI5" s="58"/>
      <c r="XAK5" s="58"/>
      <c r="XAM5" s="58"/>
      <c r="XAO5" s="58"/>
      <c r="XAQ5" s="58"/>
      <c r="XAS5" s="58"/>
      <c r="XAU5" s="58"/>
      <c r="XAW5" s="58"/>
      <c r="XAY5" s="58"/>
      <c r="XBA5" s="58"/>
      <c r="XBC5" s="58"/>
      <c r="XBE5" s="58"/>
      <c r="XBG5" s="58"/>
      <c r="XBI5" s="58"/>
      <c r="XBK5" s="58"/>
      <c r="XBM5" s="58"/>
      <c r="XBO5" s="58"/>
      <c r="XBQ5" s="58"/>
      <c r="XBS5" s="58"/>
      <c r="XBU5" s="58"/>
      <c r="XBW5" s="58"/>
      <c r="XBY5" s="58"/>
      <c r="XCA5" s="58"/>
      <c r="XCC5" s="58"/>
      <c r="XCE5" s="58"/>
      <c r="XCG5" s="58"/>
      <c r="XCI5" s="58"/>
      <c r="XCK5" s="58"/>
      <c r="XCM5" s="58"/>
      <c r="XCO5" s="58"/>
      <c r="XCQ5" s="58"/>
      <c r="XCS5" s="58"/>
      <c r="XCU5" s="58"/>
      <c r="XCW5" s="58"/>
      <c r="XCY5" s="58"/>
      <c r="XDA5" s="58"/>
      <c r="XDC5" s="58"/>
      <c r="XDE5" s="58"/>
      <c r="XDG5" s="58"/>
      <c r="XDI5" s="58"/>
      <c r="XDK5" s="58"/>
      <c r="XDM5" s="58"/>
      <c r="XDO5" s="58"/>
      <c r="XDQ5" s="58"/>
      <c r="XDS5" s="58"/>
      <c r="XDU5" s="58"/>
      <c r="XDW5" s="58"/>
      <c r="XDY5" s="58"/>
      <c r="XEA5" s="58"/>
      <c r="XEC5" s="58"/>
      <c r="XEE5" s="58"/>
      <c r="XEG5" s="58"/>
      <c r="XEI5" s="58"/>
      <c r="XEK5" s="58"/>
      <c r="XEM5" s="58"/>
      <c r="XEO5" s="58"/>
      <c r="XEQ5" s="58"/>
      <c r="XES5" s="58"/>
      <c r="XEU5" s="58"/>
      <c r="XEW5" s="58"/>
      <c r="XEY5" s="58"/>
      <c r="XFA5" s="58"/>
      <c r="XFC5" s="58"/>
    </row>
    <row r="6" spans="1:1023 1025:2047 2049:3071 3073:4095 4097:5119 5121:6143 6145:7167 7169:8191 8193:9215 9217:10239 10241:11263 11265:12287 12289:13311 13313:14335 14337:15359 15361:16383" ht="23.4" thickBot="1" x14ac:dyDescent="0.45">
      <c r="A6" s="48"/>
      <c r="B6" s="53"/>
      <c r="E6" s="58"/>
      <c r="G6" s="58"/>
      <c r="I6" s="58"/>
      <c r="K6" s="58"/>
      <c r="M6" s="58"/>
      <c r="O6" s="58"/>
      <c r="Q6" s="58"/>
      <c r="S6" s="58"/>
      <c r="U6" s="58"/>
      <c r="W6" s="58"/>
      <c r="Y6" s="58"/>
      <c r="AA6" s="58"/>
      <c r="AC6" s="58"/>
      <c r="AE6" s="58"/>
      <c r="AG6" s="58"/>
      <c r="AI6" s="58"/>
      <c r="AK6" s="58"/>
      <c r="AM6" s="58"/>
      <c r="AO6" s="58"/>
      <c r="AQ6" s="58"/>
      <c r="AS6" s="58"/>
      <c r="AU6" s="58"/>
      <c r="AW6" s="58"/>
      <c r="AY6" s="58"/>
      <c r="BA6" s="58"/>
      <c r="BC6" s="58"/>
      <c r="BE6" s="58"/>
      <c r="BG6" s="58"/>
      <c r="BI6" s="58"/>
      <c r="BK6" s="58"/>
      <c r="BM6" s="58"/>
      <c r="BO6" s="58"/>
      <c r="BQ6" s="58"/>
      <c r="BS6" s="58"/>
      <c r="BU6" s="58"/>
      <c r="BW6" s="58"/>
      <c r="BY6" s="58"/>
      <c r="CA6" s="58"/>
      <c r="CC6" s="58"/>
      <c r="CE6" s="58"/>
      <c r="CG6" s="58"/>
      <c r="CI6" s="58"/>
      <c r="CK6" s="58"/>
      <c r="CM6" s="58"/>
      <c r="CO6" s="58"/>
      <c r="CQ6" s="58"/>
      <c r="CS6" s="58"/>
      <c r="CU6" s="58"/>
      <c r="CW6" s="58"/>
      <c r="CY6" s="58"/>
      <c r="DA6" s="58"/>
      <c r="DC6" s="58"/>
      <c r="DE6" s="58"/>
      <c r="DG6" s="58"/>
      <c r="DI6" s="58"/>
      <c r="DK6" s="58"/>
      <c r="DM6" s="58"/>
      <c r="DO6" s="58"/>
      <c r="DQ6" s="58"/>
      <c r="DS6" s="58"/>
      <c r="DU6" s="58"/>
      <c r="DW6" s="58"/>
      <c r="DY6" s="58"/>
      <c r="EA6" s="58"/>
      <c r="EC6" s="58"/>
      <c r="EE6" s="58"/>
      <c r="EG6" s="58"/>
      <c r="EI6" s="58"/>
      <c r="EK6" s="58"/>
      <c r="EM6" s="58"/>
      <c r="EO6" s="58"/>
      <c r="EQ6" s="58"/>
      <c r="ES6" s="58"/>
      <c r="EU6" s="58"/>
      <c r="EW6" s="58"/>
      <c r="EY6" s="58"/>
      <c r="FA6" s="58"/>
      <c r="FC6" s="58"/>
      <c r="FE6" s="58"/>
      <c r="FG6" s="58"/>
      <c r="FI6" s="58"/>
      <c r="FK6" s="58"/>
      <c r="FM6" s="58"/>
      <c r="FO6" s="58"/>
      <c r="FQ6" s="58"/>
      <c r="FS6" s="58"/>
      <c r="FU6" s="58"/>
      <c r="FW6" s="58"/>
      <c r="FY6" s="58"/>
      <c r="GA6" s="58"/>
      <c r="GC6" s="58"/>
      <c r="GE6" s="58"/>
      <c r="GG6" s="58"/>
      <c r="GI6" s="58"/>
      <c r="GK6" s="58"/>
      <c r="GM6" s="58"/>
      <c r="GO6" s="58"/>
      <c r="GQ6" s="58"/>
      <c r="GS6" s="58"/>
      <c r="GU6" s="58"/>
      <c r="GW6" s="58"/>
      <c r="GY6" s="58"/>
      <c r="HA6" s="58"/>
      <c r="HC6" s="58"/>
      <c r="HE6" s="58"/>
      <c r="HG6" s="58"/>
      <c r="HI6" s="58"/>
      <c r="HK6" s="58"/>
      <c r="HM6" s="58"/>
      <c r="HO6" s="58"/>
      <c r="HQ6" s="58"/>
      <c r="HS6" s="58"/>
      <c r="HU6" s="58"/>
      <c r="HW6" s="58"/>
      <c r="HY6" s="58"/>
      <c r="IA6" s="58"/>
      <c r="IC6" s="58"/>
      <c r="IE6" s="58"/>
      <c r="IG6" s="58"/>
      <c r="II6" s="58"/>
      <c r="IK6" s="58"/>
      <c r="IM6" s="58"/>
      <c r="IO6" s="58"/>
      <c r="IQ6" s="58"/>
      <c r="IS6" s="58"/>
      <c r="IU6" s="58"/>
      <c r="IW6" s="58"/>
      <c r="IY6" s="58"/>
      <c r="JA6" s="58"/>
      <c r="JC6" s="58"/>
      <c r="JE6" s="58"/>
      <c r="JG6" s="58"/>
      <c r="JI6" s="58"/>
      <c r="JK6" s="58"/>
      <c r="JM6" s="58"/>
      <c r="JO6" s="58"/>
      <c r="JQ6" s="58"/>
      <c r="JS6" s="58"/>
      <c r="JU6" s="58"/>
      <c r="JW6" s="58"/>
      <c r="JY6" s="58"/>
      <c r="KA6" s="58"/>
      <c r="KC6" s="58"/>
      <c r="KE6" s="58"/>
      <c r="KG6" s="58"/>
      <c r="KI6" s="58"/>
      <c r="KK6" s="58"/>
      <c r="KM6" s="58"/>
      <c r="KO6" s="58"/>
      <c r="KQ6" s="58"/>
      <c r="KS6" s="58"/>
      <c r="KU6" s="58"/>
      <c r="KW6" s="58"/>
      <c r="KY6" s="58"/>
      <c r="LA6" s="58"/>
      <c r="LC6" s="58"/>
      <c r="LE6" s="58"/>
      <c r="LG6" s="58"/>
      <c r="LI6" s="58"/>
      <c r="LK6" s="58"/>
      <c r="LM6" s="58"/>
      <c r="LO6" s="58"/>
      <c r="LQ6" s="58"/>
      <c r="LS6" s="58"/>
      <c r="LU6" s="58"/>
      <c r="LW6" s="58"/>
      <c r="LY6" s="58"/>
      <c r="MA6" s="58"/>
      <c r="MC6" s="58"/>
      <c r="ME6" s="58"/>
      <c r="MG6" s="58"/>
      <c r="MI6" s="58"/>
      <c r="MK6" s="58"/>
      <c r="MM6" s="58"/>
      <c r="MO6" s="58"/>
      <c r="MQ6" s="58"/>
      <c r="MS6" s="58"/>
      <c r="MU6" s="58"/>
      <c r="MW6" s="58"/>
      <c r="MY6" s="58"/>
      <c r="NA6" s="58"/>
      <c r="NC6" s="58"/>
      <c r="NE6" s="58"/>
      <c r="NG6" s="58"/>
      <c r="NI6" s="58"/>
      <c r="NK6" s="58"/>
      <c r="NM6" s="58"/>
      <c r="NO6" s="58"/>
      <c r="NQ6" s="58"/>
      <c r="NS6" s="58"/>
      <c r="NU6" s="58"/>
      <c r="NW6" s="58"/>
      <c r="NY6" s="58"/>
      <c r="OA6" s="58"/>
      <c r="OC6" s="58"/>
      <c r="OE6" s="58"/>
      <c r="OG6" s="58"/>
      <c r="OI6" s="58"/>
      <c r="OK6" s="58"/>
      <c r="OM6" s="58"/>
      <c r="OO6" s="58"/>
      <c r="OQ6" s="58"/>
      <c r="OS6" s="58"/>
      <c r="OU6" s="58"/>
      <c r="OW6" s="58"/>
      <c r="OY6" s="58"/>
      <c r="PA6" s="58"/>
      <c r="PC6" s="58"/>
      <c r="PE6" s="58"/>
      <c r="PG6" s="58"/>
      <c r="PI6" s="58"/>
      <c r="PK6" s="58"/>
      <c r="PM6" s="58"/>
      <c r="PO6" s="58"/>
      <c r="PQ6" s="58"/>
      <c r="PS6" s="58"/>
      <c r="PU6" s="58"/>
      <c r="PW6" s="58"/>
      <c r="PY6" s="58"/>
      <c r="QA6" s="58"/>
      <c r="QC6" s="58"/>
      <c r="QE6" s="58"/>
      <c r="QG6" s="58"/>
      <c r="QI6" s="58"/>
      <c r="QK6" s="58"/>
      <c r="QM6" s="58"/>
      <c r="QO6" s="58"/>
      <c r="QQ6" s="58"/>
      <c r="QS6" s="58"/>
      <c r="QU6" s="58"/>
      <c r="QW6" s="58"/>
      <c r="QY6" s="58"/>
      <c r="RA6" s="58"/>
      <c r="RC6" s="58"/>
      <c r="RE6" s="58"/>
      <c r="RG6" s="58"/>
      <c r="RI6" s="58"/>
      <c r="RK6" s="58"/>
      <c r="RM6" s="58"/>
      <c r="RO6" s="58"/>
      <c r="RQ6" s="58"/>
      <c r="RS6" s="58"/>
      <c r="RU6" s="58"/>
      <c r="RW6" s="58"/>
      <c r="RY6" s="58"/>
      <c r="SA6" s="58"/>
      <c r="SC6" s="58"/>
      <c r="SE6" s="58"/>
      <c r="SG6" s="58"/>
      <c r="SI6" s="58"/>
      <c r="SK6" s="58"/>
      <c r="SM6" s="58"/>
      <c r="SO6" s="58"/>
      <c r="SQ6" s="58"/>
      <c r="SS6" s="58"/>
      <c r="SU6" s="58"/>
      <c r="SW6" s="58"/>
      <c r="SY6" s="58"/>
      <c r="TA6" s="58"/>
      <c r="TC6" s="58"/>
      <c r="TE6" s="58"/>
      <c r="TG6" s="58"/>
      <c r="TI6" s="58"/>
      <c r="TK6" s="58"/>
      <c r="TM6" s="58"/>
      <c r="TO6" s="58"/>
      <c r="TQ6" s="58"/>
      <c r="TS6" s="58"/>
      <c r="TU6" s="58"/>
      <c r="TW6" s="58"/>
      <c r="TY6" s="58"/>
      <c r="UA6" s="58"/>
      <c r="UC6" s="58"/>
      <c r="UE6" s="58"/>
      <c r="UG6" s="58"/>
      <c r="UI6" s="58"/>
      <c r="UK6" s="58"/>
      <c r="UM6" s="58"/>
      <c r="UO6" s="58"/>
      <c r="UQ6" s="58"/>
      <c r="US6" s="58"/>
      <c r="UU6" s="58"/>
      <c r="UW6" s="58"/>
      <c r="UY6" s="58"/>
      <c r="VA6" s="58"/>
      <c r="VC6" s="58"/>
      <c r="VE6" s="58"/>
      <c r="VG6" s="58"/>
      <c r="VI6" s="58"/>
      <c r="VK6" s="58"/>
      <c r="VM6" s="58"/>
      <c r="VO6" s="58"/>
      <c r="VQ6" s="58"/>
      <c r="VS6" s="58"/>
      <c r="VU6" s="58"/>
      <c r="VW6" s="58"/>
      <c r="VY6" s="58"/>
      <c r="WA6" s="58"/>
      <c r="WC6" s="58"/>
      <c r="WE6" s="58"/>
      <c r="WG6" s="58"/>
      <c r="WI6" s="58"/>
      <c r="WK6" s="58"/>
      <c r="WM6" s="58"/>
      <c r="WO6" s="58"/>
      <c r="WQ6" s="58"/>
      <c r="WS6" s="58"/>
      <c r="WU6" s="58"/>
      <c r="WW6" s="58"/>
      <c r="WY6" s="58"/>
      <c r="XA6" s="58"/>
      <c r="XC6" s="58"/>
      <c r="XE6" s="58"/>
      <c r="XG6" s="58"/>
      <c r="XI6" s="58"/>
      <c r="XK6" s="58"/>
      <c r="XM6" s="58"/>
      <c r="XO6" s="58"/>
      <c r="XQ6" s="58"/>
      <c r="XS6" s="58"/>
      <c r="XU6" s="58"/>
      <c r="XW6" s="58"/>
      <c r="XY6" s="58"/>
      <c r="YA6" s="58"/>
      <c r="YC6" s="58"/>
      <c r="YE6" s="58"/>
      <c r="YG6" s="58"/>
      <c r="YI6" s="58"/>
      <c r="YK6" s="58"/>
      <c r="YM6" s="58"/>
      <c r="YO6" s="58"/>
      <c r="YQ6" s="58"/>
      <c r="YS6" s="58"/>
      <c r="YU6" s="58"/>
      <c r="YW6" s="58"/>
      <c r="YY6" s="58"/>
      <c r="ZA6" s="58"/>
      <c r="ZC6" s="58"/>
      <c r="ZE6" s="58"/>
      <c r="ZG6" s="58"/>
      <c r="ZI6" s="58"/>
      <c r="ZK6" s="58"/>
      <c r="ZM6" s="58"/>
      <c r="ZO6" s="58"/>
      <c r="ZQ6" s="58"/>
      <c r="ZS6" s="58"/>
      <c r="ZU6" s="58"/>
      <c r="ZW6" s="58"/>
      <c r="ZY6" s="58"/>
      <c r="AAA6" s="58"/>
      <c r="AAC6" s="58"/>
      <c r="AAE6" s="58"/>
      <c r="AAG6" s="58"/>
      <c r="AAI6" s="58"/>
      <c r="AAK6" s="58"/>
      <c r="AAM6" s="58"/>
      <c r="AAO6" s="58"/>
      <c r="AAQ6" s="58"/>
      <c r="AAS6" s="58"/>
      <c r="AAU6" s="58"/>
      <c r="AAW6" s="58"/>
      <c r="AAY6" s="58"/>
      <c r="ABA6" s="58"/>
      <c r="ABC6" s="58"/>
      <c r="ABE6" s="58"/>
      <c r="ABG6" s="58"/>
      <c r="ABI6" s="58"/>
      <c r="ABK6" s="58"/>
      <c r="ABM6" s="58"/>
      <c r="ABO6" s="58"/>
      <c r="ABQ6" s="58"/>
      <c r="ABS6" s="58"/>
      <c r="ABU6" s="58"/>
      <c r="ABW6" s="58"/>
      <c r="ABY6" s="58"/>
      <c r="ACA6" s="58"/>
      <c r="ACC6" s="58"/>
      <c r="ACE6" s="58"/>
      <c r="ACG6" s="58"/>
      <c r="ACI6" s="58"/>
      <c r="ACK6" s="58"/>
      <c r="ACM6" s="58"/>
      <c r="ACO6" s="58"/>
      <c r="ACQ6" s="58"/>
      <c r="ACS6" s="58"/>
      <c r="ACU6" s="58"/>
      <c r="ACW6" s="58"/>
      <c r="ACY6" s="58"/>
      <c r="ADA6" s="58"/>
      <c r="ADC6" s="58"/>
      <c r="ADE6" s="58"/>
      <c r="ADG6" s="58"/>
      <c r="ADI6" s="58"/>
      <c r="ADK6" s="58"/>
      <c r="ADM6" s="58"/>
      <c r="ADO6" s="58"/>
      <c r="ADQ6" s="58"/>
      <c r="ADS6" s="58"/>
      <c r="ADU6" s="58"/>
      <c r="ADW6" s="58"/>
      <c r="ADY6" s="58"/>
      <c r="AEA6" s="58"/>
      <c r="AEC6" s="58"/>
      <c r="AEE6" s="58"/>
      <c r="AEG6" s="58"/>
      <c r="AEI6" s="58"/>
      <c r="AEK6" s="58"/>
      <c r="AEM6" s="58"/>
      <c r="AEO6" s="58"/>
      <c r="AEQ6" s="58"/>
      <c r="AES6" s="58"/>
      <c r="AEU6" s="58"/>
      <c r="AEW6" s="58"/>
      <c r="AEY6" s="58"/>
      <c r="AFA6" s="58"/>
      <c r="AFC6" s="58"/>
      <c r="AFE6" s="58"/>
      <c r="AFG6" s="58"/>
      <c r="AFI6" s="58"/>
      <c r="AFK6" s="58"/>
      <c r="AFM6" s="58"/>
      <c r="AFO6" s="58"/>
      <c r="AFQ6" s="58"/>
      <c r="AFS6" s="58"/>
      <c r="AFU6" s="58"/>
      <c r="AFW6" s="58"/>
      <c r="AFY6" s="58"/>
      <c r="AGA6" s="58"/>
      <c r="AGC6" s="58"/>
      <c r="AGE6" s="58"/>
      <c r="AGG6" s="58"/>
      <c r="AGI6" s="58"/>
      <c r="AGK6" s="58"/>
      <c r="AGM6" s="58"/>
      <c r="AGO6" s="58"/>
      <c r="AGQ6" s="58"/>
      <c r="AGS6" s="58"/>
      <c r="AGU6" s="58"/>
      <c r="AGW6" s="58"/>
      <c r="AGY6" s="58"/>
      <c r="AHA6" s="58"/>
      <c r="AHC6" s="58"/>
      <c r="AHE6" s="58"/>
      <c r="AHG6" s="58"/>
      <c r="AHI6" s="58"/>
      <c r="AHK6" s="58"/>
      <c r="AHM6" s="58"/>
      <c r="AHO6" s="58"/>
      <c r="AHQ6" s="58"/>
      <c r="AHS6" s="58"/>
      <c r="AHU6" s="58"/>
      <c r="AHW6" s="58"/>
      <c r="AHY6" s="58"/>
      <c r="AIA6" s="58"/>
      <c r="AIC6" s="58"/>
      <c r="AIE6" s="58"/>
      <c r="AIG6" s="58"/>
      <c r="AII6" s="58"/>
      <c r="AIK6" s="58"/>
      <c r="AIM6" s="58"/>
      <c r="AIO6" s="58"/>
      <c r="AIQ6" s="58"/>
      <c r="AIS6" s="58"/>
      <c r="AIU6" s="58"/>
      <c r="AIW6" s="58"/>
      <c r="AIY6" s="58"/>
      <c r="AJA6" s="58"/>
      <c r="AJC6" s="58"/>
      <c r="AJE6" s="58"/>
      <c r="AJG6" s="58"/>
      <c r="AJI6" s="58"/>
      <c r="AJK6" s="58"/>
      <c r="AJM6" s="58"/>
      <c r="AJO6" s="58"/>
      <c r="AJQ6" s="58"/>
      <c r="AJS6" s="58"/>
      <c r="AJU6" s="58"/>
      <c r="AJW6" s="58"/>
      <c r="AJY6" s="58"/>
      <c r="AKA6" s="58"/>
      <c r="AKC6" s="58"/>
      <c r="AKE6" s="58"/>
      <c r="AKG6" s="58"/>
      <c r="AKI6" s="58"/>
      <c r="AKK6" s="58"/>
      <c r="AKM6" s="58"/>
      <c r="AKO6" s="58"/>
      <c r="AKQ6" s="58"/>
      <c r="AKS6" s="58"/>
      <c r="AKU6" s="58"/>
      <c r="AKW6" s="58"/>
      <c r="AKY6" s="58"/>
      <c r="ALA6" s="58"/>
      <c r="ALC6" s="58"/>
      <c r="ALE6" s="58"/>
      <c r="ALG6" s="58"/>
      <c r="ALI6" s="58"/>
      <c r="ALK6" s="58"/>
      <c r="ALM6" s="58"/>
      <c r="ALO6" s="58"/>
      <c r="ALQ6" s="58"/>
      <c r="ALS6" s="58"/>
      <c r="ALU6" s="58"/>
      <c r="ALW6" s="58"/>
      <c r="ALY6" s="58"/>
      <c r="AMA6" s="58"/>
      <c r="AMC6" s="58"/>
      <c r="AME6" s="58"/>
      <c r="AMG6" s="58"/>
      <c r="AMI6" s="58"/>
      <c r="AMK6" s="58"/>
      <c r="AMM6" s="58"/>
      <c r="AMO6" s="58"/>
      <c r="AMQ6" s="58"/>
      <c r="AMS6" s="58"/>
      <c r="AMU6" s="58"/>
      <c r="AMW6" s="58"/>
      <c r="AMY6" s="58"/>
      <c r="ANA6" s="58"/>
      <c r="ANC6" s="58"/>
      <c r="ANE6" s="58"/>
      <c r="ANG6" s="58"/>
      <c r="ANI6" s="58"/>
      <c r="ANK6" s="58"/>
      <c r="ANM6" s="58"/>
      <c r="ANO6" s="58"/>
      <c r="ANQ6" s="58"/>
      <c r="ANS6" s="58"/>
      <c r="ANU6" s="58"/>
      <c r="ANW6" s="58"/>
      <c r="ANY6" s="58"/>
      <c r="AOA6" s="58"/>
      <c r="AOC6" s="58"/>
      <c r="AOE6" s="58"/>
      <c r="AOG6" s="58"/>
      <c r="AOI6" s="58"/>
      <c r="AOK6" s="58"/>
      <c r="AOM6" s="58"/>
      <c r="AOO6" s="58"/>
      <c r="AOQ6" s="58"/>
      <c r="AOS6" s="58"/>
      <c r="AOU6" s="58"/>
      <c r="AOW6" s="58"/>
      <c r="AOY6" s="58"/>
      <c r="APA6" s="58"/>
      <c r="APC6" s="58"/>
      <c r="APE6" s="58"/>
      <c r="APG6" s="58"/>
      <c r="API6" s="58"/>
      <c r="APK6" s="58"/>
      <c r="APM6" s="58"/>
      <c r="APO6" s="58"/>
      <c r="APQ6" s="58"/>
      <c r="APS6" s="58"/>
      <c r="APU6" s="58"/>
      <c r="APW6" s="58"/>
      <c r="APY6" s="58"/>
      <c r="AQA6" s="58"/>
      <c r="AQC6" s="58"/>
      <c r="AQE6" s="58"/>
      <c r="AQG6" s="58"/>
      <c r="AQI6" s="58"/>
      <c r="AQK6" s="58"/>
      <c r="AQM6" s="58"/>
      <c r="AQO6" s="58"/>
      <c r="AQQ6" s="58"/>
      <c r="AQS6" s="58"/>
      <c r="AQU6" s="58"/>
      <c r="AQW6" s="58"/>
      <c r="AQY6" s="58"/>
      <c r="ARA6" s="58"/>
      <c r="ARC6" s="58"/>
      <c r="ARE6" s="58"/>
      <c r="ARG6" s="58"/>
      <c r="ARI6" s="58"/>
      <c r="ARK6" s="58"/>
      <c r="ARM6" s="58"/>
      <c r="ARO6" s="58"/>
      <c r="ARQ6" s="58"/>
      <c r="ARS6" s="58"/>
      <c r="ARU6" s="58"/>
      <c r="ARW6" s="58"/>
      <c r="ARY6" s="58"/>
      <c r="ASA6" s="58"/>
      <c r="ASC6" s="58"/>
      <c r="ASE6" s="58"/>
      <c r="ASG6" s="58"/>
      <c r="ASI6" s="58"/>
      <c r="ASK6" s="58"/>
      <c r="ASM6" s="58"/>
      <c r="ASO6" s="58"/>
      <c r="ASQ6" s="58"/>
      <c r="ASS6" s="58"/>
      <c r="ASU6" s="58"/>
      <c r="ASW6" s="58"/>
      <c r="ASY6" s="58"/>
      <c r="ATA6" s="58"/>
      <c r="ATC6" s="58"/>
      <c r="ATE6" s="58"/>
      <c r="ATG6" s="58"/>
      <c r="ATI6" s="58"/>
      <c r="ATK6" s="58"/>
      <c r="ATM6" s="58"/>
      <c r="ATO6" s="58"/>
      <c r="ATQ6" s="58"/>
      <c r="ATS6" s="58"/>
      <c r="ATU6" s="58"/>
      <c r="ATW6" s="58"/>
      <c r="ATY6" s="58"/>
      <c r="AUA6" s="58"/>
      <c r="AUC6" s="58"/>
      <c r="AUE6" s="58"/>
      <c r="AUG6" s="58"/>
      <c r="AUI6" s="58"/>
      <c r="AUK6" s="58"/>
      <c r="AUM6" s="58"/>
      <c r="AUO6" s="58"/>
      <c r="AUQ6" s="58"/>
      <c r="AUS6" s="58"/>
      <c r="AUU6" s="58"/>
      <c r="AUW6" s="58"/>
      <c r="AUY6" s="58"/>
      <c r="AVA6" s="58"/>
      <c r="AVC6" s="58"/>
      <c r="AVE6" s="58"/>
      <c r="AVG6" s="58"/>
      <c r="AVI6" s="58"/>
      <c r="AVK6" s="58"/>
      <c r="AVM6" s="58"/>
      <c r="AVO6" s="58"/>
      <c r="AVQ6" s="58"/>
      <c r="AVS6" s="58"/>
      <c r="AVU6" s="58"/>
      <c r="AVW6" s="58"/>
      <c r="AVY6" s="58"/>
      <c r="AWA6" s="58"/>
      <c r="AWC6" s="58"/>
      <c r="AWE6" s="58"/>
      <c r="AWG6" s="58"/>
      <c r="AWI6" s="58"/>
      <c r="AWK6" s="58"/>
      <c r="AWM6" s="58"/>
      <c r="AWO6" s="58"/>
      <c r="AWQ6" s="58"/>
      <c r="AWS6" s="58"/>
      <c r="AWU6" s="58"/>
      <c r="AWW6" s="58"/>
      <c r="AWY6" s="58"/>
      <c r="AXA6" s="58"/>
      <c r="AXC6" s="58"/>
      <c r="AXE6" s="58"/>
      <c r="AXG6" s="58"/>
      <c r="AXI6" s="58"/>
      <c r="AXK6" s="58"/>
      <c r="AXM6" s="58"/>
      <c r="AXO6" s="58"/>
      <c r="AXQ6" s="58"/>
      <c r="AXS6" s="58"/>
      <c r="AXU6" s="58"/>
      <c r="AXW6" s="58"/>
      <c r="AXY6" s="58"/>
      <c r="AYA6" s="58"/>
      <c r="AYC6" s="58"/>
      <c r="AYE6" s="58"/>
      <c r="AYG6" s="58"/>
      <c r="AYI6" s="58"/>
      <c r="AYK6" s="58"/>
      <c r="AYM6" s="58"/>
      <c r="AYO6" s="58"/>
      <c r="AYQ6" s="58"/>
      <c r="AYS6" s="58"/>
      <c r="AYU6" s="58"/>
      <c r="AYW6" s="58"/>
      <c r="AYY6" s="58"/>
      <c r="AZA6" s="58"/>
      <c r="AZC6" s="58"/>
      <c r="AZE6" s="58"/>
      <c r="AZG6" s="58"/>
      <c r="AZI6" s="58"/>
      <c r="AZK6" s="58"/>
      <c r="AZM6" s="58"/>
      <c r="AZO6" s="58"/>
      <c r="AZQ6" s="58"/>
      <c r="AZS6" s="58"/>
      <c r="AZU6" s="58"/>
      <c r="AZW6" s="58"/>
      <c r="AZY6" s="58"/>
      <c r="BAA6" s="58"/>
      <c r="BAC6" s="58"/>
      <c r="BAE6" s="58"/>
      <c r="BAG6" s="58"/>
      <c r="BAI6" s="58"/>
      <c r="BAK6" s="58"/>
      <c r="BAM6" s="58"/>
      <c r="BAO6" s="58"/>
      <c r="BAQ6" s="58"/>
      <c r="BAS6" s="58"/>
      <c r="BAU6" s="58"/>
      <c r="BAW6" s="58"/>
      <c r="BAY6" s="58"/>
      <c r="BBA6" s="58"/>
      <c r="BBC6" s="58"/>
      <c r="BBE6" s="58"/>
      <c r="BBG6" s="58"/>
      <c r="BBI6" s="58"/>
      <c r="BBK6" s="58"/>
      <c r="BBM6" s="58"/>
      <c r="BBO6" s="58"/>
      <c r="BBQ6" s="58"/>
      <c r="BBS6" s="58"/>
      <c r="BBU6" s="58"/>
      <c r="BBW6" s="58"/>
      <c r="BBY6" s="58"/>
      <c r="BCA6" s="58"/>
      <c r="BCC6" s="58"/>
      <c r="BCE6" s="58"/>
      <c r="BCG6" s="58"/>
      <c r="BCI6" s="58"/>
      <c r="BCK6" s="58"/>
      <c r="BCM6" s="58"/>
      <c r="BCO6" s="58"/>
      <c r="BCQ6" s="58"/>
      <c r="BCS6" s="58"/>
      <c r="BCU6" s="58"/>
      <c r="BCW6" s="58"/>
      <c r="BCY6" s="58"/>
      <c r="BDA6" s="58"/>
      <c r="BDC6" s="58"/>
      <c r="BDE6" s="58"/>
      <c r="BDG6" s="58"/>
      <c r="BDI6" s="58"/>
      <c r="BDK6" s="58"/>
      <c r="BDM6" s="58"/>
      <c r="BDO6" s="58"/>
      <c r="BDQ6" s="58"/>
      <c r="BDS6" s="58"/>
      <c r="BDU6" s="58"/>
      <c r="BDW6" s="58"/>
      <c r="BDY6" s="58"/>
      <c r="BEA6" s="58"/>
      <c r="BEC6" s="58"/>
      <c r="BEE6" s="58"/>
      <c r="BEG6" s="58"/>
      <c r="BEI6" s="58"/>
      <c r="BEK6" s="58"/>
      <c r="BEM6" s="58"/>
      <c r="BEO6" s="58"/>
      <c r="BEQ6" s="58"/>
      <c r="BES6" s="58"/>
      <c r="BEU6" s="58"/>
      <c r="BEW6" s="58"/>
      <c r="BEY6" s="58"/>
      <c r="BFA6" s="58"/>
      <c r="BFC6" s="58"/>
      <c r="BFE6" s="58"/>
      <c r="BFG6" s="58"/>
      <c r="BFI6" s="58"/>
      <c r="BFK6" s="58"/>
      <c r="BFM6" s="58"/>
      <c r="BFO6" s="58"/>
      <c r="BFQ6" s="58"/>
      <c r="BFS6" s="58"/>
      <c r="BFU6" s="58"/>
      <c r="BFW6" s="58"/>
      <c r="BFY6" s="58"/>
      <c r="BGA6" s="58"/>
      <c r="BGC6" s="58"/>
      <c r="BGE6" s="58"/>
      <c r="BGG6" s="58"/>
      <c r="BGI6" s="58"/>
      <c r="BGK6" s="58"/>
      <c r="BGM6" s="58"/>
      <c r="BGO6" s="58"/>
      <c r="BGQ6" s="58"/>
      <c r="BGS6" s="58"/>
      <c r="BGU6" s="58"/>
      <c r="BGW6" s="58"/>
      <c r="BGY6" s="58"/>
      <c r="BHA6" s="58"/>
      <c r="BHC6" s="58"/>
      <c r="BHE6" s="58"/>
      <c r="BHG6" s="58"/>
      <c r="BHI6" s="58"/>
      <c r="BHK6" s="58"/>
      <c r="BHM6" s="58"/>
      <c r="BHO6" s="58"/>
      <c r="BHQ6" s="58"/>
      <c r="BHS6" s="58"/>
      <c r="BHU6" s="58"/>
      <c r="BHW6" s="58"/>
      <c r="BHY6" s="58"/>
      <c r="BIA6" s="58"/>
      <c r="BIC6" s="58"/>
      <c r="BIE6" s="58"/>
      <c r="BIG6" s="58"/>
      <c r="BII6" s="58"/>
      <c r="BIK6" s="58"/>
      <c r="BIM6" s="58"/>
      <c r="BIO6" s="58"/>
      <c r="BIQ6" s="58"/>
      <c r="BIS6" s="58"/>
      <c r="BIU6" s="58"/>
      <c r="BIW6" s="58"/>
      <c r="BIY6" s="58"/>
      <c r="BJA6" s="58"/>
      <c r="BJC6" s="58"/>
      <c r="BJE6" s="58"/>
      <c r="BJG6" s="58"/>
      <c r="BJI6" s="58"/>
      <c r="BJK6" s="58"/>
      <c r="BJM6" s="58"/>
      <c r="BJO6" s="58"/>
      <c r="BJQ6" s="58"/>
      <c r="BJS6" s="58"/>
      <c r="BJU6" s="58"/>
      <c r="BJW6" s="58"/>
      <c r="BJY6" s="58"/>
      <c r="BKA6" s="58"/>
      <c r="BKC6" s="58"/>
      <c r="BKE6" s="58"/>
      <c r="BKG6" s="58"/>
      <c r="BKI6" s="58"/>
      <c r="BKK6" s="58"/>
      <c r="BKM6" s="58"/>
      <c r="BKO6" s="58"/>
      <c r="BKQ6" s="58"/>
      <c r="BKS6" s="58"/>
      <c r="BKU6" s="58"/>
      <c r="BKW6" s="58"/>
      <c r="BKY6" s="58"/>
      <c r="BLA6" s="58"/>
      <c r="BLC6" s="58"/>
      <c r="BLE6" s="58"/>
      <c r="BLG6" s="58"/>
      <c r="BLI6" s="58"/>
      <c r="BLK6" s="58"/>
      <c r="BLM6" s="58"/>
      <c r="BLO6" s="58"/>
      <c r="BLQ6" s="58"/>
      <c r="BLS6" s="58"/>
      <c r="BLU6" s="58"/>
      <c r="BLW6" s="58"/>
      <c r="BLY6" s="58"/>
      <c r="BMA6" s="58"/>
      <c r="BMC6" s="58"/>
      <c r="BME6" s="58"/>
      <c r="BMG6" s="58"/>
      <c r="BMI6" s="58"/>
      <c r="BMK6" s="58"/>
      <c r="BMM6" s="58"/>
      <c r="BMO6" s="58"/>
      <c r="BMQ6" s="58"/>
      <c r="BMS6" s="58"/>
      <c r="BMU6" s="58"/>
      <c r="BMW6" s="58"/>
      <c r="BMY6" s="58"/>
      <c r="BNA6" s="58"/>
      <c r="BNC6" s="58"/>
      <c r="BNE6" s="58"/>
      <c r="BNG6" s="58"/>
      <c r="BNI6" s="58"/>
      <c r="BNK6" s="58"/>
      <c r="BNM6" s="58"/>
      <c r="BNO6" s="58"/>
      <c r="BNQ6" s="58"/>
      <c r="BNS6" s="58"/>
      <c r="BNU6" s="58"/>
      <c r="BNW6" s="58"/>
      <c r="BNY6" s="58"/>
      <c r="BOA6" s="58"/>
      <c r="BOC6" s="58"/>
      <c r="BOE6" s="58"/>
      <c r="BOG6" s="58"/>
      <c r="BOI6" s="58"/>
      <c r="BOK6" s="58"/>
      <c r="BOM6" s="58"/>
      <c r="BOO6" s="58"/>
      <c r="BOQ6" s="58"/>
      <c r="BOS6" s="58"/>
      <c r="BOU6" s="58"/>
      <c r="BOW6" s="58"/>
      <c r="BOY6" s="58"/>
      <c r="BPA6" s="58"/>
      <c r="BPC6" s="58"/>
      <c r="BPE6" s="58"/>
      <c r="BPG6" s="58"/>
      <c r="BPI6" s="58"/>
      <c r="BPK6" s="58"/>
      <c r="BPM6" s="58"/>
      <c r="BPO6" s="58"/>
      <c r="BPQ6" s="58"/>
      <c r="BPS6" s="58"/>
      <c r="BPU6" s="58"/>
      <c r="BPW6" s="58"/>
      <c r="BPY6" s="58"/>
      <c r="BQA6" s="58"/>
      <c r="BQC6" s="58"/>
      <c r="BQE6" s="58"/>
      <c r="BQG6" s="58"/>
      <c r="BQI6" s="58"/>
      <c r="BQK6" s="58"/>
      <c r="BQM6" s="58"/>
      <c r="BQO6" s="58"/>
      <c r="BQQ6" s="58"/>
      <c r="BQS6" s="58"/>
      <c r="BQU6" s="58"/>
      <c r="BQW6" s="58"/>
      <c r="BQY6" s="58"/>
      <c r="BRA6" s="58"/>
      <c r="BRC6" s="58"/>
      <c r="BRE6" s="58"/>
      <c r="BRG6" s="58"/>
      <c r="BRI6" s="58"/>
      <c r="BRK6" s="58"/>
      <c r="BRM6" s="58"/>
      <c r="BRO6" s="58"/>
      <c r="BRQ6" s="58"/>
      <c r="BRS6" s="58"/>
      <c r="BRU6" s="58"/>
      <c r="BRW6" s="58"/>
      <c r="BRY6" s="58"/>
      <c r="BSA6" s="58"/>
      <c r="BSC6" s="58"/>
      <c r="BSE6" s="58"/>
      <c r="BSG6" s="58"/>
      <c r="BSI6" s="58"/>
      <c r="BSK6" s="58"/>
      <c r="BSM6" s="58"/>
      <c r="BSO6" s="58"/>
      <c r="BSQ6" s="58"/>
      <c r="BSS6" s="58"/>
      <c r="BSU6" s="58"/>
      <c r="BSW6" s="58"/>
      <c r="BSY6" s="58"/>
      <c r="BTA6" s="58"/>
      <c r="BTC6" s="58"/>
      <c r="BTE6" s="58"/>
      <c r="BTG6" s="58"/>
      <c r="BTI6" s="58"/>
      <c r="BTK6" s="58"/>
      <c r="BTM6" s="58"/>
      <c r="BTO6" s="58"/>
      <c r="BTQ6" s="58"/>
      <c r="BTS6" s="58"/>
      <c r="BTU6" s="58"/>
      <c r="BTW6" s="58"/>
      <c r="BTY6" s="58"/>
      <c r="BUA6" s="58"/>
      <c r="BUC6" s="58"/>
      <c r="BUE6" s="58"/>
      <c r="BUG6" s="58"/>
      <c r="BUI6" s="58"/>
      <c r="BUK6" s="58"/>
      <c r="BUM6" s="58"/>
      <c r="BUO6" s="58"/>
      <c r="BUQ6" s="58"/>
      <c r="BUS6" s="58"/>
      <c r="BUU6" s="58"/>
      <c r="BUW6" s="58"/>
      <c r="BUY6" s="58"/>
      <c r="BVA6" s="58"/>
      <c r="BVC6" s="58"/>
      <c r="BVE6" s="58"/>
      <c r="BVG6" s="58"/>
      <c r="BVI6" s="58"/>
      <c r="BVK6" s="58"/>
      <c r="BVM6" s="58"/>
      <c r="BVO6" s="58"/>
      <c r="BVQ6" s="58"/>
      <c r="BVS6" s="58"/>
      <c r="BVU6" s="58"/>
      <c r="BVW6" s="58"/>
      <c r="BVY6" s="58"/>
      <c r="BWA6" s="58"/>
      <c r="BWC6" s="58"/>
      <c r="BWE6" s="58"/>
      <c r="BWG6" s="58"/>
      <c r="BWI6" s="58"/>
      <c r="BWK6" s="58"/>
      <c r="BWM6" s="58"/>
      <c r="BWO6" s="58"/>
      <c r="BWQ6" s="58"/>
      <c r="BWS6" s="58"/>
      <c r="BWU6" s="58"/>
      <c r="BWW6" s="58"/>
      <c r="BWY6" s="58"/>
      <c r="BXA6" s="58"/>
      <c r="BXC6" s="58"/>
      <c r="BXE6" s="58"/>
      <c r="BXG6" s="58"/>
      <c r="BXI6" s="58"/>
      <c r="BXK6" s="58"/>
      <c r="BXM6" s="58"/>
      <c r="BXO6" s="58"/>
      <c r="BXQ6" s="58"/>
      <c r="BXS6" s="58"/>
      <c r="BXU6" s="58"/>
      <c r="BXW6" s="58"/>
      <c r="BXY6" s="58"/>
      <c r="BYA6" s="58"/>
      <c r="BYC6" s="58"/>
      <c r="BYE6" s="58"/>
      <c r="BYG6" s="58"/>
      <c r="BYI6" s="58"/>
      <c r="BYK6" s="58"/>
      <c r="BYM6" s="58"/>
      <c r="BYO6" s="58"/>
      <c r="BYQ6" s="58"/>
      <c r="BYS6" s="58"/>
      <c r="BYU6" s="58"/>
      <c r="BYW6" s="58"/>
      <c r="BYY6" s="58"/>
      <c r="BZA6" s="58"/>
      <c r="BZC6" s="58"/>
      <c r="BZE6" s="58"/>
      <c r="BZG6" s="58"/>
      <c r="BZI6" s="58"/>
      <c r="BZK6" s="58"/>
      <c r="BZM6" s="58"/>
      <c r="BZO6" s="58"/>
      <c r="BZQ6" s="58"/>
      <c r="BZS6" s="58"/>
      <c r="BZU6" s="58"/>
      <c r="BZW6" s="58"/>
      <c r="BZY6" s="58"/>
      <c r="CAA6" s="58"/>
      <c r="CAC6" s="58"/>
      <c r="CAE6" s="58"/>
      <c r="CAG6" s="58"/>
      <c r="CAI6" s="58"/>
      <c r="CAK6" s="58"/>
      <c r="CAM6" s="58"/>
      <c r="CAO6" s="58"/>
      <c r="CAQ6" s="58"/>
      <c r="CAS6" s="58"/>
      <c r="CAU6" s="58"/>
      <c r="CAW6" s="58"/>
      <c r="CAY6" s="58"/>
      <c r="CBA6" s="58"/>
      <c r="CBC6" s="58"/>
      <c r="CBE6" s="58"/>
      <c r="CBG6" s="58"/>
      <c r="CBI6" s="58"/>
      <c r="CBK6" s="58"/>
      <c r="CBM6" s="58"/>
      <c r="CBO6" s="58"/>
      <c r="CBQ6" s="58"/>
      <c r="CBS6" s="58"/>
      <c r="CBU6" s="58"/>
      <c r="CBW6" s="58"/>
      <c r="CBY6" s="58"/>
      <c r="CCA6" s="58"/>
      <c r="CCC6" s="58"/>
      <c r="CCE6" s="58"/>
      <c r="CCG6" s="58"/>
      <c r="CCI6" s="58"/>
      <c r="CCK6" s="58"/>
      <c r="CCM6" s="58"/>
      <c r="CCO6" s="58"/>
      <c r="CCQ6" s="58"/>
      <c r="CCS6" s="58"/>
      <c r="CCU6" s="58"/>
      <c r="CCW6" s="58"/>
      <c r="CCY6" s="58"/>
      <c r="CDA6" s="58"/>
      <c r="CDC6" s="58"/>
      <c r="CDE6" s="58"/>
      <c r="CDG6" s="58"/>
      <c r="CDI6" s="58"/>
      <c r="CDK6" s="58"/>
      <c r="CDM6" s="58"/>
      <c r="CDO6" s="58"/>
      <c r="CDQ6" s="58"/>
      <c r="CDS6" s="58"/>
      <c r="CDU6" s="58"/>
      <c r="CDW6" s="58"/>
      <c r="CDY6" s="58"/>
      <c r="CEA6" s="58"/>
      <c r="CEC6" s="58"/>
      <c r="CEE6" s="58"/>
      <c r="CEG6" s="58"/>
      <c r="CEI6" s="58"/>
      <c r="CEK6" s="58"/>
      <c r="CEM6" s="58"/>
      <c r="CEO6" s="58"/>
      <c r="CEQ6" s="58"/>
      <c r="CES6" s="58"/>
      <c r="CEU6" s="58"/>
      <c r="CEW6" s="58"/>
      <c r="CEY6" s="58"/>
      <c r="CFA6" s="58"/>
      <c r="CFC6" s="58"/>
      <c r="CFE6" s="58"/>
      <c r="CFG6" s="58"/>
      <c r="CFI6" s="58"/>
      <c r="CFK6" s="58"/>
      <c r="CFM6" s="58"/>
      <c r="CFO6" s="58"/>
      <c r="CFQ6" s="58"/>
      <c r="CFS6" s="58"/>
      <c r="CFU6" s="58"/>
      <c r="CFW6" s="58"/>
      <c r="CFY6" s="58"/>
      <c r="CGA6" s="58"/>
      <c r="CGC6" s="58"/>
      <c r="CGE6" s="58"/>
      <c r="CGG6" s="58"/>
      <c r="CGI6" s="58"/>
      <c r="CGK6" s="58"/>
      <c r="CGM6" s="58"/>
      <c r="CGO6" s="58"/>
      <c r="CGQ6" s="58"/>
      <c r="CGS6" s="58"/>
      <c r="CGU6" s="58"/>
      <c r="CGW6" s="58"/>
      <c r="CGY6" s="58"/>
      <c r="CHA6" s="58"/>
      <c r="CHC6" s="58"/>
      <c r="CHE6" s="58"/>
      <c r="CHG6" s="58"/>
      <c r="CHI6" s="58"/>
      <c r="CHK6" s="58"/>
      <c r="CHM6" s="58"/>
      <c r="CHO6" s="58"/>
      <c r="CHQ6" s="58"/>
      <c r="CHS6" s="58"/>
      <c r="CHU6" s="58"/>
      <c r="CHW6" s="58"/>
      <c r="CHY6" s="58"/>
      <c r="CIA6" s="58"/>
      <c r="CIC6" s="58"/>
      <c r="CIE6" s="58"/>
      <c r="CIG6" s="58"/>
      <c r="CII6" s="58"/>
      <c r="CIK6" s="58"/>
      <c r="CIM6" s="58"/>
      <c r="CIO6" s="58"/>
      <c r="CIQ6" s="58"/>
      <c r="CIS6" s="58"/>
      <c r="CIU6" s="58"/>
      <c r="CIW6" s="58"/>
      <c r="CIY6" s="58"/>
      <c r="CJA6" s="58"/>
      <c r="CJC6" s="58"/>
      <c r="CJE6" s="58"/>
      <c r="CJG6" s="58"/>
      <c r="CJI6" s="58"/>
      <c r="CJK6" s="58"/>
      <c r="CJM6" s="58"/>
      <c r="CJO6" s="58"/>
      <c r="CJQ6" s="58"/>
      <c r="CJS6" s="58"/>
      <c r="CJU6" s="58"/>
      <c r="CJW6" s="58"/>
      <c r="CJY6" s="58"/>
      <c r="CKA6" s="58"/>
      <c r="CKC6" s="58"/>
      <c r="CKE6" s="58"/>
      <c r="CKG6" s="58"/>
      <c r="CKI6" s="58"/>
      <c r="CKK6" s="58"/>
      <c r="CKM6" s="58"/>
      <c r="CKO6" s="58"/>
      <c r="CKQ6" s="58"/>
      <c r="CKS6" s="58"/>
      <c r="CKU6" s="58"/>
      <c r="CKW6" s="58"/>
      <c r="CKY6" s="58"/>
      <c r="CLA6" s="58"/>
      <c r="CLC6" s="58"/>
      <c r="CLE6" s="58"/>
      <c r="CLG6" s="58"/>
      <c r="CLI6" s="58"/>
      <c r="CLK6" s="58"/>
      <c r="CLM6" s="58"/>
      <c r="CLO6" s="58"/>
      <c r="CLQ6" s="58"/>
      <c r="CLS6" s="58"/>
      <c r="CLU6" s="58"/>
      <c r="CLW6" s="58"/>
      <c r="CLY6" s="58"/>
      <c r="CMA6" s="58"/>
      <c r="CMC6" s="58"/>
      <c r="CME6" s="58"/>
      <c r="CMG6" s="58"/>
      <c r="CMI6" s="58"/>
      <c r="CMK6" s="58"/>
      <c r="CMM6" s="58"/>
      <c r="CMO6" s="58"/>
      <c r="CMQ6" s="58"/>
      <c r="CMS6" s="58"/>
      <c r="CMU6" s="58"/>
      <c r="CMW6" s="58"/>
      <c r="CMY6" s="58"/>
      <c r="CNA6" s="58"/>
      <c r="CNC6" s="58"/>
      <c r="CNE6" s="58"/>
      <c r="CNG6" s="58"/>
      <c r="CNI6" s="58"/>
      <c r="CNK6" s="58"/>
      <c r="CNM6" s="58"/>
      <c r="CNO6" s="58"/>
      <c r="CNQ6" s="58"/>
      <c r="CNS6" s="58"/>
      <c r="CNU6" s="58"/>
      <c r="CNW6" s="58"/>
      <c r="CNY6" s="58"/>
      <c r="COA6" s="58"/>
      <c r="COC6" s="58"/>
      <c r="COE6" s="58"/>
      <c r="COG6" s="58"/>
      <c r="COI6" s="58"/>
      <c r="COK6" s="58"/>
      <c r="COM6" s="58"/>
      <c r="COO6" s="58"/>
      <c r="COQ6" s="58"/>
      <c r="COS6" s="58"/>
      <c r="COU6" s="58"/>
      <c r="COW6" s="58"/>
      <c r="COY6" s="58"/>
      <c r="CPA6" s="58"/>
      <c r="CPC6" s="58"/>
      <c r="CPE6" s="58"/>
      <c r="CPG6" s="58"/>
      <c r="CPI6" s="58"/>
      <c r="CPK6" s="58"/>
      <c r="CPM6" s="58"/>
      <c r="CPO6" s="58"/>
      <c r="CPQ6" s="58"/>
      <c r="CPS6" s="58"/>
      <c r="CPU6" s="58"/>
      <c r="CPW6" s="58"/>
      <c r="CPY6" s="58"/>
      <c r="CQA6" s="58"/>
      <c r="CQC6" s="58"/>
      <c r="CQE6" s="58"/>
      <c r="CQG6" s="58"/>
      <c r="CQI6" s="58"/>
      <c r="CQK6" s="58"/>
      <c r="CQM6" s="58"/>
      <c r="CQO6" s="58"/>
      <c r="CQQ6" s="58"/>
      <c r="CQS6" s="58"/>
      <c r="CQU6" s="58"/>
      <c r="CQW6" s="58"/>
      <c r="CQY6" s="58"/>
      <c r="CRA6" s="58"/>
      <c r="CRC6" s="58"/>
      <c r="CRE6" s="58"/>
      <c r="CRG6" s="58"/>
      <c r="CRI6" s="58"/>
      <c r="CRK6" s="58"/>
      <c r="CRM6" s="58"/>
      <c r="CRO6" s="58"/>
      <c r="CRQ6" s="58"/>
      <c r="CRS6" s="58"/>
      <c r="CRU6" s="58"/>
      <c r="CRW6" s="58"/>
      <c r="CRY6" s="58"/>
      <c r="CSA6" s="58"/>
      <c r="CSC6" s="58"/>
      <c r="CSE6" s="58"/>
      <c r="CSG6" s="58"/>
      <c r="CSI6" s="58"/>
      <c r="CSK6" s="58"/>
      <c r="CSM6" s="58"/>
      <c r="CSO6" s="58"/>
      <c r="CSQ6" s="58"/>
      <c r="CSS6" s="58"/>
      <c r="CSU6" s="58"/>
      <c r="CSW6" s="58"/>
      <c r="CSY6" s="58"/>
      <c r="CTA6" s="58"/>
      <c r="CTC6" s="58"/>
      <c r="CTE6" s="58"/>
      <c r="CTG6" s="58"/>
      <c r="CTI6" s="58"/>
      <c r="CTK6" s="58"/>
      <c r="CTM6" s="58"/>
      <c r="CTO6" s="58"/>
      <c r="CTQ6" s="58"/>
      <c r="CTS6" s="58"/>
      <c r="CTU6" s="58"/>
      <c r="CTW6" s="58"/>
      <c r="CTY6" s="58"/>
      <c r="CUA6" s="58"/>
      <c r="CUC6" s="58"/>
      <c r="CUE6" s="58"/>
      <c r="CUG6" s="58"/>
      <c r="CUI6" s="58"/>
      <c r="CUK6" s="58"/>
      <c r="CUM6" s="58"/>
      <c r="CUO6" s="58"/>
      <c r="CUQ6" s="58"/>
      <c r="CUS6" s="58"/>
      <c r="CUU6" s="58"/>
      <c r="CUW6" s="58"/>
      <c r="CUY6" s="58"/>
      <c r="CVA6" s="58"/>
      <c r="CVC6" s="58"/>
      <c r="CVE6" s="58"/>
      <c r="CVG6" s="58"/>
      <c r="CVI6" s="58"/>
      <c r="CVK6" s="58"/>
      <c r="CVM6" s="58"/>
      <c r="CVO6" s="58"/>
      <c r="CVQ6" s="58"/>
      <c r="CVS6" s="58"/>
      <c r="CVU6" s="58"/>
      <c r="CVW6" s="58"/>
      <c r="CVY6" s="58"/>
      <c r="CWA6" s="58"/>
      <c r="CWC6" s="58"/>
      <c r="CWE6" s="58"/>
      <c r="CWG6" s="58"/>
      <c r="CWI6" s="58"/>
      <c r="CWK6" s="58"/>
      <c r="CWM6" s="58"/>
      <c r="CWO6" s="58"/>
      <c r="CWQ6" s="58"/>
      <c r="CWS6" s="58"/>
      <c r="CWU6" s="58"/>
      <c r="CWW6" s="58"/>
      <c r="CWY6" s="58"/>
      <c r="CXA6" s="58"/>
      <c r="CXC6" s="58"/>
      <c r="CXE6" s="58"/>
      <c r="CXG6" s="58"/>
      <c r="CXI6" s="58"/>
      <c r="CXK6" s="58"/>
      <c r="CXM6" s="58"/>
      <c r="CXO6" s="58"/>
      <c r="CXQ6" s="58"/>
      <c r="CXS6" s="58"/>
      <c r="CXU6" s="58"/>
      <c r="CXW6" s="58"/>
      <c r="CXY6" s="58"/>
      <c r="CYA6" s="58"/>
      <c r="CYC6" s="58"/>
      <c r="CYE6" s="58"/>
      <c r="CYG6" s="58"/>
      <c r="CYI6" s="58"/>
      <c r="CYK6" s="58"/>
      <c r="CYM6" s="58"/>
      <c r="CYO6" s="58"/>
      <c r="CYQ6" s="58"/>
      <c r="CYS6" s="58"/>
      <c r="CYU6" s="58"/>
      <c r="CYW6" s="58"/>
      <c r="CYY6" s="58"/>
      <c r="CZA6" s="58"/>
      <c r="CZC6" s="58"/>
      <c r="CZE6" s="58"/>
      <c r="CZG6" s="58"/>
      <c r="CZI6" s="58"/>
      <c r="CZK6" s="58"/>
      <c r="CZM6" s="58"/>
      <c r="CZO6" s="58"/>
      <c r="CZQ6" s="58"/>
      <c r="CZS6" s="58"/>
      <c r="CZU6" s="58"/>
      <c r="CZW6" s="58"/>
      <c r="CZY6" s="58"/>
      <c r="DAA6" s="58"/>
      <c r="DAC6" s="58"/>
      <c r="DAE6" s="58"/>
      <c r="DAG6" s="58"/>
      <c r="DAI6" s="58"/>
      <c r="DAK6" s="58"/>
      <c r="DAM6" s="58"/>
      <c r="DAO6" s="58"/>
      <c r="DAQ6" s="58"/>
      <c r="DAS6" s="58"/>
      <c r="DAU6" s="58"/>
      <c r="DAW6" s="58"/>
      <c r="DAY6" s="58"/>
      <c r="DBA6" s="58"/>
      <c r="DBC6" s="58"/>
      <c r="DBE6" s="58"/>
      <c r="DBG6" s="58"/>
      <c r="DBI6" s="58"/>
      <c r="DBK6" s="58"/>
      <c r="DBM6" s="58"/>
      <c r="DBO6" s="58"/>
      <c r="DBQ6" s="58"/>
      <c r="DBS6" s="58"/>
      <c r="DBU6" s="58"/>
      <c r="DBW6" s="58"/>
      <c r="DBY6" s="58"/>
      <c r="DCA6" s="58"/>
      <c r="DCC6" s="58"/>
      <c r="DCE6" s="58"/>
      <c r="DCG6" s="58"/>
      <c r="DCI6" s="58"/>
      <c r="DCK6" s="58"/>
      <c r="DCM6" s="58"/>
      <c r="DCO6" s="58"/>
      <c r="DCQ6" s="58"/>
      <c r="DCS6" s="58"/>
      <c r="DCU6" s="58"/>
      <c r="DCW6" s="58"/>
      <c r="DCY6" s="58"/>
      <c r="DDA6" s="58"/>
      <c r="DDC6" s="58"/>
      <c r="DDE6" s="58"/>
      <c r="DDG6" s="58"/>
      <c r="DDI6" s="58"/>
      <c r="DDK6" s="58"/>
      <c r="DDM6" s="58"/>
      <c r="DDO6" s="58"/>
      <c r="DDQ6" s="58"/>
      <c r="DDS6" s="58"/>
      <c r="DDU6" s="58"/>
      <c r="DDW6" s="58"/>
      <c r="DDY6" s="58"/>
      <c r="DEA6" s="58"/>
      <c r="DEC6" s="58"/>
      <c r="DEE6" s="58"/>
      <c r="DEG6" s="58"/>
      <c r="DEI6" s="58"/>
      <c r="DEK6" s="58"/>
      <c r="DEM6" s="58"/>
      <c r="DEO6" s="58"/>
      <c r="DEQ6" s="58"/>
      <c r="DES6" s="58"/>
      <c r="DEU6" s="58"/>
      <c r="DEW6" s="58"/>
      <c r="DEY6" s="58"/>
      <c r="DFA6" s="58"/>
      <c r="DFC6" s="58"/>
      <c r="DFE6" s="58"/>
      <c r="DFG6" s="58"/>
      <c r="DFI6" s="58"/>
      <c r="DFK6" s="58"/>
      <c r="DFM6" s="58"/>
      <c r="DFO6" s="58"/>
      <c r="DFQ6" s="58"/>
      <c r="DFS6" s="58"/>
      <c r="DFU6" s="58"/>
      <c r="DFW6" s="58"/>
      <c r="DFY6" s="58"/>
      <c r="DGA6" s="58"/>
      <c r="DGC6" s="58"/>
      <c r="DGE6" s="58"/>
      <c r="DGG6" s="58"/>
      <c r="DGI6" s="58"/>
      <c r="DGK6" s="58"/>
      <c r="DGM6" s="58"/>
      <c r="DGO6" s="58"/>
      <c r="DGQ6" s="58"/>
      <c r="DGS6" s="58"/>
      <c r="DGU6" s="58"/>
      <c r="DGW6" s="58"/>
      <c r="DGY6" s="58"/>
      <c r="DHA6" s="58"/>
      <c r="DHC6" s="58"/>
      <c r="DHE6" s="58"/>
      <c r="DHG6" s="58"/>
      <c r="DHI6" s="58"/>
      <c r="DHK6" s="58"/>
      <c r="DHM6" s="58"/>
      <c r="DHO6" s="58"/>
      <c r="DHQ6" s="58"/>
      <c r="DHS6" s="58"/>
      <c r="DHU6" s="58"/>
      <c r="DHW6" s="58"/>
      <c r="DHY6" s="58"/>
      <c r="DIA6" s="58"/>
      <c r="DIC6" s="58"/>
      <c r="DIE6" s="58"/>
      <c r="DIG6" s="58"/>
      <c r="DII6" s="58"/>
      <c r="DIK6" s="58"/>
      <c r="DIM6" s="58"/>
      <c r="DIO6" s="58"/>
      <c r="DIQ6" s="58"/>
      <c r="DIS6" s="58"/>
      <c r="DIU6" s="58"/>
      <c r="DIW6" s="58"/>
      <c r="DIY6" s="58"/>
      <c r="DJA6" s="58"/>
      <c r="DJC6" s="58"/>
      <c r="DJE6" s="58"/>
      <c r="DJG6" s="58"/>
      <c r="DJI6" s="58"/>
      <c r="DJK6" s="58"/>
      <c r="DJM6" s="58"/>
      <c r="DJO6" s="58"/>
      <c r="DJQ6" s="58"/>
      <c r="DJS6" s="58"/>
      <c r="DJU6" s="58"/>
      <c r="DJW6" s="58"/>
      <c r="DJY6" s="58"/>
      <c r="DKA6" s="58"/>
      <c r="DKC6" s="58"/>
      <c r="DKE6" s="58"/>
      <c r="DKG6" s="58"/>
      <c r="DKI6" s="58"/>
      <c r="DKK6" s="58"/>
      <c r="DKM6" s="58"/>
      <c r="DKO6" s="58"/>
      <c r="DKQ6" s="58"/>
      <c r="DKS6" s="58"/>
      <c r="DKU6" s="58"/>
      <c r="DKW6" s="58"/>
      <c r="DKY6" s="58"/>
      <c r="DLA6" s="58"/>
      <c r="DLC6" s="58"/>
      <c r="DLE6" s="58"/>
      <c r="DLG6" s="58"/>
      <c r="DLI6" s="58"/>
      <c r="DLK6" s="58"/>
      <c r="DLM6" s="58"/>
      <c r="DLO6" s="58"/>
      <c r="DLQ6" s="58"/>
      <c r="DLS6" s="58"/>
      <c r="DLU6" s="58"/>
      <c r="DLW6" s="58"/>
      <c r="DLY6" s="58"/>
      <c r="DMA6" s="58"/>
      <c r="DMC6" s="58"/>
      <c r="DME6" s="58"/>
      <c r="DMG6" s="58"/>
      <c r="DMI6" s="58"/>
      <c r="DMK6" s="58"/>
      <c r="DMM6" s="58"/>
      <c r="DMO6" s="58"/>
      <c r="DMQ6" s="58"/>
      <c r="DMS6" s="58"/>
      <c r="DMU6" s="58"/>
      <c r="DMW6" s="58"/>
      <c r="DMY6" s="58"/>
      <c r="DNA6" s="58"/>
      <c r="DNC6" s="58"/>
      <c r="DNE6" s="58"/>
      <c r="DNG6" s="58"/>
      <c r="DNI6" s="58"/>
      <c r="DNK6" s="58"/>
      <c r="DNM6" s="58"/>
      <c r="DNO6" s="58"/>
      <c r="DNQ6" s="58"/>
      <c r="DNS6" s="58"/>
      <c r="DNU6" s="58"/>
      <c r="DNW6" s="58"/>
      <c r="DNY6" s="58"/>
      <c r="DOA6" s="58"/>
      <c r="DOC6" s="58"/>
      <c r="DOE6" s="58"/>
      <c r="DOG6" s="58"/>
      <c r="DOI6" s="58"/>
      <c r="DOK6" s="58"/>
      <c r="DOM6" s="58"/>
      <c r="DOO6" s="58"/>
      <c r="DOQ6" s="58"/>
      <c r="DOS6" s="58"/>
      <c r="DOU6" s="58"/>
      <c r="DOW6" s="58"/>
      <c r="DOY6" s="58"/>
      <c r="DPA6" s="58"/>
      <c r="DPC6" s="58"/>
      <c r="DPE6" s="58"/>
      <c r="DPG6" s="58"/>
      <c r="DPI6" s="58"/>
      <c r="DPK6" s="58"/>
      <c r="DPM6" s="58"/>
      <c r="DPO6" s="58"/>
      <c r="DPQ6" s="58"/>
      <c r="DPS6" s="58"/>
      <c r="DPU6" s="58"/>
      <c r="DPW6" s="58"/>
      <c r="DPY6" s="58"/>
      <c r="DQA6" s="58"/>
      <c r="DQC6" s="58"/>
      <c r="DQE6" s="58"/>
      <c r="DQG6" s="58"/>
      <c r="DQI6" s="58"/>
      <c r="DQK6" s="58"/>
      <c r="DQM6" s="58"/>
      <c r="DQO6" s="58"/>
      <c r="DQQ6" s="58"/>
      <c r="DQS6" s="58"/>
      <c r="DQU6" s="58"/>
      <c r="DQW6" s="58"/>
      <c r="DQY6" s="58"/>
      <c r="DRA6" s="58"/>
      <c r="DRC6" s="58"/>
      <c r="DRE6" s="58"/>
      <c r="DRG6" s="58"/>
      <c r="DRI6" s="58"/>
      <c r="DRK6" s="58"/>
      <c r="DRM6" s="58"/>
      <c r="DRO6" s="58"/>
      <c r="DRQ6" s="58"/>
      <c r="DRS6" s="58"/>
      <c r="DRU6" s="58"/>
      <c r="DRW6" s="58"/>
      <c r="DRY6" s="58"/>
      <c r="DSA6" s="58"/>
      <c r="DSC6" s="58"/>
      <c r="DSE6" s="58"/>
      <c r="DSG6" s="58"/>
      <c r="DSI6" s="58"/>
      <c r="DSK6" s="58"/>
      <c r="DSM6" s="58"/>
      <c r="DSO6" s="58"/>
      <c r="DSQ6" s="58"/>
      <c r="DSS6" s="58"/>
      <c r="DSU6" s="58"/>
      <c r="DSW6" s="58"/>
      <c r="DSY6" s="58"/>
      <c r="DTA6" s="58"/>
      <c r="DTC6" s="58"/>
      <c r="DTE6" s="58"/>
      <c r="DTG6" s="58"/>
      <c r="DTI6" s="58"/>
      <c r="DTK6" s="58"/>
      <c r="DTM6" s="58"/>
      <c r="DTO6" s="58"/>
      <c r="DTQ6" s="58"/>
      <c r="DTS6" s="58"/>
      <c r="DTU6" s="58"/>
      <c r="DTW6" s="58"/>
      <c r="DTY6" s="58"/>
      <c r="DUA6" s="58"/>
      <c r="DUC6" s="58"/>
      <c r="DUE6" s="58"/>
      <c r="DUG6" s="58"/>
      <c r="DUI6" s="58"/>
      <c r="DUK6" s="58"/>
      <c r="DUM6" s="58"/>
      <c r="DUO6" s="58"/>
      <c r="DUQ6" s="58"/>
      <c r="DUS6" s="58"/>
      <c r="DUU6" s="58"/>
      <c r="DUW6" s="58"/>
      <c r="DUY6" s="58"/>
      <c r="DVA6" s="58"/>
      <c r="DVC6" s="58"/>
      <c r="DVE6" s="58"/>
      <c r="DVG6" s="58"/>
      <c r="DVI6" s="58"/>
      <c r="DVK6" s="58"/>
      <c r="DVM6" s="58"/>
      <c r="DVO6" s="58"/>
      <c r="DVQ6" s="58"/>
      <c r="DVS6" s="58"/>
      <c r="DVU6" s="58"/>
      <c r="DVW6" s="58"/>
      <c r="DVY6" s="58"/>
      <c r="DWA6" s="58"/>
      <c r="DWC6" s="58"/>
      <c r="DWE6" s="58"/>
      <c r="DWG6" s="58"/>
      <c r="DWI6" s="58"/>
      <c r="DWK6" s="58"/>
      <c r="DWM6" s="58"/>
      <c r="DWO6" s="58"/>
      <c r="DWQ6" s="58"/>
      <c r="DWS6" s="58"/>
      <c r="DWU6" s="58"/>
      <c r="DWW6" s="58"/>
      <c r="DWY6" s="58"/>
      <c r="DXA6" s="58"/>
      <c r="DXC6" s="58"/>
      <c r="DXE6" s="58"/>
      <c r="DXG6" s="58"/>
      <c r="DXI6" s="58"/>
      <c r="DXK6" s="58"/>
      <c r="DXM6" s="58"/>
      <c r="DXO6" s="58"/>
      <c r="DXQ6" s="58"/>
      <c r="DXS6" s="58"/>
      <c r="DXU6" s="58"/>
      <c r="DXW6" s="58"/>
      <c r="DXY6" s="58"/>
      <c r="DYA6" s="58"/>
      <c r="DYC6" s="58"/>
      <c r="DYE6" s="58"/>
      <c r="DYG6" s="58"/>
      <c r="DYI6" s="58"/>
      <c r="DYK6" s="58"/>
      <c r="DYM6" s="58"/>
      <c r="DYO6" s="58"/>
      <c r="DYQ6" s="58"/>
      <c r="DYS6" s="58"/>
      <c r="DYU6" s="58"/>
      <c r="DYW6" s="58"/>
      <c r="DYY6" s="58"/>
      <c r="DZA6" s="58"/>
      <c r="DZC6" s="58"/>
      <c r="DZE6" s="58"/>
      <c r="DZG6" s="58"/>
      <c r="DZI6" s="58"/>
      <c r="DZK6" s="58"/>
      <c r="DZM6" s="58"/>
      <c r="DZO6" s="58"/>
      <c r="DZQ6" s="58"/>
      <c r="DZS6" s="58"/>
      <c r="DZU6" s="58"/>
      <c r="DZW6" s="58"/>
      <c r="DZY6" s="58"/>
      <c r="EAA6" s="58"/>
      <c r="EAC6" s="58"/>
      <c r="EAE6" s="58"/>
      <c r="EAG6" s="58"/>
      <c r="EAI6" s="58"/>
      <c r="EAK6" s="58"/>
      <c r="EAM6" s="58"/>
      <c r="EAO6" s="58"/>
      <c r="EAQ6" s="58"/>
      <c r="EAS6" s="58"/>
      <c r="EAU6" s="58"/>
      <c r="EAW6" s="58"/>
      <c r="EAY6" s="58"/>
      <c r="EBA6" s="58"/>
      <c r="EBC6" s="58"/>
      <c r="EBE6" s="58"/>
      <c r="EBG6" s="58"/>
      <c r="EBI6" s="58"/>
      <c r="EBK6" s="58"/>
      <c r="EBM6" s="58"/>
      <c r="EBO6" s="58"/>
      <c r="EBQ6" s="58"/>
      <c r="EBS6" s="58"/>
      <c r="EBU6" s="58"/>
      <c r="EBW6" s="58"/>
      <c r="EBY6" s="58"/>
      <c r="ECA6" s="58"/>
      <c r="ECC6" s="58"/>
      <c r="ECE6" s="58"/>
      <c r="ECG6" s="58"/>
      <c r="ECI6" s="58"/>
      <c r="ECK6" s="58"/>
      <c r="ECM6" s="58"/>
      <c r="ECO6" s="58"/>
      <c r="ECQ6" s="58"/>
      <c r="ECS6" s="58"/>
      <c r="ECU6" s="58"/>
      <c r="ECW6" s="58"/>
      <c r="ECY6" s="58"/>
      <c r="EDA6" s="58"/>
      <c r="EDC6" s="58"/>
      <c r="EDE6" s="58"/>
      <c r="EDG6" s="58"/>
      <c r="EDI6" s="58"/>
      <c r="EDK6" s="58"/>
      <c r="EDM6" s="58"/>
      <c r="EDO6" s="58"/>
      <c r="EDQ6" s="58"/>
      <c r="EDS6" s="58"/>
      <c r="EDU6" s="58"/>
      <c r="EDW6" s="58"/>
      <c r="EDY6" s="58"/>
      <c r="EEA6" s="58"/>
      <c r="EEC6" s="58"/>
      <c r="EEE6" s="58"/>
      <c r="EEG6" s="58"/>
      <c r="EEI6" s="58"/>
      <c r="EEK6" s="58"/>
      <c r="EEM6" s="58"/>
      <c r="EEO6" s="58"/>
      <c r="EEQ6" s="58"/>
      <c r="EES6" s="58"/>
      <c r="EEU6" s="58"/>
      <c r="EEW6" s="58"/>
      <c r="EEY6" s="58"/>
      <c r="EFA6" s="58"/>
      <c r="EFC6" s="58"/>
      <c r="EFE6" s="58"/>
      <c r="EFG6" s="58"/>
      <c r="EFI6" s="58"/>
      <c r="EFK6" s="58"/>
      <c r="EFM6" s="58"/>
      <c r="EFO6" s="58"/>
      <c r="EFQ6" s="58"/>
      <c r="EFS6" s="58"/>
      <c r="EFU6" s="58"/>
      <c r="EFW6" s="58"/>
      <c r="EFY6" s="58"/>
      <c r="EGA6" s="58"/>
      <c r="EGC6" s="58"/>
      <c r="EGE6" s="58"/>
      <c r="EGG6" s="58"/>
      <c r="EGI6" s="58"/>
      <c r="EGK6" s="58"/>
      <c r="EGM6" s="58"/>
      <c r="EGO6" s="58"/>
      <c r="EGQ6" s="58"/>
      <c r="EGS6" s="58"/>
      <c r="EGU6" s="58"/>
      <c r="EGW6" s="58"/>
      <c r="EGY6" s="58"/>
      <c r="EHA6" s="58"/>
      <c r="EHC6" s="58"/>
      <c r="EHE6" s="58"/>
      <c r="EHG6" s="58"/>
      <c r="EHI6" s="58"/>
      <c r="EHK6" s="58"/>
      <c r="EHM6" s="58"/>
      <c r="EHO6" s="58"/>
      <c r="EHQ6" s="58"/>
      <c r="EHS6" s="58"/>
      <c r="EHU6" s="58"/>
      <c r="EHW6" s="58"/>
      <c r="EHY6" s="58"/>
      <c r="EIA6" s="58"/>
      <c r="EIC6" s="58"/>
      <c r="EIE6" s="58"/>
      <c r="EIG6" s="58"/>
      <c r="EII6" s="58"/>
      <c r="EIK6" s="58"/>
      <c r="EIM6" s="58"/>
      <c r="EIO6" s="58"/>
      <c r="EIQ6" s="58"/>
      <c r="EIS6" s="58"/>
      <c r="EIU6" s="58"/>
      <c r="EIW6" s="58"/>
      <c r="EIY6" s="58"/>
      <c r="EJA6" s="58"/>
      <c r="EJC6" s="58"/>
      <c r="EJE6" s="58"/>
      <c r="EJG6" s="58"/>
      <c r="EJI6" s="58"/>
      <c r="EJK6" s="58"/>
      <c r="EJM6" s="58"/>
      <c r="EJO6" s="58"/>
      <c r="EJQ6" s="58"/>
      <c r="EJS6" s="58"/>
      <c r="EJU6" s="58"/>
      <c r="EJW6" s="58"/>
      <c r="EJY6" s="58"/>
      <c r="EKA6" s="58"/>
      <c r="EKC6" s="58"/>
      <c r="EKE6" s="58"/>
      <c r="EKG6" s="58"/>
      <c r="EKI6" s="58"/>
      <c r="EKK6" s="58"/>
      <c r="EKM6" s="58"/>
      <c r="EKO6" s="58"/>
      <c r="EKQ6" s="58"/>
      <c r="EKS6" s="58"/>
      <c r="EKU6" s="58"/>
      <c r="EKW6" s="58"/>
      <c r="EKY6" s="58"/>
      <c r="ELA6" s="58"/>
      <c r="ELC6" s="58"/>
      <c r="ELE6" s="58"/>
      <c r="ELG6" s="58"/>
      <c r="ELI6" s="58"/>
      <c r="ELK6" s="58"/>
      <c r="ELM6" s="58"/>
      <c r="ELO6" s="58"/>
      <c r="ELQ6" s="58"/>
      <c r="ELS6" s="58"/>
      <c r="ELU6" s="58"/>
      <c r="ELW6" s="58"/>
      <c r="ELY6" s="58"/>
      <c r="EMA6" s="58"/>
      <c r="EMC6" s="58"/>
      <c r="EME6" s="58"/>
      <c r="EMG6" s="58"/>
      <c r="EMI6" s="58"/>
      <c r="EMK6" s="58"/>
      <c r="EMM6" s="58"/>
      <c r="EMO6" s="58"/>
      <c r="EMQ6" s="58"/>
      <c r="EMS6" s="58"/>
      <c r="EMU6" s="58"/>
      <c r="EMW6" s="58"/>
      <c r="EMY6" s="58"/>
      <c r="ENA6" s="58"/>
      <c r="ENC6" s="58"/>
      <c r="ENE6" s="58"/>
      <c r="ENG6" s="58"/>
      <c r="ENI6" s="58"/>
      <c r="ENK6" s="58"/>
      <c r="ENM6" s="58"/>
      <c r="ENO6" s="58"/>
      <c r="ENQ6" s="58"/>
      <c r="ENS6" s="58"/>
      <c r="ENU6" s="58"/>
      <c r="ENW6" s="58"/>
      <c r="ENY6" s="58"/>
      <c r="EOA6" s="58"/>
      <c r="EOC6" s="58"/>
      <c r="EOE6" s="58"/>
      <c r="EOG6" s="58"/>
      <c r="EOI6" s="58"/>
      <c r="EOK6" s="58"/>
      <c r="EOM6" s="58"/>
      <c r="EOO6" s="58"/>
      <c r="EOQ6" s="58"/>
      <c r="EOS6" s="58"/>
      <c r="EOU6" s="58"/>
      <c r="EOW6" s="58"/>
      <c r="EOY6" s="58"/>
      <c r="EPA6" s="58"/>
      <c r="EPC6" s="58"/>
      <c r="EPE6" s="58"/>
      <c r="EPG6" s="58"/>
      <c r="EPI6" s="58"/>
      <c r="EPK6" s="58"/>
      <c r="EPM6" s="58"/>
      <c r="EPO6" s="58"/>
      <c r="EPQ6" s="58"/>
      <c r="EPS6" s="58"/>
      <c r="EPU6" s="58"/>
      <c r="EPW6" s="58"/>
      <c r="EPY6" s="58"/>
      <c r="EQA6" s="58"/>
      <c r="EQC6" s="58"/>
      <c r="EQE6" s="58"/>
      <c r="EQG6" s="58"/>
      <c r="EQI6" s="58"/>
      <c r="EQK6" s="58"/>
      <c r="EQM6" s="58"/>
      <c r="EQO6" s="58"/>
      <c r="EQQ6" s="58"/>
      <c r="EQS6" s="58"/>
      <c r="EQU6" s="58"/>
      <c r="EQW6" s="58"/>
      <c r="EQY6" s="58"/>
      <c r="ERA6" s="58"/>
      <c r="ERC6" s="58"/>
      <c r="ERE6" s="58"/>
      <c r="ERG6" s="58"/>
      <c r="ERI6" s="58"/>
      <c r="ERK6" s="58"/>
      <c r="ERM6" s="58"/>
      <c r="ERO6" s="58"/>
      <c r="ERQ6" s="58"/>
      <c r="ERS6" s="58"/>
      <c r="ERU6" s="58"/>
      <c r="ERW6" s="58"/>
      <c r="ERY6" s="58"/>
      <c r="ESA6" s="58"/>
      <c r="ESC6" s="58"/>
      <c r="ESE6" s="58"/>
      <c r="ESG6" s="58"/>
      <c r="ESI6" s="58"/>
      <c r="ESK6" s="58"/>
      <c r="ESM6" s="58"/>
      <c r="ESO6" s="58"/>
      <c r="ESQ6" s="58"/>
      <c r="ESS6" s="58"/>
      <c r="ESU6" s="58"/>
      <c r="ESW6" s="58"/>
      <c r="ESY6" s="58"/>
      <c r="ETA6" s="58"/>
      <c r="ETC6" s="58"/>
      <c r="ETE6" s="58"/>
      <c r="ETG6" s="58"/>
      <c r="ETI6" s="58"/>
      <c r="ETK6" s="58"/>
      <c r="ETM6" s="58"/>
      <c r="ETO6" s="58"/>
      <c r="ETQ6" s="58"/>
      <c r="ETS6" s="58"/>
      <c r="ETU6" s="58"/>
      <c r="ETW6" s="58"/>
      <c r="ETY6" s="58"/>
      <c r="EUA6" s="58"/>
      <c r="EUC6" s="58"/>
      <c r="EUE6" s="58"/>
      <c r="EUG6" s="58"/>
      <c r="EUI6" s="58"/>
      <c r="EUK6" s="58"/>
      <c r="EUM6" s="58"/>
      <c r="EUO6" s="58"/>
      <c r="EUQ6" s="58"/>
      <c r="EUS6" s="58"/>
      <c r="EUU6" s="58"/>
      <c r="EUW6" s="58"/>
      <c r="EUY6" s="58"/>
      <c r="EVA6" s="58"/>
      <c r="EVC6" s="58"/>
      <c r="EVE6" s="58"/>
      <c r="EVG6" s="58"/>
      <c r="EVI6" s="58"/>
      <c r="EVK6" s="58"/>
      <c r="EVM6" s="58"/>
      <c r="EVO6" s="58"/>
      <c r="EVQ6" s="58"/>
      <c r="EVS6" s="58"/>
      <c r="EVU6" s="58"/>
      <c r="EVW6" s="58"/>
      <c r="EVY6" s="58"/>
      <c r="EWA6" s="58"/>
      <c r="EWC6" s="58"/>
      <c r="EWE6" s="58"/>
      <c r="EWG6" s="58"/>
      <c r="EWI6" s="58"/>
      <c r="EWK6" s="58"/>
      <c r="EWM6" s="58"/>
      <c r="EWO6" s="58"/>
      <c r="EWQ6" s="58"/>
      <c r="EWS6" s="58"/>
      <c r="EWU6" s="58"/>
      <c r="EWW6" s="58"/>
      <c r="EWY6" s="58"/>
      <c r="EXA6" s="58"/>
      <c r="EXC6" s="58"/>
      <c r="EXE6" s="58"/>
      <c r="EXG6" s="58"/>
      <c r="EXI6" s="58"/>
      <c r="EXK6" s="58"/>
      <c r="EXM6" s="58"/>
      <c r="EXO6" s="58"/>
      <c r="EXQ6" s="58"/>
      <c r="EXS6" s="58"/>
      <c r="EXU6" s="58"/>
      <c r="EXW6" s="58"/>
      <c r="EXY6" s="58"/>
      <c r="EYA6" s="58"/>
      <c r="EYC6" s="58"/>
      <c r="EYE6" s="58"/>
      <c r="EYG6" s="58"/>
      <c r="EYI6" s="58"/>
      <c r="EYK6" s="58"/>
      <c r="EYM6" s="58"/>
      <c r="EYO6" s="58"/>
      <c r="EYQ6" s="58"/>
      <c r="EYS6" s="58"/>
      <c r="EYU6" s="58"/>
      <c r="EYW6" s="58"/>
      <c r="EYY6" s="58"/>
      <c r="EZA6" s="58"/>
      <c r="EZC6" s="58"/>
      <c r="EZE6" s="58"/>
      <c r="EZG6" s="58"/>
      <c r="EZI6" s="58"/>
      <c r="EZK6" s="58"/>
      <c r="EZM6" s="58"/>
      <c r="EZO6" s="58"/>
      <c r="EZQ6" s="58"/>
      <c r="EZS6" s="58"/>
      <c r="EZU6" s="58"/>
      <c r="EZW6" s="58"/>
      <c r="EZY6" s="58"/>
      <c r="FAA6" s="58"/>
      <c r="FAC6" s="58"/>
      <c r="FAE6" s="58"/>
      <c r="FAG6" s="58"/>
      <c r="FAI6" s="58"/>
      <c r="FAK6" s="58"/>
      <c r="FAM6" s="58"/>
      <c r="FAO6" s="58"/>
      <c r="FAQ6" s="58"/>
      <c r="FAS6" s="58"/>
      <c r="FAU6" s="58"/>
      <c r="FAW6" s="58"/>
      <c r="FAY6" s="58"/>
      <c r="FBA6" s="58"/>
      <c r="FBC6" s="58"/>
      <c r="FBE6" s="58"/>
      <c r="FBG6" s="58"/>
      <c r="FBI6" s="58"/>
      <c r="FBK6" s="58"/>
      <c r="FBM6" s="58"/>
      <c r="FBO6" s="58"/>
      <c r="FBQ6" s="58"/>
      <c r="FBS6" s="58"/>
      <c r="FBU6" s="58"/>
      <c r="FBW6" s="58"/>
      <c r="FBY6" s="58"/>
      <c r="FCA6" s="58"/>
      <c r="FCC6" s="58"/>
      <c r="FCE6" s="58"/>
      <c r="FCG6" s="58"/>
      <c r="FCI6" s="58"/>
      <c r="FCK6" s="58"/>
      <c r="FCM6" s="58"/>
      <c r="FCO6" s="58"/>
      <c r="FCQ6" s="58"/>
      <c r="FCS6" s="58"/>
      <c r="FCU6" s="58"/>
      <c r="FCW6" s="58"/>
      <c r="FCY6" s="58"/>
      <c r="FDA6" s="58"/>
      <c r="FDC6" s="58"/>
      <c r="FDE6" s="58"/>
      <c r="FDG6" s="58"/>
      <c r="FDI6" s="58"/>
      <c r="FDK6" s="58"/>
      <c r="FDM6" s="58"/>
      <c r="FDO6" s="58"/>
      <c r="FDQ6" s="58"/>
      <c r="FDS6" s="58"/>
      <c r="FDU6" s="58"/>
      <c r="FDW6" s="58"/>
      <c r="FDY6" s="58"/>
      <c r="FEA6" s="58"/>
      <c r="FEC6" s="58"/>
      <c r="FEE6" s="58"/>
      <c r="FEG6" s="58"/>
      <c r="FEI6" s="58"/>
      <c r="FEK6" s="58"/>
      <c r="FEM6" s="58"/>
      <c r="FEO6" s="58"/>
      <c r="FEQ6" s="58"/>
      <c r="FES6" s="58"/>
      <c r="FEU6" s="58"/>
      <c r="FEW6" s="58"/>
      <c r="FEY6" s="58"/>
      <c r="FFA6" s="58"/>
      <c r="FFC6" s="58"/>
      <c r="FFE6" s="58"/>
      <c r="FFG6" s="58"/>
      <c r="FFI6" s="58"/>
      <c r="FFK6" s="58"/>
      <c r="FFM6" s="58"/>
      <c r="FFO6" s="58"/>
      <c r="FFQ6" s="58"/>
      <c r="FFS6" s="58"/>
      <c r="FFU6" s="58"/>
      <c r="FFW6" s="58"/>
      <c r="FFY6" s="58"/>
      <c r="FGA6" s="58"/>
      <c r="FGC6" s="58"/>
      <c r="FGE6" s="58"/>
      <c r="FGG6" s="58"/>
      <c r="FGI6" s="58"/>
      <c r="FGK6" s="58"/>
      <c r="FGM6" s="58"/>
      <c r="FGO6" s="58"/>
      <c r="FGQ6" s="58"/>
      <c r="FGS6" s="58"/>
      <c r="FGU6" s="58"/>
      <c r="FGW6" s="58"/>
      <c r="FGY6" s="58"/>
      <c r="FHA6" s="58"/>
      <c r="FHC6" s="58"/>
      <c r="FHE6" s="58"/>
      <c r="FHG6" s="58"/>
      <c r="FHI6" s="58"/>
      <c r="FHK6" s="58"/>
      <c r="FHM6" s="58"/>
      <c r="FHO6" s="58"/>
      <c r="FHQ6" s="58"/>
      <c r="FHS6" s="58"/>
      <c r="FHU6" s="58"/>
      <c r="FHW6" s="58"/>
      <c r="FHY6" s="58"/>
      <c r="FIA6" s="58"/>
      <c r="FIC6" s="58"/>
      <c r="FIE6" s="58"/>
      <c r="FIG6" s="58"/>
      <c r="FII6" s="58"/>
      <c r="FIK6" s="58"/>
      <c r="FIM6" s="58"/>
      <c r="FIO6" s="58"/>
      <c r="FIQ6" s="58"/>
      <c r="FIS6" s="58"/>
      <c r="FIU6" s="58"/>
      <c r="FIW6" s="58"/>
      <c r="FIY6" s="58"/>
      <c r="FJA6" s="58"/>
      <c r="FJC6" s="58"/>
      <c r="FJE6" s="58"/>
      <c r="FJG6" s="58"/>
      <c r="FJI6" s="58"/>
      <c r="FJK6" s="58"/>
      <c r="FJM6" s="58"/>
      <c r="FJO6" s="58"/>
      <c r="FJQ6" s="58"/>
      <c r="FJS6" s="58"/>
      <c r="FJU6" s="58"/>
      <c r="FJW6" s="58"/>
      <c r="FJY6" s="58"/>
      <c r="FKA6" s="58"/>
      <c r="FKC6" s="58"/>
      <c r="FKE6" s="58"/>
      <c r="FKG6" s="58"/>
      <c r="FKI6" s="58"/>
      <c r="FKK6" s="58"/>
      <c r="FKM6" s="58"/>
      <c r="FKO6" s="58"/>
      <c r="FKQ6" s="58"/>
      <c r="FKS6" s="58"/>
      <c r="FKU6" s="58"/>
      <c r="FKW6" s="58"/>
      <c r="FKY6" s="58"/>
      <c r="FLA6" s="58"/>
      <c r="FLC6" s="58"/>
      <c r="FLE6" s="58"/>
      <c r="FLG6" s="58"/>
      <c r="FLI6" s="58"/>
      <c r="FLK6" s="58"/>
      <c r="FLM6" s="58"/>
      <c r="FLO6" s="58"/>
      <c r="FLQ6" s="58"/>
      <c r="FLS6" s="58"/>
      <c r="FLU6" s="58"/>
      <c r="FLW6" s="58"/>
      <c r="FLY6" s="58"/>
      <c r="FMA6" s="58"/>
      <c r="FMC6" s="58"/>
      <c r="FME6" s="58"/>
      <c r="FMG6" s="58"/>
      <c r="FMI6" s="58"/>
      <c r="FMK6" s="58"/>
      <c r="FMM6" s="58"/>
      <c r="FMO6" s="58"/>
      <c r="FMQ6" s="58"/>
      <c r="FMS6" s="58"/>
      <c r="FMU6" s="58"/>
      <c r="FMW6" s="58"/>
      <c r="FMY6" s="58"/>
      <c r="FNA6" s="58"/>
      <c r="FNC6" s="58"/>
      <c r="FNE6" s="58"/>
      <c r="FNG6" s="58"/>
      <c r="FNI6" s="58"/>
      <c r="FNK6" s="58"/>
      <c r="FNM6" s="58"/>
      <c r="FNO6" s="58"/>
      <c r="FNQ6" s="58"/>
      <c r="FNS6" s="58"/>
      <c r="FNU6" s="58"/>
      <c r="FNW6" s="58"/>
      <c r="FNY6" s="58"/>
      <c r="FOA6" s="58"/>
      <c r="FOC6" s="58"/>
      <c r="FOE6" s="58"/>
      <c r="FOG6" s="58"/>
      <c r="FOI6" s="58"/>
      <c r="FOK6" s="58"/>
      <c r="FOM6" s="58"/>
      <c r="FOO6" s="58"/>
      <c r="FOQ6" s="58"/>
      <c r="FOS6" s="58"/>
      <c r="FOU6" s="58"/>
      <c r="FOW6" s="58"/>
      <c r="FOY6" s="58"/>
      <c r="FPA6" s="58"/>
      <c r="FPC6" s="58"/>
      <c r="FPE6" s="58"/>
      <c r="FPG6" s="58"/>
      <c r="FPI6" s="58"/>
      <c r="FPK6" s="58"/>
      <c r="FPM6" s="58"/>
      <c r="FPO6" s="58"/>
      <c r="FPQ6" s="58"/>
      <c r="FPS6" s="58"/>
      <c r="FPU6" s="58"/>
      <c r="FPW6" s="58"/>
      <c r="FPY6" s="58"/>
      <c r="FQA6" s="58"/>
      <c r="FQC6" s="58"/>
      <c r="FQE6" s="58"/>
      <c r="FQG6" s="58"/>
      <c r="FQI6" s="58"/>
      <c r="FQK6" s="58"/>
      <c r="FQM6" s="58"/>
      <c r="FQO6" s="58"/>
      <c r="FQQ6" s="58"/>
      <c r="FQS6" s="58"/>
      <c r="FQU6" s="58"/>
      <c r="FQW6" s="58"/>
      <c r="FQY6" s="58"/>
      <c r="FRA6" s="58"/>
      <c r="FRC6" s="58"/>
      <c r="FRE6" s="58"/>
      <c r="FRG6" s="58"/>
      <c r="FRI6" s="58"/>
      <c r="FRK6" s="58"/>
      <c r="FRM6" s="58"/>
      <c r="FRO6" s="58"/>
      <c r="FRQ6" s="58"/>
      <c r="FRS6" s="58"/>
      <c r="FRU6" s="58"/>
      <c r="FRW6" s="58"/>
      <c r="FRY6" s="58"/>
      <c r="FSA6" s="58"/>
      <c r="FSC6" s="58"/>
      <c r="FSE6" s="58"/>
      <c r="FSG6" s="58"/>
      <c r="FSI6" s="58"/>
      <c r="FSK6" s="58"/>
      <c r="FSM6" s="58"/>
      <c r="FSO6" s="58"/>
      <c r="FSQ6" s="58"/>
      <c r="FSS6" s="58"/>
      <c r="FSU6" s="58"/>
      <c r="FSW6" s="58"/>
      <c r="FSY6" s="58"/>
      <c r="FTA6" s="58"/>
      <c r="FTC6" s="58"/>
      <c r="FTE6" s="58"/>
      <c r="FTG6" s="58"/>
      <c r="FTI6" s="58"/>
      <c r="FTK6" s="58"/>
      <c r="FTM6" s="58"/>
      <c r="FTO6" s="58"/>
      <c r="FTQ6" s="58"/>
      <c r="FTS6" s="58"/>
      <c r="FTU6" s="58"/>
      <c r="FTW6" s="58"/>
      <c r="FTY6" s="58"/>
      <c r="FUA6" s="58"/>
      <c r="FUC6" s="58"/>
      <c r="FUE6" s="58"/>
      <c r="FUG6" s="58"/>
      <c r="FUI6" s="58"/>
      <c r="FUK6" s="58"/>
      <c r="FUM6" s="58"/>
      <c r="FUO6" s="58"/>
      <c r="FUQ6" s="58"/>
      <c r="FUS6" s="58"/>
      <c r="FUU6" s="58"/>
      <c r="FUW6" s="58"/>
      <c r="FUY6" s="58"/>
      <c r="FVA6" s="58"/>
      <c r="FVC6" s="58"/>
      <c r="FVE6" s="58"/>
      <c r="FVG6" s="58"/>
      <c r="FVI6" s="58"/>
      <c r="FVK6" s="58"/>
      <c r="FVM6" s="58"/>
      <c r="FVO6" s="58"/>
      <c r="FVQ6" s="58"/>
      <c r="FVS6" s="58"/>
      <c r="FVU6" s="58"/>
      <c r="FVW6" s="58"/>
      <c r="FVY6" s="58"/>
      <c r="FWA6" s="58"/>
      <c r="FWC6" s="58"/>
      <c r="FWE6" s="58"/>
      <c r="FWG6" s="58"/>
      <c r="FWI6" s="58"/>
      <c r="FWK6" s="58"/>
      <c r="FWM6" s="58"/>
      <c r="FWO6" s="58"/>
      <c r="FWQ6" s="58"/>
      <c r="FWS6" s="58"/>
      <c r="FWU6" s="58"/>
      <c r="FWW6" s="58"/>
      <c r="FWY6" s="58"/>
      <c r="FXA6" s="58"/>
      <c r="FXC6" s="58"/>
      <c r="FXE6" s="58"/>
      <c r="FXG6" s="58"/>
      <c r="FXI6" s="58"/>
      <c r="FXK6" s="58"/>
      <c r="FXM6" s="58"/>
      <c r="FXO6" s="58"/>
      <c r="FXQ6" s="58"/>
      <c r="FXS6" s="58"/>
      <c r="FXU6" s="58"/>
      <c r="FXW6" s="58"/>
      <c r="FXY6" s="58"/>
      <c r="FYA6" s="58"/>
      <c r="FYC6" s="58"/>
      <c r="FYE6" s="58"/>
      <c r="FYG6" s="58"/>
      <c r="FYI6" s="58"/>
      <c r="FYK6" s="58"/>
      <c r="FYM6" s="58"/>
      <c r="FYO6" s="58"/>
      <c r="FYQ6" s="58"/>
      <c r="FYS6" s="58"/>
      <c r="FYU6" s="58"/>
      <c r="FYW6" s="58"/>
      <c r="FYY6" s="58"/>
      <c r="FZA6" s="58"/>
      <c r="FZC6" s="58"/>
      <c r="FZE6" s="58"/>
      <c r="FZG6" s="58"/>
      <c r="FZI6" s="58"/>
      <c r="FZK6" s="58"/>
      <c r="FZM6" s="58"/>
      <c r="FZO6" s="58"/>
      <c r="FZQ6" s="58"/>
      <c r="FZS6" s="58"/>
      <c r="FZU6" s="58"/>
      <c r="FZW6" s="58"/>
      <c r="FZY6" s="58"/>
      <c r="GAA6" s="58"/>
      <c r="GAC6" s="58"/>
      <c r="GAE6" s="58"/>
      <c r="GAG6" s="58"/>
      <c r="GAI6" s="58"/>
      <c r="GAK6" s="58"/>
      <c r="GAM6" s="58"/>
      <c r="GAO6" s="58"/>
      <c r="GAQ6" s="58"/>
      <c r="GAS6" s="58"/>
      <c r="GAU6" s="58"/>
      <c r="GAW6" s="58"/>
      <c r="GAY6" s="58"/>
      <c r="GBA6" s="58"/>
      <c r="GBC6" s="58"/>
      <c r="GBE6" s="58"/>
      <c r="GBG6" s="58"/>
      <c r="GBI6" s="58"/>
      <c r="GBK6" s="58"/>
      <c r="GBM6" s="58"/>
      <c r="GBO6" s="58"/>
      <c r="GBQ6" s="58"/>
      <c r="GBS6" s="58"/>
      <c r="GBU6" s="58"/>
      <c r="GBW6" s="58"/>
      <c r="GBY6" s="58"/>
      <c r="GCA6" s="58"/>
      <c r="GCC6" s="58"/>
      <c r="GCE6" s="58"/>
      <c r="GCG6" s="58"/>
      <c r="GCI6" s="58"/>
      <c r="GCK6" s="58"/>
      <c r="GCM6" s="58"/>
      <c r="GCO6" s="58"/>
      <c r="GCQ6" s="58"/>
      <c r="GCS6" s="58"/>
      <c r="GCU6" s="58"/>
      <c r="GCW6" s="58"/>
      <c r="GCY6" s="58"/>
      <c r="GDA6" s="58"/>
      <c r="GDC6" s="58"/>
      <c r="GDE6" s="58"/>
      <c r="GDG6" s="58"/>
      <c r="GDI6" s="58"/>
      <c r="GDK6" s="58"/>
      <c r="GDM6" s="58"/>
      <c r="GDO6" s="58"/>
      <c r="GDQ6" s="58"/>
      <c r="GDS6" s="58"/>
      <c r="GDU6" s="58"/>
      <c r="GDW6" s="58"/>
      <c r="GDY6" s="58"/>
      <c r="GEA6" s="58"/>
      <c r="GEC6" s="58"/>
      <c r="GEE6" s="58"/>
      <c r="GEG6" s="58"/>
      <c r="GEI6" s="58"/>
      <c r="GEK6" s="58"/>
      <c r="GEM6" s="58"/>
      <c r="GEO6" s="58"/>
      <c r="GEQ6" s="58"/>
      <c r="GES6" s="58"/>
      <c r="GEU6" s="58"/>
      <c r="GEW6" s="58"/>
      <c r="GEY6" s="58"/>
      <c r="GFA6" s="58"/>
      <c r="GFC6" s="58"/>
      <c r="GFE6" s="58"/>
      <c r="GFG6" s="58"/>
      <c r="GFI6" s="58"/>
      <c r="GFK6" s="58"/>
      <c r="GFM6" s="58"/>
      <c r="GFO6" s="58"/>
      <c r="GFQ6" s="58"/>
      <c r="GFS6" s="58"/>
      <c r="GFU6" s="58"/>
      <c r="GFW6" s="58"/>
      <c r="GFY6" s="58"/>
      <c r="GGA6" s="58"/>
      <c r="GGC6" s="58"/>
      <c r="GGE6" s="58"/>
      <c r="GGG6" s="58"/>
      <c r="GGI6" s="58"/>
      <c r="GGK6" s="58"/>
      <c r="GGM6" s="58"/>
      <c r="GGO6" s="58"/>
      <c r="GGQ6" s="58"/>
      <c r="GGS6" s="58"/>
      <c r="GGU6" s="58"/>
      <c r="GGW6" s="58"/>
      <c r="GGY6" s="58"/>
      <c r="GHA6" s="58"/>
      <c r="GHC6" s="58"/>
      <c r="GHE6" s="58"/>
      <c r="GHG6" s="58"/>
      <c r="GHI6" s="58"/>
      <c r="GHK6" s="58"/>
      <c r="GHM6" s="58"/>
      <c r="GHO6" s="58"/>
      <c r="GHQ6" s="58"/>
      <c r="GHS6" s="58"/>
      <c r="GHU6" s="58"/>
      <c r="GHW6" s="58"/>
      <c r="GHY6" s="58"/>
      <c r="GIA6" s="58"/>
      <c r="GIC6" s="58"/>
      <c r="GIE6" s="58"/>
      <c r="GIG6" s="58"/>
      <c r="GII6" s="58"/>
      <c r="GIK6" s="58"/>
      <c r="GIM6" s="58"/>
      <c r="GIO6" s="58"/>
      <c r="GIQ6" s="58"/>
      <c r="GIS6" s="58"/>
      <c r="GIU6" s="58"/>
      <c r="GIW6" s="58"/>
      <c r="GIY6" s="58"/>
      <c r="GJA6" s="58"/>
      <c r="GJC6" s="58"/>
      <c r="GJE6" s="58"/>
      <c r="GJG6" s="58"/>
      <c r="GJI6" s="58"/>
      <c r="GJK6" s="58"/>
      <c r="GJM6" s="58"/>
      <c r="GJO6" s="58"/>
      <c r="GJQ6" s="58"/>
      <c r="GJS6" s="58"/>
      <c r="GJU6" s="58"/>
      <c r="GJW6" s="58"/>
      <c r="GJY6" s="58"/>
      <c r="GKA6" s="58"/>
      <c r="GKC6" s="58"/>
      <c r="GKE6" s="58"/>
      <c r="GKG6" s="58"/>
      <c r="GKI6" s="58"/>
      <c r="GKK6" s="58"/>
      <c r="GKM6" s="58"/>
      <c r="GKO6" s="58"/>
      <c r="GKQ6" s="58"/>
      <c r="GKS6" s="58"/>
      <c r="GKU6" s="58"/>
      <c r="GKW6" s="58"/>
      <c r="GKY6" s="58"/>
      <c r="GLA6" s="58"/>
      <c r="GLC6" s="58"/>
      <c r="GLE6" s="58"/>
      <c r="GLG6" s="58"/>
      <c r="GLI6" s="58"/>
      <c r="GLK6" s="58"/>
      <c r="GLM6" s="58"/>
      <c r="GLO6" s="58"/>
      <c r="GLQ6" s="58"/>
      <c r="GLS6" s="58"/>
      <c r="GLU6" s="58"/>
      <c r="GLW6" s="58"/>
      <c r="GLY6" s="58"/>
      <c r="GMA6" s="58"/>
      <c r="GMC6" s="58"/>
      <c r="GME6" s="58"/>
      <c r="GMG6" s="58"/>
      <c r="GMI6" s="58"/>
      <c r="GMK6" s="58"/>
      <c r="GMM6" s="58"/>
      <c r="GMO6" s="58"/>
      <c r="GMQ6" s="58"/>
      <c r="GMS6" s="58"/>
      <c r="GMU6" s="58"/>
      <c r="GMW6" s="58"/>
      <c r="GMY6" s="58"/>
      <c r="GNA6" s="58"/>
      <c r="GNC6" s="58"/>
      <c r="GNE6" s="58"/>
      <c r="GNG6" s="58"/>
      <c r="GNI6" s="58"/>
      <c r="GNK6" s="58"/>
      <c r="GNM6" s="58"/>
      <c r="GNO6" s="58"/>
      <c r="GNQ6" s="58"/>
      <c r="GNS6" s="58"/>
      <c r="GNU6" s="58"/>
      <c r="GNW6" s="58"/>
      <c r="GNY6" s="58"/>
      <c r="GOA6" s="58"/>
      <c r="GOC6" s="58"/>
      <c r="GOE6" s="58"/>
      <c r="GOG6" s="58"/>
      <c r="GOI6" s="58"/>
      <c r="GOK6" s="58"/>
      <c r="GOM6" s="58"/>
      <c r="GOO6" s="58"/>
      <c r="GOQ6" s="58"/>
      <c r="GOS6" s="58"/>
      <c r="GOU6" s="58"/>
      <c r="GOW6" s="58"/>
      <c r="GOY6" s="58"/>
      <c r="GPA6" s="58"/>
      <c r="GPC6" s="58"/>
      <c r="GPE6" s="58"/>
      <c r="GPG6" s="58"/>
      <c r="GPI6" s="58"/>
      <c r="GPK6" s="58"/>
      <c r="GPM6" s="58"/>
      <c r="GPO6" s="58"/>
      <c r="GPQ6" s="58"/>
      <c r="GPS6" s="58"/>
      <c r="GPU6" s="58"/>
      <c r="GPW6" s="58"/>
      <c r="GPY6" s="58"/>
      <c r="GQA6" s="58"/>
      <c r="GQC6" s="58"/>
      <c r="GQE6" s="58"/>
      <c r="GQG6" s="58"/>
      <c r="GQI6" s="58"/>
      <c r="GQK6" s="58"/>
      <c r="GQM6" s="58"/>
      <c r="GQO6" s="58"/>
      <c r="GQQ6" s="58"/>
      <c r="GQS6" s="58"/>
      <c r="GQU6" s="58"/>
      <c r="GQW6" s="58"/>
      <c r="GQY6" s="58"/>
      <c r="GRA6" s="58"/>
      <c r="GRC6" s="58"/>
      <c r="GRE6" s="58"/>
      <c r="GRG6" s="58"/>
      <c r="GRI6" s="58"/>
      <c r="GRK6" s="58"/>
      <c r="GRM6" s="58"/>
      <c r="GRO6" s="58"/>
      <c r="GRQ6" s="58"/>
      <c r="GRS6" s="58"/>
      <c r="GRU6" s="58"/>
      <c r="GRW6" s="58"/>
      <c r="GRY6" s="58"/>
      <c r="GSA6" s="58"/>
      <c r="GSC6" s="58"/>
      <c r="GSE6" s="58"/>
      <c r="GSG6" s="58"/>
      <c r="GSI6" s="58"/>
      <c r="GSK6" s="58"/>
      <c r="GSM6" s="58"/>
      <c r="GSO6" s="58"/>
      <c r="GSQ6" s="58"/>
      <c r="GSS6" s="58"/>
      <c r="GSU6" s="58"/>
      <c r="GSW6" s="58"/>
      <c r="GSY6" s="58"/>
      <c r="GTA6" s="58"/>
      <c r="GTC6" s="58"/>
      <c r="GTE6" s="58"/>
      <c r="GTG6" s="58"/>
      <c r="GTI6" s="58"/>
      <c r="GTK6" s="58"/>
      <c r="GTM6" s="58"/>
      <c r="GTO6" s="58"/>
      <c r="GTQ6" s="58"/>
      <c r="GTS6" s="58"/>
      <c r="GTU6" s="58"/>
      <c r="GTW6" s="58"/>
      <c r="GTY6" s="58"/>
      <c r="GUA6" s="58"/>
      <c r="GUC6" s="58"/>
      <c r="GUE6" s="58"/>
      <c r="GUG6" s="58"/>
      <c r="GUI6" s="58"/>
      <c r="GUK6" s="58"/>
      <c r="GUM6" s="58"/>
      <c r="GUO6" s="58"/>
      <c r="GUQ6" s="58"/>
      <c r="GUS6" s="58"/>
      <c r="GUU6" s="58"/>
      <c r="GUW6" s="58"/>
      <c r="GUY6" s="58"/>
      <c r="GVA6" s="58"/>
      <c r="GVC6" s="58"/>
      <c r="GVE6" s="58"/>
      <c r="GVG6" s="58"/>
      <c r="GVI6" s="58"/>
      <c r="GVK6" s="58"/>
      <c r="GVM6" s="58"/>
      <c r="GVO6" s="58"/>
      <c r="GVQ6" s="58"/>
      <c r="GVS6" s="58"/>
      <c r="GVU6" s="58"/>
      <c r="GVW6" s="58"/>
      <c r="GVY6" s="58"/>
      <c r="GWA6" s="58"/>
      <c r="GWC6" s="58"/>
      <c r="GWE6" s="58"/>
      <c r="GWG6" s="58"/>
      <c r="GWI6" s="58"/>
      <c r="GWK6" s="58"/>
      <c r="GWM6" s="58"/>
      <c r="GWO6" s="58"/>
      <c r="GWQ6" s="58"/>
      <c r="GWS6" s="58"/>
      <c r="GWU6" s="58"/>
      <c r="GWW6" s="58"/>
      <c r="GWY6" s="58"/>
      <c r="GXA6" s="58"/>
      <c r="GXC6" s="58"/>
      <c r="GXE6" s="58"/>
      <c r="GXG6" s="58"/>
      <c r="GXI6" s="58"/>
      <c r="GXK6" s="58"/>
      <c r="GXM6" s="58"/>
      <c r="GXO6" s="58"/>
      <c r="GXQ6" s="58"/>
      <c r="GXS6" s="58"/>
      <c r="GXU6" s="58"/>
      <c r="GXW6" s="58"/>
      <c r="GXY6" s="58"/>
      <c r="GYA6" s="58"/>
      <c r="GYC6" s="58"/>
      <c r="GYE6" s="58"/>
      <c r="GYG6" s="58"/>
      <c r="GYI6" s="58"/>
      <c r="GYK6" s="58"/>
      <c r="GYM6" s="58"/>
      <c r="GYO6" s="58"/>
      <c r="GYQ6" s="58"/>
      <c r="GYS6" s="58"/>
      <c r="GYU6" s="58"/>
      <c r="GYW6" s="58"/>
      <c r="GYY6" s="58"/>
      <c r="GZA6" s="58"/>
      <c r="GZC6" s="58"/>
      <c r="GZE6" s="58"/>
      <c r="GZG6" s="58"/>
      <c r="GZI6" s="58"/>
      <c r="GZK6" s="58"/>
      <c r="GZM6" s="58"/>
      <c r="GZO6" s="58"/>
      <c r="GZQ6" s="58"/>
      <c r="GZS6" s="58"/>
      <c r="GZU6" s="58"/>
      <c r="GZW6" s="58"/>
      <c r="GZY6" s="58"/>
      <c r="HAA6" s="58"/>
      <c r="HAC6" s="58"/>
      <c r="HAE6" s="58"/>
      <c r="HAG6" s="58"/>
      <c r="HAI6" s="58"/>
      <c r="HAK6" s="58"/>
      <c r="HAM6" s="58"/>
      <c r="HAO6" s="58"/>
      <c r="HAQ6" s="58"/>
      <c r="HAS6" s="58"/>
      <c r="HAU6" s="58"/>
      <c r="HAW6" s="58"/>
      <c r="HAY6" s="58"/>
      <c r="HBA6" s="58"/>
      <c r="HBC6" s="58"/>
      <c r="HBE6" s="58"/>
      <c r="HBG6" s="58"/>
      <c r="HBI6" s="58"/>
      <c r="HBK6" s="58"/>
      <c r="HBM6" s="58"/>
      <c r="HBO6" s="58"/>
      <c r="HBQ6" s="58"/>
      <c r="HBS6" s="58"/>
      <c r="HBU6" s="58"/>
      <c r="HBW6" s="58"/>
      <c r="HBY6" s="58"/>
      <c r="HCA6" s="58"/>
      <c r="HCC6" s="58"/>
      <c r="HCE6" s="58"/>
      <c r="HCG6" s="58"/>
      <c r="HCI6" s="58"/>
      <c r="HCK6" s="58"/>
      <c r="HCM6" s="58"/>
      <c r="HCO6" s="58"/>
      <c r="HCQ6" s="58"/>
      <c r="HCS6" s="58"/>
      <c r="HCU6" s="58"/>
      <c r="HCW6" s="58"/>
      <c r="HCY6" s="58"/>
      <c r="HDA6" s="58"/>
      <c r="HDC6" s="58"/>
      <c r="HDE6" s="58"/>
      <c r="HDG6" s="58"/>
      <c r="HDI6" s="58"/>
      <c r="HDK6" s="58"/>
      <c r="HDM6" s="58"/>
      <c r="HDO6" s="58"/>
      <c r="HDQ6" s="58"/>
      <c r="HDS6" s="58"/>
      <c r="HDU6" s="58"/>
      <c r="HDW6" s="58"/>
      <c r="HDY6" s="58"/>
      <c r="HEA6" s="58"/>
      <c r="HEC6" s="58"/>
      <c r="HEE6" s="58"/>
      <c r="HEG6" s="58"/>
      <c r="HEI6" s="58"/>
      <c r="HEK6" s="58"/>
      <c r="HEM6" s="58"/>
      <c r="HEO6" s="58"/>
      <c r="HEQ6" s="58"/>
      <c r="HES6" s="58"/>
      <c r="HEU6" s="58"/>
      <c r="HEW6" s="58"/>
      <c r="HEY6" s="58"/>
      <c r="HFA6" s="58"/>
      <c r="HFC6" s="58"/>
      <c r="HFE6" s="58"/>
      <c r="HFG6" s="58"/>
      <c r="HFI6" s="58"/>
      <c r="HFK6" s="58"/>
      <c r="HFM6" s="58"/>
      <c r="HFO6" s="58"/>
      <c r="HFQ6" s="58"/>
      <c r="HFS6" s="58"/>
      <c r="HFU6" s="58"/>
      <c r="HFW6" s="58"/>
      <c r="HFY6" s="58"/>
      <c r="HGA6" s="58"/>
      <c r="HGC6" s="58"/>
      <c r="HGE6" s="58"/>
      <c r="HGG6" s="58"/>
      <c r="HGI6" s="58"/>
      <c r="HGK6" s="58"/>
      <c r="HGM6" s="58"/>
      <c r="HGO6" s="58"/>
      <c r="HGQ6" s="58"/>
      <c r="HGS6" s="58"/>
      <c r="HGU6" s="58"/>
      <c r="HGW6" s="58"/>
      <c r="HGY6" s="58"/>
      <c r="HHA6" s="58"/>
      <c r="HHC6" s="58"/>
      <c r="HHE6" s="58"/>
      <c r="HHG6" s="58"/>
      <c r="HHI6" s="58"/>
      <c r="HHK6" s="58"/>
      <c r="HHM6" s="58"/>
      <c r="HHO6" s="58"/>
      <c r="HHQ6" s="58"/>
      <c r="HHS6" s="58"/>
      <c r="HHU6" s="58"/>
      <c r="HHW6" s="58"/>
      <c r="HHY6" s="58"/>
      <c r="HIA6" s="58"/>
      <c r="HIC6" s="58"/>
      <c r="HIE6" s="58"/>
      <c r="HIG6" s="58"/>
      <c r="HII6" s="58"/>
      <c r="HIK6" s="58"/>
      <c r="HIM6" s="58"/>
      <c r="HIO6" s="58"/>
      <c r="HIQ6" s="58"/>
      <c r="HIS6" s="58"/>
      <c r="HIU6" s="58"/>
      <c r="HIW6" s="58"/>
      <c r="HIY6" s="58"/>
      <c r="HJA6" s="58"/>
      <c r="HJC6" s="58"/>
      <c r="HJE6" s="58"/>
      <c r="HJG6" s="58"/>
      <c r="HJI6" s="58"/>
      <c r="HJK6" s="58"/>
      <c r="HJM6" s="58"/>
      <c r="HJO6" s="58"/>
      <c r="HJQ6" s="58"/>
      <c r="HJS6" s="58"/>
      <c r="HJU6" s="58"/>
      <c r="HJW6" s="58"/>
      <c r="HJY6" s="58"/>
      <c r="HKA6" s="58"/>
      <c r="HKC6" s="58"/>
      <c r="HKE6" s="58"/>
      <c r="HKG6" s="58"/>
      <c r="HKI6" s="58"/>
      <c r="HKK6" s="58"/>
      <c r="HKM6" s="58"/>
      <c r="HKO6" s="58"/>
      <c r="HKQ6" s="58"/>
      <c r="HKS6" s="58"/>
      <c r="HKU6" s="58"/>
      <c r="HKW6" s="58"/>
      <c r="HKY6" s="58"/>
      <c r="HLA6" s="58"/>
      <c r="HLC6" s="58"/>
      <c r="HLE6" s="58"/>
      <c r="HLG6" s="58"/>
      <c r="HLI6" s="58"/>
      <c r="HLK6" s="58"/>
      <c r="HLM6" s="58"/>
      <c r="HLO6" s="58"/>
      <c r="HLQ6" s="58"/>
      <c r="HLS6" s="58"/>
      <c r="HLU6" s="58"/>
      <c r="HLW6" s="58"/>
      <c r="HLY6" s="58"/>
      <c r="HMA6" s="58"/>
      <c r="HMC6" s="58"/>
      <c r="HME6" s="58"/>
      <c r="HMG6" s="58"/>
      <c r="HMI6" s="58"/>
      <c r="HMK6" s="58"/>
      <c r="HMM6" s="58"/>
      <c r="HMO6" s="58"/>
      <c r="HMQ6" s="58"/>
      <c r="HMS6" s="58"/>
      <c r="HMU6" s="58"/>
      <c r="HMW6" s="58"/>
      <c r="HMY6" s="58"/>
      <c r="HNA6" s="58"/>
      <c r="HNC6" s="58"/>
      <c r="HNE6" s="58"/>
      <c r="HNG6" s="58"/>
      <c r="HNI6" s="58"/>
      <c r="HNK6" s="58"/>
      <c r="HNM6" s="58"/>
      <c r="HNO6" s="58"/>
      <c r="HNQ6" s="58"/>
      <c r="HNS6" s="58"/>
      <c r="HNU6" s="58"/>
      <c r="HNW6" s="58"/>
      <c r="HNY6" s="58"/>
      <c r="HOA6" s="58"/>
      <c r="HOC6" s="58"/>
      <c r="HOE6" s="58"/>
      <c r="HOG6" s="58"/>
      <c r="HOI6" s="58"/>
      <c r="HOK6" s="58"/>
      <c r="HOM6" s="58"/>
      <c r="HOO6" s="58"/>
      <c r="HOQ6" s="58"/>
      <c r="HOS6" s="58"/>
      <c r="HOU6" s="58"/>
      <c r="HOW6" s="58"/>
      <c r="HOY6" s="58"/>
      <c r="HPA6" s="58"/>
      <c r="HPC6" s="58"/>
      <c r="HPE6" s="58"/>
      <c r="HPG6" s="58"/>
      <c r="HPI6" s="58"/>
      <c r="HPK6" s="58"/>
      <c r="HPM6" s="58"/>
      <c r="HPO6" s="58"/>
      <c r="HPQ6" s="58"/>
      <c r="HPS6" s="58"/>
      <c r="HPU6" s="58"/>
      <c r="HPW6" s="58"/>
      <c r="HPY6" s="58"/>
      <c r="HQA6" s="58"/>
      <c r="HQC6" s="58"/>
      <c r="HQE6" s="58"/>
      <c r="HQG6" s="58"/>
      <c r="HQI6" s="58"/>
      <c r="HQK6" s="58"/>
      <c r="HQM6" s="58"/>
      <c r="HQO6" s="58"/>
      <c r="HQQ6" s="58"/>
      <c r="HQS6" s="58"/>
      <c r="HQU6" s="58"/>
      <c r="HQW6" s="58"/>
      <c r="HQY6" s="58"/>
      <c r="HRA6" s="58"/>
      <c r="HRC6" s="58"/>
      <c r="HRE6" s="58"/>
      <c r="HRG6" s="58"/>
      <c r="HRI6" s="58"/>
      <c r="HRK6" s="58"/>
      <c r="HRM6" s="58"/>
      <c r="HRO6" s="58"/>
      <c r="HRQ6" s="58"/>
      <c r="HRS6" s="58"/>
      <c r="HRU6" s="58"/>
      <c r="HRW6" s="58"/>
      <c r="HRY6" s="58"/>
      <c r="HSA6" s="58"/>
      <c r="HSC6" s="58"/>
      <c r="HSE6" s="58"/>
      <c r="HSG6" s="58"/>
      <c r="HSI6" s="58"/>
      <c r="HSK6" s="58"/>
      <c r="HSM6" s="58"/>
      <c r="HSO6" s="58"/>
      <c r="HSQ6" s="58"/>
      <c r="HSS6" s="58"/>
      <c r="HSU6" s="58"/>
      <c r="HSW6" s="58"/>
      <c r="HSY6" s="58"/>
      <c r="HTA6" s="58"/>
      <c r="HTC6" s="58"/>
      <c r="HTE6" s="58"/>
      <c r="HTG6" s="58"/>
      <c r="HTI6" s="58"/>
      <c r="HTK6" s="58"/>
      <c r="HTM6" s="58"/>
      <c r="HTO6" s="58"/>
      <c r="HTQ6" s="58"/>
      <c r="HTS6" s="58"/>
      <c r="HTU6" s="58"/>
      <c r="HTW6" s="58"/>
      <c r="HTY6" s="58"/>
      <c r="HUA6" s="58"/>
      <c r="HUC6" s="58"/>
      <c r="HUE6" s="58"/>
      <c r="HUG6" s="58"/>
      <c r="HUI6" s="58"/>
      <c r="HUK6" s="58"/>
      <c r="HUM6" s="58"/>
      <c r="HUO6" s="58"/>
      <c r="HUQ6" s="58"/>
      <c r="HUS6" s="58"/>
      <c r="HUU6" s="58"/>
      <c r="HUW6" s="58"/>
      <c r="HUY6" s="58"/>
      <c r="HVA6" s="58"/>
      <c r="HVC6" s="58"/>
      <c r="HVE6" s="58"/>
      <c r="HVG6" s="58"/>
      <c r="HVI6" s="58"/>
      <c r="HVK6" s="58"/>
      <c r="HVM6" s="58"/>
      <c r="HVO6" s="58"/>
      <c r="HVQ6" s="58"/>
      <c r="HVS6" s="58"/>
      <c r="HVU6" s="58"/>
      <c r="HVW6" s="58"/>
      <c r="HVY6" s="58"/>
      <c r="HWA6" s="58"/>
      <c r="HWC6" s="58"/>
      <c r="HWE6" s="58"/>
      <c r="HWG6" s="58"/>
      <c r="HWI6" s="58"/>
      <c r="HWK6" s="58"/>
      <c r="HWM6" s="58"/>
      <c r="HWO6" s="58"/>
      <c r="HWQ6" s="58"/>
      <c r="HWS6" s="58"/>
      <c r="HWU6" s="58"/>
      <c r="HWW6" s="58"/>
      <c r="HWY6" s="58"/>
      <c r="HXA6" s="58"/>
      <c r="HXC6" s="58"/>
      <c r="HXE6" s="58"/>
      <c r="HXG6" s="58"/>
      <c r="HXI6" s="58"/>
      <c r="HXK6" s="58"/>
      <c r="HXM6" s="58"/>
      <c r="HXO6" s="58"/>
      <c r="HXQ6" s="58"/>
      <c r="HXS6" s="58"/>
      <c r="HXU6" s="58"/>
      <c r="HXW6" s="58"/>
      <c r="HXY6" s="58"/>
      <c r="HYA6" s="58"/>
      <c r="HYC6" s="58"/>
      <c r="HYE6" s="58"/>
      <c r="HYG6" s="58"/>
      <c r="HYI6" s="58"/>
      <c r="HYK6" s="58"/>
      <c r="HYM6" s="58"/>
      <c r="HYO6" s="58"/>
      <c r="HYQ6" s="58"/>
      <c r="HYS6" s="58"/>
      <c r="HYU6" s="58"/>
      <c r="HYW6" s="58"/>
      <c r="HYY6" s="58"/>
      <c r="HZA6" s="58"/>
      <c r="HZC6" s="58"/>
      <c r="HZE6" s="58"/>
      <c r="HZG6" s="58"/>
      <c r="HZI6" s="58"/>
      <c r="HZK6" s="58"/>
      <c r="HZM6" s="58"/>
      <c r="HZO6" s="58"/>
      <c r="HZQ6" s="58"/>
      <c r="HZS6" s="58"/>
      <c r="HZU6" s="58"/>
      <c r="HZW6" s="58"/>
      <c r="HZY6" s="58"/>
      <c r="IAA6" s="58"/>
      <c r="IAC6" s="58"/>
      <c r="IAE6" s="58"/>
      <c r="IAG6" s="58"/>
      <c r="IAI6" s="58"/>
      <c r="IAK6" s="58"/>
      <c r="IAM6" s="58"/>
      <c r="IAO6" s="58"/>
      <c r="IAQ6" s="58"/>
      <c r="IAS6" s="58"/>
      <c r="IAU6" s="58"/>
      <c r="IAW6" s="58"/>
      <c r="IAY6" s="58"/>
      <c r="IBA6" s="58"/>
      <c r="IBC6" s="58"/>
      <c r="IBE6" s="58"/>
      <c r="IBG6" s="58"/>
      <c r="IBI6" s="58"/>
      <c r="IBK6" s="58"/>
      <c r="IBM6" s="58"/>
      <c r="IBO6" s="58"/>
      <c r="IBQ6" s="58"/>
      <c r="IBS6" s="58"/>
      <c r="IBU6" s="58"/>
      <c r="IBW6" s="58"/>
      <c r="IBY6" s="58"/>
      <c r="ICA6" s="58"/>
      <c r="ICC6" s="58"/>
      <c r="ICE6" s="58"/>
      <c r="ICG6" s="58"/>
      <c r="ICI6" s="58"/>
      <c r="ICK6" s="58"/>
      <c r="ICM6" s="58"/>
      <c r="ICO6" s="58"/>
      <c r="ICQ6" s="58"/>
      <c r="ICS6" s="58"/>
      <c r="ICU6" s="58"/>
      <c r="ICW6" s="58"/>
      <c r="ICY6" s="58"/>
      <c r="IDA6" s="58"/>
      <c r="IDC6" s="58"/>
      <c r="IDE6" s="58"/>
      <c r="IDG6" s="58"/>
      <c r="IDI6" s="58"/>
      <c r="IDK6" s="58"/>
      <c r="IDM6" s="58"/>
      <c r="IDO6" s="58"/>
      <c r="IDQ6" s="58"/>
      <c r="IDS6" s="58"/>
      <c r="IDU6" s="58"/>
      <c r="IDW6" s="58"/>
      <c r="IDY6" s="58"/>
      <c r="IEA6" s="58"/>
      <c r="IEC6" s="58"/>
      <c r="IEE6" s="58"/>
      <c r="IEG6" s="58"/>
      <c r="IEI6" s="58"/>
      <c r="IEK6" s="58"/>
      <c r="IEM6" s="58"/>
      <c r="IEO6" s="58"/>
      <c r="IEQ6" s="58"/>
      <c r="IES6" s="58"/>
      <c r="IEU6" s="58"/>
      <c r="IEW6" s="58"/>
      <c r="IEY6" s="58"/>
      <c r="IFA6" s="58"/>
      <c r="IFC6" s="58"/>
      <c r="IFE6" s="58"/>
      <c r="IFG6" s="58"/>
      <c r="IFI6" s="58"/>
      <c r="IFK6" s="58"/>
      <c r="IFM6" s="58"/>
      <c r="IFO6" s="58"/>
      <c r="IFQ6" s="58"/>
      <c r="IFS6" s="58"/>
      <c r="IFU6" s="58"/>
      <c r="IFW6" s="58"/>
      <c r="IFY6" s="58"/>
      <c r="IGA6" s="58"/>
      <c r="IGC6" s="58"/>
      <c r="IGE6" s="58"/>
      <c r="IGG6" s="58"/>
      <c r="IGI6" s="58"/>
      <c r="IGK6" s="58"/>
      <c r="IGM6" s="58"/>
      <c r="IGO6" s="58"/>
      <c r="IGQ6" s="58"/>
      <c r="IGS6" s="58"/>
      <c r="IGU6" s="58"/>
      <c r="IGW6" s="58"/>
      <c r="IGY6" s="58"/>
      <c r="IHA6" s="58"/>
      <c r="IHC6" s="58"/>
      <c r="IHE6" s="58"/>
      <c r="IHG6" s="58"/>
      <c r="IHI6" s="58"/>
      <c r="IHK6" s="58"/>
      <c r="IHM6" s="58"/>
      <c r="IHO6" s="58"/>
      <c r="IHQ6" s="58"/>
      <c r="IHS6" s="58"/>
      <c r="IHU6" s="58"/>
      <c r="IHW6" s="58"/>
      <c r="IHY6" s="58"/>
      <c r="IIA6" s="58"/>
      <c r="IIC6" s="58"/>
      <c r="IIE6" s="58"/>
      <c r="IIG6" s="58"/>
      <c r="III6" s="58"/>
      <c r="IIK6" s="58"/>
      <c r="IIM6" s="58"/>
      <c r="IIO6" s="58"/>
      <c r="IIQ6" s="58"/>
      <c r="IIS6" s="58"/>
      <c r="IIU6" s="58"/>
      <c r="IIW6" s="58"/>
      <c r="IIY6" s="58"/>
      <c r="IJA6" s="58"/>
      <c r="IJC6" s="58"/>
      <c r="IJE6" s="58"/>
      <c r="IJG6" s="58"/>
      <c r="IJI6" s="58"/>
      <c r="IJK6" s="58"/>
      <c r="IJM6" s="58"/>
      <c r="IJO6" s="58"/>
      <c r="IJQ6" s="58"/>
      <c r="IJS6" s="58"/>
      <c r="IJU6" s="58"/>
      <c r="IJW6" s="58"/>
      <c r="IJY6" s="58"/>
      <c r="IKA6" s="58"/>
      <c r="IKC6" s="58"/>
      <c r="IKE6" s="58"/>
      <c r="IKG6" s="58"/>
      <c r="IKI6" s="58"/>
      <c r="IKK6" s="58"/>
      <c r="IKM6" s="58"/>
      <c r="IKO6" s="58"/>
      <c r="IKQ6" s="58"/>
      <c r="IKS6" s="58"/>
      <c r="IKU6" s="58"/>
      <c r="IKW6" s="58"/>
      <c r="IKY6" s="58"/>
      <c r="ILA6" s="58"/>
      <c r="ILC6" s="58"/>
      <c r="ILE6" s="58"/>
      <c r="ILG6" s="58"/>
      <c r="ILI6" s="58"/>
      <c r="ILK6" s="58"/>
      <c r="ILM6" s="58"/>
      <c r="ILO6" s="58"/>
      <c r="ILQ6" s="58"/>
      <c r="ILS6" s="58"/>
      <c r="ILU6" s="58"/>
      <c r="ILW6" s="58"/>
      <c r="ILY6" s="58"/>
      <c r="IMA6" s="58"/>
      <c r="IMC6" s="58"/>
      <c r="IME6" s="58"/>
      <c r="IMG6" s="58"/>
      <c r="IMI6" s="58"/>
      <c r="IMK6" s="58"/>
      <c r="IMM6" s="58"/>
      <c r="IMO6" s="58"/>
      <c r="IMQ6" s="58"/>
      <c r="IMS6" s="58"/>
      <c r="IMU6" s="58"/>
      <c r="IMW6" s="58"/>
      <c r="IMY6" s="58"/>
      <c r="INA6" s="58"/>
      <c r="INC6" s="58"/>
      <c r="INE6" s="58"/>
      <c r="ING6" s="58"/>
      <c r="INI6" s="58"/>
      <c r="INK6" s="58"/>
      <c r="INM6" s="58"/>
      <c r="INO6" s="58"/>
      <c r="INQ6" s="58"/>
      <c r="INS6" s="58"/>
      <c r="INU6" s="58"/>
      <c r="INW6" s="58"/>
      <c r="INY6" s="58"/>
      <c r="IOA6" s="58"/>
      <c r="IOC6" s="58"/>
      <c r="IOE6" s="58"/>
      <c r="IOG6" s="58"/>
      <c r="IOI6" s="58"/>
      <c r="IOK6" s="58"/>
      <c r="IOM6" s="58"/>
      <c r="IOO6" s="58"/>
      <c r="IOQ6" s="58"/>
      <c r="IOS6" s="58"/>
      <c r="IOU6" s="58"/>
      <c r="IOW6" s="58"/>
      <c r="IOY6" s="58"/>
      <c r="IPA6" s="58"/>
      <c r="IPC6" s="58"/>
      <c r="IPE6" s="58"/>
      <c r="IPG6" s="58"/>
      <c r="IPI6" s="58"/>
      <c r="IPK6" s="58"/>
      <c r="IPM6" s="58"/>
      <c r="IPO6" s="58"/>
      <c r="IPQ6" s="58"/>
      <c r="IPS6" s="58"/>
      <c r="IPU6" s="58"/>
      <c r="IPW6" s="58"/>
      <c r="IPY6" s="58"/>
      <c r="IQA6" s="58"/>
      <c r="IQC6" s="58"/>
      <c r="IQE6" s="58"/>
      <c r="IQG6" s="58"/>
      <c r="IQI6" s="58"/>
      <c r="IQK6" s="58"/>
      <c r="IQM6" s="58"/>
      <c r="IQO6" s="58"/>
      <c r="IQQ6" s="58"/>
      <c r="IQS6" s="58"/>
      <c r="IQU6" s="58"/>
      <c r="IQW6" s="58"/>
      <c r="IQY6" s="58"/>
      <c r="IRA6" s="58"/>
      <c r="IRC6" s="58"/>
      <c r="IRE6" s="58"/>
      <c r="IRG6" s="58"/>
      <c r="IRI6" s="58"/>
      <c r="IRK6" s="58"/>
      <c r="IRM6" s="58"/>
      <c r="IRO6" s="58"/>
      <c r="IRQ6" s="58"/>
      <c r="IRS6" s="58"/>
      <c r="IRU6" s="58"/>
      <c r="IRW6" s="58"/>
      <c r="IRY6" s="58"/>
      <c r="ISA6" s="58"/>
      <c r="ISC6" s="58"/>
      <c r="ISE6" s="58"/>
      <c r="ISG6" s="58"/>
      <c r="ISI6" s="58"/>
      <c r="ISK6" s="58"/>
      <c r="ISM6" s="58"/>
      <c r="ISO6" s="58"/>
      <c r="ISQ6" s="58"/>
      <c r="ISS6" s="58"/>
      <c r="ISU6" s="58"/>
      <c r="ISW6" s="58"/>
      <c r="ISY6" s="58"/>
      <c r="ITA6" s="58"/>
      <c r="ITC6" s="58"/>
      <c r="ITE6" s="58"/>
      <c r="ITG6" s="58"/>
      <c r="ITI6" s="58"/>
      <c r="ITK6" s="58"/>
      <c r="ITM6" s="58"/>
      <c r="ITO6" s="58"/>
      <c r="ITQ6" s="58"/>
      <c r="ITS6" s="58"/>
      <c r="ITU6" s="58"/>
      <c r="ITW6" s="58"/>
      <c r="ITY6" s="58"/>
      <c r="IUA6" s="58"/>
      <c r="IUC6" s="58"/>
      <c r="IUE6" s="58"/>
      <c r="IUG6" s="58"/>
      <c r="IUI6" s="58"/>
      <c r="IUK6" s="58"/>
      <c r="IUM6" s="58"/>
      <c r="IUO6" s="58"/>
      <c r="IUQ6" s="58"/>
      <c r="IUS6" s="58"/>
      <c r="IUU6" s="58"/>
      <c r="IUW6" s="58"/>
      <c r="IUY6" s="58"/>
      <c r="IVA6" s="58"/>
      <c r="IVC6" s="58"/>
      <c r="IVE6" s="58"/>
      <c r="IVG6" s="58"/>
      <c r="IVI6" s="58"/>
      <c r="IVK6" s="58"/>
      <c r="IVM6" s="58"/>
      <c r="IVO6" s="58"/>
      <c r="IVQ6" s="58"/>
      <c r="IVS6" s="58"/>
      <c r="IVU6" s="58"/>
      <c r="IVW6" s="58"/>
      <c r="IVY6" s="58"/>
      <c r="IWA6" s="58"/>
      <c r="IWC6" s="58"/>
      <c r="IWE6" s="58"/>
      <c r="IWG6" s="58"/>
      <c r="IWI6" s="58"/>
      <c r="IWK6" s="58"/>
      <c r="IWM6" s="58"/>
      <c r="IWO6" s="58"/>
      <c r="IWQ6" s="58"/>
      <c r="IWS6" s="58"/>
      <c r="IWU6" s="58"/>
      <c r="IWW6" s="58"/>
      <c r="IWY6" s="58"/>
      <c r="IXA6" s="58"/>
      <c r="IXC6" s="58"/>
      <c r="IXE6" s="58"/>
      <c r="IXG6" s="58"/>
      <c r="IXI6" s="58"/>
      <c r="IXK6" s="58"/>
      <c r="IXM6" s="58"/>
      <c r="IXO6" s="58"/>
      <c r="IXQ6" s="58"/>
      <c r="IXS6" s="58"/>
      <c r="IXU6" s="58"/>
      <c r="IXW6" s="58"/>
      <c r="IXY6" s="58"/>
      <c r="IYA6" s="58"/>
      <c r="IYC6" s="58"/>
      <c r="IYE6" s="58"/>
      <c r="IYG6" s="58"/>
      <c r="IYI6" s="58"/>
      <c r="IYK6" s="58"/>
      <c r="IYM6" s="58"/>
      <c r="IYO6" s="58"/>
      <c r="IYQ6" s="58"/>
      <c r="IYS6" s="58"/>
      <c r="IYU6" s="58"/>
      <c r="IYW6" s="58"/>
      <c r="IYY6" s="58"/>
      <c r="IZA6" s="58"/>
      <c r="IZC6" s="58"/>
      <c r="IZE6" s="58"/>
      <c r="IZG6" s="58"/>
      <c r="IZI6" s="58"/>
      <c r="IZK6" s="58"/>
      <c r="IZM6" s="58"/>
      <c r="IZO6" s="58"/>
      <c r="IZQ6" s="58"/>
      <c r="IZS6" s="58"/>
      <c r="IZU6" s="58"/>
      <c r="IZW6" s="58"/>
      <c r="IZY6" s="58"/>
      <c r="JAA6" s="58"/>
      <c r="JAC6" s="58"/>
      <c r="JAE6" s="58"/>
      <c r="JAG6" s="58"/>
      <c r="JAI6" s="58"/>
      <c r="JAK6" s="58"/>
      <c r="JAM6" s="58"/>
      <c r="JAO6" s="58"/>
      <c r="JAQ6" s="58"/>
      <c r="JAS6" s="58"/>
      <c r="JAU6" s="58"/>
      <c r="JAW6" s="58"/>
      <c r="JAY6" s="58"/>
      <c r="JBA6" s="58"/>
      <c r="JBC6" s="58"/>
      <c r="JBE6" s="58"/>
      <c r="JBG6" s="58"/>
      <c r="JBI6" s="58"/>
      <c r="JBK6" s="58"/>
      <c r="JBM6" s="58"/>
      <c r="JBO6" s="58"/>
      <c r="JBQ6" s="58"/>
      <c r="JBS6" s="58"/>
      <c r="JBU6" s="58"/>
      <c r="JBW6" s="58"/>
      <c r="JBY6" s="58"/>
      <c r="JCA6" s="58"/>
      <c r="JCC6" s="58"/>
      <c r="JCE6" s="58"/>
      <c r="JCG6" s="58"/>
      <c r="JCI6" s="58"/>
      <c r="JCK6" s="58"/>
      <c r="JCM6" s="58"/>
      <c r="JCO6" s="58"/>
      <c r="JCQ6" s="58"/>
      <c r="JCS6" s="58"/>
      <c r="JCU6" s="58"/>
      <c r="JCW6" s="58"/>
      <c r="JCY6" s="58"/>
      <c r="JDA6" s="58"/>
      <c r="JDC6" s="58"/>
      <c r="JDE6" s="58"/>
      <c r="JDG6" s="58"/>
      <c r="JDI6" s="58"/>
      <c r="JDK6" s="58"/>
      <c r="JDM6" s="58"/>
      <c r="JDO6" s="58"/>
      <c r="JDQ6" s="58"/>
      <c r="JDS6" s="58"/>
      <c r="JDU6" s="58"/>
      <c r="JDW6" s="58"/>
      <c r="JDY6" s="58"/>
      <c r="JEA6" s="58"/>
      <c r="JEC6" s="58"/>
      <c r="JEE6" s="58"/>
      <c r="JEG6" s="58"/>
      <c r="JEI6" s="58"/>
      <c r="JEK6" s="58"/>
      <c r="JEM6" s="58"/>
      <c r="JEO6" s="58"/>
      <c r="JEQ6" s="58"/>
      <c r="JES6" s="58"/>
      <c r="JEU6" s="58"/>
      <c r="JEW6" s="58"/>
      <c r="JEY6" s="58"/>
      <c r="JFA6" s="58"/>
      <c r="JFC6" s="58"/>
      <c r="JFE6" s="58"/>
      <c r="JFG6" s="58"/>
      <c r="JFI6" s="58"/>
      <c r="JFK6" s="58"/>
      <c r="JFM6" s="58"/>
      <c r="JFO6" s="58"/>
      <c r="JFQ6" s="58"/>
      <c r="JFS6" s="58"/>
      <c r="JFU6" s="58"/>
      <c r="JFW6" s="58"/>
      <c r="JFY6" s="58"/>
      <c r="JGA6" s="58"/>
      <c r="JGC6" s="58"/>
      <c r="JGE6" s="58"/>
      <c r="JGG6" s="58"/>
      <c r="JGI6" s="58"/>
      <c r="JGK6" s="58"/>
      <c r="JGM6" s="58"/>
      <c r="JGO6" s="58"/>
      <c r="JGQ6" s="58"/>
      <c r="JGS6" s="58"/>
      <c r="JGU6" s="58"/>
      <c r="JGW6" s="58"/>
      <c r="JGY6" s="58"/>
      <c r="JHA6" s="58"/>
      <c r="JHC6" s="58"/>
      <c r="JHE6" s="58"/>
      <c r="JHG6" s="58"/>
      <c r="JHI6" s="58"/>
      <c r="JHK6" s="58"/>
      <c r="JHM6" s="58"/>
      <c r="JHO6" s="58"/>
      <c r="JHQ6" s="58"/>
      <c r="JHS6" s="58"/>
      <c r="JHU6" s="58"/>
      <c r="JHW6" s="58"/>
      <c r="JHY6" s="58"/>
      <c r="JIA6" s="58"/>
      <c r="JIC6" s="58"/>
      <c r="JIE6" s="58"/>
      <c r="JIG6" s="58"/>
      <c r="JII6" s="58"/>
      <c r="JIK6" s="58"/>
      <c r="JIM6" s="58"/>
      <c r="JIO6" s="58"/>
      <c r="JIQ6" s="58"/>
      <c r="JIS6" s="58"/>
      <c r="JIU6" s="58"/>
      <c r="JIW6" s="58"/>
      <c r="JIY6" s="58"/>
      <c r="JJA6" s="58"/>
      <c r="JJC6" s="58"/>
      <c r="JJE6" s="58"/>
      <c r="JJG6" s="58"/>
      <c r="JJI6" s="58"/>
      <c r="JJK6" s="58"/>
      <c r="JJM6" s="58"/>
      <c r="JJO6" s="58"/>
      <c r="JJQ6" s="58"/>
      <c r="JJS6" s="58"/>
      <c r="JJU6" s="58"/>
      <c r="JJW6" s="58"/>
      <c r="JJY6" s="58"/>
      <c r="JKA6" s="58"/>
      <c r="JKC6" s="58"/>
      <c r="JKE6" s="58"/>
      <c r="JKG6" s="58"/>
      <c r="JKI6" s="58"/>
      <c r="JKK6" s="58"/>
      <c r="JKM6" s="58"/>
      <c r="JKO6" s="58"/>
      <c r="JKQ6" s="58"/>
      <c r="JKS6" s="58"/>
      <c r="JKU6" s="58"/>
      <c r="JKW6" s="58"/>
      <c r="JKY6" s="58"/>
      <c r="JLA6" s="58"/>
      <c r="JLC6" s="58"/>
      <c r="JLE6" s="58"/>
      <c r="JLG6" s="58"/>
      <c r="JLI6" s="58"/>
      <c r="JLK6" s="58"/>
      <c r="JLM6" s="58"/>
      <c r="JLO6" s="58"/>
      <c r="JLQ6" s="58"/>
      <c r="JLS6" s="58"/>
      <c r="JLU6" s="58"/>
      <c r="JLW6" s="58"/>
      <c r="JLY6" s="58"/>
      <c r="JMA6" s="58"/>
      <c r="JMC6" s="58"/>
      <c r="JME6" s="58"/>
      <c r="JMG6" s="58"/>
      <c r="JMI6" s="58"/>
      <c r="JMK6" s="58"/>
      <c r="JMM6" s="58"/>
      <c r="JMO6" s="58"/>
      <c r="JMQ6" s="58"/>
      <c r="JMS6" s="58"/>
      <c r="JMU6" s="58"/>
      <c r="JMW6" s="58"/>
      <c r="JMY6" s="58"/>
      <c r="JNA6" s="58"/>
      <c r="JNC6" s="58"/>
      <c r="JNE6" s="58"/>
      <c r="JNG6" s="58"/>
      <c r="JNI6" s="58"/>
      <c r="JNK6" s="58"/>
      <c r="JNM6" s="58"/>
      <c r="JNO6" s="58"/>
      <c r="JNQ6" s="58"/>
      <c r="JNS6" s="58"/>
      <c r="JNU6" s="58"/>
      <c r="JNW6" s="58"/>
      <c r="JNY6" s="58"/>
      <c r="JOA6" s="58"/>
      <c r="JOC6" s="58"/>
      <c r="JOE6" s="58"/>
      <c r="JOG6" s="58"/>
      <c r="JOI6" s="58"/>
      <c r="JOK6" s="58"/>
      <c r="JOM6" s="58"/>
      <c r="JOO6" s="58"/>
      <c r="JOQ6" s="58"/>
      <c r="JOS6" s="58"/>
      <c r="JOU6" s="58"/>
      <c r="JOW6" s="58"/>
      <c r="JOY6" s="58"/>
      <c r="JPA6" s="58"/>
      <c r="JPC6" s="58"/>
      <c r="JPE6" s="58"/>
      <c r="JPG6" s="58"/>
      <c r="JPI6" s="58"/>
      <c r="JPK6" s="58"/>
      <c r="JPM6" s="58"/>
      <c r="JPO6" s="58"/>
      <c r="JPQ6" s="58"/>
      <c r="JPS6" s="58"/>
      <c r="JPU6" s="58"/>
      <c r="JPW6" s="58"/>
      <c r="JPY6" s="58"/>
      <c r="JQA6" s="58"/>
      <c r="JQC6" s="58"/>
      <c r="JQE6" s="58"/>
      <c r="JQG6" s="58"/>
      <c r="JQI6" s="58"/>
      <c r="JQK6" s="58"/>
      <c r="JQM6" s="58"/>
      <c r="JQO6" s="58"/>
      <c r="JQQ6" s="58"/>
      <c r="JQS6" s="58"/>
      <c r="JQU6" s="58"/>
      <c r="JQW6" s="58"/>
      <c r="JQY6" s="58"/>
      <c r="JRA6" s="58"/>
      <c r="JRC6" s="58"/>
      <c r="JRE6" s="58"/>
      <c r="JRG6" s="58"/>
      <c r="JRI6" s="58"/>
      <c r="JRK6" s="58"/>
      <c r="JRM6" s="58"/>
      <c r="JRO6" s="58"/>
      <c r="JRQ6" s="58"/>
      <c r="JRS6" s="58"/>
      <c r="JRU6" s="58"/>
      <c r="JRW6" s="58"/>
      <c r="JRY6" s="58"/>
      <c r="JSA6" s="58"/>
      <c r="JSC6" s="58"/>
      <c r="JSE6" s="58"/>
      <c r="JSG6" s="58"/>
      <c r="JSI6" s="58"/>
      <c r="JSK6" s="58"/>
      <c r="JSM6" s="58"/>
      <c r="JSO6" s="58"/>
      <c r="JSQ6" s="58"/>
      <c r="JSS6" s="58"/>
      <c r="JSU6" s="58"/>
      <c r="JSW6" s="58"/>
      <c r="JSY6" s="58"/>
      <c r="JTA6" s="58"/>
      <c r="JTC6" s="58"/>
      <c r="JTE6" s="58"/>
      <c r="JTG6" s="58"/>
      <c r="JTI6" s="58"/>
      <c r="JTK6" s="58"/>
      <c r="JTM6" s="58"/>
      <c r="JTO6" s="58"/>
      <c r="JTQ6" s="58"/>
      <c r="JTS6" s="58"/>
      <c r="JTU6" s="58"/>
      <c r="JTW6" s="58"/>
      <c r="JTY6" s="58"/>
      <c r="JUA6" s="58"/>
      <c r="JUC6" s="58"/>
      <c r="JUE6" s="58"/>
      <c r="JUG6" s="58"/>
      <c r="JUI6" s="58"/>
      <c r="JUK6" s="58"/>
      <c r="JUM6" s="58"/>
      <c r="JUO6" s="58"/>
      <c r="JUQ6" s="58"/>
      <c r="JUS6" s="58"/>
      <c r="JUU6" s="58"/>
      <c r="JUW6" s="58"/>
      <c r="JUY6" s="58"/>
      <c r="JVA6" s="58"/>
      <c r="JVC6" s="58"/>
      <c r="JVE6" s="58"/>
      <c r="JVG6" s="58"/>
      <c r="JVI6" s="58"/>
      <c r="JVK6" s="58"/>
      <c r="JVM6" s="58"/>
      <c r="JVO6" s="58"/>
      <c r="JVQ6" s="58"/>
      <c r="JVS6" s="58"/>
      <c r="JVU6" s="58"/>
      <c r="JVW6" s="58"/>
      <c r="JVY6" s="58"/>
      <c r="JWA6" s="58"/>
      <c r="JWC6" s="58"/>
      <c r="JWE6" s="58"/>
      <c r="JWG6" s="58"/>
      <c r="JWI6" s="58"/>
      <c r="JWK6" s="58"/>
      <c r="JWM6" s="58"/>
      <c r="JWO6" s="58"/>
      <c r="JWQ6" s="58"/>
      <c r="JWS6" s="58"/>
      <c r="JWU6" s="58"/>
      <c r="JWW6" s="58"/>
      <c r="JWY6" s="58"/>
      <c r="JXA6" s="58"/>
      <c r="JXC6" s="58"/>
      <c r="JXE6" s="58"/>
      <c r="JXG6" s="58"/>
      <c r="JXI6" s="58"/>
      <c r="JXK6" s="58"/>
      <c r="JXM6" s="58"/>
      <c r="JXO6" s="58"/>
      <c r="JXQ6" s="58"/>
      <c r="JXS6" s="58"/>
      <c r="JXU6" s="58"/>
      <c r="JXW6" s="58"/>
      <c r="JXY6" s="58"/>
      <c r="JYA6" s="58"/>
      <c r="JYC6" s="58"/>
      <c r="JYE6" s="58"/>
      <c r="JYG6" s="58"/>
      <c r="JYI6" s="58"/>
      <c r="JYK6" s="58"/>
      <c r="JYM6" s="58"/>
      <c r="JYO6" s="58"/>
      <c r="JYQ6" s="58"/>
      <c r="JYS6" s="58"/>
      <c r="JYU6" s="58"/>
      <c r="JYW6" s="58"/>
      <c r="JYY6" s="58"/>
      <c r="JZA6" s="58"/>
      <c r="JZC6" s="58"/>
      <c r="JZE6" s="58"/>
      <c r="JZG6" s="58"/>
      <c r="JZI6" s="58"/>
      <c r="JZK6" s="58"/>
      <c r="JZM6" s="58"/>
      <c r="JZO6" s="58"/>
      <c r="JZQ6" s="58"/>
      <c r="JZS6" s="58"/>
      <c r="JZU6" s="58"/>
      <c r="JZW6" s="58"/>
      <c r="JZY6" s="58"/>
      <c r="KAA6" s="58"/>
      <c r="KAC6" s="58"/>
      <c r="KAE6" s="58"/>
      <c r="KAG6" s="58"/>
      <c r="KAI6" s="58"/>
      <c r="KAK6" s="58"/>
      <c r="KAM6" s="58"/>
      <c r="KAO6" s="58"/>
      <c r="KAQ6" s="58"/>
      <c r="KAS6" s="58"/>
      <c r="KAU6" s="58"/>
      <c r="KAW6" s="58"/>
      <c r="KAY6" s="58"/>
      <c r="KBA6" s="58"/>
      <c r="KBC6" s="58"/>
      <c r="KBE6" s="58"/>
      <c r="KBG6" s="58"/>
      <c r="KBI6" s="58"/>
      <c r="KBK6" s="58"/>
      <c r="KBM6" s="58"/>
      <c r="KBO6" s="58"/>
      <c r="KBQ6" s="58"/>
      <c r="KBS6" s="58"/>
      <c r="KBU6" s="58"/>
      <c r="KBW6" s="58"/>
      <c r="KBY6" s="58"/>
      <c r="KCA6" s="58"/>
      <c r="KCC6" s="58"/>
      <c r="KCE6" s="58"/>
      <c r="KCG6" s="58"/>
      <c r="KCI6" s="58"/>
      <c r="KCK6" s="58"/>
      <c r="KCM6" s="58"/>
      <c r="KCO6" s="58"/>
      <c r="KCQ6" s="58"/>
      <c r="KCS6" s="58"/>
      <c r="KCU6" s="58"/>
      <c r="KCW6" s="58"/>
      <c r="KCY6" s="58"/>
      <c r="KDA6" s="58"/>
      <c r="KDC6" s="58"/>
      <c r="KDE6" s="58"/>
      <c r="KDG6" s="58"/>
      <c r="KDI6" s="58"/>
      <c r="KDK6" s="58"/>
      <c r="KDM6" s="58"/>
      <c r="KDO6" s="58"/>
      <c r="KDQ6" s="58"/>
      <c r="KDS6" s="58"/>
      <c r="KDU6" s="58"/>
      <c r="KDW6" s="58"/>
      <c r="KDY6" s="58"/>
      <c r="KEA6" s="58"/>
      <c r="KEC6" s="58"/>
      <c r="KEE6" s="58"/>
      <c r="KEG6" s="58"/>
      <c r="KEI6" s="58"/>
      <c r="KEK6" s="58"/>
      <c r="KEM6" s="58"/>
      <c r="KEO6" s="58"/>
      <c r="KEQ6" s="58"/>
      <c r="KES6" s="58"/>
      <c r="KEU6" s="58"/>
      <c r="KEW6" s="58"/>
      <c r="KEY6" s="58"/>
      <c r="KFA6" s="58"/>
      <c r="KFC6" s="58"/>
      <c r="KFE6" s="58"/>
      <c r="KFG6" s="58"/>
      <c r="KFI6" s="58"/>
      <c r="KFK6" s="58"/>
      <c r="KFM6" s="58"/>
      <c r="KFO6" s="58"/>
      <c r="KFQ6" s="58"/>
      <c r="KFS6" s="58"/>
      <c r="KFU6" s="58"/>
      <c r="KFW6" s="58"/>
      <c r="KFY6" s="58"/>
      <c r="KGA6" s="58"/>
      <c r="KGC6" s="58"/>
      <c r="KGE6" s="58"/>
      <c r="KGG6" s="58"/>
      <c r="KGI6" s="58"/>
      <c r="KGK6" s="58"/>
      <c r="KGM6" s="58"/>
      <c r="KGO6" s="58"/>
      <c r="KGQ6" s="58"/>
      <c r="KGS6" s="58"/>
      <c r="KGU6" s="58"/>
      <c r="KGW6" s="58"/>
      <c r="KGY6" s="58"/>
      <c r="KHA6" s="58"/>
      <c r="KHC6" s="58"/>
      <c r="KHE6" s="58"/>
      <c r="KHG6" s="58"/>
      <c r="KHI6" s="58"/>
      <c r="KHK6" s="58"/>
      <c r="KHM6" s="58"/>
      <c r="KHO6" s="58"/>
      <c r="KHQ6" s="58"/>
      <c r="KHS6" s="58"/>
      <c r="KHU6" s="58"/>
      <c r="KHW6" s="58"/>
      <c r="KHY6" s="58"/>
      <c r="KIA6" s="58"/>
      <c r="KIC6" s="58"/>
      <c r="KIE6" s="58"/>
      <c r="KIG6" s="58"/>
      <c r="KII6" s="58"/>
      <c r="KIK6" s="58"/>
      <c r="KIM6" s="58"/>
      <c r="KIO6" s="58"/>
      <c r="KIQ6" s="58"/>
      <c r="KIS6" s="58"/>
      <c r="KIU6" s="58"/>
      <c r="KIW6" s="58"/>
      <c r="KIY6" s="58"/>
      <c r="KJA6" s="58"/>
      <c r="KJC6" s="58"/>
      <c r="KJE6" s="58"/>
      <c r="KJG6" s="58"/>
      <c r="KJI6" s="58"/>
      <c r="KJK6" s="58"/>
      <c r="KJM6" s="58"/>
      <c r="KJO6" s="58"/>
      <c r="KJQ6" s="58"/>
      <c r="KJS6" s="58"/>
      <c r="KJU6" s="58"/>
      <c r="KJW6" s="58"/>
      <c r="KJY6" s="58"/>
      <c r="KKA6" s="58"/>
      <c r="KKC6" s="58"/>
      <c r="KKE6" s="58"/>
      <c r="KKG6" s="58"/>
      <c r="KKI6" s="58"/>
      <c r="KKK6" s="58"/>
      <c r="KKM6" s="58"/>
      <c r="KKO6" s="58"/>
      <c r="KKQ6" s="58"/>
      <c r="KKS6" s="58"/>
      <c r="KKU6" s="58"/>
      <c r="KKW6" s="58"/>
      <c r="KKY6" s="58"/>
      <c r="KLA6" s="58"/>
      <c r="KLC6" s="58"/>
      <c r="KLE6" s="58"/>
      <c r="KLG6" s="58"/>
      <c r="KLI6" s="58"/>
      <c r="KLK6" s="58"/>
      <c r="KLM6" s="58"/>
      <c r="KLO6" s="58"/>
      <c r="KLQ6" s="58"/>
      <c r="KLS6" s="58"/>
      <c r="KLU6" s="58"/>
      <c r="KLW6" s="58"/>
      <c r="KLY6" s="58"/>
      <c r="KMA6" s="58"/>
      <c r="KMC6" s="58"/>
      <c r="KME6" s="58"/>
      <c r="KMG6" s="58"/>
      <c r="KMI6" s="58"/>
      <c r="KMK6" s="58"/>
      <c r="KMM6" s="58"/>
      <c r="KMO6" s="58"/>
      <c r="KMQ6" s="58"/>
      <c r="KMS6" s="58"/>
      <c r="KMU6" s="58"/>
      <c r="KMW6" s="58"/>
      <c r="KMY6" s="58"/>
      <c r="KNA6" s="58"/>
      <c r="KNC6" s="58"/>
      <c r="KNE6" s="58"/>
      <c r="KNG6" s="58"/>
      <c r="KNI6" s="58"/>
      <c r="KNK6" s="58"/>
      <c r="KNM6" s="58"/>
      <c r="KNO6" s="58"/>
      <c r="KNQ6" s="58"/>
      <c r="KNS6" s="58"/>
      <c r="KNU6" s="58"/>
      <c r="KNW6" s="58"/>
      <c r="KNY6" s="58"/>
      <c r="KOA6" s="58"/>
      <c r="KOC6" s="58"/>
      <c r="KOE6" s="58"/>
      <c r="KOG6" s="58"/>
      <c r="KOI6" s="58"/>
      <c r="KOK6" s="58"/>
      <c r="KOM6" s="58"/>
      <c r="KOO6" s="58"/>
      <c r="KOQ6" s="58"/>
      <c r="KOS6" s="58"/>
      <c r="KOU6" s="58"/>
      <c r="KOW6" s="58"/>
      <c r="KOY6" s="58"/>
      <c r="KPA6" s="58"/>
      <c r="KPC6" s="58"/>
      <c r="KPE6" s="58"/>
      <c r="KPG6" s="58"/>
      <c r="KPI6" s="58"/>
      <c r="KPK6" s="58"/>
      <c r="KPM6" s="58"/>
      <c r="KPO6" s="58"/>
      <c r="KPQ6" s="58"/>
      <c r="KPS6" s="58"/>
      <c r="KPU6" s="58"/>
      <c r="KPW6" s="58"/>
      <c r="KPY6" s="58"/>
      <c r="KQA6" s="58"/>
      <c r="KQC6" s="58"/>
      <c r="KQE6" s="58"/>
      <c r="KQG6" s="58"/>
      <c r="KQI6" s="58"/>
      <c r="KQK6" s="58"/>
      <c r="KQM6" s="58"/>
      <c r="KQO6" s="58"/>
      <c r="KQQ6" s="58"/>
      <c r="KQS6" s="58"/>
      <c r="KQU6" s="58"/>
      <c r="KQW6" s="58"/>
      <c r="KQY6" s="58"/>
      <c r="KRA6" s="58"/>
      <c r="KRC6" s="58"/>
      <c r="KRE6" s="58"/>
      <c r="KRG6" s="58"/>
      <c r="KRI6" s="58"/>
      <c r="KRK6" s="58"/>
      <c r="KRM6" s="58"/>
      <c r="KRO6" s="58"/>
      <c r="KRQ6" s="58"/>
      <c r="KRS6" s="58"/>
      <c r="KRU6" s="58"/>
      <c r="KRW6" s="58"/>
      <c r="KRY6" s="58"/>
      <c r="KSA6" s="58"/>
      <c r="KSC6" s="58"/>
      <c r="KSE6" s="58"/>
      <c r="KSG6" s="58"/>
      <c r="KSI6" s="58"/>
      <c r="KSK6" s="58"/>
      <c r="KSM6" s="58"/>
      <c r="KSO6" s="58"/>
      <c r="KSQ6" s="58"/>
      <c r="KSS6" s="58"/>
      <c r="KSU6" s="58"/>
      <c r="KSW6" s="58"/>
      <c r="KSY6" s="58"/>
      <c r="KTA6" s="58"/>
      <c r="KTC6" s="58"/>
      <c r="KTE6" s="58"/>
      <c r="KTG6" s="58"/>
      <c r="KTI6" s="58"/>
      <c r="KTK6" s="58"/>
      <c r="KTM6" s="58"/>
      <c r="KTO6" s="58"/>
      <c r="KTQ6" s="58"/>
      <c r="KTS6" s="58"/>
      <c r="KTU6" s="58"/>
      <c r="KTW6" s="58"/>
      <c r="KTY6" s="58"/>
      <c r="KUA6" s="58"/>
      <c r="KUC6" s="58"/>
      <c r="KUE6" s="58"/>
      <c r="KUG6" s="58"/>
      <c r="KUI6" s="58"/>
      <c r="KUK6" s="58"/>
      <c r="KUM6" s="58"/>
      <c r="KUO6" s="58"/>
      <c r="KUQ6" s="58"/>
      <c r="KUS6" s="58"/>
      <c r="KUU6" s="58"/>
      <c r="KUW6" s="58"/>
      <c r="KUY6" s="58"/>
      <c r="KVA6" s="58"/>
      <c r="KVC6" s="58"/>
      <c r="KVE6" s="58"/>
      <c r="KVG6" s="58"/>
      <c r="KVI6" s="58"/>
      <c r="KVK6" s="58"/>
      <c r="KVM6" s="58"/>
      <c r="KVO6" s="58"/>
      <c r="KVQ6" s="58"/>
      <c r="KVS6" s="58"/>
      <c r="KVU6" s="58"/>
      <c r="KVW6" s="58"/>
      <c r="KVY6" s="58"/>
      <c r="KWA6" s="58"/>
      <c r="KWC6" s="58"/>
      <c r="KWE6" s="58"/>
      <c r="KWG6" s="58"/>
      <c r="KWI6" s="58"/>
      <c r="KWK6" s="58"/>
      <c r="KWM6" s="58"/>
      <c r="KWO6" s="58"/>
      <c r="KWQ6" s="58"/>
      <c r="KWS6" s="58"/>
      <c r="KWU6" s="58"/>
      <c r="KWW6" s="58"/>
      <c r="KWY6" s="58"/>
      <c r="KXA6" s="58"/>
      <c r="KXC6" s="58"/>
      <c r="KXE6" s="58"/>
      <c r="KXG6" s="58"/>
      <c r="KXI6" s="58"/>
      <c r="KXK6" s="58"/>
      <c r="KXM6" s="58"/>
      <c r="KXO6" s="58"/>
      <c r="KXQ6" s="58"/>
      <c r="KXS6" s="58"/>
      <c r="KXU6" s="58"/>
      <c r="KXW6" s="58"/>
      <c r="KXY6" s="58"/>
      <c r="KYA6" s="58"/>
      <c r="KYC6" s="58"/>
      <c r="KYE6" s="58"/>
      <c r="KYG6" s="58"/>
      <c r="KYI6" s="58"/>
      <c r="KYK6" s="58"/>
      <c r="KYM6" s="58"/>
      <c r="KYO6" s="58"/>
      <c r="KYQ6" s="58"/>
      <c r="KYS6" s="58"/>
      <c r="KYU6" s="58"/>
      <c r="KYW6" s="58"/>
      <c r="KYY6" s="58"/>
      <c r="KZA6" s="58"/>
      <c r="KZC6" s="58"/>
      <c r="KZE6" s="58"/>
      <c r="KZG6" s="58"/>
      <c r="KZI6" s="58"/>
      <c r="KZK6" s="58"/>
      <c r="KZM6" s="58"/>
      <c r="KZO6" s="58"/>
      <c r="KZQ6" s="58"/>
      <c r="KZS6" s="58"/>
      <c r="KZU6" s="58"/>
      <c r="KZW6" s="58"/>
      <c r="KZY6" s="58"/>
      <c r="LAA6" s="58"/>
      <c r="LAC6" s="58"/>
      <c r="LAE6" s="58"/>
      <c r="LAG6" s="58"/>
      <c r="LAI6" s="58"/>
      <c r="LAK6" s="58"/>
      <c r="LAM6" s="58"/>
      <c r="LAO6" s="58"/>
      <c r="LAQ6" s="58"/>
      <c r="LAS6" s="58"/>
      <c r="LAU6" s="58"/>
      <c r="LAW6" s="58"/>
      <c r="LAY6" s="58"/>
      <c r="LBA6" s="58"/>
      <c r="LBC6" s="58"/>
      <c r="LBE6" s="58"/>
      <c r="LBG6" s="58"/>
      <c r="LBI6" s="58"/>
      <c r="LBK6" s="58"/>
      <c r="LBM6" s="58"/>
      <c r="LBO6" s="58"/>
      <c r="LBQ6" s="58"/>
      <c r="LBS6" s="58"/>
      <c r="LBU6" s="58"/>
      <c r="LBW6" s="58"/>
      <c r="LBY6" s="58"/>
      <c r="LCA6" s="58"/>
      <c r="LCC6" s="58"/>
      <c r="LCE6" s="58"/>
      <c r="LCG6" s="58"/>
      <c r="LCI6" s="58"/>
      <c r="LCK6" s="58"/>
      <c r="LCM6" s="58"/>
      <c r="LCO6" s="58"/>
      <c r="LCQ6" s="58"/>
      <c r="LCS6" s="58"/>
      <c r="LCU6" s="58"/>
      <c r="LCW6" s="58"/>
      <c r="LCY6" s="58"/>
      <c r="LDA6" s="58"/>
      <c r="LDC6" s="58"/>
      <c r="LDE6" s="58"/>
      <c r="LDG6" s="58"/>
      <c r="LDI6" s="58"/>
      <c r="LDK6" s="58"/>
      <c r="LDM6" s="58"/>
      <c r="LDO6" s="58"/>
      <c r="LDQ6" s="58"/>
      <c r="LDS6" s="58"/>
      <c r="LDU6" s="58"/>
      <c r="LDW6" s="58"/>
      <c r="LDY6" s="58"/>
      <c r="LEA6" s="58"/>
      <c r="LEC6" s="58"/>
      <c r="LEE6" s="58"/>
      <c r="LEG6" s="58"/>
      <c r="LEI6" s="58"/>
      <c r="LEK6" s="58"/>
      <c r="LEM6" s="58"/>
      <c r="LEO6" s="58"/>
      <c r="LEQ6" s="58"/>
      <c r="LES6" s="58"/>
      <c r="LEU6" s="58"/>
      <c r="LEW6" s="58"/>
      <c r="LEY6" s="58"/>
      <c r="LFA6" s="58"/>
      <c r="LFC6" s="58"/>
      <c r="LFE6" s="58"/>
      <c r="LFG6" s="58"/>
      <c r="LFI6" s="58"/>
      <c r="LFK6" s="58"/>
      <c r="LFM6" s="58"/>
      <c r="LFO6" s="58"/>
      <c r="LFQ6" s="58"/>
      <c r="LFS6" s="58"/>
      <c r="LFU6" s="58"/>
      <c r="LFW6" s="58"/>
      <c r="LFY6" s="58"/>
      <c r="LGA6" s="58"/>
      <c r="LGC6" s="58"/>
      <c r="LGE6" s="58"/>
      <c r="LGG6" s="58"/>
      <c r="LGI6" s="58"/>
      <c r="LGK6" s="58"/>
      <c r="LGM6" s="58"/>
      <c r="LGO6" s="58"/>
      <c r="LGQ6" s="58"/>
      <c r="LGS6" s="58"/>
      <c r="LGU6" s="58"/>
      <c r="LGW6" s="58"/>
      <c r="LGY6" s="58"/>
      <c r="LHA6" s="58"/>
      <c r="LHC6" s="58"/>
      <c r="LHE6" s="58"/>
      <c r="LHG6" s="58"/>
      <c r="LHI6" s="58"/>
      <c r="LHK6" s="58"/>
      <c r="LHM6" s="58"/>
      <c r="LHO6" s="58"/>
      <c r="LHQ6" s="58"/>
      <c r="LHS6" s="58"/>
      <c r="LHU6" s="58"/>
      <c r="LHW6" s="58"/>
      <c r="LHY6" s="58"/>
      <c r="LIA6" s="58"/>
      <c r="LIC6" s="58"/>
      <c r="LIE6" s="58"/>
      <c r="LIG6" s="58"/>
      <c r="LII6" s="58"/>
      <c r="LIK6" s="58"/>
      <c r="LIM6" s="58"/>
      <c r="LIO6" s="58"/>
      <c r="LIQ6" s="58"/>
      <c r="LIS6" s="58"/>
      <c r="LIU6" s="58"/>
      <c r="LIW6" s="58"/>
      <c r="LIY6" s="58"/>
      <c r="LJA6" s="58"/>
      <c r="LJC6" s="58"/>
      <c r="LJE6" s="58"/>
      <c r="LJG6" s="58"/>
      <c r="LJI6" s="58"/>
      <c r="LJK6" s="58"/>
      <c r="LJM6" s="58"/>
      <c r="LJO6" s="58"/>
      <c r="LJQ6" s="58"/>
      <c r="LJS6" s="58"/>
      <c r="LJU6" s="58"/>
      <c r="LJW6" s="58"/>
      <c r="LJY6" s="58"/>
      <c r="LKA6" s="58"/>
      <c r="LKC6" s="58"/>
      <c r="LKE6" s="58"/>
      <c r="LKG6" s="58"/>
      <c r="LKI6" s="58"/>
      <c r="LKK6" s="58"/>
      <c r="LKM6" s="58"/>
      <c r="LKO6" s="58"/>
      <c r="LKQ6" s="58"/>
      <c r="LKS6" s="58"/>
      <c r="LKU6" s="58"/>
      <c r="LKW6" s="58"/>
      <c r="LKY6" s="58"/>
      <c r="LLA6" s="58"/>
      <c r="LLC6" s="58"/>
      <c r="LLE6" s="58"/>
      <c r="LLG6" s="58"/>
      <c r="LLI6" s="58"/>
      <c r="LLK6" s="58"/>
      <c r="LLM6" s="58"/>
      <c r="LLO6" s="58"/>
      <c r="LLQ6" s="58"/>
      <c r="LLS6" s="58"/>
      <c r="LLU6" s="58"/>
      <c r="LLW6" s="58"/>
      <c r="LLY6" s="58"/>
      <c r="LMA6" s="58"/>
      <c r="LMC6" s="58"/>
      <c r="LME6" s="58"/>
      <c r="LMG6" s="58"/>
      <c r="LMI6" s="58"/>
      <c r="LMK6" s="58"/>
      <c r="LMM6" s="58"/>
      <c r="LMO6" s="58"/>
      <c r="LMQ6" s="58"/>
      <c r="LMS6" s="58"/>
      <c r="LMU6" s="58"/>
      <c r="LMW6" s="58"/>
      <c r="LMY6" s="58"/>
      <c r="LNA6" s="58"/>
      <c r="LNC6" s="58"/>
      <c r="LNE6" s="58"/>
      <c r="LNG6" s="58"/>
      <c r="LNI6" s="58"/>
      <c r="LNK6" s="58"/>
      <c r="LNM6" s="58"/>
      <c r="LNO6" s="58"/>
      <c r="LNQ6" s="58"/>
      <c r="LNS6" s="58"/>
      <c r="LNU6" s="58"/>
      <c r="LNW6" s="58"/>
      <c r="LNY6" s="58"/>
      <c r="LOA6" s="58"/>
      <c r="LOC6" s="58"/>
      <c r="LOE6" s="58"/>
      <c r="LOG6" s="58"/>
      <c r="LOI6" s="58"/>
      <c r="LOK6" s="58"/>
      <c r="LOM6" s="58"/>
      <c r="LOO6" s="58"/>
      <c r="LOQ6" s="58"/>
      <c r="LOS6" s="58"/>
      <c r="LOU6" s="58"/>
      <c r="LOW6" s="58"/>
      <c r="LOY6" s="58"/>
      <c r="LPA6" s="58"/>
      <c r="LPC6" s="58"/>
      <c r="LPE6" s="58"/>
      <c r="LPG6" s="58"/>
      <c r="LPI6" s="58"/>
      <c r="LPK6" s="58"/>
      <c r="LPM6" s="58"/>
      <c r="LPO6" s="58"/>
      <c r="LPQ6" s="58"/>
      <c r="LPS6" s="58"/>
      <c r="LPU6" s="58"/>
      <c r="LPW6" s="58"/>
      <c r="LPY6" s="58"/>
      <c r="LQA6" s="58"/>
      <c r="LQC6" s="58"/>
      <c r="LQE6" s="58"/>
      <c r="LQG6" s="58"/>
      <c r="LQI6" s="58"/>
      <c r="LQK6" s="58"/>
      <c r="LQM6" s="58"/>
      <c r="LQO6" s="58"/>
      <c r="LQQ6" s="58"/>
      <c r="LQS6" s="58"/>
      <c r="LQU6" s="58"/>
      <c r="LQW6" s="58"/>
      <c r="LQY6" s="58"/>
      <c r="LRA6" s="58"/>
      <c r="LRC6" s="58"/>
      <c r="LRE6" s="58"/>
      <c r="LRG6" s="58"/>
      <c r="LRI6" s="58"/>
      <c r="LRK6" s="58"/>
      <c r="LRM6" s="58"/>
      <c r="LRO6" s="58"/>
      <c r="LRQ6" s="58"/>
      <c r="LRS6" s="58"/>
      <c r="LRU6" s="58"/>
      <c r="LRW6" s="58"/>
      <c r="LRY6" s="58"/>
      <c r="LSA6" s="58"/>
      <c r="LSC6" s="58"/>
      <c r="LSE6" s="58"/>
      <c r="LSG6" s="58"/>
      <c r="LSI6" s="58"/>
      <c r="LSK6" s="58"/>
      <c r="LSM6" s="58"/>
      <c r="LSO6" s="58"/>
      <c r="LSQ6" s="58"/>
      <c r="LSS6" s="58"/>
      <c r="LSU6" s="58"/>
      <c r="LSW6" s="58"/>
      <c r="LSY6" s="58"/>
      <c r="LTA6" s="58"/>
      <c r="LTC6" s="58"/>
      <c r="LTE6" s="58"/>
      <c r="LTG6" s="58"/>
      <c r="LTI6" s="58"/>
      <c r="LTK6" s="58"/>
      <c r="LTM6" s="58"/>
      <c r="LTO6" s="58"/>
      <c r="LTQ6" s="58"/>
      <c r="LTS6" s="58"/>
      <c r="LTU6" s="58"/>
      <c r="LTW6" s="58"/>
      <c r="LTY6" s="58"/>
      <c r="LUA6" s="58"/>
      <c r="LUC6" s="58"/>
      <c r="LUE6" s="58"/>
      <c r="LUG6" s="58"/>
      <c r="LUI6" s="58"/>
      <c r="LUK6" s="58"/>
      <c r="LUM6" s="58"/>
      <c r="LUO6" s="58"/>
      <c r="LUQ6" s="58"/>
      <c r="LUS6" s="58"/>
      <c r="LUU6" s="58"/>
      <c r="LUW6" s="58"/>
      <c r="LUY6" s="58"/>
      <c r="LVA6" s="58"/>
      <c r="LVC6" s="58"/>
      <c r="LVE6" s="58"/>
      <c r="LVG6" s="58"/>
      <c r="LVI6" s="58"/>
      <c r="LVK6" s="58"/>
      <c r="LVM6" s="58"/>
      <c r="LVO6" s="58"/>
      <c r="LVQ6" s="58"/>
      <c r="LVS6" s="58"/>
      <c r="LVU6" s="58"/>
      <c r="LVW6" s="58"/>
      <c r="LVY6" s="58"/>
      <c r="LWA6" s="58"/>
      <c r="LWC6" s="58"/>
      <c r="LWE6" s="58"/>
      <c r="LWG6" s="58"/>
      <c r="LWI6" s="58"/>
      <c r="LWK6" s="58"/>
      <c r="LWM6" s="58"/>
      <c r="LWO6" s="58"/>
      <c r="LWQ6" s="58"/>
      <c r="LWS6" s="58"/>
      <c r="LWU6" s="58"/>
      <c r="LWW6" s="58"/>
      <c r="LWY6" s="58"/>
      <c r="LXA6" s="58"/>
      <c r="LXC6" s="58"/>
      <c r="LXE6" s="58"/>
      <c r="LXG6" s="58"/>
      <c r="LXI6" s="58"/>
      <c r="LXK6" s="58"/>
      <c r="LXM6" s="58"/>
      <c r="LXO6" s="58"/>
      <c r="LXQ6" s="58"/>
      <c r="LXS6" s="58"/>
      <c r="LXU6" s="58"/>
      <c r="LXW6" s="58"/>
      <c r="LXY6" s="58"/>
      <c r="LYA6" s="58"/>
      <c r="LYC6" s="58"/>
      <c r="LYE6" s="58"/>
      <c r="LYG6" s="58"/>
      <c r="LYI6" s="58"/>
      <c r="LYK6" s="58"/>
      <c r="LYM6" s="58"/>
      <c r="LYO6" s="58"/>
      <c r="LYQ6" s="58"/>
      <c r="LYS6" s="58"/>
      <c r="LYU6" s="58"/>
      <c r="LYW6" s="58"/>
      <c r="LYY6" s="58"/>
      <c r="LZA6" s="58"/>
      <c r="LZC6" s="58"/>
      <c r="LZE6" s="58"/>
      <c r="LZG6" s="58"/>
      <c r="LZI6" s="58"/>
      <c r="LZK6" s="58"/>
      <c r="LZM6" s="58"/>
      <c r="LZO6" s="58"/>
      <c r="LZQ6" s="58"/>
      <c r="LZS6" s="58"/>
      <c r="LZU6" s="58"/>
      <c r="LZW6" s="58"/>
      <c r="LZY6" s="58"/>
      <c r="MAA6" s="58"/>
      <c r="MAC6" s="58"/>
      <c r="MAE6" s="58"/>
      <c r="MAG6" s="58"/>
      <c r="MAI6" s="58"/>
      <c r="MAK6" s="58"/>
      <c r="MAM6" s="58"/>
      <c r="MAO6" s="58"/>
      <c r="MAQ6" s="58"/>
      <c r="MAS6" s="58"/>
      <c r="MAU6" s="58"/>
      <c r="MAW6" s="58"/>
      <c r="MAY6" s="58"/>
      <c r="MBA6" s="58"/>
      <c r="MBC6" s="58"/>
      <c r="MBE6" s="58"/>
      <c r="MBG6" s="58"/>
      <c r="MBI6" s="58"/>
      <c r="MBK6" s="58"/>
      <c r="MBM6" s="58"/>
      <c r="MBO6" s="58"/>
      <c r="MBQ6" s="58"/>
      <c r="MBS6" s="58"/>
      <c r="MBU6" s="58"/>
      <c r="MBW6" s="58"/>
      <c r="MBY6" s="58"/>
      <c r="MCA6" s="58"/>
      <c r="MCC6" s="58"/>
      <c r="MCE6" s="58"/>
      <c r="MCG6" s="58"/>
      <c r="MCI6" s="58"/>
      <c r="MCK6" s="58"/>
      <c r="MCM6" s="58"/>
      <c r="MCO6" s="58"/>
      <c r="MCQ6" s="58"/>
      <c r="MCS6" s="58"/>
      <c r="MCU6" s="58"/>
      <c r="MCW6" s="58"/>
      <c r="MCY6" s="58"/>
      <c r="MDA6" s="58"/>
      <c r="MDC6" s="58"/>
      <c r="MDE6" s="58"/>
      <c r="MDG6" s="58"/>
      <c r="MDI6" s="58"/>
      <c r="MDK6" s="58"/>
      <c r="MDM6" s="58"/>
      <c r="MDO6" s="58"/>
      <c r="MDQ6" s="58"/>
      <c r="MDS6" s="58"/>
      <c r="MDU6" s="58"/>
      <c r="MDW6" s="58"/>
      <c r="MDY6" s="58"/>
      <c r="MEA6" s="58"/>
      <c r="MEC6" s="58"/>
      <c r="MEE6" s="58"/>
      <c r="MEG6" s="58"/>
      <c r="MEI6" s="58"/>
      <c r="MEK6" s="58"/>
      <c r="MEM6" s="58"/>
      <c r="MEO6" s="58"/>
      <c r="MEQ6" s="58"/>
      <c r="MES6" s="58"/>
      <c r="MEU6" s="58"/>
      <c r="MEW6" s="58"/>
      <c r="MEY6" s="58"/>
      <c r="MFA6" s="58"/>
      <c r="MFC6" s="58"/>
      <c r="MFE6" s="58"/>
      <c r="MFG6" s="58"/>
      <c r="MFI6" s="58"/>
      <c r="MFK6" s="58"/>
      <c r="MFM6" s="58"/>
      <c r="MFO6" s="58"/>
      <c r="MFQ6" s="58"/>
      <c r="MFS6" s="58"/>
      <c r="MFU6" s="58"/>
      <c r="MFW6" s="58"/>
      <c r="MFY6" s="58"/>
      <c r="MGA6" s="58"/>
      <c r="MGC6" s="58"/>
      <c r="MGE6" s="58"/>
      <c r="MGG6" s="58"/>
      <c r="MGI6" s="58"/>
      <c r="MGK6" s="58"/>
      <c r="MGM6" s="58"/>
      <c r="MGO6" s="58"/>
      <c r="MGQ6" s="58"/>
      <c r="MGS6" s="58"/>
      <c r="MGU6" s="58"/>
      <c r="MGW6" s="58"/>
      <c r="MGY6" s="58"/>
      <c r="MHA6" s="58"/>
      <c r="MHC6" s="58"/>
      <c r="MHE6" s="58"/>
      <c r="MHG6" s="58"/>
      <c r="MHI6" s="58"/>
      <c r="MHK6" s="58"/>
      <c r="MHM6" s="58"/>
      <c r="MHO6" s="58"/>
      <c r="MHQ6" s="58"/>
      <c r="MHS6" s="58"/>
      <c r="MHU6" s="58"/>
      <c r="MHW6" s="58"/>
      <c r="MHY6" s="58"/>
      <c r="MIA6" s="58"/>
      <c r="MIC6" s="58"/>
      <c r="MIE6" s="58"/>
      <c r="MIG6" s="58"/>
      <c r="MII6" s="58"/>
      <c r="MIK6" s="58"/>
      <c r="MIM6" s="58"/>
      <c r="MIO6" s="58"/>
      <c r="MIQ6" s="58"/>
      <c r="MIS6" s="58"/>
      <c r="MIU6" s="58"/>
      <c r="MIW6" s="58"/>
      <c r="MIY6" s="58"/>
      <c r="MJA6" s="58"/>
      <c r="MJC6" s="58"/>
      <c r="MJE6" s="58"/>
      <c r="MJG6" s="58"/>
      <c r="MJI6" s="58"/>
      <c r="MJK6" s="58"/>
      <c r="MJM6" s="58"/>
      <c r="MJO6" s="58"/>
      <c r="MJQ6" s="58"/>
      <c r="MJS6" s="58"/>
      <c r="MJU6" s="58"/>
      <c r="MJW6" s="58"/>
      <c r="MJY6" s="58"/>
      <c r="MKA6" s="58"/>
      <c r="MKC6" s="58"/>
      <c r="MKE6" s="58"/>
      <c r="MKG6" s="58"/>
      <c r="MKI6" s="58"/>
      <c r="MKK6" s="58"/>
      <c r="MKM6" s="58"/>
      <c r="MKO6" s="58"/>
      <c r="MKQ6" s="58"/>
      <c r="MKS6" s="58"/>
      <c r="MKU6" s="58"/>
      <c r="MKW6" s="58"/>
      <c r="MKY6" s="58"/>
      <c r="MLA6" s="58"/>
      <c r="MLC6" s="58"/>
      <c r="MLE6" s="58"/>
      <c r="MLG6" s="58"/>
      <c r="MLI6" s="58"/>
      <c r="MLK6" s="58"/>
      <c r="MLM6" s="58"/>
      <c r="MLO6" s="58"/>
      <c r="MLQ6" s="58"/>
      <c r="MLS6" s="58"/>
      <c r="MLU6" s="58"/>
      <c r="MLW6" s="58"/>
      <c r="MLY6" s="58"/>
      <c r="MMA6" s="58"/>
      <c r="MMC6" s="58"/>
      <c r="MME6" s="58"/>
      <c r="MMG6" s="58"/>
      <c r="MMI6" s="58"/>
      <c r="MMK6" s="58"/>
      <c r="MMM6" s="58"/>
      <c r="MMO6" s="58"/>
      <c r="MMQ6" s="58"/>
      <c r="MMS6" s="58"/>
      <c r="MMU6" s="58"/>
      <c r="MMW6" s="58"/>
      <c r="MMY6" s="58"/>
      <c r="MNA6" s="58"/>
      <c r="MNC6" s="58"/>
      <c r="MNE6" s="58"/>
      <c r="MNG6" s="58"/>
      <c r="MNI6" s="58"/>
      <c r="MNK6" s="58"/>
      <c r="MNM6" s="58"/>
      <c r="MNO6" s="58"/>
      <c r="MNQ6" s="58"/>
      <c r="MNS6" s="58"/>
      <c r="MNU6" s="58"/>
      <c r="MNW6" s="58"/>
      <c r="MNY6" s="58"/>
      <c r="MOA6" s="58"/>
      <c r="MOC6" s="58"/>
      <c r="MOE6" s="58"/>
      <c r="MOG6" s="58"/>
      <c r="MOI6" s="58"/>
      <c r="MOK6" s="58"/>
      <c r="MOM6" s="58"/>
      <c r="MOO6" s="58"/>
      <c r="MOQ6" s="58"/>
      <c r="MOS6" s="58"/>
      <c r="MOU6" s="58"/>
      <c r="MOW6" s="58"/>
      <c r="MOY6" s="58"/>
      <c r="MPA6" s="58"/>
      <c r="MPC6" s="58"/>
      <c r="MPE6" s="58"/>
      <c r="MPG6" s="58"/>
      <c r="MPI6" s="58"/>
      <c r="MPK6" s="58"/>
      <c r="MPM6" s="58"/>
      <c r="MPO6" s="58"/>
      <c r="MPQ6" s="58"/>
      <c r="MPS6" s="58"/>
      <c r="MPU6" s="58"/>
      <c r="MPW6" s="58"/>
      <c r="MPY6" s="58"/>
      <c r="MQA6" s="58"/>
      <c r="MQC6" s="58"/>
      <c r="MQE6" s="58"/>
      <c r="MQG6" s="58"/>
      <c r="MQI6" s="58"/>
      <c r="MQK6" s="58"/>
      <c r="MQM6" s="58"/>
      <c r="MQO6" s="58"/>
      <c r="MQQ6" s="58"/>
      <c r="MQS6" s="58"/>
      <c r="MQU6" s="58"/>
      <c r="MQW6" s="58"/>
      <c r="MQY6" s="58"/>
      <c r="MRA6" s="58"/>
      <c r="MRC6" s="58"/>
      <c r="MRE6" s="58"/>
      <c r="MRG6" s="58"/>
      <c r="MRI6" s="58"/>
      <c r="MRK6" s="58"/>
      <c r="MRM6" s="58"/>
      <c r="MRO6" s="58"/>
      <c r="MRQ6" s="58"/>
      <c r="MRS6" s="58"/>
      <c r="MRU6" s="58"/>
      <c r="MRW6" s="58"/>
      <c r="MRY6" s="58"/>
      <c r="MSA6" s="58"/>
      <c r="MSC6" s="58"/>
      <c r="MSE6" s="58"/>
      <c r="MSG6" s="58"/>
      <c r="MSI6" s="58"/>
      <c r="MSK6" s="58"/>
      <c r="MSM6" s="58"/>
      <c r="MSO6" s="58"/>
      <c r="MSQ6" s="58"/>
      <c r="MSS6" s="58"/>
      <c r="MSU6" s="58"/>
      <c r="MSW6" s="58"/>
      <c r="MSY6" s="58"/>
      <c r="MTA6" s="58"/>
      <c r="MTC6" s="58"/>
      <c r="MTE6" s="58"/>
      <c r="MTG6" s="58"/>
      <c r="MTI6" s="58"/>
      <c r="MTK6" s="58"/>
      <c r="MTM6" s="58"/>
      <c r="MTO6" s="58"/>
      <c r="MTQ6" s="58"/>
      <c r="MTS6" s="58"/>
      <c r="MTU6" s="58"/>
      <c r="MTW6" s="58"/>
      <c r="MTY6" s="58"/>
      <c r="MUA6" s="58"/>
      <c r="MUC6" s="58"/>
      <c r="MUE6" s="58"/>
      <c r="MUG6" s="58"/>
      <c r="MUI6" s="58"/>
      <c r="MUK6" s="58"/>
      <c r="MUM6" s="58"/>
      <c r="MUO6" s="58"/>
      <c r="MUQ6" s="58"/>
      <c r="MUS6" s="58"/>
      <c r="MUU6" s="58"/>
      <c r="MUW6" s="58"/>
      <c r="MUY6" s="58"/>
      <c r="MVA6" s="58"/>
      <c r="MVC6" s="58"/>
      <c r="MVE6" s="58"/>
      <c r="MVG6" s="58"/>
      <c r="MVI6" s="58"/>
      <c r="MVK6" s="58"/>
      <c r="MVM6" s="58"/>
      <c r="MVO6" s="58"/>
      <c r="MVQ6" s="58"/>
      <c r="MVS6" s="58"/>
      <c r="MVU6" s="58"/>
      <c r="MVW6" s="58"/>
      <c r="MVY6" s="58"/>
      <c r="MWA6" s="58"/>
      <c r="MWC6" s="58"/>
      <c r="MWE6" s="58"/>
      <c r="MWG6" s="58"/>
      <c r="MWI6" s="58"/>
      <c r="MWK6" s="58"/>
      <c r="MWM6" s="58"/>
      <c r="MWO6" s="58"/>
      <c r="MWQ6" s="58"/>
      <c r="MWS6" s="58"/>
      <c r="MWU6" s="58"/>
      <c r="MWW6" s="58"/>
      <c r="MWY6" s="58"/>
      <c r="MXA6" s="58"/>
      <c r="MXC6" s="58"/>
      <c r="MXE6" s="58"/>
      <c r="MXG6" s="58"/>
      <c r="MXI6" s="58"/>
      <c r="MXK6" s="58"/>
      <c r="MXM6" s="58"/>
      <c r="MXO6" s="58"/>
      <c r="MXQ6" s="58"/>
      <c r="MXS6" s="58"/>
      <c r="MXU6" s="58"/>
      <c r="MXW6" s="58"/>
      <c r="MXY6" s="58"/>
      <c r="MYA6" s="58"/>
      <c r="MYC6" s="58"/>
      <c r="MYE6" s="58"/>
      <c r="MYG6" s="58"/>
      <c r="MYI6" s="58"/>
      <c r="MYK6" s="58"/>
      <c r="MYM6" s="58"/>
      <c r="MYO6" s="58"/>
      <c r="MYQ6" s="58"/>
      <c r="MYS6" s="58"/>
      <c r="MYU6" s="58"/>
      <c r="MYW6" s="58"/>
      <c r="MYY6" s="58"/>
      <c r="MZA6" s="58"/>
      <c r="MZC6" s="58"/>
      <c r="MZE6" s="58"/>
      <c r="MZG6" s="58"/>
      <c r="MZI6" s="58"/>
      <c r="MZK6" s="58"/>
      <c r="MZM6" s="58"/>
      <c r="MZO6" s="58"/>
      <c r="MZQ6" s="58"/>
      <c r="MZS6" s="58"/>
      <c r="MZU6" s="58"/>
      <c r="MZW6" s="58"/>
      <c r="MZY6" s="58"/>
      <c r="NAA6" s="58"/>
      <c r="NAC6" s="58"/>
      <c r="NAE6" s="58"/>
      <c r="NAG6" s="58"/>
      <c r="NAI6" s="58"/>
      <c r="NAK6" s="58"/>
      <c r="NAM6" s="58"/>
      <c r="NAO6" s="58"/>
      <c r="NAQ6" s="58"/>
      <c r="NAS6" s="58"/>
      <c r="NAU6" s="58"/>
      <c r="NAW6" s="58"/>
      <c r="NAY6" s="58"/>
      <c r="NBA6" s="58"/>
      <c r="NBC6" s="58"/>
      <c r="NBE6" s="58"/>
      <c r="NBG6" s="58"/>
      <c r="NBI6" s="58"/>
      <c r="NBK6" s="58"/>
      <c r="NBM6" s="58"/>
      <c r="NBO6" s="58"/>
      <c r="NBQ6" s="58"/>
      <c r="NBS6" s="58"/>
      <c r="NBU6" s="58"/>
      <c r="NBW6" s="58"/>
      <c r="NBY6" s="58"/>
      <c r="NCA6" s="58"/>
      <c r="NCC6" s="58"/>
      <c r="NCE6" s="58"/>
      <c r="NCG6" s="58"/>
      <c r="NCI6" s="58"/>
      <c r="NCK6" s="58"/>
      <c r="NCM6" s="58"/>
      <c r="NCO6" s="58"/>
      <c r="NCQ6" s="58"/>
      <c r="NCS6" s="58"/>
      <c r="NCU6" s="58"/>
      <c r="NCW6" s="58"/>
      <c r="NCY6" s="58"/>
      <c r="NDA6" s="58"/>
      <c r="NDC6" s="58"/>
      <c r="NDE6" s="58"/>
      <c r="NDG6" s="58"/>
      <c r="NDI6" s="58"/>
      <c r="NDK6" s="58"/>
      <c r="NDM6" s="58"/>
      <c r="NDO6" s="58"/>
      <c r="NDQ6" s="58"/>
      <c r="NDS6" s="58"/>
      <c r="NDU6" s="58"/>
      <c r="NDW6" s="58"/>
      <c r="NDY6" s="58"/>
      <c r="NEA6" s="58"/>
      <c r="NEC6" s="58"/>
      <c r="NEE6" s="58"/>
      <c r="NEG6" s="58"/>
      <c r="NEI6" s="58"/>
      <c r="NEK6" s="58"/>
      <c r="NEM6" s="58"/>
      <c r="NEO6" s="58"/>
      <c r="NEQ6" s="58"/>
      <c r="NES6" s="58"/>
      <c r="NEU6" s="58"/>
      <c r="NEW6" s="58"/>
      <c r="NEY6" s="58"/>
      <c r="NFA6" s="58"/>
      <c r="NFC6" s="58"/>
      <c r="NFE6" s="58"/>
      <c r="NFG6" s="58"/>
      <c r="NFI6" s="58"/>
      <c r="NFK6" s="58"/>
      <c r="NFM6" s="58"/>
      <c r="NFO6" s="58"/>
      <c r="NFQ6" s="58"/>
      <c r="NFS6" s="58"/>
      <c r="NFU6" s="58"/>
      <c r="NFW6" s="58"/>
      <c r="NFY6" s="58"/>
      <c r="NGA6" s="58"/>
      <c r="NGC6" s="58"/>
      <c r="NGE6" s="58"/>
      <c r="NGG6" s="58"/>
      <c r="NGI6" s="58"/>
      <c r="NGK6" s="58"/>
      <c r="NGM6" s="58"/>
      <c r="NGO6" s="58"/>
      <c r="NGQ6" s="58"/>
      <c r="NGS6" s="58"/>
      <c r="NGU6" s="58"/>
      <c r="NGW6" s="58"/>
      <c r="NGY6" s="58"/>
      <c r="NHA6" s="58"/>
      <c r="NHC6" s="58"/>
      <c r="NHE6" s="58"/>
      <c r="NHG6" s="58"/>
      <c r="NHI6" s="58"/>
      <c r="NHK6" s="58"/>
      <c r="NHM6" s="58"/>
      <c r="NHO6" s="58"/>
      <c r="NHQ6" s="58"/>
      <c r="NHS6" s="58"/>
      <c r="NHU6" s="58"/>
      <c r="NHW6" s="58"/>
      <c r="NHY6" s="58"/>
      <c r="NIA6" s="58"/>
      <c r="NIC6" s="58"/>
      <c r="NIE6" s="58"/>
      <c r="NIG6" s="58"/>
      <c r="NII6" s="58"/>
      <c r="NIK6" s="58"/>
      <c r="NIM6" s="58"/>
      <c r="NIO6" s="58"/>
      <c r="NIQ6" s="58"/>
      <c r="NIS6" s="58"/>
      <c r="NIU6" s="58"/>
      <c r="NIW6" s="58"/>
      <c r="NIY6" s="58"/>
      <c r="NJA6" s="58"/>
      <c r="NJC6" s="58"/>
      <c r="NJE6" s="58"/>
      <c r="NJG6" s="58"/>
      <c r="NJI6" s="58"/>
      <c r="NJK6" s="58"/>
      <c r="NJM6" s="58"/>
      <c r="NJO6" s="58"/>
      <c r="NJQ6" s="58"/>
      <c r="NJS6" s="58"/>
      <c r="NJU6" s="58"/>
      <c r="NJW6" s="58"/>
      <c r="NJY6" s="58"/>
      <c r="NKA6" s="58"/>
      <c r="NKC6" s="58"/>
      <c r="NKE6" s="58"/>
      <c r="NKG6" s="58"/>
      <c r="NKI6" s="58"/>
      <c r="NKK6" s="58"/>
      <c r="NKM6" s="58"/>
      <c r="NKO6" s="58"/>
      <c r="NKQ6" s="58"/>
      <c r="NKS6" s="58"/>
      <c r="NKU6" s="58"/>
      <c r="NKW6" s="58"/>
      <c r="NKY6" s="58"/>
      <c r="NLA6" s="58"/>
      <c r="NLC6" s="58"/>
      <c r="NLE6" s="58"/>
      <c r="NLG6" s="58"/>
      <c r="NLI6" s="58"/>
      <c r="NLK6" s="58"/>
      <c r="NLM6" s="58"/>
      <c r="NLO6" s="58"/>
      <c r="NLQ6" s="58"/>
      <c r="NLS6" s="58"/>
      <c r="NLU6" s="58"/>
      <c r="NLW6" s="58"/>
      <c r="NLY6" s="58"/>
      <c r="NMA6" s="58"/>
      <c r="NMC6" s="58"/>
      <c r="NME6" s="58"/>
      <c r="NMG6" s="58"/>
      <c r="NMI6" s="58"/>
      <c r="NMK6" s="58"/>
      <c r="NMM6" s="58"/>
      <c r="NMO6" s="58"/>
      <c r="NMQ6" s="58"/>
      <c r="NMS6" s="58"/>
      <c r="NMU6" s="58"/>
      <c r="NMW6" s="58"/>
      <c r="NMY6" s="58"/>
      <c r="NNA6" s="58"/>
      <c r="NNC6" s="58"/>
      <c r="NNE6" s="58"/>
      <c r="NNG6" s="58"/>
      <c r="NNI6" s="58"/>
      <c r="NNK6" s="58"/>
      <c r="NNM6" s="58"/>
      <c r="NNO6" s="58"/>
      <c r="NNQ6" s="58"/>
      <c r="NNS6" s="58"/>
      <c r="NNU6" s="58"/>
      <c r="NNW6" s="58"/>
      <c r="NNY6" s="58"/>
      <c r="NOA6" s="58"/>
      <c r="NOC6" s="58"/>
      <c r="NOE6" s="58"/>
      <c r="NOG6" s="58"/>
      <c r="NOI6" s="58"/>
      <c r="NOK6" s="58"/>
      <c r="NOM6" s="58"/>
      <c r="NOO6" s="58"/>
      <c r="NOQ6" s="58"/>
      <c r="NOS6" s="58"/>
      <c r="NOU6" s="58"/>
      <c r="NOW6" s="58"/>
      <c r="NOY6" s="58"/>
      <c r="NPA6" s="58"/>
      <c r="NPC6" s="58"/>
      <c r="NPE6" s="58"/>
      <c r="NPG6" s="58"/>
      <c r="NPI6" s="58"/>
      <c r="NPK6" s="58"/>
      <c r="NPM6" s="58"/>
      <c r="NPO6" s="58"/>
      <c r="NPQ6" s="58"/>
      <c r="NPS6" s="58"/>
      <c r="NPU6" s="58"/>
      <c r="NPW6" s="58"/>
      <c r="NPY6" s="58"/>
      <c r="NQA6" s="58"/>
      <c r="NQC6" s="58"/>
      <c r="NQE6" s="58"/>
      <c r="NQG6" s="58"/>
      <c r="NQI6" s="58"/>
      <c r="NQK6" s="58"/>
      <c r="NQM6" s="58"/>
      <c r="NQO6" s="58"/>
      <c r="NQQ6" s="58"/>
      <c r="NQS6" s="58"/>
      <c r="NQU6" s="58"/>
      <c r="NQW6" s="58"/>
      <c r="NQY6" s="58"/>
      <c r="NRA6" s="58"/>
      <c r="NRC6" s="58"/>
      <c r="NRE6" s="58"/>
      <c r="NRG6" s="58"/>
      <c r="NRI6" s="58"/>
      <c r="NRK6" s="58"/>
      <c r="NRM6" s="58"/>
      <c r="NRO6" s="58"/>
      <c r="NRQ6" s="58"/>
      <c r="NRS6" s="58"/>
      <c r="NRU6" s="58"/>
      <c r="NRW6" s="58"/>
      <c r="NRY6" s="58"/>
      <c r="NSA6" s="58"/>
      <c r="NSC6" s="58"/>
      <c r="NSE6" s="58"/>
      <c r="NSG6" s="58"/>
      <c r="NSI6" s="58"/>
      <c r="NSK6" s="58"/>
      <c r="NSM6" s="58"/>
      <c r="NSO6" s="58"/>
      <c r="NSQ6" s="58"/>
      <c r="NSS6" s="58"/>
      <c r="NSU6" s="58"/>
      <c r="NSW6" s="58"/>
      <c r="NSY6" s="58"/>
      <c r="NTA6" s="58"/>
      <c r="NTC6" s="58"/>
      <c r="NTE6" s="58"/>
      <c r="NTG6" s="58"/>
      <c r="NTI6" s="58"/>
      <c r="NTK6" s="58"/>
      <c r="NTM6" s="58"/>
      <c r="NTO6" s="58"/>
      <c r="NTQ6" s="58"/>
      <c r="NTS6" s="58"/>
      <c r="NTU6" s="58"/>
      <c r="NTW6" s="58"/>
      <c r="NTY6" s="58"/>
      <c r="NUA6" s="58"/>
      <c r="NUC6" s="58"/>
      <c r="NUE6" s="58"/>
      <c r="NUG6" s="58"/>
      <c r="NUI6" s="58"/>
      <c r="NUK6" s="58"/>
      <c r="NUM6" s="58"/>
      <c r="NUO6" s="58"/>
      <c r="NUQ6" s="58"/>
      <c r="NUS6" s="58"/>
      <c r="NUU6" s="58"/>
      <c r="NUW6" s="58"/>
      <c r="NUY6" s="58"/>
      <c r="NVA6" s="58"/>
      <c r="NVC6" s="58"/>
      <c r="NVE6" s="58"/>
      <c r="NVG6" s="58"/>
      <c r="NVI6" s="58"/>
      <c r="NVK6" s="58"/>
      <c r="NVM6" s="58"/>
      <c r="NVO6" s="58"/>
      <c r="NVQ6" s="58"/>
      <c r="NVS6" s="58"/>
      <c r="NVU6" s="58"/>
      <c r="NVW6" s="58"/>
      <c r="NVY6" s="58"/>
      <c r="NWA6" s="58"/>
      <c r="NWC6" s="58"/>
      <c r="NWE6" s="58"/>
      <c r="NWG6" s="58"/>
      <c r="NWI6" s="58"/>
      <c r="NWK6" s="58"/>
      <c r="NWM6" s="58"/>
      <c r="NWO6" s="58"/>
      <c r="NWQ6" s="58"/>
      <c r="NWS6" s="58"/>
      <c r="NWU6" s="58"/>
      <c r="NWW6" s="58"/>
      <c r="NWY6" s="58"/>
      <c r="NXA6" s="58"/>
      <c r="NXC6" s="58"/>
      <c r="NXE6" s="58"/>
      <c r="NXG6" s="58"/>
      <c r="NXI6" s="58"/>
      <c r="NXK6" s="58"/>
      <c r="NXM6" s="58"/>
      <c r="NXO6" s="58"/>
      <c r="NXQ6" s="58"/>
      <c r="NXS6" s="58"/>
      <c r="NXU6" s="58"/>
      <c r="NXW6" s="58"/>
      <c r="NXY6" s="58"/>
      <c r="NYA6" s="58"/>
      <c r="NYC6" s="58"/>
      <c r="NYE6" s="58"/>
      <c r="NYG6" s="58"/>
      <c r="NYI6" s="58"/>
      <c r="NYK6" s="58"/>
      <c r="NYM6" s="58"/>
      <c r="NYO6" s="58"/>
      <c r="NYQ6" s="58"/>
      <c r="NYS6" s="58"/>
      <c r="NYU6" s="58"/>
      <c r="NYW6" s="58"/>
      <c r="NYY6" s="58"/>
      <c r="NZA6" s="58"/>
      <c r="NZC6" s="58"/>
      <c r="NZE6" s="58"/>
      <c r="NZG6" s="58"/>
      <c r="NZI6" s="58"/>
      <c r="NZK6" s="58"/>
      <c r="NZM6" s="58"/>
      <c r="NZO6" s="58"/>
      <c r="NZQ6" s="58"/>
      <c r="NZS6" s="58"/>
      <c r="NZU6" s="58"/>
      <c r="NZW6" s="58"/>
      <c r="NZY6" s="58"/>
      <c r="OAA6" s="58"/>
      <c r="OAC6" s="58"/>
      <c r="OAE6" s="58"/>
      <c r="OAG6" s="58"/>
      <c r="OAI6" s="58"/>
      <c r="OAK6" s="58"/>
      <c r="OAM6" s="58"/>
      <c r="OAO6" s="58"/>
      <c r="OAQ6" s="58"/>
      <c r="OAS6" s="58"/>
      <c r="OAU6" s="58"/>
      <c r="OAW6" s="58"/>
      <c r="OAY6" s="58"/>
      <c r="OBA6" s="58"/>
      <c r="OBC6" s="58"/>
      <c r="OBE6" s="58"/>
      <c r="OBG6" s="58"/>
      <c r="OBI6" s="58"/>
      <c r="OBK6" s="58"/>
      <c r="OBM6" s="58"/>
      <c r="OBO6" s="58"/>
      <c r="OBQ6" s="58"/>
      <c r="OBS6" s="58"/>
      <c r="OBU6" s="58"/>
      <c r="OBW6" s="58"/>
      <c r="OBY6" s="58"/>
      <c r="OCA6" s="58"/>
      <c r="OCC6" s="58"/>
      <c r="OCE6" s="58"/>
      <c r="OCG6" s="58"/>
      <c r="OCI6" s="58"/>
      <c r="OCK6" s="58"/>
      <c r="OCM6" s="58"/>
      <c r="OCO6" s="58"/>
      <c r="OCQ6" s="58"/>
      <c r="OCS6" s="58"/>
      <c r="OCU6" s="58"/>
      <c r="OCW6" s="58"/>
      <c r="OCY6" s="58"/>
      <c r="ODA6" s="58"/>
      <c r="ODC6" s="58"/>
      <c r="ODE6" s="58"/>
      <c r="ODG6" s="58"/>
      <c r="ODI6" s="58"/>
      <c r="ODK6" s="58"/>
      <c r="ODM6" s="58"/>
      <c r="ODO6" s="58"/>
      <c r="ODQ6" s="58"/>
      <c r="ODS6" s="58"/>
      <c r="ODU6" s="58"/>
      <c r="ODW6" s="58"/>
      <c r="ODY6" s="58"/>
      <c r="OEA6" s="58"/>
      <c r="OEC6" s="58"/>
      <c r="OEE6" s="58"/>
      <c r="OEG6" s="58"/>
      <c r="OEI6" s="58"/>
      <c r="OEK6" s="58"/>
      <c r="OEM6" s="58"/>
      <c r="OEO6" s="58"/>
      <c r="OEQ6" s="58"/>
      <c r="OES6" s="58"/>
      <c r="OEU6" s="58"/>
      <c r="OEW6" s="58"/>
      <c r="OEY6" s="58"/>
      <c r="OFA6" s="58"/>
      <c r="OFC6" s="58"/>
      <c r="OFE6" s="58"/>
      <c r="OFG6" s="58"/>
      <c r="OFI6" s="58"/>
      <c r="OFK6" s="58"/>
      <c r="OFM6" s="58"/>
      <c r="OFO6" s="58"/>
      <c r="OFQ6" s="58"/>
      <c r="OFS6" s="58"/>
      <c r="OFU6" s="58"/>
      <c r="OFW6" s="58"/>
      <c r="OFY6" s="58"/>
      <c r="OGA6" s="58"/>
      <c r="OGC6" s="58"/>
      <c r="OGE6" s="58"/>
      <c r="OGG6" s="58"/>
      <c r="OGI6" s="58"/>
      <c r="OGK6" s="58"/>
      <c r="OGM6" s="58"/>
      <c r="OGO6" s="58"/>
      <c r="OGQ6" s="58"/>
      <c r="OGS6" s="58"/>
      <c r="OGU6" s="58"/>
      <c r="OGW6" s="58"/>
      <c r="OGY6" s="58"/>
      <c r="OHA6" s="58"/>
      <c r="OHC6" s="58"/>
      <c r="OHE6" s="58"/>
      <c r="OHG6" s="58"/>
      <c r="OHI6" s="58"/>
      <c r="OHK6" s="58"/>
      <c r="OHM6" s="58"/>
      <c r="OHO6" s="58"/>
      <c r="OHQ6" s="58"/>
      <c r="OHS6" s="58"/>
      <c r="OHU6" s="58"/>
      <c r="OHW6" s="58"/>
      <c r="OHY6" s="58"/>
      <c r="OIA6" s="58"/>
      <c r="OIC6" s="58"/>
      <c r="OIE6" s="58"/>
      <c r="OIG6" s="58"/>
      <c r="OII6" s="58"/>
      <c r="OIK6" s="58"/>
      <c r="OIM6" s="58"/>
      <c r="OIO6" s="58"/>
      <c r="OIQ6" s="58"/>
      <c r="OIS6" s="58"/>
      <c r="OIU6" s="58"/>
      <c r="OIW6" s="58"/>
      <c r="OIY6" s="58"/>
      <c r="OJA6" s="58"/>
      <c r="OJC6" s="58"/>
      <c r="OJE6" s="58"/>
      <c r="OJG6" s="58"/>
      <c r="OJI6" s="58"/>
      <c r="OJK6" s="58"/>
      <c r="OJM6" s="58"/>
      <c r="OJO6" s="58"/>
      <c r="OJQ6" s="58"/>
      <c r="OJS6" s="58"/>
      <c r="OJU6" s="58"/>
      <c r="OJW6" s="58"/>
      <c r="OJY6" s="58"/>
      <c r="OKA6" s="58"/>
      <c r="OKC6" s="58"/>
      <c r="OKE6" s="58"/>
      <c r="OKG6" s="58"/>
      <c r="OKI6" s="58"/>
      <c r="OKK6" s="58"/>
      <c r="OKM6" s="58"/>
      <c r="OKO6" s="58"/>
      <c r="OKQ6" s="58"/>
      <c r="OKS6" s="58"/>
      <c r="OKU6" s="58"/>
      <c r="OKW6" s="58"/>
      <c r="OKY6" s="58"/>
      <c r="OLA6" s="58"/>
      <c r="OLC6" s="58"/>
      <c r="OLE6" s="58"/>
      <c r="OLG6" s="58"/>
      <c r="OLI6" s="58"/>
      <c r="OLK6" s="58"/>
      <c r="OLM6" s="58"/>
      <c r="OLO6" s="58"/>
      <c r="OLQ6" s="58"/>
      <c r="OLS6" s="58"/>
      <c r="OLU6" s="58"/>
      <c r="OLW6" s="58"/>
      <c r="OLY6" s="58"/>
      <c r="OMA6" s="58"/>
      <c r="OMC6" s="58"/>
      <c r="OME6" s="58"/>
      <c r="OMG6" s="58"/>
      <c r="OMI6" s="58"/>
      <c r="OMK6" s="58"/>
      <c r="OMM6" s="58"/>
      <c r="OMO6" s="58"/>
      <c r="OMQ6" s="58"/>
      <c r="OMS6" s="58"/>
      <c r="OMU6" s="58"/>
      <c r="OMW6" s="58"/>
      <c r="OMY6" s="58"/>
      <c r="ONA6" s="58"/>
      <c r="ONC6" s="58"/>
      <c r="ONE6" s="58"/>
      <c r="ONG6" s="58"/>
      <c r="ONI6" s="58"/>
      <c r="ONK6" s="58"/>
      <c r="ONM6" s="58"/>
      <c r="ONO6" s="58"/>
      <c r="ONQ6" s="58"/>
      <c r="ONS6" s="58"/>
      <c r="ONU6" s="58"/>
      <c r="ONW6" s="58"/>
      <c r="ONY6" s="58"/>
      <c r="OOA6" s="58"/>
      <c r="OOC6" s="58"/>
      <c r="OOE6" s="58"/>
      <c r="OOG6" s="58"/>
      <c r="OOI6" s="58"/>
      <c r="OOK6" s="58"/>
      <c r="OOM6" s="58"/>
      <c r="OOO6" s="58"/>
      <c r="OOQ6" s="58"/>
      <c r="OOS6" s="58"/>
      <c r="OOU6" s="58"/>
      <c r="OOW6" s="58"/>
      <c r="OOY6" s="58"/>
      <c r="OPA6" s="58"/>
      <c r="OPC6" s="58"/>
      <c r="OPE6" s="58"/>
      <c r="OPG6" s="58"/>
      <c r="OPI6" s="58"/>
      <c r="OPK6" s="58"/>
      <c r="OPM6" s="58"/>
      <c r="OPO6" s="58"/>
      <c r="OPQ6" s="58"/>
      <c r="OPS6" s="58"/>
      <c r="OPU6" s="58"/>
      <c r="OPW6" s="58"/>
      <c r="OPY6" s="58"/>
      <c r="OQA6" s="58"/>
      <c r="OQC6" s="58"/>
      <c r="OQE6" s="58"/>
      <c r="OQG6" s="58"/>
      <c r="OQI6" s="58"/>
      <c r="OQK6" s="58"/>
      <c r="OQM6" s="58"/>
      <c r="OQO6" s="58"/>
      <c r="OQQ6" s="58"/>
      <c r="OQS6" s="58"/>
      <c r="OQU6" s="58"/>
      <c r="OQW6" s="58"/>
      <c r="OQY6" s="58"/>
      <c r="ORA6" s="58"/>
      <c r="ORC6" s="58"/>
      <c r="ORE6" s="58"/>
      <c r="ORG6" s="58"/>
      <c r="ORI6" s="58"/>
      <c r="ORK6" s="58"/>
      <c r="ORM6" s="58"/>
      <c r="ORO6" s="58"/>
      <c r="ORQ6" s="58"/>
      <c r="ORS6" s="58"/>
      <c r="ORU6" s="58"/>
      <c r="ORW6" s="58"/>
      <c r="ORY6" s="58"/>
      <c r="OSA6" s="58"/>
      <c r="OSC6" s="58"/>
      <c r="OSE6" s="58"/>
      <c r="OSG6" s="58"/>
      <c r="OSI6" s="58"/>
      <c r="OSK6" s="58"/>
      <c r="OSM6" s="58"/>
      <c r="OSO6" s="58"/>
      <c r="OSQ6" s="58"/>
      <c r="OSS6" s="58"/>
      <c r="OSU6" s="58"/>
      <c r="OSW6" s="58"/>
      <c r="OSY6" s="58"/>
      <c r="OTA6" s="58"/>
      <c r="OTC6" s="58"/>
      <c r="OTE6" s="58"/>
      <c r="OTG6" s="58"/>
      <c r="OTI6" s="58"/>
      <c r="OTK6" s="58"/>
      <c r="OTM6" s="58"/>
      <c r="OTO6" s="58"/>
      <c r="OTQ6" s="58"/>
      <c r="OTS6" s="58"/>
      <c r="OTU6" s="58"/>
      <c r="OTW6" s="58"/>
      <c r="OTY6" s="58"/>
      <c r="OUA6" s="58"/>
      <c r="OUC6" s="58"/>
      <c r="OUE6" s="58"/>
      <c r="OUG6" s="58"/>
      <c r="OUI6" s="58"/>
      <c r="OUK6" s="58"/>
      <c r="OUM6" s="58"/>
      <c r="OUO6" s="58"/>
      <c r="OUQ6" s="58"/>
      <c r="OUS6" s="58"/>
      <c r="OUU6" s="58"/>
      <c r="OUW6" s="58"/>
      <c r="OUY6" s="58"/>
      <c r="OVA6" s="58"/>
      <c r="OVC6" s="58"/>
      <c r="OVE6" s="58"/>
      <c r="OVG6" s="58"/>
      <c r="OVI6" s="58"/>
      <c r="OVK6" s="58"/>
      <c r="OVM6" s="58"/>
      <c r="OVO6" s="58"/>
      <c r="OVQ6" s="58"/>
      <c r="OVS6" s="58"/>
      <c r="OVU6" s="58"/>
      <c r="OVW6" s="58"/>
      <c r="OVY6" s="58"/>
      <c r="OWA6" s="58"/>
      <c r="OWC6" s="58"/>
      <c r="OWE6" s="58"/>
      <c r="OWG6" s="58"/>
      <c r="OWI6" s="58"/>
      <c r="OWK6" s="58"/>
      <c r="OWM6" s="58"/>
      <c r="OWO6" s="58"/>
      <c r="OWQ6" s="58"/>
      <c r="OWS6" s="58"/>
      <c r="OWU6" s="58"/>
      <c r="OWW6" s="58"/>
      <c r="OWY6" s="58"/>
      <c r="OXA6" s="58"/>
      <c r="OXC6" s="58"/>
      <c r="OXE6" s="58"/>
      <c r="OXG6" s="58"/>
      <c r="OXI6" s="58"/>
      <c r="OXK6" s="58"/>
      <c r="OXM6" s="58"/>
      <c r="OXO6" s="58"/>
      <c r="OXQ6" s="58"/>
      <c r="OXS6" s="58"/>
      <c r="OXU6" s="58"/>
      <c r="OXW6" s="58"/>
      <c r="OXY6" s="58"/>
      <c r="OYA6" s="58"/>
      <c r="OYC6" s="58"/>
      <c r="OYE6" s="58"/>
      <c r="OYG6" s="58"/>
      <c r="OYI6" s="58"/>
      <c r="OYK6" s="58"/>
      <c r="OYM6" s="58"/>
      <c r="OYO6" s="58"/>
      <c r="OYQ6" s="58"/>
      <c r="OYS6" s="58"/>
      <c r="OYU6" s="58"/>
      <c r="OYW6" s="58"/>
      <c r="OYY6" s="58"/>
      <c r="OZA6" s="58"/>
      <c r="OZC6" s="58"/>
      <c r="OZE6" s="58"/>
      <c r="OZG6" s="58"/>
      <c r="OZI6" s="58"/>
      <c r="OZK6" s="58"/>
      <c r="OZM6" s="58"/>
      <c r="OZO6" s="58"/>
      <c r="OZQ6" s="58"/>
      <c r="OZS6" s="58"/>
      <c r="OZU6" s="58"/>
      <c r="OZW6" s="58"/>
      <c r="OZY6" s="58"/>
      <c r="PAA6" s="58"/>
      <c r="PAC6" s="58"/>
      <c r="PAE6" s="58"/>
      <c r="PAG6" s="58"/>
      <c r="PAI6" s="58"/>
      <c r="PAK6" s="58"/>
      <c r="PAM6" s="58"/>
      <c r="PAO6" s="58"/>
      <c r="PAQ6" s="58"/>
      <c r="PAS6" s="58"/>
      <c r="PAU6" s="58"/>
      <c r="PAW6" s="58"/>
      <c r="PAY6" s="58"/>
      <c r="PBA6" s="58"/>
      <c r="PBC6" s="58"/>
      <c r="PBE6" s="58"/>
      <c r="PBG6" s="58"/>
      <c r="PBI6" s="58"/>
      <c r="PBK6" s="58"/>
      <c r="PBM6" s="58"/>
      <c r="PBO6" s="58"/>
      <c r="PBQ6" s="58"/>
      <c r="PBS6" s="58"/>
      <c r="PBU6" s="58"/>
      <c r="PBW6" s="58"/>
      <c r="PBY6" s="58"/>
      <c r="PCA6" s="58"/>
      <c r="PCC6" s="58"/>
      <c r="PCE6" s="58"/>
      <c r="PCG6" s="58"/>
      <c r="PCI6" s="58"/>
      <c r="PCK6" s="58"/>
      <c r="PCM6" s="58"/>
      <c r="PCO6" s="58"/>
      <c r="PCQ6" s="58"/>
      <c r="PCS6" s="58"/>
      <c r="PCU6" s="58"/>
      <c r="PCW6" s="58"/>
      <c r="PCY6" s="58"/>
      <c r="PDA6" s="58"/>
      <c r="PDC6" s="58"/>
      <c r="PDE6" s="58"/>
      <c r="PDG6" s="58"/>
      <c r="PDI6" s="58"/>
      <c r="PDK6" s="58"/>
      <c r="PDM6" s="58"/>
      <c r="PDO6" s="58"/>
      <c r="PDQ6" s="58"/>
      <c r="PDS6" s="58"/>
      <c r="PDU6" s="58"/>
      <c r="PDW6" s="58"/>
      <c r="PDY6" s="58"/>
      <c r="PEA6" s="58"/>
      <c r="PEC6" s="58"/>
      <c r="PEE6" s="58"/>
      <c r="PEG6" s="58"/>
      <c r="PEI6" s="58"/>
      <c r="PEK6" s="58"/>
      <c r="PEM6" s="58"/>
      <c r="PEO6" s="58"/>
      <c r="PEQ6" s="58"/>
      <c r="PES6" s="58"/>
      <c r="PEU6" s="58"/>
      <c r="PEW6" s="58"/>
      <c r="PEY6" s="58"/>
      <c r="PFA6" s="58"/>
      <c r="PFC6" s="58"/>
      <c r="PFE6" s="58"/>
      <c r="PFG6" s="58"/>
      <c r="PFI6" s="58"/>
      <c r="PFK6" s="58"/>
      <c r="PFM6" s="58"/>
      <c r="PFO6" s="58"/>
      <c r="PFQ6" s="58"/>
      <c r="PFS6" s="58"/>
      <c r="PFU6" s="58"/>
      <c r="PFW6" s="58"/>
      <c r="PFY6" s="58"/>
      <c r="PGA6" s="58"/>
      <c r="PGC6" s="58"/>
      <c r="PGE6" s="58"/>
      <c r="PGG6" s="58"/>
      <c r="PGI6" s="58"/>
      <c r="PGK6" s="58"/>
      <c r="PGM6" s="58"/>
      <c r="PGO6" s="58"/>
      <c r="PGQ6" s="58"/>
      <c r="PGS6" s="58"/>
      <c r="PGU6" s="58"/>
      <c r="PGW6" s="58"/>
      <c r="PGY6" s="58"/>
      <c r="PHA6" s="58"/>
      <c r="PHC6" s="58"/>
      <c r="PHE6" s="58"/>
      <c r="PHG6" s="58"/>
      <c r="PHI6" s="58"/>
      <c r="PHK6" s="58"/>
      <c r="PHM6" s="58"/>
      <c r="PHO6" s="58"/>
      <c r="PHQ6" s="58"/>
      <c r="PHS6" s="58"/>
      <c r="PHU6" s="58"/>
      <c r="PHW6" s="58"/>
      <c r="PHY6" s="58"/>
      <c r="PIA6" s="58"/>
      <c r="PIC6" s="58"/>
      <c r="PIE6" s="58"/>
      <c r="PIG6" s="58"/>
      <c r="PII6" s="58"/>
      <c r="PIK6" s="58"/>
      <c r="PIM6" s="58"/>
      <c r="PIO6" s="58"/>
      <c r="PIQ6" s="58"/>
      <c r="PIS6" s="58"/>
      <c r="PIU6" s="58"/>
      <c r="PIW6" s="58"/>
      <c r="PIY6" s="58"/>
      <c r="PJA6" s="58"/>
      <c r="PJC6" s="58"/>
      <c r="PJE6" s="58"/>
      <c r="PJG6" s="58"/>
      <c r="PJI6" s="58"/>
      <c r="PJK6" s="58"/>
      <c r="PJM6" s="58"/>
      <c r="PJO6" s="58"/>
      <c r="PJQ6" s="58"/>
      <c r="PJS6" s="58"/>
      <c r="PJU6" s="58"/>
      <c r="PJW6" s="58"/>
      <c r="PJY6" s="58"/>
      <c r="PKA6" s="58"/>
      <c r="PKC6" s="58"/>
      <c r="PKE6" s="58"/>
      <c r="PKG6" s="58"/>
      <c r="PKI6" s="58"/>
      <c r="PKK6" s="58"/>
      <c r="PKM6" s="58"/>
      <c r="PKO6" s="58"/>
      <c r="PKQ6" s="58"/>
      <c r="PKS6" s="58"/>
      <c r="PKU6" s="58"/>
      <c r="PKW6" s="58"/>
      <c r="PKY6" s="58"/>
      <c r="PLA6" s="58"/>
      <c r="PLC6" s="58"/>
      <c r="PLE6" s="58"/>
      <c r="PLG6" s="58"/>
      <c r="PLI6" s="58"/>
      <c r="PLK6" s="58"/>
      <c r="PLM6" s="58"/>
      <c r="PLO6" s="58"/>
      <c r="PLQ6" s="58"/>
      <c r="PLS6" s="58"/>
      <c r="PLU6" s="58"/>
      <c r="PLW6" s="58"/>
      <c r="PLY6" s="58"/>
      <c r="PMA6" s="58"/>
      <c r="PMC6" s="58"/>
      <c r="PME6" s="58"/>
      <c r="PMG6" s="58"/>
      <c r="PMI6" s="58"/>
      <c r="PMK6" s="58"/>
      <c r="PMM6" s="58"/>
      <c r="PMO6" s="58"/>
      <c r="PMQ6" s="58"/>
      <c r="PMS6" s="58"/>
      <c r="PMU6" s="58"/>
      <c r="PMW6" s="58"/>
      <c r="PMY6" s="58"/>
      <c r="PNA6" s="58"/>
      <c r="PNC6" s="58"/>
      <c r="PNE6" s="58"/>
      <c r="PNG6" s="58"/>
      <c r="PNI6" s="58"/>
      <c r="PNK6" s="58"/>
      <c r="PNM6" s="58"/>
      <c r="PNO6" s="58"/>
      <c r="PNQ6" s="58"/>
      <c r="PNS6" s="58"/>
      <c r="PNU6" s="58"/>
      <c r="PNW6" s="58"/>
      <c r="PNY6" s="58"/>
      <c r="POA6" s="58"/>
      <c r="POC6" s="58"/>
      <c r="POE6" s="58"/>
      <c r="POG6" s="58"/>
      <c r="POI6" s="58"/>
      <c r="POK6" s="58"/>
      <c r="POM6" s="58"/>
      <c r="POO6" s="58"/>
      <c r="POQ6" s="58"/>
      <c r="POS6" s="58"/>
      <c r="POU6" s="58"/>
      <c r="POW6" s="58"/>
      <c r="POY6" s="58"/>
      <c r="PPA6" s="58"/>
      <c r="PPC6" s="58"/>
      <c r="PPE6" s="58"/>
      <c r="PPG6" s="58"/>
      <c r="PPI6" s="58"/>
      <c r="PPK6" s="58"/>
      <c r="PPM6" s="58"/>
      <c r="PPO6" s="58"/>
      <c r="PPQ6" s="58"/>
      <c r="PPS6" s="58"/>
      <c r="PPU6" s="58"/>
      <c r="PPW6" s="58"/>
      <c r="PPY6" s="58"/>
      <c r="PQA6" s="58"/>
      <c r="PQC6" s="58"/>
      <c r="PQE6" s="58"/>
      <c r="PQG6" s="58"/>
      <c r="PQI6" s="58"/>
      <c r="PQK6" s="58"/>
      <c r="PQM6" s="58"/>
      <c r="PQO6" s="58"/>
      <c r="PQQ6" s="58"/>
      <c r="PQS6" s="58"/>
      <c r="PQU6" s="58"/>
      <c r="PQW6" s="58"/>
      <c r="PQY6" s="58"/>
      <c r="PRA6" s="58"/>
      <c r="PRC6" s="58"/>
      <c r="PRE6" s="58"/>
      <c r="PRG6" s="58"/>
      <c r="PRI6" s="58"/>
      <c r="PRK6" s="58"/>
      <c r="PRM6" s="58"/>
      <c r="PRO6" s="58"/>
      <c r="PRQ6" s="58"/>
      <c r="PRS6" s="58"/>
      <c r="PRU6" s="58"/>
      <c r="PRW6" s="58"/>
      <c r="PRY6" s="58"/>
      <c r="PSA6" s="58"/>
      <c r="PSC6" s="58"/>
      <c r="PSE6" s="58"/>
      <c r="PSG6" s="58"/>
      <c r="PSI6" s="58"/>
      <c r="PSK6" s="58"/>
      <c r="PSM6" s="58"/>
      <c r="PSO6" s="58"/>
      <c r="PSQ6" s="58"/>
      <c r="PSS6" s="58"/>
      <c r="PSU6" s="58"/>
      <c r="PSW6" s="58"/>
      <c r="PSY6" s="58"/>
      <c r="PTA6" s="58"/>
      <c r="PTC6" s="58"/>
      <c r="PTE6" s="58"/>
      <c r="PTG6" s="58"/>
      <c r="PTI6" s="58"/>
      <c r="PTK6" s="58"/>
      <c r="PTM6" s="58"/>
      <c r="PTO6" s="58"/>
      <c r="PTQ6" s="58"/>
      <c r="PTS6" s="58"/>
      <c r="PTU6" s="58"/>
      <c r="PTW6" s="58"/>
      <c r="PTY6" s="58"/>
      <c r="PUA6" s="58"/>
      <c r="PUC6" s="58"/>
      <c r="PUE6" s="58"/>
      <c r="PUG6" s="58"/>
      <c r="PUI6" s="58"/>
      <c r="PUK6" s="58"/>
      <c r="PUM6" s="58"/>
      <c r="PUO6" s="58"/>
      <c r="PUQ6" s="58"/>
      <c r="PUS6" s="58"/>
      <c r="PUU6" s="58"/>
      <c r="PUW6" s="58"/>
      <c r="PUY6" s="58"/>
      <c r="PVA6" s="58"/>
      <c r="PVC6" s="58"/>
      <c r="PVE6" s="58"/>
      <c r="PVG6" s="58"/>
      <c r="PVI6" s="58"/>
      <c r="PVK6" s="58"/>
      <c r="PVM6" s="58"/>
      <c r="PVO6" s="58"/>
      <c r="PVQ6" s="58"/>
      <c r="PVS6" s="58"/>
      <c r="PVU6" s="58"/>
      <c r="PVW6" s="58"/>
      <c r="PVY6" s="58"/>
      <c r="PWA6" s="58"/>
      <c r="PWC6" s="58"/>
      <c r="PWE6" s="58"/>
      <c r="PWG6" s="58"/>
      <c r="PWI6" s="58"/>
      <c r="PWK6" s="58"/>
      <c r="PWM6" s="58"/>
      <c r="PWO6" s="58"/>
      <c r="PWQ6" s="58"/>
      <c r="PWS6" s="58"/>
      <c r="PWU6" s="58"/>
      <c r="PWW6" s="58"/>
      <c r="PWY6" s="58"/>
      <c r="PXA6" s="58"/>
      <c r="PXC6" s="58"/>
      <c r="PXE6" s="58"/>
      <c r="PXG6" s="58"/>
      <c r="PXI6" s="58"/>
      <c r="PXK6" s="58"/>
      <c r="PXM6" s="58"/>
      <c r="PXO6" s="58"/>
      <c r="PXQ6" s="58"/>
      <c r="PXS6" s="58"/>
      <c r="PXU6" s="58"/>
      <c r="PXW6" s="58"/>
      <c r="PXY6" s="58"/>
      <c r="PYA6" s="58"/>
      <c r="PYC6" s="58"/>
      <c r="PYE6" s="58"/>
      <c r="PYG6" s="58"/>
      <c r="PYI6" s="58"/>
      <c r="PYK6" s="58"/>
      <c r="PYM6" s="58"/>
      <c r="PYO6" s="58"/>
      <c r="PYQ6" s="58"/>
      <c r="PYS6" s="58"/>
      <c r="PYU6" s="58"/>
      <c r="PYW6" s="58"/>
      <c r="PYY6" s="58"/>
      <c r="PZA6" s="58"/>
      <c r="PZC6" s="58"/>
      <c r="PZE6" s="58"/>
      <c r="PZG6" s="58"/>
      <c r="PZI6" s="58"/>
      <c r="PZK6" s="58"/>
      <c r="PZM6" s="58"/>
      <c r="PZO6" s="58"/>
      <c r="PZQ6" s="58"/>
      <c r="PZS6" s="58"/>
      <c r="PZU6" s="58"/>
      <c r="PZW6" s="58"/>
      <c r="PZY6" s="58"/>
      <c r="QAA6" s="58"/>
      <c r="QAC6" s="58"/>
      <c r="QAE6" s="58"/>
      <c r="QAG6" s="58"/>
      <c r="QAI6" s="58"/>
      <c r="QAK6" s="58"/>
      <c r="QAM6" s="58"/>
      <c r="QAO6" s="58"/>
      <c r="QAQ6" s="58"/>
      <c r="QAS6" s="58"/>
      <c r="QAU6" s="58"/>
      <c r="QAW6" s="58"/>
      <c r="QAY6" s="58"/>
      <c r="QBA6" s="58"/>
      <c r="QBC6" s="58"/>
      <c r="QBE6" s="58"/>
      <c r="QBG6" s="58"/>
      <c r="QBI6" s="58"/>
      <c r="QBK6" s="58"/>
      <c r="QBM6" s="58"/>
      <c r="QBO6" s="58"/>
      <c r="QBQ6" s="58"/>
      <c r="QBS6" s="58"/>
      <c r="QBU6" s="58"/>
      <c r="QBW6" s="58"/>
      <c r="QBY6" s="58"/>
      <c r="QCA6" s="58"/>
      <c r="QCC6" s="58"/>
      <c r="QCE6" s="58"/>
      <c r="QCG6" s="58"/>
      <c r="QCI6" s="58"/>
      <c r="QCK6" s="58"/>
      <c r="QCM6" s="58"/>
      <c r="QCO6" s="58"/>
      <c r="QCQ6" s="58"/>
      <c r="QCS6" s="58"/>
      <c r="QCU6" s="58"/>
      <c r="QCW6" s="58"/>
      <c r="QCY6" s="58"/>
      <c r="QDA6" s="58"/>
      <c r="QDC6" s="58"/>
      <c r="QDE6" s="58"/>
      <c r="QDG6" s="58"/>
      <c r="QDI6" s="58"/>
      <c r="QDK6" s="58"/>
      <c r="QDM6" s="58"/>
      <c r="QDO6" s="58"/>
      <c r="QDQ6" s="58"/>
      <c r="QDS6" s="58"/>
      <c r="QDU6" s="58"/>
      <c r="QDW6" s="58"/>
      <c r="QDY6" s="58"/>
      <c r="QEA6" s="58"/>
      <c r="QEC6" s="58"/>
      <c r="QEE6" s="58"/>
      <c r="QEG6" s="58"/>
      <c r="QEI6" s="58"/>
      <c r="QEK6" s="58"/>
      <c r="QEM6" s="58"/>
      <c r="QEO6" s="58"/>
      <c r="QEQ6" s="58"/>
      <c r="QES6" s="58"/>
      <c r="QEU6" s="58"/>
      <c r="QEW6" s="58"/>
      <c r="QEY6" s="58"/>
      <c r="QFA6" s="58"/>
      <c r="QFC6" s="58"/>
      <c r="QFE6" s="58"/>
      <c r="QFG6" s="58"/>
      <c r="QFI6" s="58"/>
      <c r="QFK6" s="58"/>
      <c r="QFM6" s="58"/>
      <c r="QFO6" s="58"/>
      <c r="QFQ6" s="58"/>
      <c r="QFS6" s="58"/>
      <c r="QFU6" s="58"/>
      <c r="QFW6" s="58"/>
      <c r="QFY6" s="58"/>
      <c r="QGA6" s="58"/>
      <c r="QGC6" s="58"/>
      <c r="QGE6" s="58"/>
      <c r="QGG6" s="58"/>
      <c r="QGI6" s="58"/>
      <c r="QGK6" s="58"/>
      <c r="QGM6" s="58"/>
      <c r="QGO6" s="58"/>
      <c r="QGQ6" s="58"/>
      <c r="QGS6" s="58"/>
      <c r="QGU6" s="58"/>
      <c r="QGW6" s="58"/>
      <c r="QGY6" s="58"/>
      <c r="QHA6" s="58"/>
      <c r="QHC6" s="58"/>
      <c r="QHE6" s="58"/>
      <c r="QHG6" s="58"/>
      <c r="QHI6" s="58"/>
      <c r="QHK6" s="58"/>
      <c r="QHM6" s="58"/>
      <c r="QHO6" s="58"/>
      <c r="QHQ6" s="58"/>
      <c r="QHS6" s="58"/>
      <c r="QHU6" s="58"/>
      <c r="QHW6" s="58"/>
      <c r="QHY6" s="58"/>
      <c r="QIA6" s="58"/>
      <c r="QIC6" s="58"/>
      <c r="QIE6" s="58"/>
      <c r="QIG6" s="58"/>
      <c r="QII6" s="58"/>
      <c r="QIK6" s="58"/>
      <c r="QIM6" s="58"/>
      <c r="QIO6" s="58"/>
      <c r="QIQ6" s="58"/>
      <c r="QIS6" s="58"/>
      <c r="QIU6" s="58"/>
      <c r="QIW6" s="58"/>
      <c r="QIY6" s="58"/>
      <c r="QJA6" s="58"/>
      <c r="QJC6" s="58"/>
      <c r="QJE6" s="58"/>
      <c r="QJG6" s="58"/>
      <c r="QJI6" s="58"/>
      <c r="QJK6" s="58"/>
      <c r="QJM6" s="58"/>
      <c r="QJO6" s="58"/>
      <c r="QJQ6" s="58"/>
      <c r="QJS6" s="58"/>
      <c r="QJU6" s="58"/>
      <c r="QJW6" s="58"/>
      <c r="QJY6" s="58"/>
      <c r="QKA6" s="58"/>
      <c r="QKC6" s="58"/>
      <c r="QKE6" s="58"/>
      <c r="QKG6" s="58"/>
      <c r="QKI6" s="58"/>
      <c r="QKK6" s="58"/>
      <c r="QKM6" s="58"/>
      <c r="QKO6" s="58"/>
      <c r="QKQ6" s="58"/>
      <c r="QKS6" s="58"/>
      <c r="QKU6" s="58"/>
      <c r="QKW6" s="58"/>
      <c r="QKY6" s="58"/>
      <c r="QLA6" s="58"/>
      <c r="QLC6" s="58"/>
      <c r="QLE6" s="58"/>
      <c r="QLG6" s="58"/>
      <c r="QLI6" s="58"/>
      <c r="QLK6" s="58"/>
      <c r="QLM6" s="58"/>
      <c r="QLO6" s="58"/>
      <c r="QLQ6" s="58"/>
      <c r="QLS6" s="58"/>
      <c r="QLU6" s="58"/>
      <c r="QLW6" s="58"/>
      <c r="QLY6" s="58"/>
      <c r="QMA6" s="58"/>
      <c r="QMC6" s="58"/>
      <c r="QME6" s="58"/>
      <c r="QMG6" s="58"/>
      <c r="QMI6" s="58"/>
      <c r="QMK6" s="58"/>
      <c r="QMM6" s="58"/>
      <c r="QMO6" s="58"/>
      <c r="QMQ6" s="58"/>
      <c r="QMS6" s="58"/>
      <c r="QMU6" s="58"/>
      <c r="QMW6" s="58"/>
      <c r="QMY6" s="58"/>
      <c r="QNA6" s="58"/>
      <c r="QNC6" s="58"/>
      <c r="QNE6" s="58"/>
      <c r="QNG6" s="58"/>
      <c r="QNI6" s="58"/>
      <c r="QNK6" s="58"/>
      <c r="QNM6" s="58"/>
      <c r="QNO6" s="58"/>
      <c r="QNQ6" s="58"/>
      <c r="QNS6" s="58"/>
      <c r="QNU6" s="58"/>
      <c r="QNW6" s="58"/>
      <c r="QNY6" s="58"/>
      <c r="QOA6" s="58"/>
      <c r="QOC6" s="58"/>
      <c r="QOE6" s="58"/>
      <c r="QOG6" s="58"/>
      <c r="QOI6" s="58"/>
      <c r="QOK6" s="58"/>
      <c r="QOM6" s="58"/>
      <c r="QOO6" s="58"/>
      <c r="QOQ6" s="58"/>
      <c r="QOS6" s="58"/>
      <c r="QOU6" s="58"/>
      <c r="QOW6" s="58"/>
      <c r="QOY6" s="58"/>
      <c r="QPA6" s="58"/>
      <c r="QPC6" s="58"/>
      <c r="QPE6" s="58"/>
      <c r="QPG6" s="58"/>
      <c r="QPI6" s="58"/>
      <c r="QPK6" s="58"/>
      <c r="QPM6" s="58"/>
      <c r="QPO6" s="58"/>
      <c r="QPQ6" s="58"/>
      <c r="QPS6" s="58"/>
      <c r="QPU6" s="58"/>
      <c r="QPW6" s="58"/>
      <c r="QPY6" s="58"/>
      <c r="QQA6" s="58"/>
      <c r="QQC6" s="58"/>
      <c r="QQE6" s="58"/>
      <c r="QQG6" s="58"/>
      <c r="QQI6" s="58"/>
      <c r="QQK6" s="58"/>
      <c r="QQM6" s="58"/>
      <c r="QQO6" s="58"/>
      <c r="QQQ6" s="58"/>
      <c r="QQS6" s="58"/>
      <c r="QQU6" s="58"/>
      <c r="QQW6" s="58"/>
      <c r="QQY6" s="58"/>
      <c r="QRA6" s="58"/>
      <c r="QRC6" s="58"/>
      <c r="QRE6" s="58"/>
      <c r="QRG6" s="58"/>
      <c r="QRI6" s="58"/>
      <c r="QRK6" s="58"/>
      <c r="QRM6" s="58"/>
      <c r="QRO6" s="58"/>
      <c r="QRQ6" s="58"/>
      <c r="QRS6" s="58"/>
      <c r="QRU6" s="58"/>
      <c r="QRW6" s="58"/>
      <c r="QRY6" s="58"/>
      <c r="QSA6" s="58"/>
      <c r="QSC6" s="58"/>
      <c r="QSE6" s="58"/>
      <c r="QSG6" s="58"/>
      <c r="QSI6" s="58"/>
      <c r="QSK6" s="58"/>
      <c r="QSM6" s="58"/>
      <c r="QSO6" s="58"/>
      <c r="QSQ6" s="58"/>
      <c r="QSS6" s="58"/>
      <c r="QSU6" s="58"/>
      <c r="QSW6" s="58"/>
      <c r="QSY6" s="58"/>
      <c r="QTA6" s="58"/>
      <c r="QTC6" s="58"/>
      <c r="QTE6" s="58"/>
      <c r="QTG6" s="58"/>
      <c r="QTI6" s="58"/>
      <c r="QTK6" s="58"/>
      <c r="QTM6" s="58"/>
      <c r="QTO6" s="58"/>
      <c r="QTQ6" s="58"/>
      <c r="QTS6" s="58"/>
      <c r="QTU6" s="58"/>
      <c r="QTW6" s="58"/>
      <c r="QTY6" s="58"/>
      <c r="QUA6" s="58"/>
      <c r="QUC6" s="58"/>
      <c r="QUE6" s="58"/>
      <c r="QUG6" s="58"/>
      <c r="QUI6" s="58"/>
      <c r="QUK6" s="58"/>
      <c r="QUM6" s="58"/>
      <c r="QUO6" s="58"/>
      <c r="QUQ6" s="58"/>
      <c r="QUS6" s="58"/>
      <c r="QUU6" s="58"/>
      <c r="QUW6" s="58"/>
      <c r="QUY6" s="58"/>
      <c r="QVA6" s="58"/>
      <c r="QVC6" s="58"/>
      <c r="QVE6" s="58"/>
      <c r="QVG6" s="58"/>
      <c r="QVI6" s="58"/>
      <c r="QVK6" s="58"/>
      <c r="QVM6" s="58"/>
      <c r="QVO6" s="58"/>
      <c r="QVQ6" s="58"/>
      <c r="QVS6" s="58"/>
      <c r="QVU6" s="58"/>
      <c r="QVW6" s="58"/>
      <c r="QVY6" s="58"/>
      <c r="QWA6" s="58"/>
      <c r="QWC6" s="58"/>
      <c r="QWE6" s="58"/>
      <c r="QWG6" s="58"/>
      <c r="QWI6" s="58"/>
      <c r="QWK6" s="58"/>
      <c r="QWM6" s="58"/>
      <c r="QWO6" s="58"/>
      <c r="QWQ6" s="58"/>
      <c r="QWS6" s="58"/>
      <c r="QWU6" s="58"/>
      <c r="QWW6" s="58"/>
      <c r="QWY6" s="58"/>
      <c r="QXA6" s="58"/>
      <c r="QXC6" s="58"/>
      <c r="QXE6" s="58"/>
      <c r="QXG6" s="58"/>
      <c r="QXI6" s="58"/>
      <c r="QXK6" s="58"/>
      <c r="QXM6" s="58"/>
      <c r="QXO6" s="58"/>
      <c r="QXQ6" s="58"/>
      <c r="QXS6" s="58"/>
      <c r="QXU6" s="58"/>
      <c r="QXW6" s="58"/>
      <c r="QXY6" s="58"/>
      <c r="QYA6" s="58"/>
      <c r="QYC6" s="58"/>
      <c r="QYE6" s="58"/>
      <c r="QYG6" s="58"/>
      <c r="QYI6" s="58"/>
      <c r="QYK6" s="58"/>
      <c r="QYM6" s="58"/>
      <c r="QYO6" s="58"/>
      <c r="QYQ6" s="58"/>
      <c r="QYS6" s="58"/>
      <c r="QYU6" s="58"/>
      <c r="QYW6" s="58"/>
      <c r="QYY6" s="58"/>
      <c r="QZA6" s="58"/>
      <c r="QZC6" s="58"/>
      <c r="QZE6" s="58"/>
      <c r="QZG6" s="58"/>
      <c r="QZI6" s="58"/>
      <c r="QZK6" s="58"/>
      <c r="QZM6" s="58"/>
      <c r="QZO6" s="58"/>
      <c r="QZQ6" s="58"/>
      <c r="QZS6" s="58"/>
      <c r="QZU6" s="58"/>
      <c r="QZW6" s="58"/>
      <c r="QZY6" s="58"/>
      <c r="RAA6" s="58"/>
      <c r="RAC6" s="58"/>
      <c r="RAE6" s="58"/>
      <c r="RAG6" s="58"/>
      <c r="RAI6" s="58"/>
      <c r="RAK6" s="58"/>
      <c r="RAM6" s="58"/>
      <c r="RAO6" s="58"/>
      <c r="RAQ6" s="58"/>
      <c r="RAS6" s="58"/>
      <c r="RAU6" s="58"/>
      <c r="RAW6" s="58"/>
      <c r="RAY6" s="58"/>
      <c r="RBA6" s="58"/>
      <c r="RBC6" s="58"/>
      <c r="RBE6" s="58"/>
      <c r="RBG6" s="58"/>
      <c r="RBI6" s="58"/>
      <c r="RBK6" s="58"/>
      <c r="RBM6" s="58"/>
      <c r="RBO6" s="58"/>
      <c r="RBQ6" s="58"/>
      <c r="RBS6" s="58"/>
      <c r="RBU6" s="58"/>
      <c r="RBW6" s="58"/>
      <c r="RBY6" s="58"/>
      <c r="RCA6" s="58"/>
      <c r="RCC6" s="58"/>
      <c r="RCE6" s="58"/>
      <c r="RCG6" s="58"/>
      <c r="RCI6" s="58"/>
      <c r="RCK6" s="58"/>
      <c r="RCM6" s="58"/>
      <c r="RCO6" s="58"/>
      <c r="RCQ6" s="58"/>
      <c r="RCS6" s="58"/>
      <c r="RCU6" s="58"/>
      <c r="RCW6" s="58"/>
      <c r="RCY6" s="58"/>
      <c r="RDA6" s="58"/>
      <c r="RDC6" s="58"/>
      <c r="RDE6" s="58"/>
      <c r="RDG6" s="58"/>
      <c r="RDI6" s="58"/>
      <c r="RDK6" s="58"/>
      <c r="RDM6" s="58"/>
      <c r="RDO6" s="58"/>
      <c r="RDQ6" s="58"/>
      <c r="RDS6" s="58"/>
      <c r="RDU6" s="58"/>
      <c r="RDW6" s="58"/>
      <c r="RDY6" s="58"/>
      <c r="REA6" s="58"/>
      <c r="REC6" s="58"/>
      <c r="REE6" s="58"/>
      <c r="REG6" s="58"/>
      <c r="REI6" s="58"/>
      <c r="REK6" s="58"/>
      <c r="REM6" s="58"/>
      <c r="REO6" s="58"/>
      <c r="REQ6" s="58"/>
      <c r="RES6" s="58"/>
      <c r="REU6" s="58"/>
      <c r="REW6" s="58"/>
      <c r="REY6" s="58"/>
      <c r="RFA6" s="58"/>
      <c r="RFC6" s="58"/>
      <c r="RFE6" s="58"/>
      <c r="RFG6" s="58"/>
      <c r="RFI6" s="58"/>
      <c r="RFK6" s="58"/>
      <c r="RFM6" s="58"/>
      <c r="RFO6" s="58"/>
      <c r="RFQ6" s="58"/>
      <c r="RFS6" s="58"/>
      <c r="RFU6" s="58"/>
      <c r="RFW6" s="58"/>
      <c r="RFY6" s="58"/>
      <c r="RGA6" s="58"/>
      <c r="RGC6" s="58"/>
      <c r="RGE6" s="58"/>
      <c r="RGG6" s="58"/>
      <c r="RGI6" s="58"/>
      <c r="RGK6" s="58"/>
      <c r="RGM6" s="58"/>
      <c r="RGO6" s="58"/>
      <c r="RGQ6" s="58"/>
      <c r="RGS6" s="58"/>
      <c r="RGU6" s="58"/>
      <c r="RGW6" s="58"/>
      <c r="RGY6" s="58"/>
      <c r="RHA6" s="58"/>
      <c r="RHC6" s="58"/>
      <c r="RHE6" s="58"/>
      <c r="RHG6" s="58"/>
      <c r="RHI6" s="58"/>
      <c r="RHK6" s="58"/>
      <c r="RHM6" s="58"/>
      <c r="RHO6" s="58"/>
      <c r="RHQ6" s="58"/>
      <c r="RHS6" s="58"/>
      <c r="RHU6" s="58"/>
      <c r="RHW6" s="58"/>
      <c r="RHY6" s="58"/>
      <c r="RIA6" s="58"/>
      <c r="RIC6" s="58"/>
      <c r="RIE6" s="58"/>
      <c r="RIG6" s="58"/>
      <c r="RII6" s="58"/>
      <c r="RIK6" s="58"/>
      <c r="RIM6" s="58"/>
      <c r="RIO6" s="58"/>
      <c r="RIQ6" s="58"/>
      <c r="RIS6" s="58"/>
      <c r="RIU6" s="58"/>
      <c r="RIW6" s="58"/>
      <c r="RIY6" s="58"/>
      <c r="RJA6" s="58"/>
      <c r="RJC6" s="58"/>
      <c r="RJE6" s="58"/>
      <c r="RJG6" s="58"/>
      <c r="RJI6" s="58"/>
      <c r="RJK6" s="58"/>
      <c r="RJM6" s="58"/>
      <c r="RJO6" s="58"/>
      <c r="RJQ6" s="58"/>
      <c r="RJS6" s="58"/>
      <c r="RJU6" s="58"/>
      <c r="RJW6" s="58"/>
      <c r="RJY6" s="58"/>
      <c r="RKA6" s="58"/>
      <c r="RKC6" s="58"/>
      <c r="RKE6" s="58"/>
      <c r="RKG6" s="58"/>
      <c r="RKI6" s="58"/>
      <c r="RKK6" s="58"/>
      <c r="RKM6" s="58"/>
      <c r="RKO6" s="58"/>
      <c r="RKQ6" s="58"/>
      <c r="RKS6" s="58"/>
      <c r="RKU6" s="58"/>
      <c r="RKW6" s="58"/>
      <c r="RKY6" s="58"/>
      <c r="RLA6" s="58"/>
      <c r="RLC6" s="58"/>
      <c r="RLE6" s="58"/>
      <c r="RLG6" s="58"/>
      <c r="RLI6" s="58"/>
      <c r="RLK6" s="58"/>
      <c r="RLM6" s="58"/>
      <c r="RLO6" s="58"/>
      <c r="RLQ6" s="58"/>
      <c r="RLS6" s="58"/>
      <c r="RLU6" s="58"/>
      <c r="RLW6" s="58"/>
      <c r="RLY6" s="58"/>
      <c r="RMA6" s="58"/>
      <c r="RMC6" s="58"/>
      <c r="RME6" s="58"/>
      <c r="RMG6" s="58"/>
      <c r="RMI6" s="58"/>
      <c r="RMK6" s="58"/>
      <c r="RMM6" s="58"/>
      <c r="RMO6" s="58"/>
      <c r="RMQ6" s="58"/>
      <c r="RMS6" s="58"/>
      <c r="RMU6" s="58"/>
      <c r="RMW6" s="58"/>
      <c r="RMY6" s="58"/>
      <c r="RNA6" s="58"/>
      <c r="RNC6" s="58"/>
      <c r="RNE6" s="58"/>
      <c r="RNG6" s="58"/>
      <c r="RNI6" s="58"/>
      <c r="RNK6" s="58"/>
      <c r="RNM6" s="58"/>
      <c r="RNO6" s="58"/>
      <c r="RNQ6" s="58"/>
      <c r="RNS6" s="58"/>
      <c r="RNU6" s="58"/>
      <c r="RNW6" s="58"/>
      <c r="RNY6" s="58"/>
      <c r="ROA6" s="58"/>
      <c r="ROC6" s="58"/>
      <c r="ROE6" s="58"/>
      <c r="ROG6" s="58"/>
      <c r="ROI6" s="58"/>
      <c r="ROK6" s="58"/>
      <c r="ROM6" s="58"/>
      <c r="ROO6" s="58"/>
      <c r="ROQ6" s="58"/>
      <c r="ROS6" s="58"/>
      <c r="ROU6" s="58"/>
      <c r="ROW6" s="58"/>
      <c r="ROY6" s="58"/>
      <c r="RPA6" s="58"/>
      <c r="RPC6" s="58"/>
      <c r="RPE6" s="58"/>
      <c r="RPG6" s="58"/>
      <c r="RPI6" s="58"/>
      <c r="RPK6" s="58"/>
      <c r="RPM6" s="58"/>
      <c r="RPO6" s="58"/>
      <c r="RPQ6" s="58"/>
      <c r="RPS6" s="58"/>
      <c r="RPU6" s="58"/>
      <c r="RPW6" s="58"/>
      <c r="RPY6" s="58"/>
      <c r="RQA6" s="58"/>
      <c r="RQC6" s="58"/>
      <c r="RQE6" s="58"/>
      <c r="RQG6" s="58"/>
      <c r="RQI6" s="58"/>
      <c r="RQK6" s="58"/>
      <c r="RQM6" s="58"/>
      <c r="RQO6" s="58"/>
      <c r="RQQ6" s="58"/>
      <c r="RQS6" s="58"/>
      <c r="RQU6" s="58"/>
      <c r="RQW6" s="58"/>
      <c r="RQY6" s="58"/>
      <c r="RRA6" s="58"/>
      <c r="RRC6" s="58"/>
      <c r="RRE6" s="58"/>
      <c r="RRG6" s="58"/>
      <c r="RRI6" s="58"/>
      <c r="RRK6" s="58"/>
      <c r="RRM6" s="58"/>
      <c r="RRO6" s="58"/>
      <c r="RRQ6" s="58"/>
      <c r="RRS6" s="58"/>
      <c r="RRU6" s="58"/>
      <c r="RRW6" s="58"/>
      <c r="RRY6" s="58"/>
      <c r="RSA6" s="58"/>
      <c r="RSC6" s="58"/>
      <c r="RSE6" s="58"/>
      <c r="RSG6" s="58"/>
      <c r="RSI6" s="58"/>
      <c r="RSK6" s="58"/>
      <c r="RSM6" s="58"/>
      <c r="RSO6" s="58"/>
      <c r="RSQ6" s="58"/>
      <c r="RSS6" s="58"/>
      <c r="RSU6" s="58"/>
      <c r="RSW6" s="58"/>
      <c r="RSY6" s="58"/>
      <c r="RTA6" s="58"/>
      <c r="RTC6" s="58"/>
      <c r="RTE6" s="58"/>
      <c r="RTG6" s="58"/>
      <c r="RTI6" s="58"/>
      <c r="RTK6" s="58"/>
      <c r="RTM6" s="58"/>
      <c r="RTO6" s="58"/>
      <c r="RTQ6" s="58"/>
      <c r="RTS6" s="58"/>
      <c r="RTU6" s="58"/>
      <c r="RTW6" s="58"/>
      <c r="RTY6" s="58"/>
      <c r="RUA6" s="58"/>
      <c r="RUC6" s="58"/>
      <c r="RUE6" s="58"/>
      <c r="RUG6" s="58"/>
      <c r="RUI6" s="58"/>
      <c r="RUK6" s="58"/>
      <c r="RUM6" s="58"/>
      <c r="RUO6" s="58"/>
      <c r="RUQ6" s="58"/>
      <c r="RUS6" s="58"/>
      <c r="RUU6" s="58"/>
      <c r="RUW6" s="58"/>
      <c r="RUY6" s="58"/>
      <c r="RVA6" s="58"/>
      <c r="RVC6" s="58"/>
      <c r="RVE6" s="58"/>
      <c r="RVG6" s="58"/>
      <c r="RVI6" s="58"/>
      <c r="RVK6" s="58"/>
      <c r="RVM6" s="58"/>
      <c r="RVO6" s="58"/>
      <c r="RVQ6" s="58"/>
      <c r="RVS6" s="58"/>
      <c r="RVU6" s="58"/>
      <c r="RVW6" s="58"/>
      <c r="RVY6" s="58"/>
      <c r="RWA6" s="58"/>
      <c r="RWC6" s="58"/>
      <c r="RWE6" s="58"/>
      <c r="RWG6" s="58"/>
      <c r="RWI6" s="58"/>
      <c r="RWK6" s="58"/>
      <c r="RWM6" s="58"/>
      <c r="RWO6" s="58"/>
      <c r="RWQ6" s="58"/>
      <c r="RWS6" s="58"/>
      <c r="RWU6" s="58"/>
      <c r="RWW6" s="58"/>
      <c r="RWY6" s="58"/>
      <c r="RXA6" s="58"/>
      <c r="RXC6" s="58"/>
      <c r="RXE6" s="58"/>
      <c r="RXG6" s="58"/>
      <c r="RXI6" s="58"/>
      <c r="RXK6" s="58"/>
      <c r="RXM6" s="58"/>
      <c r="RXO6" s="58"/>
      <c r="RXQ6" s="58"/>
      <c r="RXS6" s="58"/>
      <c r="RXU6" s="58"/>
      <c r="RXW6" s="58"/>
      <c r="RXY6" s="58"/>
      <c r="RYA6" s="58"/>
      <c r="RYC6" s="58"/>
      <c r="RYE6" s="58"/>
      <c r="RYG6" s="58"/>
      <c r="RYI6" s="58"/>
      <c r="RYK6" s="58"/>
      <c r="RYM6" s="58"/>
      <c r="RYO6" s="58"/>
      <c r="RYQ6" s="58"/>
      <c r="RYS6" s="58"/>
      <c r="RYU6" s="58"/>
      <c r="RYW6" s="58"/>
      <c r="RYY6" s="58"/>
      <c r="RZA6" s="58"/>
      <c r="RZC6" s="58"/>
      <c r="RZE6" s="58"/>
      <c r="RZG6" s="58"/>
      <c r="RZI6" s="58"/>
      <c r="RZK6" s="58"/>
      <c r="RZM6" s="58"/>
      <c r="RZO6" s="58"/>
      <c r="RZQ6" s="58"/>
      <c r="RZS6" s="58"/>
      <c r="RZU6" s="58"/>
      <c r="RZW6" s="58"/>
      <c r="RZY6" s="58"/>
      <c r="SAA6" s="58"/>
      <c r="SAC6" s="58"/>
      <c r="SAE6" s="58"/>
      <c r="SAG6" s="58"/>
      <c r="SAI6" s="58"/>
      <c r="SAK6" s="58"/>
      <c r="SAM6" s="58"/>
      <c r="SAO6" s="58"/>
      <c r="SAQ6" s="58"/>
      <c r="SAS6" s="58"/>
      <c r="SAU6" s="58"/>
      <c r="SAW6" s="58"/>
      <c r="SAY6" s="58"/>
      <c r="SBA6" s="58"/>
      <c r="SBC6" s="58"/>
      <c r="SBE6" s="58"/>
      <c r="SBG6" s="58"/>
      <c r="SBI6" s="58"/>
      <c r="SBK6" s="58"/>
      <c r="SBM6" s="58"/>
      <c r="SBO6" s="58"/>
      <c r="SBQ6" s="58"/>
      <c r="SBS6" s="58"/>
      <c r="SBU6" s="58"/>
      <c r="SBW6" s="58"/>
      <c r="SBY6" s="58"/>
      <c r="SCA6" s="58"/>
      <c r="SCC6" s="58"/>
      <c r="SCE6" s="58"/>
      <c r="SCG6" s="58"/>
      <c r="SCI6" s="58"/>
      <c r="SCK6" s="58"/>
      <c r="SCM6" s="58"/>
      <c r="SCO6" s="58"/>
      <c r="SCQ6" s="58"/>
      <c r="SCS6" s="58"/>
      <c r="SCU6" s="58"/>
      <c r="SCW6" s="58"/>
      <c r="SCY6" s="58"/>
      <c r="SDA6" s="58"/>
      <c r="SDC6" s="58"/>
      <c r="SDE6" s="58"/>
      <c r="SDG6" s="58"/>
      <c r="SDI6" s="58"/>
      <c r="SDK6" s="58"/>
      <c r="SDM6" s="58"/>
      <c r="SDO6" s="58"/>
      <c r="SDQ6" s="58"/>
      <c r="SDS6" s="58"/>
      <c r="SDU6" s="58"/>
      <c r="SDW6" s="58"/>
      <c r="SDY6" s="58"/>
      <c r="SEA6" s="58"/>
      <c r="SEC6" s="58"/>
      <c r="SEE6" s="58"/>
      <c r="SEG6" s="58"/>
      <c r="SEI6" s="58"/>
      <c r="SEK6" s="58"/>
      <c r="SEM6" s="58"/>
      <c r="SEO6" s="58"/>
      <c r="SEQ6" s="58"/>
      <c r="SES6" s="58"/>
      <c r="SEU6" s="58"/>
      <c r="SEW6" s="58"/>
      <c r="SEY6" s="58"/>
      <c r="SFA6" s="58"/>
      <c r="SFC6" s="58"/>
      <c r="SFE6" s="58"/>
      <c r="SFG6" s="58"/>
      <c r="SFI6" s="58"/>
      <c r="SFK6" s="58"/>
      <c r="SFM6" s="58"/>
      <c r="SFO6" s="58"/>
      <c r="SFQ6" s="58"/>
      <c r="SFS6" s="58"/>
      <c r="SFU6" s="58"/>
      <c r="SFW6" s="58"/>
      <c r="SFY6" s="58"/>
      <c r="SGA6" s="58"/>
      <c r="SGC6" s="58"/>
      <c r="SGE6" s="58"/>
      <c r="SGG6" s="58"/>
      <c r="SGI6" s="58"/>
      <c r="SGK6" s="58"/>
      <c r="SGM6" s="58"/>
      <c r="SGO6" s="58"/>
      <c r="SGQ6" s="58"/>
      <c r="SGS6" s="58"/>
      <c r="SGU6" s="58"/>
      <c r="SGW6" s="58"/>
      <c r="SGY6" s="58"/>
      <c r="SHA6" s="58"/>
      <c r="SHC6" s="58"/>
      <c r="SHE6" s="58"/>
      <c r="SHG6" s="58"/>
      <c r="SHI6" s="58"/>
      <c r="SHK6" s="58"/>
      <c r="SHM6" s="58"/>
      <c r="SHO6" s="58"/>
      <c r="SHQ6" s="58"/>
      <c r="SHS6" s="58"/>
      <c r="SHU6" s="58"/>
      <c r="SHW6" s="58"/>
      <c r="SHY6" s="58"/>
      <c r="SIA6" s="58"/>
      <c r="SIC6" s="58"/>
      <c r="SIE6" s="58"/>
      <c r="SIG6" s="58"/>
      <c r="SII6" s="58"/>
      <c r="SIK6" s="58"/>
      <c r="SIM6" s="58"/>
      <c r="SIO6" s="58"/>
      <c r="SIQ6" s="58"/>
      <c r="SIS6" s="58"/>
      <c r="SIU6" s="58"/>
      <c r="SIW6" s="58"/>
      <c r="SIY6" s="58"/>
      <c r="SJA6" s="58"/>
      <c r="SJC6" s="58"/>
      <c r="SJE6" s="58"/>
      <c r="SJG6" s="58"/>
      <c r="SJI6" s="58"/>
      <c r="SJK6" s="58"/>
      <c r="SJM6" s="58"/>
      <c r="SJO6" s="58"/>
      <c r="SJQ6" s="58"/>
      <c r="SJS6" s="58"/>
      <c r="SJU6" s="58"/>
      <c r="SJW6" s="58"/>
      <c r="SJY6" s="58"/>
      <c r="SKA6" s="58"/>
      <c r="SKC6" s="58"/>
      <c r="SKE6" s="58"/>
      <c r="SKG6" s="58"/>
      <c r="SKI6" s="58"/>
      <c r="SKK6" s="58"/>
      <c r="SKM6" s="58"/>
      <c r="SKO6" s="58"/>
      <c r="SKQ6" s="58"/>
      <c r="SKS6" s="58"/>
      <c r="SKU6" s="58"/>
      <c r="SKW6" s="58"/>
      <c r="SKY6" s="58"/>
      <c r="SLA6" s="58"/>
      <c r="SLC6" s="58"/>
      <c r="SLE6" s="58"/>
      <c r="SLG6" s="58"/>
      <c r="SLI6" s="58"/>
      <c r="SLK6" s="58"/>
      <c r="SLM6" s="58"/>
      <c r="SLO6" s="58"/>
      <c r="SLQ6" s="58"/>
      <c r="SLS6" s="58"/>
      <c r="SLU6" s="58"/>
      <c r="SLW6" s="58"/>
      <c r="SLY6" s="58"/>
      <c r="SMA6" s="58"/>
      <c r="SMC6" s="58"/>
      <c r="SME6" s="58"/>
      <c r="SMG6" s="58"/>
      <c r="SMI6" s="58"/>
      <c r="SMK6" s="58"/>
      <c r="SMM6" s="58"/>
      <c r="SMO6" s="58"/>
      <c r="SMQ6" s="58"/>
      <c r="SMS6" s="58"/>
      <c r="SMU6" s="58"/>
      <c r="SMW6" s="58"/>
      <c r="SMY6" s="58"/>
      <c r="SNA6" s="58"/>
      <c r="SNC6" s="58"/>
      <c r="SNE6" s="58"/>
      <c r="SNG6" s="58"/>
      <c r="SNI6" s="58"/>
      <c r="SNK6" s="58"/>
      <c r="SNM6" s="58"/>
      <c r="SNO6" s="58"/>
      <c r="SNQ6" s="58"/>
      <c r="SNS6" s="58"/>
      <c r="SNU6" s="58"/>
      <c r="SNW6" s="58"/>
      <c r="SNY6" s="58"/>
      <c r="SOA6" s="58"/>
      <c r="SOC6" s="58"/>
      <c r="SOE6" s="58"/>
      <c r="SOG6" s="58"/>
      <c r="SOI6" s="58"/>
      <c r="SOK6" s="58"/>
      <c r="SOM6" s="58"/>
      <c r="SOO6" s="58"/>
      <c r="SOQ6" s="58"/>
      <c r="SOS6" s="58"/>
      <c r="SOU6" s="58"/>
      <c r="SOW6" s="58"/>
      <c r="SOY6" s="58"/>
      <c r="SPA6" s="58"/>
      <c r="SPC6" s="58"/>
      <c r="SPE6" s="58"/>
      <c r="SPG6" s="58"/>
      <c r="SPI6" s="58"/>
      <c r="SPK6" s="58"/>
      <c r="SPM6" s="58"/>
      <c r="SPO6" s="58"/>
      <c r="SPQ6" s="58"/>
      <c r="SPS6" s="58"/>
      <c r="SPU6" s="58"/>
      <c r="SPW6" s="58"/>
      <c r="SPY6" s="58"/>
      <c r="SQA6" s="58"/>
      <c r="SQC6" s="58"/>
      <c r="SQE6" s="58"/>
      <c r="SQG6" s="58"/>
      <c r="SQI6" s="58"/>
      <c r="SQK6" s="58"/>
      <c r="SQM6" s="58"/>
      <c r="SQO6" s="58"/>
      <c r="SQQ6" s="58"/>
      <c r="SQS6" s="58"/>
      <c r="SQU6" s="58"/>
      <c r="SQW6" s="58"/>
      <c r="SQY6" s="58"/>
      <c r="SRA6" s="58"/>
      <c r="SRC6" s="58"/>
      <c r="SRE6" s="58"/>
      <c r="SRG6" s="58"/>
      <c r="SRI6" s="58"/>
      <c r="SRK6" s="58"/>
      <c r="SRM6" s="58"/>
      <c r="SRO6" s="58"/>
      <c r="SRQ6" s="58"/>
      <c r="SRS6" s="58"/>
      <c r="SRU6" s="58"/>
      <c r="SRW6" s="58"/>
      <c r="SRY6" s="58"/>
      <c r="SSA6" s="58"/>
      <c r="SSC6" s="58"/>
      <c r="SSE6" s="58"/>
      <c r="SSG6" s="58"/>
      <c r="SSI6" s="58"/>
      <c r="SSK6" s="58"/>
      <c r="SSM6" s="58"/>
      <c r="SSO6" s="58"/>
      <c r="SSQ6" s="58"/>
      <c r="SSS6" s="58"/>
      <c r="SSU6" s="58"/>
      <c r="SSW6" s="58"/>
      <c r="SSY6" s="58"/>
      <c r="STA6" s="58"/>
      <c r="STC6" s="58"/>
      <c r="STE6" s="58"/>
      <c r="STG6" s="58"/>
      <c r="STI6" s="58"/>
      <c r="STK6" s="58"/>
      <c r="STM6" s="58"/>
      <c r="STO6" s="58"/>
      <c r="STQ6" s="58"/>
      <c r="STS6" s="58"/>
      <c r="STU6" s="58"/>
      <c r="STW6" s="58"/>
      <c r="STY6" s="58"/>
      <c r="SUA6" s="58"/>
      <c r="SUC6" s="58"/>
      <c r="SUE6" s="58"/>
      <c r="SUG6" s="58"/>
      <c r="SUI6" s="58"/>
      <c r="SUK6" s="58"/>
      <c r="SUM6" s="58"/>
      <c r="SUO6" s="58"/>
      <c r="SUQ6" s="58"/>
      <c r="SUS6" s="58"/>
      <c r="SUU6" s="58"/>
      <c r="SUW6" s="58"/>
      <c r="SUY6" s="58"/>
      <c r="SVA6" s="58"/>
      <c r="SVC6" s="58"/>
      <c r="SVE6" s="58"/>
      <c r="SVG6" s="58"/>
      <c r="SVI6" s="58"/>
      <c r="SVK6" s="58"/>
      <c r="SVM6" s="58"/>
      <c r="SVO6" s="58"/>
      <c r="SVQ6" s="58"/>
      <c r="SVS6" s="58"/>
      <c r="SVU6" s="58"/>
      <c r="SVW6" s="58"/>
      <c r="SVY6" s="58"/>
      <c r="SWA6" s="58"/>
      <c r="SWC6" s="58"/>
      <c r="SWE6" s="58"/>
      <c r="SWG6" s="58"/>
      <c r="SWI6" s="58"/>
      <c r="SWK6" s="58"/>
      <c r="SWM6" s="58"/>
      <c r="SWO6" s="58"/>
      <c r="SWQ6" s="58"/>
      <c r="SWS6" s="58"/>
      <c r="SWU6" s="58"/>
      <c r="SWW6" s="58"/>
      <c r="SWY6" s="58"/>
      <c r="SXA6" s="58"/>
      <c r="SXC6" s="58"/>
      <c r="SXE6" s="58"/>
      <c r="SXG6" s="58"/>
      <c r="SXI6" s="58"/>
      <c r="SXK6" s="58"/>
      <c r="SXM6" s="58"/>
      <c r="SXO6" s="58"/>
      <c r="SXQ6" s="58"/>
      <c r="SXS6" s="58"/>
      <c r="SXU6" s="58"/>
      <c r="SXW6" s="58"/>
      <c r="SXY6" s="58"/>
      <c r="SYA6" s="58"/>
      <c r="SYC6" s="58"/>
      <c r="SYE6" s="58"/>
      <c r="SYG6" s="58"/>
      <c r="SYI6" s="58"/>
      <c r="SYK6" s="58"/>
      <c r="SYM6" s="58"/>
      <c r="SYO6" s="58"/>
      <c r="SYQ6" s="58"/>
      <c r="SYS6" s="58"/>
      <c r="SYU6" s="58"/>
      <c r="SYW6" s="58"/>
      <c r="SYY6" s="58"/>
      <c r="SZA6" s="58"/>
      <c r="SZC6" s="58"/>
      <c r="SZE6" s="58"/>
      <c r="SZG6" s="58"/>
      <c r="SZI6" s="58"/>
      <c r="SZK6" s="58"/>
      <c r="SZM6" s="58"/>
      <c r="SZO6" s="58"/>
      <c r="SZQ6" s="58"/>
      <c r="SZS6" s="58"/>
      <c r="SZU6" s="58"/>
      <c r="SZW6" s="58"/>
      <c r="SZY6" s="58"/>
      <c r="TAA6" s="58"/>
      <c r="TAC6" s="58"/>
      <c r="TAE6" s="58"/>
      <c r="TAG6" s="58"/>
      <c r="TAI6" s="58"/>
      <c r="TAK6" s="58"/>
      <c r="TAM6" s="58"/>
      <c r="TAO6" s="58"/>
      <c r="TAQ6" s="58"/>
      <c r="TAS6" s="58"/>
      <c r="TAU6" s="58"/>
      <c r="TAW6" s="58"/>
      <c r="TAY6" s="58"/>
      <c r="TBA6" s="58"/>
      <c r="TBC6" s="58"/>
      <c r="TBE6" s="58"/>
      <c r="TBG6" s="58"/>
      <c r="TBI6" s="58"/>
      <c r="TBK6" s="58"/>
      <c r="TBM6" s="58"/>
      <c r="TBO6" s="58"/>
      <c r="TBQ6" s="58"/>
      <c r="TBS6" s="58"/>
      <c r="TBU6" s="58"/>
      <c r="TBW6" s="58"/>
      <c r="TBY6" s="58"/>
      <c r="TCA6" s="58"/>
      <c r="TCC6" s="58"/>
      <c r="TCE6" s="58"/>
      <c r="TCG6" s="58"/>
      <c r="TCI6" s="58"/>
      <c r="TCK6" s="58"/>
      <c r="TCM6" s="58"/>
      <c r="TCO6" s="58"/>
      <c r="TCQ6" s="58"/>
      <c r="TCS6" s="58"/>
      <c r="TCU6" s="58"/>
      <c r="TCW6" s="58"/>
      <c r="TCY6" s="58"/>
      <c r="TDA6" s="58"/>
      <c r="TDC6" s="58"/>
      <c r="TDE6" s="58"/>
      <c r="TDG6" s="58"/>
      <c r="TDI6" s="58"/>
      <c r="TDK6" s="58"/>
      <c r="TDM6" s="58"/>
      <c r="TDO6" s="58"/>
      <c r="TDQ6" s="58"/>
      <c r="TDS6" s="58"/>
      <c r="TDU6" s="58"/>
      <c r="TDW6" s="58"/>
      <c r="TDY6" s="58"/>
      <c r="TEA6" s="58"/>
      <c r="TEC6" s="58"/>
      <c r="TEE6" s="58"/>
      <c r="TEG6" s="58"/>
      <c r="TEI6" s="58"/>
      <c r="TEK6" s="58"/>
      <c r="TEM6" s="58"/>
      <c r="TEO6" s="58"/>
      <c r="TEQ6" s="58"/>
      <c r="TES6" s="58"/>
      <c r="TEU6" s="58"/>
      <c r="TEW6" s="58"/>
      <c r="TEY6" s="58"/>
      <c r="TFA6" s="58"/>
      <c r="TFC6" s="58"/>
      <c r="TFE6" s="58"/>
      <c r="TFG6" s="58"/>
      <c r="TFI6" s="58"/>
      <c r="TFK6" s="58"/>
      <c r="TFM6" s="58"/>
      <c r="TFO6" s="58"/>
      <c r="TFQ6" s="58"/>
      <c r="TFS6" s="58"/>
      <c r="TFU6" s="58"/>
      <c r="TFW6" s="58"/>
      <c r="TFY6" s="58"/>
      <c r="TGA6" s="58"/>
      <c r="TGC6" s="58"/>
      <c r="TGE6" s="58"/>
      <c r="TGG6" s="58"/>
      <c r="TGI6" s="58"/>
      <c r="TGK6" s="58"/>
      <c r="TGM6" s="58"/>
      <c r="TGO6" s="58"/>
      <c r="TGQ6" s="58"/>
      <c r="TGS6" s="58"/>
      <c r="TGU6" s="58"/>
      <c r="TGW6" s="58"/>
      <c r="TGY6" s="58"/>
      <c r="THA6" s="58"/>
      <c r="THC6" s="58"/>
      <c r="THE6" s="58"/>
      <c r="THG6" s="58"/>
      <c r="THI6" s="58"/>
      <c r="THK6" s="58"/>
      <c r="THM6" s="58"/>
      <c r="THO6" s="58"/>
      <c r="THQ6" s="58"/>
      <c r="THS6" s="58"/>
      <c r="THU6" s="58"/>
      <c r="THW6" s="58"/>
      <c r="THY6" s="58"/>
      <c r="TIA6" s="58"/>
      <c r="TIC6" s="58"/>
      <c r="TIE6" s="58"/>
      <c r="TIG6" s="58"/>
      <c r="TII6" s="58"/>
      <c r="TIK6" s="58"/>
      <c r="TIM6" s="58"/>
      <c r="TIO6" s="58"/>
      <c r="TIQ6" s="58"/>
      <c r="TIS6" s="58"/>
      <c r="TIU6" s="58"/>
      <c r="TIW6" s="58"/>
      <c r="TIY6" s="58"/>
      <c r="TJA6" s="58"/>
      <c r="TJC6" s="58"/>
      <c r="TJE6" s="58"/>
      <c r="TJG6" s="58"/>
      <c r="TJI6" s="58"/>
      <c r="TJK6" s="58"/>
      <c r="TJM6" s="58"/>
      <c r="TJO6" s="58"/>
      <c r="TJQ6" s="58"/>
      <c r="TJS6" s="58"/>
      <c r="TJU6" s="58"/>
      <c r="TJW6" s="58"/>
      <c r="TJY6" s="58"/>
      <c r="TKA6" s="58"/>
      <c r="TKC6" s="58"/>
      <c r="TKE6" s="58"/>
      <c r="TKG6" s="58"/>
      <c r="TKI6" s="58"/>
      <c r="TKK6" s="58"/>
      <c r="TKM6" s="58"/>
      <c r="TKO6" s="58"/>
      <c r="TKQ6" s="58"/>
      <c r="TKS6" s="58"/>
      <c r="TKU6" s="58"/>
      <c r="TKW6" s="58"/>
      <c r="TKY6" s="58"/>
      <c r="TLA6" s="58"/>
      <c r="TLC6" s="58"/>
      <c r="TLE6" s="58"/>
      <c r="TLG6" s="58"/>
      <c r="TLI6" s="58"/>
      <c r="TLK6" s="58"/>
      <c r="TLM6" s="58"/>
      <c r="TLO6" s="58"/>
      <c r="TLQ6" s="58"/>
      <c r="TLS6" s="58"/>
      <c r="TLU6" s="58"/>
      <c r="TLW6" s="58"/>
      <c r="TLY6" s="58"/>
      <c r="TMA6" s="58"/>
      <c r="TMC6" s="58"/>
      <c r="TME6" s="58"/>
      <c r="TMG6" s="58"/>
      <c r="TMI6" s="58"/>
      <c r="TMK6" s="58"/>
      <c r="TMM6" s="58"/>
      <c r="TMO6" s="58"/>
      <c r="TMQ6" s="58"/>
      <c r="TMS6" s="58"/>
      <c r="TMU6" s="58"/>
      <c r="TMW6" s="58"/>
      <c r="TMY6" s="58"/>
      <c r="TNA6" s="58"/>
      <c r="TNC6" s="58"/>
      <c r="TNE6" s="58"/>
      <c r="TNG6" s="58"/>
      <c r="TNI6" s="58"/>
      <c r="TNK6" s="58"/>
      <c r="TNM6" s="58"/>
      <c r="TNO6" s="58"/>
      <c r="TNQ6" s="58"/>
      <c r="TNS6" s="58"/>
      <c r="TNU6" s="58"/>
      <c r="TNW6" s="58"/>
      <c r="TNY6" s="58"/>
      <c r="TOA6" s="58"/>
      <c r="TOC6" s="58"/>
      <c r="TOE6" s="58"/>
      <c r="TOG6" s="58"/>
      <c r="TOI6" s="58"/>
      <c r="TOK6" s="58"/>
      <c r="TOM6" s="58"/>
      <c r="TOO6" s="58"/>
      <c r="TOQ6" s="58"/>
      <c r="TOS6" s="58"/>
      <c r="TOU6" s="58"/>
      <c r="TOW6" s="58"/>
      <c r="TOY6" s="58"/>
      <c r="TPA6" s="58"/>
      <c r="TPC6" s="58"/>
      <c r="TPE6" s="58"/>
      <c r="TPG6" s="58"/>
      <c r="TPI6" s="58"/>
      <c r="TPK6" s="58"/>
      <c r="TPM6" s="58"/>
      <c r="TPO6" s="58"/>
      <c r="TPQ6" s="58"/>
      <c r="TPS6" s="58"/>
      <c r="TPU6" s="58"/>
      <c r="TPW6" s="58"/>
      <c r="TPY6" s="58"/>
      <c r="TQA6" s="58"/>
      <c r="TQC6" s="58"/>
      <c r="TQE6" s="58"/>
      <c r="TQG6" s="58"/>
      <c r="TQI6" s="58"/>
      <c r="TQK6" s="58"/>
      <c r="TQM6" s="58"/>
      <c r="TQO6" s="58"/>
      <c r="TQQ6" s="58"/>
      <c r="TQS6" s="58"/>
      <c r="TQU6" s="58"/>
      <c r="TQW6" s="58"/>
      <c r="TQY6" s="58"/>
      <c r="TRA6" s="58"/>
      <c r="TRC6" s="58"/>
      <c r="TRE6" s="58"/>
      <c r="TRG6" s="58"/>
      <c r="TRI6" s="58"/>
      <c r="TRK6" s="58"/>
      <c r="TRM6" s="58"/>
      <c r="TRO6" s="58"/>
      <c r="TRQ6" s="58"/>
      <c r="TRS6" s="58"/>
      <c r="TRU6" s="58"/>
      <c r="TRW6" s="58"/>
      <c r="TRY6" s="58"/>
      <c r="TSA6" s="58"/>
      <c r="TSC6" s="58"/>
      <c r="TSE6" s="58"/>
      <c r="TSG6" s="58"/>
      <c r="TSI6" s="58"/>
      <c r="TSK6" s="58"/>
      <c r="TSM6" s="58"/>
      <c r="TSO6" s="58"/>
      <c r="TSQ6" s="58"/>
      <c r="TSS6" s="58"/>
      <c r="TSU6" s="58"/>
      <c r="TSW6" s="58"/>
      <c r="TSY6" s="58"/>
      <c r="TTA6" s="58"/>
      <c r="TTC6" s="58"/>
      <c r="TTE6" s="58"/>
      <c r="TTG6" s="58"/>
      <c r="TTI6" s="58"/>
      <c r="TTK6" s="58"/>
      <c r="TTM6" s="58"/>
      <c r="TTO6" s="58"/>
      <c r="TTQ6" s="58"/>
      <c r="TTS6" s="58"/>
      <c r="TTU6" s="58"/>
      <c r="TTW6" s="58"/>
      <c r="TTY6" s="58"/>
      <c r="TUA6" s="58"/>
      <c r="TUC6" s="58"/>
      <c r="TUE6" s="58"/>
      <c r="TUG6" s="58"/>
      <c r="TUI6" s="58"/>
      <c r="TUK6" s="58"/>
      <c r="TUM6" s="58"/>
      <c r="TUO6" s="58"/>
      <c r="TUQ6" s="58"/>
      <c r="TUS6" s="58"/>
      <c r="TUU6" s="58"/>
      <c r="TUW6" s="58"/>
      <c r="TUY6" s="58"/>
      <c r="TVA6" s="58"/>
      <c r="TVC6" s="58"/>
      <c r="TVE6" s="58"/>
      <c r="TVG6" s="58"/>
      <c r="TVI6" s="58"/>
      <c r="TVK6" s="58"/>
      <c r="TVM6" s="58"/>
      <c r="TVO6" s="58"/>
      <c r="TVQ6" s="58"/>
      <c r="TVS6" s="58"/>
      <c r="TVU6" s="58"/>
      <c r="TVW6" s="58"/>
      <c r="TVY6" s="58"/>
      <c r="TWA6" s="58"/>
      <c r="TWC6" s="58"/>
      <c r="TWE6" s="58"/>
      <c r="TWG6" s="58"/>
      <c r="TWI6" s="58"/>
      <c r="TWK6" s="58"/>
      <c r="TWM6" s="58"/>
      <c r="TWO6" s="58"/>
      <c r="TWQ6" s="58"/>
      <c r="TWS6" s="58"/>
      <c r="TWU6" s="58"/>
      <c r="TWW6" s="58"/>
      <c r="TWY6" s="58"/>
      <c r="TXA6" s="58"/>
      <c r="TXC6" s="58"/>
      <c r="TXE6" s="58"/>
      <c r="TXG6" s="58"/>
      <c r="TXI6" s="58"/>
      <c r="TXK6" s="58"/>
      <c r="TXM6" s="58"/>
      <c r="TXO6" s="58"/>
      <c r="TXQ6" s="58"/>
      <c r="TXS6" s="58"/>
      <c r="TXU6" s="58"/>
      <c r="TXW6" s="58"/>
      <c r="TXY6" s="58"/>
      <c r="TYA6" s="58"/>
      <c r="TYC6" s="58"/>
      <c r="TYE6" s="58"/>
      <c r="TYG6" s="58"/>
      <c r="TYI6" s="58"/>
      <c r="TYK6" s="58"/>
      <c r="TYM6" s="58"/>
      <c r="TYO6" s="58"/>
      <c r="TYQ6" s="58"/>
      <c r="TYS6" s="58"/>
      <c r="TYU6" s="58"/>
      <c r="TYW6" s="58"/>
      <c r="TYY6" s="58"/>
      <c r="TZA6" s="58"/>
      <c r="TZC6" s="58"/>
      <c r="TZE6" s="58"/>
      <c r="TZG6" s="58"/>
      <c r="TZI6" s="58"/>
      <c r="TZK6" s="58"/>
      <c r="TZM6" s="58"/>
      <c r="TZO6" s="58"/>
      <c r="TZQ6" s="58"/>
      <c r="TZS6" s="58"/>
      <c r="TZU6" s="58"/>
      <c r="TZW6" s="58"/>
      <c r="TZY6" s="58"/>
      <c r="UAA6" s="58"/>
      <c r="UAC6" s="58"/>
      <c r="UAE6" s="58"/>
      <c r="UAG6" s="58"/>
      <c r="UAI6" s="58"/>
      <c r="UAK6" s="58"/>
      <c r="UAM6" s="58"/>
      <c r="UAO6" s="58"/>
      <c r="UAQ6" s="58"/>
      <c r="UAS6" s="58"/>
      <c r="UAU6" s="58"/>
      <c r="UAW6" s="58"/>
      <c r="UAY6" s="58"/>
      <c r="UBA6" s="58"/>
      <c r="UBC6" s="58"/>
      <c r="UBE6" s="58"/>
      <c r="UBG6" s="58"/>
      <c r="UBI6" s="58"/>
      <c r="UBK6" s="58"/>
      <c r="UBM6" s="58"/>
      <c r="UBO6" s="58"/>
      <c r="UBQ6" s="58"/>
      <c r="UBS6" s="58"/>
      <c r="UBU6" s="58"/>
      <c r="UBW6" s="58"/>
      <c r="UBY6" s="58"/>
      <c r="UCA6" s="58"/>
      <c r="UCC6" s="58"/>
      <c r="UCE6" s="58"/>
      <c r="UCG6" s="58"/>
      <c r="UCI6" s="58"/>
      <c r="UCK6" s="58"/>
      <c r="UCM6" s="58"/>
      <c r="UCO6" s="58"/>
      <c r="UCQ6" s="58"/>
      <c r="UCS6" s="58"/>
      <c r="UCU6" s="58"/>
      <c r="UCW6" s="58"/>
      <c r="UCY6" s="58"/>
      <c r="UDA6" s="58"/>
      <c r="UDC6" s="58"/>
      <c r="UDE6" s="58"/>
      <c r="UDG6" s="58"/>
      <c r="UDI6" s="58"/>
      <c r="UDK6" s="58"/>
      <c r="UDM6" s="58"/>
      <c r="UDO6" s="58"/>
      <c r="UDQ6" s="58"/>
      <c r="UDS6" s="58"/>
      <c r="UDU6" s="58"/>
      <c r="UDW6" s="58"/>
      <c r="UDY6" s="58"/>
      <c r="UEA6" s="58"/>
      <c r="UEC6" s="58"/>
      <c r="UEE6" s="58"/>
      <c r="UEG6" s="58"/>
      <c r="UEI6" s="58"/>
      <c r="UEK6" s="58"/>
      <c r="UEM6" s="58"/>
      <c r="UEO6" s="58"/>
      <c r="UEQ6" s="58"/>
      <c r="UES6" s="58"/>
      <c r="UEU6" s="58"/>
      <c r="UEW6" s="58"/>
      <c r="UEY6" s="58"/>
      <c r="UFA6" s="58"/>
      <c r="UFC6" s="58"/>
      <c r="UFE6" s="58"/>
      <c r="UFG6" s="58"/>
      <c r="UFI6" s="58"/>
      <c r="UFK6" s="58"/>
      <c r="UFM6" s="58"/>
      <c r="UFO6" s="58"/>
      <c r="UFQ6" s="58"/>
      <c r="UFS6" s="58"/>
      <c r="UFU6" s="58"/>
      <c r="UFW6" s="58"/>
      <c r="UFY6" s="58"/>
      <c r="UGA6" s="58"/>
      <c r="UGC6" s="58"/>
      <c r="UGE6" s="58"/>
      <c r="UGG6" s="58"/>
      <c r="UGI6" s="58"/>
      <c r="UGK6" s="58"/>
      <c r="UGM6" s="58"/>
      <c r="UGO6" s="58"/>
      <c r="UGQ6" s="58"/>
      <c r="UGS6" s="58"/>
      <c r="UGU6" s="58"/>
      <c r="UGW6" s="58"/>
      <c r="UGY6" s="58"/>
      <c r="UHA6" s="58"/>
      <c r="UHC6" s="58"/>
      <c r="UHE6" s="58"/>
      <c r="UHG6" s="58"/>
      <c r="UHI6" s="58"/>
      <c r="UHK6" s="58"/>
      <c r="UHM6" s="58"/>
      <c r="UHO6" s="58"/>
      <c r="UHQ6" s="58"/>
      <c r="UHS6" s="58"/>
      <c r="UHU6" s="58"/>
      <c r="UHW6" s="58"/>
      <c r="UHY6" s="58"/>
      <c r="UIA6" s="58"/>
      <c r="UIC6" s="58"/>
      <c r="UIE6" s="58"/>
      <c r="UIG6" s="58"/>
      <c r="UII6" s="58"/>
      <c r="UIK6" s="58"/>
      <c r="UIM6" s="58"/>
      <c r="UIO6" s="58"/>
      <c r="UIQ6" s="58"/>
      <c r="UIS6" s="58"/>
      <c r="UIU6" s="58"/>
      <c r="UIW6" s="58"/>
      <c r="UIY6" s="58"/>
      <c r="UJA6" s="58"/>
      <c r="UJC6" s="58"/>
      <c r="UJE6" s="58"/>
      <c r="UJG6" s="58"/>
      <c r="UJI6" s="58"/>
      <c r="UJK6" s="58"/>
      <c r="UJM6" s="58"/>
      <c r="UJO6" s="58"/>
      <c r="UJQ6" s="58"/>
      <c r="UJS6" s="58"/>
      <c r="UJU6" s="58"/>
      <c r="UJW6" s="58"/>
      <c r="UJY6" s="58"/>
      <c r="UKA6" s="58"/>
      <c r="UKC6" s="58"/>
      <c r="UKE6" s="58"/>
      <c r="UKG6" s="58"/>
      <c r="UKI6" s="58"/>
      <c r="UKK6" s="58"/>
      <c r="UKM6" s="58"/>
      <c r="UKO6" s="58"/>
      <c r="UKQ6" s="58"/>
      <c r="UKS6" s="58"/>
      <c r="UKU6" s="58"/>
      <c r="UKW6" s="58"/>
      <c r="UKY6" s="58"/>
      <c r="ULA6" s="58"/>
      <c r="ULC6" s="58"/>
      <c r="ULE6" s="58"/>
      <c r="ULG6" s="58"/>
      <c r="ULI6" s="58"/>
      <c r="ULK6" s="58"/>
      <c r="ULM6" s="58"/>
      <c r="ULO6" s="58"/>
      <c r="ULQ6" s="58"/>
      <c r="ULS6" s="58"/>
      <c r="ULU6" s="58"/>
      <c r="ULW6" s="58"/>
      <c r="ULY6" s="58"/>
      <c r="UMA6" s="58"/>
      <c r="UMC6" s="58"/>
      <c r="UME6" s="58"/>
      <c r="UMG6" s="58"/>
      <c r="UMI6" s="58"/>
      <c r="UMK6" s="58"/>
      <c r="UMM6" s="58"/>
      <c r="UMO6" s="58"/>
      <c r="UMQ6" s="58"/>
      <c r="UMS6" s="58"/>
      <c r="UMU6" s="58"/>
      <c r="UMW6" s="58"/>
      <c r="UMY6" s="58"/>
      <c r="UNA6" s="58"/>
      <c r="UNC6" s="58"/>
      <c r="UNE6" s="58"/>
      <c r="UNG6" s="58"/>
      <c r="UNI6" s="58"/>
      <c r="UNK6" s="58"/>
      <c r="UNM6" s="58"/>
      <c r="UNO6" s="58"/>
      <c r="UNQ6" s="58"/>
      <c r="UNS6" s="58"/>
      <c r="UNU6" s="58"/>
      <c r="UNW6" s="58"/>
      <c r="UNY6" s="58"/>
      <c r="UOA6" s="58"/>
      <c r="UOC6" s="58"/>
      <c r="UOE6" s="58"/>
      <c r="UOG6" s="58"/>
      <c r="UOI6" s="58"/>
      <c r="UOK6" s="58"/>
      <c r="UOM6" s="58"/>
      <c r="UOO6" s="58"/>
      <c r="UOQ6" s="58"/>
      <c r="UOS6" s="58"/>
      <c r="UOU6" s="58"/>
      <c r="UOW6" s="58"/>
      <c r="UOY6" s="58"/>
      <c r="UPA6" s="58"/>
      <c r="UPC6" s="58"/>
      <c r="UPE6" s="58"/>
      <c r="UPG6" s="58"/>
      <c r="UPI6" s="58"/>
      <c r="UPK6" s="58"/>
      <c r="UPM6" s="58"/>
      <c r="UPO6" s="58"/>
      <c r="UPQ6" s="58"/>
      <c r="UPS6" s="58"/>
      <c r="UPU6" s="58"/>
      <c r="UPW6" s="58"/>
      <c r="UPY6" s="58"/>
      <c r="UQA6" s="58"/>
      <c r="UQC6" s="58"/>
      <c r="UQE6" s="58"/>
      <c r="UQG6" s="58"/>
      <c r="UQI6" s="58"/>
      <c r="UQK6" s="58"/>
      <c r="UQM6" s="58"/>
      <c r="UQO6" s="58"/>
      <c r="UQQ6" s="58"/>
      <c r="UQS6" s="58"/>
      <c r="UQU6" s="58"/>
      <c r="UQW6" s="58"/>
      <c r="UQY6" s="58"/>
      <c r="URA6" s="58"/>
      <c r="URC6" s="58"/>
      <c r="URE6" s="58"/>
      <c r="URG6" s="58"/>
      <c r="URI6" s="58"/>
      <c r="URK6" s="58"/>
      <c r="URM6" s="58"/>
      <c r="URO6" s="58"/>
      <c r="URQ6" s="58"/>
      <c r="URS6" s="58"/>
      <c r="URU6" s="58"/>
      <c r="URW6" s="58"/>
      <c r="URY6" s="58"/>
      <c r="USA6" s="58"/>
      <c r="USC6" s="58"/>
      <c r="USE6" s="58"/>
      <c r="USG6" s="58"/>
      <c r="USI6" s="58"/>
      <c r="USK6" s="58"/>
      <c r="USM6" s="58"/>
      <c r="USO6" s="58"/>
      <c r="USQ6" s="58"/>
      <c r="USS6" s="58"/>
      <c r="USU6" s="58"/>
      <c r="USW6" s="58"/>
      <c r="USY6" s="58"/>
      <c r="UTA6" s="58"/>
      <c r="UTC6" s="58"/>
      <c r="UTE6" s="58"/>
      <c r="UTG6" s="58"/>
      <c r="UTI6" s="58"/>
      <c r="UTK6" s="58"/>
      <c r="UTM6" s="58"/>
      <c r="UTO6" s="58"/>
      <c r="UTQ6" s="58"/>
      <c r="UTS6" s="58"/>
      <c r="UTU6" s="58"/>
      <c r="UTW6" s="58"/>
      <c r="UTY6" s="58"/>
      <c r="UUA6" s="58"/>
      <c r="UUC6" s="58"/>
      <c r="UUE6" s="58"/>
      <c r="UUG6" s="58"/>
      <c r="UUI6" s="58"/>
      <c r="UUK6" s="58"/>
      <c r="UUM6" s="58"/>
      <c r="UUO6" s="58"/>
      <c r="UUQ6" s="58"/>
      <c r="UUS6" s="58"/>
      <c r="UUU6" s="58"/>
      <c r="UUW6" s="58"/>
      <c r="UUY6" s="58"/>
      <c r="UVA6" s="58"/>
      <c r="UVC6" s="58"/>
      <c r="UVE6" s="58"/>
      <c r="UVG6" s="58"/>
      <c r="UVI6" s="58"/>
      <c r="UVK6" s="58"/>
      <c r="UVM6" s="58"/>
      <c r="UVO6" s="58"/>
      <c r="UVQ6" s="58"/>
      <c r="UVS6" s="58"/>
      <c r="UVU6" s="58"/>
      <c r="UVW6" s="58"/>
      <c r="UVY6" s="58"/>
      <c r="UWA6" s="58"/>
      <c r="UWC6" s="58"/>
      <c r="UWE6" s="58"/>
      <c r="UWG6" s="58"/>
      <c r="UWI6" s="58"/>
      <c r="UWK6" s="58"/>
      <c r="UWM6" s="58"/>
      <c r="UWO6" s="58"/>
      <c r="UWQ6" s="58"/>
      <c r="UWS6" s="58"/>
      <c r="UWU6" s="58"/>
      <c r="UWW6" s="58"/>
      <c r="UWY6" s="58"/>
      <c r="UXA6" s="58"/>
      <c r="UXC6" s="58"/>
      <c r="UXE6" s="58"/>
      <c r="UXG6" s="58"/>
      <c r="UXI6" s="58"/>
      <c r="UXK6" s="58"/>
      <c r="UXM6" s="58"/>
      <c r="UXO6" s="58"/>
      <c r="UXQ6" s="58"/>
      <c r="UXS6" s="58"/>
      <c r="UXU6" s="58"/>
      <c r="UXW6" s="58"/>
      <c r="UXY6" s="58"/>
      <c r="UYA6" s="58"/>
      <c r="UYC6" s="58"/>
      <c r="UYE6" s="58"/>
      <c r="UYG6" s="58"/>
      <c r="UYI6" s="58"/>
      <c r="UYK6" s="58"/>
      <c r="UYM6" s="58"/>
      <c r="UYO6" s="58"/>
      <c r="UYQ6" s="58"/>
      <c r="UYS6" s="58"/>
      <c r="UYU6" s="58"/>
      <c r="UYW6" s="58"/>
      <c r="UYY6" s="58"/>
      <c r="UZA6" s="58"/>
      <c r="UZC6" s="58"/>
      <c r="UZE6" s="58"/>
      <c r="UZG6" s="58"/>
      <c r="UZI6" s="58"/>
      <c r="UZK6" s="58"/>
      <c r="UZM6" s="58"/>
      <c r="UZO6" s="58"/>
      <c r="UZQ6" s="58"/>
      <c r="UZS6" s="58"/>
      <c r="UZU6" s="58"/>
      <c r="UZW6" s="58"/>
      <c r="UZY6" s="58"/>
      <c r="VAA6" s="58"/>
      <c r="VAC6" s="58"/>
      <c r="VAE6" s="58"/>
      <c r="VAG6" s="58"/>
      <c r="VAI6" s="58"/>
      <c r="VAK6" s="58"/>
      <c r="VAM6" s="58"/>
      <c r="VAO6" s="58"/>
      <c r="VAQ6" s="58"/>
      <c r="VAS6" s="58"/>
      <c r="VAU6" s="58"/>
      <c r="VAW6" s="58"/>
      <c r="VAY6" s="58"/>
      <c r="VBA6" s="58"/>
      <c r="VBC6" s="58"/>
      <c r="VBE6" s="58"/>
      <c r="VBG6" s="58"/>
      <c r="VBI6" s="58"/>
      <c r="VBK6" s="58"/>
      <c r="VBM6" s="58"/>
      <c r="VBO6" s="58"/>
      <c r="VBQ6" s="58"/>
      <c r="VBS6" s="58"/>
      <c r="VBU6" s="58"/>
      <c r="VBW6" s="58"/>
      <c r="VBY6" s="58"/>
      <c r="VCA6" s="58"/>
      <c r="VCC6" s="58"/>
      <c r="VCE6" s="58"/>
      <c r="VCG6" s="58"/>
      <c r="VCI6" s="58"/>
      <c r="VCK6" s="58"/>
      <c r="VCM6" s="58"/>
      <c r="VCO6" s="58"/>
      <c r="VCQ6" s="58"/>
      <c r="VCS6" s="58"/>
      <c r="VCU6" s="58"/>
      <c r="VCW6" s="58"/>
      <c r="VCY6" s="58"/>
      <c r="VDA6" s="58"/>
      <c r="VDC6" s="58"/>
      <c r="VDE6" s="58"/>
      <c r="VDG6" s="58"/>
      <c r="VDI6" s="58"/>
      <c r="VDK6" s="58"/>
      <c r="VDM6" s="58"/>
      <c r="VDO6" s="58"/>
      <c r="VDQ6" s="58"/>
      <c r="VDS6" s="58"/>
      <c r="VDU6" s="58"/>
      <c r="VDW6" s="58"/>
      <c r="VDY6" s="58"/>
      <c r="VEA6" s="58"/>
      <c r="VEC6" s="58"/>
      <c r="VEE6" s="58"/>
      <c r="VEG6" s="58"/>
      <c r="VEI6" s="58"/>
      <c r="VEK6" s="58"/>
      <c r="VEM6" s="58"/>
      <c r="VEO6" s="58"/>
      <c r="VEQ6" s="58"/>
      <c r="VES6" s="58"/>
      <c r="VEU6" s="58"/>
      <c r="VEW6" s="58"/>
      <c r="VEY6" s="58"/>
      <c r="VFA6" s="58"/>
      <c r="VFC6" s="58"/>
      <c r="VFE6" s="58"/>
      <c r="VFG6" s="58"/>
      <c r="VFI6" s="58"/>
      <c r="VFK6" s="58"/>
      <c r="VFM6" s="58"/>
      <c r="VFO6" s="58"/>
      <c r="VFQ6" s="58"/>
      <c r="VFS6" s="58"/>
      <c r="VFU6" s="58"/>
      <c r="VFW6" s="58"/>
      <c r="VFY6" s="58"/>
      <c r="VGA6" s="58"/>
      <c r="VGC6" s="58"/>
      <c r="VGE6" s="58"/>
      <c r="VGG6" s="58"/>
      <c r="VGI6" s="58"/>
      <c r="VGK6" s="58"/>
      <c r="VGM6" s="58"/>
      <c r="VGO6" s="58"/>
      <c r="VGQ6" s="58"/>
      <c r="VGS6" s="58"/>
      <c r="VGU6" s="58"/>
      <c r="VGW6" s="58"/>
      <c r="VGY6" s="58"/>
      <c r="VHA6" s="58"/>
      <c r="VHC6" s="58"/>
      <c r="VHE6" s="58"/>
      <c r="VHG6" s="58"/>
      <c r="VHI6" s="58"/>
      <c r="VHK6" s="58"/>
      <c r="VHM6" s="58"/>
      <c r="VHO6" s="58"/>
      <c r="VHQ6" s="58"/>
      <c r="VHS6" s="58"/>
      <c r="VHU6" s="58"/>
      <c r="VHW6" s="58"/>
      <c r="VHY6" s="58"/>
      <c r="VIA6" s="58"/>
      <c r="VIC6" s="58"/>
      <c r="VIE6" s="58"/>
      <c r="VIG6" s="58"/>
      <c r="VII6" s="58"/>
      <c r="VIK6" s="58"/>
      <c r="VIM6" s="58"/>
      <c r="VIO6" s="58"/>
      <c r="VIQ6" s="58"/>
      <c r="VIS6" s="58"/>
      <c r="VIU6" s="58"/>
      <c r="VIW6" s="58"/>
      <c r="VIY6" s="58"/>
      <c r="VJA6" s="58"/>
      <c r="VJC6" s="58"/>
      <c r="VJE6" s="58"/>
      <c r="VJG6" s="58"/>
      <c r="VJI6" s="58"/>
      <c r="VJK6" s="58"/>
      <c r="VJM6" s="58"/>
      <c r="VJO6" s="58"/>
      <c r="VJQ6" s="58"/>
      <c r="VJS6" s="58"/>
      <c r="VJU6" s="58"/>
      <c r="VJW6" s="58"/>
      <c r="VJY6" s="58"/>
      <c r="VKA6" s="58"/>
      <c r="VKC6" s="58"/>
      <c r="VKE6" s="58"/>
      <c r="VKG6" s="58"/>
      <c r="VKI6" s="58"/>
      <c r="VKK6" s="58"/>
      <c r="VKM6" s="58"/>
      <c r="VKO6" s="58"/>
      <c r="VKQ6" s="58"/>
      <c r="VKS6" s="58"/>
      <c r="VKU6" s="58"/>
      <c r="VKW6" s="58"/>
      <c r="VKY6" s="58"/>
      <c r="VLA6" s="58"/>
      <c r="VLC6" s="58"/>
      <c r="VLE6" s="58"/>
      <c r="VLG6" s="58"/>
      <c r="VLI6" s="58"/>
      <c r="VLK6" s="58"/>
      <c r="VLM6" s="58"/>
      <c r="VLO6" s="58"/>
      <c r="VLQ6" s="58"/>
      <c r="VLS6" s="58"/>
      <c r="VLU6" s="58"/>
      <c r="VLW6" s="58"/>
      <c r="VLY6" s="58"/>
      <c r="VMA6" s="58"/>
      <c r="VMC6" s="58"/>
      <c r="VME6" s="58"/>
      <c r="VMG6" s="58"/>
      <c r="VMI6" s="58"/>
      <c r="VMK6" s="58"/>
      <c r="VMM6" s="58"/>
      <c r="VMO6" s="58"/>
      <c r="VMQ6" s="58"/>
      <c r="VMS6" s="58"/>
      <c r="VMU6" s="58"/>
      <c r="VMW6" s="58"/>
      <c r="VMY6" s="58"/>
      <c r="VNA6" s="58"/>
      <c r="VNC6" s="58"/>
      <c r="VNE6" s="58"/>
      <c r="VNG6" s="58"/>
      <c r="VNI6" s="58"/>
      <c r="VNK6" s="58"/>
      <c r="VNM6" s="58"/>
      <c r="VNO6" s="58"/>
      <c r="VNQ6" s="58"/>
      <c r="VNS6" s="58"/>
      <c r="VNU6" s="58"/>
      <c r="VNW6" s="58"/>
      <c r="VNY6" s="58"/>
      <c r="VOA6" s="58"/>
      <c r="VOC6" s="58"/>
      <c r="VOE6" s="58"/>
      <c r="VOG6" s="58"/>
      <c r="VOI6" s="58"/>
      <c r="VOK6" s="58"/>
      <c r="VOM6" s="58"/>
      <c r="VOO6" s="58"/>
      <c r="VOQ6" s="58"/>
      <c r="VOS6" s="58"/>
      <c r="VOU6" s="58"/>
      <c r="VOW6" s="58"/>
      <c r="VOY6" s="58"/>
      <c r="VPA6" s="58"/>
      <c r="VPC6" s="58"/>
      <c r="VPE6" s="58"/>
      <c r="VPG6" s="58"/>
      <c r="VPI6" s="58"/>
      <c r="VPK6" s="58"/>
      <c r="VPM6" s="58"/>
      <c r="VPO6" s="58"/>
      <c r="VPQ6" s="58"/>
      <c r="VPS6" s="58"/>
      <c r="VPU6" s="58"/>
      <c r="VPW6" s="58"/>
      <c r="VPY6" s="58"/>
      <c r="VQA6" s="58"/>
      <c r="VQC6" s="58"/>
      <c r="VQE6" s="58"/>
      <c r="VQG6" s="58"/>
      <c r="VQI6" s="58"/>
      <c r="VQK6" s="58"/>
      <c r="VQM6" s="58"/>
      <c r="VQO6" s="58"/>
      <c r="VQQ6" s="58"/>
      <c r="VQS6" s="58"/>
      <c r="VQU6" s="58"/>
      <c r="VQW6" s="58"/>
      <c r="VQY6" s="58"/>
      <c r="VRA6" s="58"/>
      <c r="VRC6" s="58"/>
      <c r="VRE6" s="58"/>
      <c r="VRG6" s="58"/>
      <c r="VRI6" s="58"/>
      <c r="VRK6" s="58"/>
      <c r="VRM6" s="58"/>
      <c r="VRO6" s="58"/>
      <c r="VRQ6" s="58"/>
      <c r="VRS6" s="58"/>
      <c r="VRU6" s="58"/>
      <c r="VRW6" s="58"/>
      <c r="VRY6" s="58"/>
      <c r="VSA6" s="58"/>
      <c r="VSC6" s="58"/>
      <c r="VSE6" s="58"/>
      <c r="VSG6" s="58"/>
      <c r="VSI6" s="58"/>
      <c r="VSK6" s="58"/>
      <c r="VSM6" s="58"/>
      <c r="VSO6" s="58"/>
      <c r="VSQ6" s="58"/>
      <c r="VSS6" s="58"/>
      <c r="VSU6" s="58"/>
      <c r="VSW6" s="58"/>
      <c r="VSY6" s="58"/>
      <c r="VTA6" s="58"/>
      <c r="VTC6" s="58"/>
      <c r="VTE6" s="58"/>
      <c r="VTG6" s="58"/>
      <c r="VTI6" s="58"/>
      <c r="VTK6" s="58"/>
      <c r="VTM6" s="58"/>
      <c r="VTO6" s="58"/>
      <c r="VTQ6" s="58"/>
      <c r="VTS6" s="58"/>
      <c r="VTU6" s="58"/>
      <c r="VTW6" s="58"/>
      <c r="VTY6" s="58"/>
      <c r="VUA6" s="58"/>
      <c r="VUC6" s="58"/>
      <c r="VUE6" s="58"/>
      <c r="VUG6" s="58"/>
      <c r="VUI6" s="58"/>
      <c r="VUK6" s="58"/>
      <c r="VUM6" s="58"/>
      <c r="VUO6" s="58"/>
      <c r="VUQ6" s="58"/>
      <c r="VUS6" s="58"/>
      <c r="VUU6" s="58"/>
      <c r="VUW6" s="58"/>
      <c r="VUY6" s="58"/>
      <c r="VVA6" s="58"/>
      <c r="VVC6" s="58"/>
      <c r="VVE6" s="58"/>
      <c r="VVG6" s="58"/>
      <c r="VVI6" s="58"/>
      <c r="VVK6" s="58"/>
      <c r="VVM6" s="58"/>
      <c r="VVO6" s="58"/>
      <c r="VVQ6" s="58"/>
      <c r="VVS6" s="58"/>
      <c r="VVU6" s="58"/>
      <c r="VVW6" s="58"/>
      <c r="VVY6" s="58"/>
      <c r="VWA6" s="58"/>
      <c r="VWC6" s="58"/>
      <c r="VWE6" s="58"/>
      <c r="VWG6" s="58"/>
      <c r="VWI6" s="58"/>
      <c r="VWK6" s="58"/>
      <c r="VWM6" s="58"/>
      <c r="VWO6" s="58"/>
      <c r="VWQ6" s="58"/>
      <c r="VWS6" s="58"/>
      <c r="VWU6" s="58"/>
      <c r="VWW6" s="58"/>
      <c r="VWY6" s="58"/>
      <c r="VXA6" s="58"/>
      <c r="VXC6" s="58"/>
      <c r="VXE6" s="58"/>
      <c r="VXG6" s="58"/>
      <c r="VXI6" s="58"/>
      <c r="VXK6" s="58"/>
      <c r="VXM6" s="58"/>
      <c r="VXO6" s="58"/>
      <c r="VXQ6" s="58"/>
      <c r="VXS6" s="58"/>
      <c r="VXU6" s="58"/>
      <c r="VXW6" s="58"/>
      <c r="VXY6" s="58"/>
      <c r="VYA6" s="58"/>
      <c r="VYC6" s="58"/>
      <c r="VYE6" s="58"/>
      <c r="VYG6" s="58"/>
      <c r="VYI6" s="58"/>
      <c r="VYK6" s="58"/>
      <c r="VYM6" s="58"/>
      <c r="VYO6" s="58"/>
      <c r="VYQ6" s="58"/>
      <c r="VYS6" s="58"/>
      <c r="VYU6" s="58"/>
      <c r="VYW6" s="58"/>
      <c r="VYY6" s="58"/>
      <c r="VZA6" s="58"/>
      <c r="VZC6" s="58"/>
      <c r="VZE6" s="58"/>
      <c r="VZG6" s="58"/>
      <c r="VZI6" s="58"/>
      <c r="VZK6" s="58"/>
      <c r="VZM6" s="58"/>
      <c r="VZO6" s="58"/>
      <c r="VZQ6" s="58"/>
      <c r="VZS6" s="58"/>
      <c r="VZU6" s="58"/>
      <c r="VZW6" s="58"/>
      <c r="VZY6" s="58"/>
      <c r="WAA6" s="58"/>
      <c r="WAC6" s="58"/>
      <c r="WAE6" s="58"/>
      <c r="WAG6" s="58"/>
      <c r="WAI6" s="58"/>
      <c r="WAK6" s="58"/>
      <c r="WAM6" s="58"/>
      <c r="WAO6" s="58"/>
      <c r="WAQ6" s="58"/>
      <c r="WAS6" s="58"/>
      <c r="WAU6" s="58"/>
      <c r="WAW6" s="58"/>
      <c r="WAY6" s="58"/>
      <c r="WBA6" s="58"/>
      <c r="WBC6" s="58"/>
      <c r="WBE6" s="58"/>
      <c r="WBG6" s="58"/>
      <c r="WBI6" s="58"/>
      <c r="WBK6" s="58"/>
      <c r="WBM6" s="58"/>
      <c r="WBO6" s="58"/>
      <c r="WBQ6" s="58"/>
      <c r="WBS6" s="58"/>
      <c r="WBU6" s="58"/>
      <c r="WBW6" s="58"/>
      <c r="WBY6" s="58"/>
      <c r="WCA6" s="58"/>
      <c r="WCC6" s="58"/>
      <c r="WCE6" s="58"/>
      <c r="WCG6" s="58"/>
      <c r="WCI6" s="58"/>
      <c r="WCK6" s="58"/>
      <c r="WCM6" s="58"/>
      <c r="WCO6" s="58"/>
      <c r="WCQ6" s="58"/>
      <c r="WCS6" s="58"/>
      <c r="WCU6" s="58"/>
      <c r="WCW6" s="58"/>
      <c r="WCY6" s="58"/>
      <c r="WDA6" s="58"/>
      <c r="WDC6" s="58"/>
      <c r="WDE6" s="58"/>
      <c r="WDG6" s="58"/>
      <c r="WDI6" s="58"/>
      <c r="WDK6" s="58"/>
      <c r="WDM6" s="58"/>
      <c r="WDO6" s="58"/>
      <c r="WDQ6" s="58"/>
      <c r="WDS6" s="58"/>
      <c r="WDU6" s="58"/>
      <c r="WDW6" s="58"/>
      <c r="WDY6" s="58"/>
      <c r="WEA6" s="58"/>
      <c r="WEC6" s="58"/>
      <c r="WEE6" s="58"/>
      <c r="WEG6" s="58"/>
      <c r="WEI6" s="58"/>
      <c r="WEK6" s="58"/>
      <c r="WEM6" s="58"/>
      <c r="WEO6" s="58"/>
      <c r="WEQ6" s="58"/>
      <c r="WES6" s="58"/>
      <c r="WEU6" s="58"/>
      <c r="WEW6" s="58"/>
      <c r="WEY6" s="58"/>
      <c r="WFA6" s="58"/>
      <c r="WFC6" s="58"/>
      <c r="WFE6" s="58"/>
      <c r="WFG6" s="58"/>
      <c r="WFI6" s="58"/>
      <c r="WFK6" s="58"/>
      <c r="WFM6" s="58"/>
      <c r="WFO6" s="58"/>
      <c r="WFQ6" s="58"/>
      <c r="WFS6" s="58"/>
      <c r="WFU6" s="58"/>
      <c r="WFW6" s="58"/>
      <c r="WFY6" s="58"/>
      <c r="WGA6" s="58"/>
      <c r="WGC6" s="58"/>
      <c r="WGE6" s="58"/>
      <c r="WGG6" s="58"/>
      <c r="WGI6" s="58"/>
      <c r="WGK6" s="58"/>
      <c r="WGM6" s="58"/>
      <c r="WGO6" s="58"/>
      <c r="WGQ6" s="58"/>
      <c r="WGS6" s="58"/>
      <c r="WGU6" s="58"/>
      <c r="WGW6" s="58"/>
      <c r="WGY6" s="58"/>
      <c r="WHA6" s="58"/>
      <c r="WHC6" s="58"/>
      <c r="WHE6" s="58"/>
      <c r="WHG6" s="58"/>
      <c r="WHI6" s="58"/>
      <c r="WHK6" s="58"/>
      <c r="WHM6" s="58"/>
      <c r="WHO6" s="58"/>
      <c r="WHQ6" s="58"/>
      <c r="WHS6" s="58"/>
      <c r="WHU6" s="58"/>
      <c r="WHW6" s="58"/>
      <c r="WHY6" s="58"/>
      <c r="WIA6" s="58"/>
      <c r="WIC6" s="58"/>
      <c r="WIE6" s="58"/>
      <c r="WIG6" s="58"/>
      <c r="WII6" s="58"/>
      <c r="WIK6" s="58"/>
      <c r="WIM6" s="58"/>
      <c r="WIO6" s="58"/>
      <c r="WIQ6" s="58"/>
      <c r="WIS6" s="58"/>
      <c r="WIU6" s="58"/>
      <c r="WIW6" s="58"/>
      <c r="WIY6" s="58"/>
      <c r="WJA6" s="58"/>
      <c r="WJC6" s="58"/>
      <c r="WJE6" s="58"/>
      <c r="WJG6" s="58"/>
      <c r="WJI6" s="58"/>
      <c r="WJK6" s="58"/>
      <c r="WJM6" s="58"/>
      <c r="WJO6" s="58"/>
      <c r="WJQ6" s="58"/>
      <c r="WJS6" s="58"/>
      <c r="WJU6" s="58"/>
      <c r="WJW6" s="58"/>
      <c r="WJY6" s="58"/>
      <c r="WKA6" s="58"/>
      <c r="WKC6" s="58"/>
      <c r="WKE6" s="58"/>
      <c r="WKG6" s="58"/>
      <c r="WKI6" s="58"/>
      <c r="WKK6" s="58"/>
      <c r="WKM6" s="58"/>
      <c r="WKO6" s="58"/>
      <c r="WKQ6" s="58"/>
      <c r="WKS6" s="58"/>
      <c r="WKU6" s="58"/>
      <c r="WKW6" s="58"/>
      <c r="WKY6" s="58"/>
      <c r="WLA6" s="58"/>
      <c r="WLC6" s="58"/>
      <c r="WLE6" s="58"/>
      <c r="WLG6" s="58"/>
      <c r="WLI6" s="58"/>
      <c r="WLK6" s="58"/>
      <c r="WLM6" s="58"/>
      <c r="WLO6" s="58"/>
      <c r="WLQ6" s="58"/>
      <c r="WLS6" s="58"/>
      <c r="WLU6" s="58"/>
      <c r="WLW6" s="58"/>
      <c r="WLY6" s="58"/>
      <c r="WMA6" s="58"/>
      <c r="WMC6" s="58"/>
      <c r="WME6" s="58"/>
      <c r="WMG6" s="58"/>
      <c r="WMI6" s="58"/>
      <c r="WMK6" s="58"/>
      <c r="WMM6" s="58"/>
      <c r="WMO6" s="58"/>
      <c r="WMQ6" s="58"/>
      <c r="WMS6" s="58"/>
      <c r="WMU6" s="58"/>
      <c r="WMW6" s="58"/>
      <c r="WMY6" s="58"/>
      <c r="WNA6" s="58"/>
      <c r="WNC6" s="58"/>
      <c r="WNE6" s="58"/>
      <c r="WNG6" s="58"/>
      <c r="WNI6" s="58"/>
      <c r="WNK6" s="58"/>
      <c r="WNM6" s="58"/>
      <c r="WNO6" s="58"/>
      <c r="WNQ6" s="58"/>
      <c r="WNS6" s="58"/>
      <c r="WNU6" s="58"/>
      <c r="WNW6" s="58"/>
      <c r="WNY6" s="58"/>
      <c r="WOA6" s="58"/>
      <c r="WOC6" s="58"/>
      <c r="WOE6" s="58"/>
      <c r="WOG6" s="58"/>
      <c r="WOI6" s="58"/>
      <c r="WOK6" s="58"/>
      <c r="WOM6" s="58"/>
      <c r="WOO6" s="58"/>
      <c r="WOQ6" s="58"/>
      <c r="WOS6" s="58"/>
      <c r="WOU6" s="58"/>
      <c r="WOW6" s="58"/>
      <c r="WOY6" s="58"/>
      <c r="WPA6" s="58"/>
      <c r="WPC6" s="58"/>
      <c r="WPE6" s="58"/>
      <c r="WPG6" s="58"/>
      <c r="WPI6" s="58"/>
      <c r="WPK6" s="58"/>
      <c r="WPM6" s="58"/>
      <c r="WPO6" s="58"/>
      <c r="WPQ6" s="58"/>
      <c r="WPS6" s="58"/>
      <c r="WPU6" s="58"/>
      <c r="WPW6" s="58"/>
      <c r="WPY6" s="58"/>
      <c r="WQA6" s="58"/>
      <c r="WQC6" s="58"/>
      <c r="WQE6" s="58"/>
      <c r="WQG6" s="58"/>
      <c r="WQI6" s="58"/>
      <c r="WQK6" s="58"/>
      <c r="WQM6" s="58"/>
      <c r="WQO6" s="58"/>
      <c r="WQQ6" s="58"/>
      <c r="WQS6" s="58"/>
      <c r="WQU6" s="58"/>
      <c r="WQW6" s="58"/>
      <c r="WQY6" s="58"/>
      <c r="WRA6" s="58"/>
      <c r="WRC6" s="58"/>
      <c r="WRE6" s="58"/>
      <c r="WRG6" s="58"/>
      <c r="WRI6" s="58"/>
      <c r="WRK6" s="58"/>
      <c r="WRM6" s="58"/>
      <c r="WRO6" s="58"/>
      <c r="WRQ6" s="58"/>
      <c r="WRS6" s="58"/>
      <c r="WRU6" s="58"/>
      <c r="WRW6" s="58"/>
      <c r="WRY6" s="58"/>
      <c r="WSA6" s="58"/>
      <c r="WSC6" s="58"/>
      <c r="WSE6" s="58"/>
      <c r="WSG6" s="58"/>
      <c r="WSI6" s="58"/>
      <c r="WSK6" s="58"/>
      <c r="WSM6" s="58"/>
      <c r="WSO6" s="58"/>
      <c r="WSQ6" s="58"/>
      <c r="WSS6" s="58"/>
      <c r="WSU6" s="58"/>
      <c r="WSW6" s="58"/>
      <c r="WSY6" s="58"/>
      <c r="WTA6" s="58"/>
      <c r="WTC6" s="58"/>
      <c r="WTE6" s="58"/>
      <c r="WTG6" s="58"/>
      <c r="WTI6" s="58"/>
      <c r="WTK6" s="58"/>
      <c r="WTM6" s="58"/>
      <c r="WTO6" s="58"/>
      <c r="WTQ6" s="58"/>
      <c r="WTS6" s="58"/>
      <c r="WTU6" s="58"/>
      <c r="WTW6" s="58"/>
      <c r="WTY6" s="58"/>
      <c r="WUA6" s="58"/>
      <c r="WUC6" s="58"/>
      <c r="WUE6" s="58"/>
      <c r="WUG6" s="58"/>
      <c r="WUI6" s="58"/>
      <c r="WUK6" s="58"/>
      <c r="WUM6" s="58"/>
      <c r="WUO6" s="58"/>
      <c r="WUQ6" s="58"/>
      <c r="WUS6" s="58"/>
      <c r="WUU6" s="58"/>
      <c r="WUW6" s="58"/>
      <c r="WUY6" s="58"/>
      <c r="WVA6" s="58"/>
      <c r="WVC6" s="58"/>
      <c r="WVE6" s="58"/>
      <c r="WVG6" s="58"/>
      <c r="WVI6" s="58"/>
      <c r="WVK6" s="58"/>
      <c r="WVM6" s="58"/>
      <c r="WVO6" s="58"/>
      <c r="WVQ6" s="58"/>
      <c r="WVS6" s="58"/>
      <c r="WVU6" s="58"/>
      <c r="WVW6" s="58"/>
      <c r="WVY6" s="58"/>
      <c r="WWA6" s="58"/>
      <c r="WWC6" s="58"/>
      <c r="WWE6" s="58"/>
      <c r="WWG6" s="58"/>
      <c r="WWI6" s="58"/>
      <c r="WWK6" s="58"/>
      <c r="WWM6" s="58"/>
      <c r="WWO6" s="58"/>
      <c r="WWQ6" s="58"/>
      <c r="WWS6" s="58"/>
      <c r="WWU6" s="58"/>
      <c r="WWW6" s="58"/>
      <c r="WWY6" s="58"/>
      <c r="WXA6" s="58"/>
      <c r="WXC6" s="58"/>
      <c r="WXE6" s="58"/>
      <c r="WXG6" s="58"/>
      <c r="WXI6" s="58"/>
      <c r="WXK6" s="58"/>
      <c r="WXM6" s="58"/>
      <c r="WXO6" s="58"/>
      <c r="WXQ6" s="58"/>
      <c r="WXS6" s="58"/>
      <c r="WXU6" s="58"/>
      <c r="WXW6" s="58"/>
      <c r="WXY6" s="58"/>
      <c r="WYA6" s="58"/>
      <c r="WYC6" s="58"/>
      <c r="WYE6" s="58"/>
      <c r="WYG6" s="58"/>
      <c r="WYI6" s="58"/>
      <c r="WYK6" s="58"/>
      <c r="WYM6" s="58"/>
      <c r="WYO6" s="58"/>
      <c r="WYQ6" s="58"/>
      <c r="WYS6" s="58"/>
      <c r="WYU6" s="58"/>
      <c r="WYW6" s="58"/>
      <c r="WYY6" s="58"/>
      <c r="WZA6" s="58"/>
      <c r="WZC6" s="58"/>
      <c r="WZE6" s="58"/>
      <c r="WZG6" s="58"/>
      <c r="WZI6" s="58"/>
      <c r="WZK6" s="58"/>
      <c r="WZM6" s="58"/>
      <c r="WZO6" s="58"/>
      <c r="WZQ6" s="58"/>
      <c r="WZS6" s="58"/>
      <c r="WZU6" s="58"/>
      <c r="WZW6" s="58"/>
      <c r="WZY6" s="58"/>
      <c r="XAA6" s="58"/>
      <c r="XAC6" s="58"/>
      <c r="XAE6" s="58"/>
      <c r="XAG6" s="58"/>
      <c r="XAI6" s="58"/>
      <c r="XAK6" s="58"/>
      <c r="XAM6" s="58"/>
      <c r="XAO6" s="58"/>
      <c r="XAQ6" s="58"/>
      <c r="XAS6" s="58"/>
      <c r="XAU6" s="58"/>
      <c r="XAW6" s="58"/>
      <c r="XAY6" s="58"/>
      <c r="XBA6" s="58"/>
      <c r="XBC6" s="58"/>
      <c r="XBE6" s="58"/>
      <c r="XBG6" s="58"/>
      <c r="XBI6" s="58"/>
      <c r="XBK6" s="58"/>
      <c r="XBM6" s="58"/>
      <c r="XBO6" s="58"/>
      <c r="XBQ6" s="58"/>
      <c r="XBS6" s="58"/>
      <c r="XBU6" s="58"/>
      <c r="XBW6" s="58"/>
      <c r="XBY6" s="58"/>
      <c r="XCA6" s="58"/>
      <c r="XCC6" s="58"/>
      <c r="XCE6" s="58"/>
      <c r="XCG6" s="58"/>
      <c r="XCI6" s="58"/>
      <c r="XCK6" s="58"/>
      <c r="XCM6" s="58"/>
      <c r="XCO6" s="58"/>
      <c r="XCQ6" s="58"/>
      <c r="XCS6" s="58"/>
      <c r="XCU6" s="58"/>
      <c r="XCW6" s="58"/>
      <c r="XCY6" s="58"/>
      <c r="XDA6" s="58"/>
      <c r="XDC6" s="58"/>
      <c r="XDE6" s="58"/>
      <c r="XDG6" s="58"/>
      <c r="XDI6" s="58"/>
      <c r="XDK6" s="58"/>
      <c r="XDM6" s="58"/>
      <c r="XDO6" s="58"/>
      <c r="XDQ6" s="58"/>
      <c r="XDS6" s="58"/>
      <c r="XDU6" s="58"/>
      <c r="XDW6" s="58"/>
      <c r="XDY6" s="58"/>
      <c r="XEA6" s="58"/>
      <c r="XEC6" s="58"/>
      <c r="XEE6" s="58"/>
      <c r="XEG6" s="58"/>
      <c r="XEI6" s="58"/>
      <c r="XEK6" s="58"/>
      <c r="XEM6" s="58"/>
      <c r="XEO6" s="58"/>
      <c r="XEQ6" s="58"/>
      <c r="XES6" s="58"/>
      <c r="XEU6" s="58"/>
      <c r="XEW6" s="58"/>
      <c r="XEY6" s="58"/>
      <c r="XFA6" s="58"/>
      <c r="XFC6" s="58"/>
    </row>
    <row r="7" spans="1:1023 1025:2047 2049:3071 3073:4095 4097:5119 5121:6143 6145:7167 7169:8191 8193:9215 9217:10239 10241:11263 11265:12287 12289:13311 13313:14335 14337:15359 15361:16383" ht="17.399999999999999" x14ac:dyDescent="0.3">
      <c r="A7" s="64" t="s">
        <v>0</v>
      </c>
      <c r="B7" s="65" t="s">
        <v>1</v>
      </c>
      <c r="C7" s="65" t="s">
        <v>2</v>
      </c>
      <c r="D7" s="66" t="s">
        <v>63</v>
      </c>
      <c r="E7" s="65" t="s">
        <v>3</v>
      </c>
      <c r="F7" s="65" t="s">
        <v>4</v>
      </c>
      <c r="G7" s="65" t="s">
        <v>5</v>
      </c>
      <c r="H7" s="65" t="s">
        <v>6</v>
      </c>
      <c r="I7" s="65" t="s">
        <v>7</v>
      </c>
      <c r="J7" s="65" t="s">
        <v>8</v>
      </c>
      <c r="K7" s="65" t="s">
        <v>9</v>
      </c>
      <c r="L7" s="65" t="s">
        <v>10</v>
      </c>
      <c r="M7" s="65" t="s">
        <v>11</v>
      </c>
      <c r="N7" s="65" t="s">
        <v>12</v>
      </c>
      <c r="O7" s="65" t="s">
        <v>13</v>
      </c>
      <c r="P7" s="65" t="s">
        <v>14</v>
      </c>
      <c r="Q7" s="65" t="s">
        <v>15</v>
      </c>
      <c r="R7" s="65" t="s">
        <v>16</v>
      </c>
      <c r="S7" s="65" t="s">
        <v>17</v>
      </c>
      <c r="T7" s="65" t="s">
        <v>18</v>
      </c>
      <c r="U7" s="65" t="s">
        <v>19</v>
      </c>
      <c r="V7" s="65" t="s">
        <v>20</v>
      </c>
      <c r="W7" s="65" t="s">
        <v>21</v>
      </c>
      <c r="X7" s="65" t="s">
        <v>22</v>
      </c>
      <c r="Y7" s="65" t="s">
        <v>23</v>
      </c>
      <c r="Z7" s="65" t="s">
        <v>24</v>
      </c>
      <c r="AA7" s="65" t="s">
        <v>25</v>
      </c>
      <c r="AB7" s="65" t="s">
        <v>26</v>
      </c>
      <c r="AC7" s="65" t="s">
        <v>27</v>
      </c>
      <c r="AD7" s="65" t="s">
        <v>28</v>
      </c>
      <c r="AE7" s="67" t="s">
        <v>29</v>
      </c>
    </row>
    <row r="8" spans="1:1023 1025:2047 2049:3071 3073:4095 4097:5119 5121:6143 6145:7167 7169:8191 8193:9215 9217:10239 10241:11263 11265:12287 12289:13311 13313:14335 14337:15359 15361:16383" ht="17.399999999999999" x14ac:dyDescent="0.3">
      <c r="A8" s="68" t="s">
        <v>30</v>
      </c>
      <c r="B8" s="55">
        <v>2023</v>
      </c>
      <c r="C8" s="55" t="s">
        <v>38</v>
      </c>
      <c r="D8" s="69">
        <v>45047</v>
      </c>
      <c r="E8" s="55">
        <v>173.2</v>
      </c>
      <c r="F8" s="55">
        <v>211.5</v>
      </c>
      <c r="G8" s="55">
        <v>171</v>
      </c>
      <c r="H8" s="55">
        <v>179.6</v>
      </c>
      <c r="I8" s="55">
        <v>173.3</v>
      </c>
      <c r="J8" s="55">
        <v>169</v>
      </c>
      <c r="K8" s="55">
        <v>148.69999999999999</v>
      </c>
      <c r="L8" s="55">
        <v>174.9</v>
      </c>
      <c r="M8" s="55">
        <v>121.9</v>
      </c>
      <c r="N8" s="55">
        <v>221</v>
      </c>
      <c r="O8" s="55">
        <v>178.7</v>
      </c>
      <c r="P8" s="55">
        <v>191.1</v>
      </c>
      <c r="Q8" s="55">
        <v>176.8</v>
      </c>
      <c r="R8" s="55">
        <v>199.9</v>
      </c>
      <c r="S8" s="55">
        <v>191.2</v>
      </c>
      <c r="T8" s="55">
        <v>187.9</v>
      </c>
      <c r="U8" s="55">
        <v>190.8</v>
      </c>
      <c r="V8" s="55">
        <v>174.63333333333333</v>
      </c>
      <c r="W8" s="55">
        <v>182.5</v>
      </c>
      <c r="X8" s="55">
        <v>179.8</v>
      </c>
      <c r="Y8" s="55">
        <v>187.8</v>
      </c>
      <c r="Z8" s="55">
        <v>169.7</v>
      </c>
      <c r="AA8" s="55">
        <v>173.8</v>
      </c>
      <c r="AB8" s="55">
        <v>180.3</v>
      </c>
      <c r="AC8" s="55">
        <v>184.9</v>
      </c>
      <c r="AD8" s="55">
        <v>179.5</v>
      </c>
      <c r="AE8" s="70">
        <v>179.8</v>
      </c>
    </row>
    <row r="9" spans="1:1023 1025:2047 2049:3071 3073:4095 4097:5119 5121:6143 6145:7167 7169:8191 8193:9215 9217:10239 10241:11263 11265:12287 12289:13311 13313:14335 14337:15359 15361:16383" ht="17.399999999999999" x14ac:dyDescent="0.3">
      <c r="A9" s="68" t="s">
        <v>33</v>
      </c>
      <c r="B9" s="55">
        <v>2023</v>
      </c>
      <c r="C9" s="55" t="s">
        <v>38</v>
      </c>
      <c r="D9" s="69">
        <v>45047</v>
      </c>
      <c r="E9" s="55">
        <v>174.7</v>
      </c>
      <c r="F9" s="55">
        <v>219.4</v>
      </c>
      <c r="G9" s="55">
        <v>176.7</v>
      </c>
      <c r="H9" s="55">
        <v>179.4</v>
      </c>
      <c r="I9" s="55">
        <v>164.4</v>
      </c>
      <c r="J9" s="55">
        <v>175.8</v>
      </c>
      <c r="K9" s="55">
        <v>185</v>
      </c>
      <c r="L9" s="55">
        <v>176.9</v>
      </c>
      <c r="M9" s="55">
        <v>124.2</v>
      </c>
      <c r="N9" s="55">
        <v>211.9</v>
      </c>
      <c r="O9" s="55">
        <v>165.9</v>
      </c>
      <c r="P9" s="55">
        <v>197.7</v>
      </c>
      <c r="Q9" s="55">
        <v>183.1</v>
      </c>
      <c r="R9" s="55">
        <v>204.2</v>
      </c>
      <c r="S9" s="55">
        <v>181.3</v>
      </c>
      <c r="T9" s="55">
        <v>168.1</v>
      </c>
      <c r="U9" s="55">
        <v>179.3</v>
      </c>
      <c r="V9" s="55">
        <v>175.6</v>
      </c>
      <c r="W9" s="55">
        <v>183.4</v>
      </c>
      <c r="X9" s="55">
        <v>170.1</v>
      </c>
      <c r="Y9" s="55">
        <v>182.2</v>
      </c>
      <c r="Z9" s="55">
        <v>160.4</v>
      </c>
      <c r="AA9" s="55">
        <v>169.2</v>
      </c>
      <c r="AB9" s="55">
        <v>174.8</v>
      </c>
      <c r="AC9" s="55">
        <v>185.6</v>
      </c>
      <c r="AD9" s="55">
        <v>171.6</v>
      </c>
      <c r="AE9" s="70">
        <v>178.2</v>
      </c>
    </row>
    <row r="10" spans="1:1023 1025:2047 2049:3071 3073:4095 4097:5119 5121:6143 6145:7167 7169:8191 8193:9215 9217:10239 10241:11263 11265:12287 12289:13311 13313:14335 14337:15359 15361:16383" ht="18" thickBot="1" x14ac:dyDescent="0.35">
      <c r="A10" s="71" t="s">
        <v>34</v>
      </c>
      <c r="B10" s="72">
        <v>2023</v>
      </c>
      <c r="C10" s="72" t="s">
        <v>38</v>
      </c>
      <c r="D10" s="73">
        <v>45047</v>
      </c>
      <c r="E10" s="72">
        <v>173.7</v>
      </c>
      <c r="F10" s="72">
        <v>214.3</v>
      </c>
      <c r="G10" s="72">
        <v>173.2</v>
      </c>
      <c r="H10" s="72">
        <v>179.5</v>
      </c>
      <c r="I10" s="72">
        <v>170</v>
      </c>
      <c r="J10" s="72">
        <v>172.2</v>
      </c>
      <c r="K10" s="72">
        <v>161</v>
      </c>
      <c r="L10" s="72">
        <v>175.6</v>
      </c>
      <c r="M10" s="72">
        <v>122.7</v>
      </c>
      <c r="N10" s="72">
        <v>218</v>
      </c>
      <c r="O10" s="72">
        <v>173.4</v>
      </c>
      <c r="P10" s="72">
        <v>194.2</v>
      </c>
      <c r="Q10" s="72">
        <v>179.1</v>
      </c>
      <c r="R10" s="72">
        <v>201</v>
      </c>
      <c r="S10" s="72">
        <v>187.3</v>
      </c>
      <c r="T10" s="72">
        <v>179.7</v>
      </c>
      <c r="U10" s="72">
        <v>186.2</v>
      </c>
      <c r="V10" s="72">
        <v>175.6</v>
      </c>
      <c r="W10" s="72">
        <v>182.8</v>
      </c>
      <c r="X10" s="72">
        <v>175.2</v>
      </c>
      <c r="Y10" s="72">
        <v>185.7</v>
      </c>
      <c r="Z10" s="72">
        <v>164.8</v>
      </c>
      <c r="AA10" s="72">
        <v>171.2</v>
      </c>
      <c r="AB10" s="72">
        <v>177.1</v>
      </c>
      <c r="AC10" s="72">
        <v>185.2</v>
      </c>
      <c r="AD10" s="72">
        <v>175.7</v>
      </c>
      <c r="AE10" s="74">
        <v>179.1</v>
      </c>
    </row>
    <row r="11" spans="1:1023 1025:2047 2049:3071 3073:4095 4097:5119 5121:6143 6145:7167 7169:8191 8193:9215 9217:10239 10241:11263 11265:12287 12289:13311 13313:14335 14337:15359 15361:16383" ht="16.2" thickBot="1" x14ac:dyDescent="0.35">
      <c r="P11" s="59"/>
      <c r="Q11" s="59"/>
      <c r="R11" s="60"/>
      <c r="S11" s="59"/>
    </row>
    <row r="12" spans="1:1023 1025:2047 2049:3071 3073:4095 4097:5119 5121:6143 6145:7167 7169:8191 8193:9215 9217:10239 10241:11263 11265:12287 12289:13311 13313:14335 14337:15359 15361:16383" ht="17.399999999999999" x14ac:dyDescent="0.3">
      <c r="A12" s="75" t="s">
        <v>0</v>
      </c>
      <c r="B12" s="65" t="s">
        <v>1</v>
      </c>
      <c r="C12" s="65" t="s">
        <v>2</v>
      </c>
      <c r="D12" s="66" t="s">
        <v>63</v>
      </c>
      <c r="E12" s="65" t="s">
        <v>95</v>
      </c>
      <c r="F12" s="65" t="s">
        <v>51</v>
      </c>
      <c r="G12" s="65" t="s">
        <v>52</v>
      </c>
      <c r="H12" s="65" t="s">
        <v>65</v>
      </c>
      <c r="I12" s="65" t="s">
        <v>96</v>
      </c>
      <c r="J12" s="65" t="s">
        <v>97</v>
      </c>
      <c r="K12" s="65" t="s">
        <v>28</v>
      </c>
      <c r="L12" s="67" t="s">
        <v>53</v>
      </c>
    </row>
    <row r="13" spans="1:1023 1025:2047 2049:3071 3073:4095 4097:5119 5121:6143 6145:7167 7169:8191 8193:9215 9217:10239 10241:11263 11265:12287 12289:13311 13313:14335 14337:15359 15361:16383" ht="17.399999999999999" x14ac:dyDescent="0.3">
      <c r="A13" s="68" t="s">
        <v>30</v>
      </c>
      <c r="B13" s="55">
        <v>2023</v>
      </c>
      <c r="C13" s="55" t="s">
        <v>38</v>
      </c>
      <c r="D13" s="69">
        <v>45047</v>
      </c>
      <c r="E13" s="54">
        <f>SUM(E8:Q8)</f>
        <v>2290.7000000000007</v>
      </c>
      <c r="F13" s="54">
        <f>R8</f>
        <v>199.9</v>
      </c>
      <c r="G13" s="54">
        <f>SUM(S8:U8)</f>
        <v>569.90000000000009</v>
      </c>
      <c r="H13" s="54">
        <f>SUM(V8,W8,X8)</f>
        <v>536.93333333333339</v>
      </c>
      <c r="I13" s="54">
        <f>SUM(Z8,AB8,Y8)</f>
        <v>537.79999999999995</v>
      </c>
      <c r="J13" s="55">
        <f>SUM(AA8,AC8)</f>
        <v>358.70000000000005</v>
      </c>
      <c r="K13" s="55">
        <f>AD8</f>
        <v>179.5</v>
      </c>
      <c r="L13" s="76">
        <f>SUM(E13:K13)</f>
        <v>4673.4333333333343</v>
      </c>
      <c r="M13" s="42"/>
      <c r="N13" s="42"/>
      <c r="O13" s="42"/>
      <c r="P13" s="42"/>
      <c r="Q13" s="42"/>
      <c r="R13" s="42"/>
      <c r="S13" s="42"/>
    </row>
    <row r="14" spans="1:1023 1025:2047 2049:3071 3073:4095 4097:5119 5121:6143 6145:7167 7169:8191 8193:9215 9217:10239 10241:11263 11265:12287 12289:13311 13313:14335 14337:15359 15361:16383" ht="17.399999999999999" x14ac:dyDescent="0.3">
      <c r="A14" s="68" t="s">
        <v>33</v>
      </c>
      <c r="B14" s="55">
        <v>2023</v>
      </c>
      <c r="C14" s="55" t="s">
        <v>38</v>
      </c>
      <c r="D14" s="69">
        <v>45047</v>
      </c>
      <c r="E14" s="54">
        <f>SUM(E9:Q9)</f>
        <v>2335.1</v>
      </c>
      <c r="F14" s="54">
        <f>R9</f>
        <v>204.2</v>
      </c>
      <c r="G14" s="54">
        <f>SUM(S9:U9)</f>
        <v>528.70000000000005</v>
      </c>
      <c r="H14" s="54">
        <f>SUM(V9,W9,X9)</f>
        <v>529.1</v>
      </c>
      <c r="I14" s="54">
        <f>SUM(Z9,AB9,Y9)</f>
        <v>517.40000000000009</v>
      </c>
      <c r="J14" s="55">
        <f>SUM(AA9,AC9)</f>
        <v>354.79999999999995</v>
      </c>
      <c r="K14" s="55">
        <f>AD9</f>
        <v>171.6</v>
      </c>
      <c r="L14" s="76">
        <f t="shared" ref="L14:L15" si="0">SUM(E14:K14)</f>
        <v>4640.9000000000005</v>
      </c>
      <c r="M14" s="51"/>
      <c r="P14" s="59"/>
      <c r="Q14" s="59"/>
      <c r="R14" s="59"/>
      <c r="S14" s="59"/>
    </row>
    <row r="15" spans="1:1023 1025:2047 2049:3071 3073:4095 4097:5119 5121:6143 6145:7167 7169:8191 8193:9215 9217:10239 10241:11263 11265:12287 12289:13311 13313:14335 14337:15359 15361:16383" ht="18" thickBot="1" x14ac:dyDescent="0.35">
      <c r="A15" s="71" t="s">
        <v>34</v>
      </c>
      <c r="B15" s="72">
        <v>2023</v>
      </c>
      <c r="C15" s="72" t="s">
        <v>38</v>
      </c>
      <c r="D15" s="73">
        <v>45047</v>
      </c>
      <c r="E15" s="77">
        <f>SUM(E10:Q10)</f>
        <v>2306.9</v>
      </c>
      <c r="F15" s="77">
        <f>R10</f>
        <v>201</v>
      </c>
      <c r="G15" s="77">
        <f>SUM(S10:U10)</f>
        <v>553.20000000000005</v>
      </c>
      <c r="H15" s="77">
        <f>SUM(V10,W10,X10)</f>
        <v>533.59999999999991</v>
      </c>
      <c r="I15" s="77">
        <f>SUM(Z10,AB10,Y10)</f>
        <v>527.59999999999991</v>
      </c>
      <c r="J15" s="72">
        <f>SUM(AA10,AC10)</f>
        <v>356.4</v>
      </c>
      <c r="K15" s="72">
        <f>AD10</f>
        <v>175.7</v>
      </c>
      <c r="L15" s="78">
        <f t="shared" si="0"/>
        <v>4654.3999999999996</v>
      </c>
      <c r="M15" s="51"/>
      <c r="P15" s="59"/>
      <c r="Q15" s="59"/>
      <c r="R15" s="59"/>
      <c r="S15" s="59"/>
    </row>
    <row r="16" spans="1:1023 1025:2047 2049:3071 3073:4095 4097:5119 5121:6143 6145:7167 7169:8191 8193:9215 9217:10239 10241:11263 11265:12287 12289:13311 13313:14335 14337:15359 15361:16383" ht="16.2" thickBot="1" x14ac:dyDescent="0.35">
      <c r="L16" s="50"/>
      <c r="M16" s="52"/>
      <c r="P16" s="59"/>
      <c r="Q16" s="59"/>
      <c r="R16" s="60"/>
      <c r="S16" s="59"/>
    </row>
    <row r="17" spans="1:12" ht="17.399999999999999" customHeight="1" x14ac:dyDescent="0.3">
      <c r="A17" s="212" t="s">
        <v>102</v>
      </c>
      <c r="B17" s="213"/>
      <c r="C17" s="214"/>
      <c r="D17" s="64"/>
      <c r="E17" s="65" t="s">
        <v>95</v>
      </c>
      <c r="F17" s="65" t="s">
        <v>51</v>
      </c>
      <c r="G17" s="65" t="s">
        <v>52</v>
      </c>
      <c r="H17" s="65" t="s">
        <v>65</v>
      </c>
      <c r="I17" s="65" t="s">
        <v>96</v>
      </c>
      <c r="J17" s="65" t="s">
        <v>97</v>
      </c>
      <c r="K17" s="67" t="s">
        <v>28</v>
      </c>
      <c r="L17" s="42"/>
    </row>
    <row r="18" spans="1:12" ht="17.399999999999999" x14ac:dyDescent="0.3">
      <c r="A18" s="215"/>
      <c r="B18" s="216"/>
      <c r="C18" s="217"/>
      <c r="D18" s="79" t="s">
        <v>30</v>
      </c>
      <c r="E18" s="61">
        <f t="shared" ref="E18:K18" si="1">E13/$L$13</f>
        <v>0.49015356304786634</v>
      </c>
      <c r="F18" s="61">
        <f t="shared" si="1"/>
        <v>4.2773692431688333E-2</v>
      </c>
      <c r="G18" s="61">
        <f t="shared" si="1"/>
        <v>0.12194460888854018</v>
      </c>
      <c r="H18" s="61">
        <f t="shared" si="1"/>
        <v>0.11489055155738463</v>
      </c>
      <c r="I18" s="61">
        <f t="shared" si="1"/>
        <v>0.11507599694728354</v>
      </c>
      <c r="J18" s="61">
        <f t="shared" si="1"/>
        <v>7.6752993873169612E-2</v>
      </c>
      <c r="K18" s="80">
        <f t="shared" si="1"/>
        <v>3.8408593254067307E-2</v>
      </c>
    </row>
    <row r="19" spans="1:12" ht="17.399999999999999" x14ac:dyDescent="0.3">
      <c r="A19" s="215"/>
      <c r="B19" s="216"/>
      <c r="C19" s="217"/>
      <c r="D19" s="81" t="s">
        <v>100</v>
      </c>
      <c r="E19" s="61">
        <f t="shared" ref="E19:K19" si="2">E14/$L$14</f>
        <v>0.50315671529229233</v>
      </c>
      <c r="F19" s="61">
        <f t="shared" si="2"/>
        <v>4.4000086190178624E-2</v>
      </c>
      <c r="G19" s="61">
        <f t="shared" si="2"/>
        <v>0.11392186860307267</v>
      </c>
      <c r="H19" s="61">
        <f t="shared" si="2"/>
        <v>0.11400805878170181</v>
      </c>
      <c r="I19" s="61">
        <f t="shared" si="2"/>
        <v>0.11148699605679933</v>
      </c>
      <c r="J19" s="61">
        <f t="shared" si="2"/>
        <v>7.6450688444051784E-2</v>
      </c>
      <c r="K19" s="80">
        <f t="shared" si="2"/>
        <v>3.6975586631903291E-2</v>
      </c>
    </row>
    <row r="20" spans="1:12" ht="18" thickBot="1" x14ac:dyDescent="0.35">
      <c r="A20" s="218"/>
      <c r="B20" s="219"/>
      <c r="C20" s="220"/>
      <c r="D20" s="82" t="s">
        <v>101</v>
      </c>
      <c r="E20" s="83">
        <f t="shared" ref="E20:K20" si="3">E15/$L$15</f>
        <v>0.49563853557923693</v>
      </c>
      <c r="F20" s="83">
        <f t="shared" si="3"/>
        <v>4.3184943279477486E-2</v>
      </c>
      <c r="G20" s="83">
        <f t="shared" si="3"/>
        <v>0.11885527672739775</v>
      </c>
      <c r="H20" s="83">
        <f t="shared" si="3"/>
        <v>0.11464420763148847</v>
      </c>
      <c r="I20" s="83">
        <f t="shared" si="3"/>
        <v>0.11335510484702646</v>
      </c>
      <c r="J20" s="83">
        <f t="shared" si="3"/>
        <v>7.6572705397043653E-2</v>
      </c>
      <c r="K20" s="84">
        <f t="shared" si="3"/>
        <v>3.7749226538329322E-2</v>
      </c>
    </row>
    <row r="21" spans="1:12" x14ac:dyDescent="0.25">
      <c r="D21" s="49"/>
    </row>
    <row r="22" spans="1:12" x14ac:dyDescent="0.25">
      <c r="D22" s="49"/>
    </row>
    <row r="23" spans="1:12" x14ac:dyDescent="0.25">
      <c r="D23" s="49"/>
    </row>
    <row r="24" spans="1:12" x14ac:dyDescent="0.25">
      <c r="D24" s="49"/>
    </row>
    <row r="25" spans="1:12" x14ac:dyDescent="0.25">
      <c r="D25" s="49"/>
    </row>
    <row r="26" spans="1:12" x14ac:dyDescent="0.25">
      <c r="D26" s="49"/>
    </row>
    <row r="27" spans="1:12" x14ac:dyDescent="0.25">
      <c r="D27" s="49"/>
    </row>
    <row r="28" spans="1:12" x14ac:dyDescent="0.25">
      <c r="D28" s="49"/>
    </row>
    <row r="29" spans="1:12" x14ac:dyDescent="0.25">
      <c r="D29" s="49"/>
    </row>
    <row r="34" spans="11:12" ht="17.399999999999999" x14ac:dyDescent="0.3">
      <c r="K34" s="42"/>
    </row>
    <row r="35" spans="11:12" x14ac:dyDescent="0.25">
      <c r="K35" s="36"/>
    </row>
    <row r="36" spans="11:12" x14ac:dyDescent="0.25">
      <c r="L36" s="41"/>
    </row>
    <row r="37" spans="11:12" x14ac:dyDescent="0.25">
      <c r="L37" s="39"/>
    </row>
    <row r="38" spans="11:12" x14ac:dyDescent="0.25">
      <c r="L38" s="39"/>
    </row>
    <row r="39" spans="11:12" x14ac:dyDescent="0.25">
      <c r="L39" s="39"/>
    </row>
    <row r="40" spans="11:12" x14ac:dyDescent="0.25">
      <c r="K40" s="41"/>
    </row>
    <row r="42" spans="11:12" x14ac:dyDescent="0.25">
      <c r="K42" s="36"/>
    </row>
    <row r="43" spans="11:12" x14ac:dyDescent="0.25">
      <c r="L43" s="41"/>
    </row>
    <row r="44" spans="11:12" x14ac:dyDescent="0.25">
      <c r="L44" s="39"/>
    </row>
    <row r="45" spans="11:12" x14ac:dyDescent="0.25">
      <c r="L45" s="39"/>
    </row>
    <row r="46" spans="11:12" x14ac:dyDescent="0.25">
      <c r="L46" s="39"/>
    </row>
    <row r="47" spans="11:12" x14ac:dyDescent="0.25">
      <c r="K47" s="41"/>
    </row>
    <row r="48" spans="11:12" x14ac:dyDescent="0.25">
      <c r="K48" s="41"/>
    </row>
    <row r="49" spans="11:13" x14ac:dyDescent="0.25">
      <c r="K49" s="39"/>
    </row>
    <row r="50" spans="11:13" x14ac:dyDescent="0.25">
      <c r="L50" s="41"/>
    </row>
    <row r="51" spans="11:13" x14ac:dyDescent="0.25">
      <c r="L51" s="41"/>
    </row>
    <row r="52" spans="11:13" x14ac:dyDescent="0.25">
      <c r="M52" s="41"/>
    </row>
    <row r="53" spans="11:13" ht="17.399999999999999" x14ac:dyDescent="0.3">
      <c r="K53" s="42"/>
      <c r="M53" s="41"/>
    </row>
    <row r="54" spans="11:13" x14ac:dyDescent="0.25">
      <c r="K54" s="36"/>
      <c r="L54" s="41"/>
    </row>
    <row r="55" spans="11:13" x14ac:dyDescent="0.25">
      <c r="L55" s="41"/>
    </row>
    <row r="56" spans="11:13" x14ac:dyDescent="0.25">
      <c r="L56" s="41"/>
    </row>
    <row r="57" spans="11:13" x14ac:dyDescent="0.25">
      <c r="L57" s="41"/>
    </row>
    <row r="58" spans="11:13" x14ac:dyDescent="0.25">
      <c r="K58" s="39"/>
      <c r="L58" s="41"/>
    </row>
    <row r="59" spans="11:13" x14ac:dyDescent="0.25">
      <c r="L59" s="41"/>
    </row>
    <row r="60" spans="11:13" x14ac:dyDescent="0.25">
      <c r="L60" s="41"/>
    </row>
  </sheetData>
  <mergeCells count="1">
    <mergeCell ref="A17:C20"/>
  </mergeCells>
  <pageMargins left="0.7" right="0.7" top="0.75" bottom="0.75" header="0.3" footer="0.3"/>
  <ignoredErrors>
    <ignoredError sqref="E13:K15"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5CF0-37C2-45FD-A3DB-264F5E40BBF1}">
  <sheetPr codeName="Sheet3">
    <tabColor theme="3" tint="0.89999084444715716"/>
  </sheetPr>
  <dimension ref="A1:AB234"/>
  <sheetViews>
    <sheetView topLeftCell="P1" zoomScale="75" zoomScaleNormal="72" workbookViewId="0">
      <selection activeCell="M14" sqref="M14"/>
    </sheetView>
  </sheetViews>
  <sheetFormatPr defaultRowHeight="15" x14ac:dyDescent="0.25"/>
  <cols>
    <col min="1" max="1" width="14.5546875" style="50" customWidth="1"/>
    <col min="2" max="2" width="14.88671875" style="50" customWidth="1"/>
    <col min="3" max="3" width="13.5546875" style="50" customWidth="1"/>
    <col min="4" max="4" width="15.44140625" style="50" customWidth="1"/>
    <col min="5" max="5" width="13" style="50" bestFit="1" customWidth="1"/>
    <col min="6" max="6" width="13.77734375" style="50" bestFit="1" customWidth="1"/>
    <col min="7" max="7" width="15.109375" style="50" bestFit="1" customWidth="1"/>
    <col min="8" max="8" width="18.109375" style="50" bestFit="1" customWidth="1"/>
    <col min="9" max="11" width="13.77734375" style="50" bestFit="1" customWidth="1"/>
    <col min="12" max="20" width="13" style="50" bestFit="1" customWidth="1"/>
    <col min="21" max="21" width="14.109375" style="50" bestFit="1" customWidth="1"/>
    <col min="22" max="27" width="13" style="50" bestFit="1" customWidth="1"/>
    <col min="28" max="28" width="20" style="50" bestFit="1" customWidth="1"/>
    <col min="29" max="16384" width="8.88671875" style="50"/>
  </cols>
  <sheetData>
    <row r="1" spans="1:23" ht="15.6" x14ac:dyDescent="0.25">
      <c r="A1" s="85" t="s">
        <v>79</v>
      </c>
      <c r="B1" s="86" t="s">
        <v>73</v>
      </c>
      <c r="C1" s="90"/>
      <c r="D1" s="90"/>
      <c r="E1" s="90"/>
      <c r="F1" s="90"/>
    </row>
    <row r="2" spans="1:23" ht="15.6" x14ac:dyDescent="0.3">
      <c r="A2" s="87" t="s">
        <v>103</v>
      </c>
      <c r="B2" s="59"/>
      <c r="C2" s="90"/>
      <c r="D2" s="90"/>
      <c r="E2" s="90"/>
      <c r="F2" s="90"/>
    </row>
    <row r="3" spans="1:23" ht="15.6" x14ac:dyDescent="0.3">
      <c r="A3" s="87" t="s">
        <v>104</v>
      </c>
      <c r="B3" s="59"/>
      <c r="C3" s="90"/>
      <c r="D3" s="90"/>
      <c r="E3" s="90"/>
      <c r="F3" s="90"/>
    </row>
    <row r="4" spans="1:23" ht="15.6" x14ac:dyDescent="0.3">
      <c r="B4" s="59"/>
      <c r="C4" s="90"/>
      <c r="D4" s="90"/>
      <c r="E4" s="90"/>
      <c r="F4" s="90"/>
    </row>
    <row r="5" spans="1:23" ht="15.6" x14ac:dyDescent="0.3">
      <c r="A5" s="59"/>
      <c r="B5" s="59"/>
      <c r="C5" s="93"/>
      <c r="D5" s="93"/>
      <c r="E5" s="99"/>
      <c r="F5" s="99"/>
      <c r="G5" s="88"/>
      <c r="H5" s="88"/>
      <c r="I5" s="88"/>
      <c r="J5" s="89"/>
      <c r="U5" s="59"/>
      <c r="W5" s="90"/>
    </row>
    <row r="6" spans="1:23" ht="46.8" x14ac:dyDescent="0.3">
      <c r="A6" s="85" t="s">
        <v>1</v>
      </c>
      <c r="B6" s="101" t="s">
        <v>108</v>
      </c>
      <c r="C6" s="101" t="s">
        <v>106</v>
      </c>
      <c r="D6" s="93" t="s">
        <v>107</v>
      </c>
      <c r="E6" s="100"/>
      <c r="F6" s="90"/>
      <c r="I6" s="89"/>
      <c r="J6" s="89"/>
      <c r="K6" s="2"/>
      <c r="L6" s="2"/>
      <c r="M6" s="2"/>
      <c r="N6" s="2"/>
      <c r="V6" s="90"/>
    </row>
    <row r="7" spans="1:23" ht="15.6" x14ac:dyDescent="0.3">
      <c r="A7" s="59">
        <v>2017</v>
      </c>
      <c r="B7" s="102">
        <v>130.30000000000001</v>
      </c>
      <c r="C7" s="102">
        <v>137.19999999999999</v>
      </c>
      <c r="D7" s="103">
        <f>(C7-B7)/B7</f>
        <v>5.295471987720627E-2</v>
      </c>
      <c r="E7" s="91"/>
      <c r="F7" s="89"/>
      <c r="H7" s="98"/>
      <c r="I7" s="89"/>
      <c r="J7" s="89"/>
      <c r="V7" s="90"/>
    </row>
    <row r="8" spans="1:23" ht="15.6" x14ac:dyDescent="0.3">
      <c r="A8" s="59">
        <v>2018</v>
      </c>
      <c r="B8" s="102">
        <v>136.9</v>
      </c>
      <c r="C8" s="102">
        <v>140.1</v>
      </c>
      <c r="D8" s="103">
        <f t="shared" ref="D8:D12" si="0">(C8-B8)/B8</f>
        <v>2.3374726077428697E-2</v>
      </c>
      <c r="E8" s="91"/>
      <c r="F8" s="89"/>
      <c r="H8" s="98"/>
      <c r="I8" s="89"/>
      <c r="J8" s="89"/>
      <c r="U8" s="92"/>
    </row>
    <row r="9" spans="1:23" ht="15.6" x14ac:dyDescent="0.3">
      <c r="A9" s="59">
        <v>2019</v>
      </c>
      <c r="B9" s="102">
        <v>139.6</v>
      </c>
      <c r="C9" s="102">
        <v>150.4</v>
      </c>
      <c r="D9" s="103">
        <f t="shared" si="0"/>
        <v>7.7363896848137617E-2</v>
      </c>
      <c r="E9" s="91"/>
      <c r="F9" s="89"/>
      <c r="H9" s="98"/>
      <c r="I9" s="89"/>
      <c r="J9" s="89"/>
      <c r="U9" s="59"/>
      <c r="W9" s="90"/>
    </row>
    <row r="10" spans="1:23" ht="15.6" x14ac:dyDescent="0.3">
      <c r="A10" s="59">
        <v>2020</v>
      </c>
      <c r="B10" s="102">
        <v>150.19999999999999</v>
      </c>
      <c r="C10" s="102">
        <v>158.9</v>
      </c>
      <c r="D10" s="103">
        <f t="shared" si="0"/>
        <v>5.7922769640479481E-2</v>
      </c>
      <c r="E10" s="91"/>
      <c r="F10" s="89"/>
      <c r="H10" s="98"/>
      <c r="I10" s="89"/>
      <c r="J10" s="89"/>
      <c r="V10" s="92"/>
      <c r="W10" s="90"/>
    </row>
    <row r="11" spans="1:23" ht="15.6" x14ac:dyDescent="0.3">
      <c r="A11" s="59">
        <v>2021</v>
      </c>
      <c r="B11" s="102">
        <v>157.30000000000001</v>
      </c>
      <c r="C11" s="102">
        <v>166.2</v>
      </c>
      <c r="D11" s="103">
        <f t="shared" si="0"/>
        <v>5.657978385251098E-2</v>
      </c>
      <c r="E11" s="91"/>
      <c r="F11" s="89"/>
      <c r="H11" s="98"/>
      <c r="I11" s="89"/>
      <c r="J11" s="89"/>
      <c r="W11" s="93"/>
    </row>
    <row r="12" spans="1:23" ht="15.6" x14ac:dyDescent="0.3">
      <c r="A12" s="59">
        <v>2022</v>
      </c>
      <c r="B12" s="102">
        <v>165.7</v>
      </c>
      <c r="C12" s="102">
        <v>175.7</v>
      </c>
      <c r="D12" s="103">
        <f t="shared" si="0"/>
        <v>6.0350030175015092E-2</v>
      </c>
      <c r="E12" s="91"/>
      <c r="F12" s="89"/>
      <c r="H12" s="98"/>
      <c r="I12" s="89"/>
      <c r="J12" s="89"/>
      <c r="W12" s="93"/>
    </row>
    <row r="13" spans="1:23" ht="15.6" x14ac:dyDescent="0.3">
      <c r="A13" s="35"/>
      <c r="B13"/>
      <c r="C13" s="35"/>
      <c r="D13" s="35"/>
      <c r="E13" s="91"/>
      <c r="F13" s="89"/>
      <c r="H13" s="98"/>
      <c r="I13" s="89"/>
      <c r="J13" s="89"/>
      <c r="W13" s="93"/>
    </row>
    <row r="14" spans="1:23" ht="15.6" x14ac:dyDescent="0.25">
      <c r="A14" s="35"/>
      <c r="B14" s="35"/>
      <c r="C14" s="35"/>
      <c r="D14" s="35"/>
      <c r="E14" s="91"/>
      <c r="F14" s="89"/>
      <c r="G14" s="89"/>
      <c r="H14" s="89"/>
      <c r="I14" s="89"/>
      <c r="J14" s="89"/>
      <c r="V14" s="94"/>
      <c r="W14" s="90"/>
    </row>
    <row r="15" spans="1:23" ht="15.6" x14ac:dyDescent="0.3">
      <c r="A15" s="35"/>
      <c r="B15" s="35"/>
      <c r="C15" s="35"/>
      <c r="D15" s="35"/>
      <c r="E15" s="91"/>
      <c r="F15" s="89"/>
      <c r="G15" s="89"/>
      <c r="H15" s="89"/>
      <c r="I15" s="89"/>
      <c r="J15" s="89"/>
      <c r="U15" s="59"/>
      <c r="W15" s="90"/>
    </row>
    <row r="16" spans="1:23" x14ac:dyDescent="0.25">
      <c r="A16" s="35"/>
      <c r="B16" s="35"/>
      <c r="C16" s="35"/>
      <c r="D16" s="35"/>
      <c r="E16" s="91"/>
      <c r="F16" s="89"/>
      <c r="G16" s="89"/>
      <c r="H16" s="89"/>
      <c r="I16" s="89"/>
      <c r="J16" s="89"/>
      <c r="V16" s="90"/>
      <c r="W16" s="90"/>
    </row>
    <row r="17" spans="1:28" ht="15.6" x14ac:dyDescent="0.25">
      <c r="A17" s="35"/>
      <c r="B17" s="35"/>
      <c r="C17" s="35"/>
      <c r="D17" s="35"/>
      <c r="E17" s="91"/>
      <c r="F17" s="89"/>
      <c r="H17" s="91"/>
      <c r="I17" s="89"/>
      <c r="J17" s="89"/>
      <c r="V17" s="93"/>
      <c r="W17" s="90"/>
    </row>
    <row r="18" spans="1:28" x14ac:dyDescent="0.25">
      <c r="E18" s="91"/>
      <c r="F18" s="89"/>
      <c r="H18" s="95"/>
      <c r="I18" s="89"/>
      <c r="J18" s="89"/>
      <c r="V18" s="90"/>
      <c r="W18" s="90"/>
    </row>
    <row r="19" spans="1:28" x14ac:dyDescent="0.25">
      <c r="E19" s="91"/>
      <c r="F19" s="89"/>
      <c r="G19" s="89"/>
      <c r="H19" s="95"/>
      <c r="I19" s="89"/>
      <c r="J19" s="89"/>
      <c r="V19" s="90"/>
      <c r="W19" s="90"/>
    </row>
    <row r="20" spans="1:28" x14ac:dyDescent="0.25">
      <c r="E20" s="91"/>
      <c r="F20" s="89"/>
      <c r="G20" s="89"/>
      <c r="H20" s="95"/>
      <c r="I20" s="91"/>
      <c r="J20" s="89"/>
    </row>
    <row r="21" spans="1:28" ht="15.6" x14ac:dyDescent="0.3">
      <c r="E21" s="91"/>
      <c r="F21" s="89"/>
      <c r="G21" s="89"/>
      <c r="H21" s="95"/>
      <c r="I21" s="96"/>
      <c r="J21" s="89"/>
      <c r="K21" s="97"/>
      <c r="Q21" s="97"/>
      <c r="U21" s="59"/>
      <c r="W21" s="90"/>
    </row>
    <row r="22" spans="1:28" ht="15.6" thickBot="1" x14ac:dyDescent="0.3">
      <c r="E22" s="91"/>
      <c r="F22" s="89"/>
      <c r="G22" s="89"/>
      <c r="H22" s="95"/>
      <c r="I22" s="96"/>
      <c r="J22" s="89"/>
      <c r="K22" s="97"/>
      <c r="Q22" s="97"/>
      <c r="V22" s="90"/>
      <c r="W22" s="90"/>
    </row>
    <row r="23" spans="1:28" ht="16.2" thickBot="1" x14ac:dyDescent="0.3">
      <c r="A23" s="190" t="s">
        <v>123</v>
      </c>
      <c r="B23" s="177" t="s">
        <v>3</v>
      </c>
      <c r="C23" s="177" t="s">
        <v>4</v>
      </c>
      <c r="D23" s="177" t="s">
        <v>5</v>
      </c>
      <c r="E23" s="178" t="s">
        <v>6</v>
      </c>
      <c r="F23" s="178" t="s">
        <v>7</v>
      </c>
      <c r="G23" s="178" t="s">
        <v>8</v>
      </c>
      <c r="H23" s="179" t="s">
        <v>9</v>
      </c>
      <c r="I23" s="179" t="s">
        <v>10</v>
      </c>
      <c r="J23" s="178" t="s">
        <v>11</v>
      </c>
      <c r="K23" s="177" t="s">
        <v>12</v>
      </c>
      <c r="L23" s="177" t="s">
        <v>13</v>
      </c>
      <c r="M23" s="177" t="s">
        <v>14</v>
      </c>
      <c r="N23" s="177" t="s">
        <v>15</v>
      </c>
      <c r="O23" s="177" t="s">
        <v>16</v>
      </c>
      <c r="P23" s="177" t="s">
        <v>17</v>
      </c>
      <c r="Q23" s="177" t="s">
        <v>18</v>
      </c>
      <c r="R23" s="177" t="s">
        <v>19</v>
      </c>
      <c r="S23" s="177" t="s">
        <v>20</v>
      </c>
      <c r="T23" s="177" t="s">
        <v>21</v>
      </c>
      <c r="U23" s="177" t="s">
        <v>22</v>
      </c>
      <c r="V23" s="177" t="s">
        <v>23</v>
      </c>
      <c r="W23" s="177" t="s">
        <v>24</v>
      </c>
      <c r="X23" s="177" t="s">
        <v>25</v>
      </c>
      <c r="Y23" s="177" t="s">
        <v>26</v>
      </c>
      <c r="Z23" s="177" t="s">
        <v>27</v>
      </c>
      <c r="AA23" s="177" t="s">
        <v>28</v>
      </c>
      <c r="AB23" s="180" t="s">
        <v>29</v>
      </c>
    </row>
    <row r="24" spans="1:28" ht="15.6" x14ac:dyDescent="0.3">
      <c r="A24" s="191">
        <v>2016</v>
      </c>
      <c r="B24" s="181">
        <v>128.36764705882356</v>
      </c>
      <c r="C24" s="181">
        <v>138.05882352941177</v>
      </c>
      <c r="D24" s="181">
        <v>129.08823529411762</v>
      </c>
      <c r="E24" s="182">
        <v>132.67647058823533</v>
      </c>
      <c r="F24" s="183">
        <v>115.53529411764706</v>
      </c>
      <c r="G24" s="183">
        <v>133.4264705882353</v>
      </c>
      <c r="H24" s="183">
        <v>145.33529411764704</v>
      </c>
      <c r="I24" s="157">
        <v>172.15588235294115</v>
      </c>
      <c r="J24" s="183">
        <v>109.46470588235294</v>
      </c>
      <c r="K24" s="181">
        <v>137.87352941176474</v>
      </c>
      <c r="L24" s="181">
        <v>124.53529411764706</v>
      </c>
      <c r="M24" s="181">
        <v>138.7558823529412</v>
      </c>
      <c r="N24" s="181">
        <v>134.62352941176471</v>
      </c>
      <c r="O24" s="181">
        <v>139.96764705882356</v>
      </c>
      <c r="P24" s="181">
        <v>132.80588235294115</v>
      </c>
      <c r="Q24" s="181">
        <v>127.02941176470588</v>
      </c>
      <c r="R24" s="181">
        <v>131.96764705882353</v>
      </c>
      <c r="S24" s="181">
        <v>126.65588235294118</v>
      </c>
      <c r="T24" s="181">
        <v>122.63529411764706</v>
      </c>
      <c r="U24" s="181">
        <v>126.72058823529414</v>
      </c>
      <c r="V24" s="184">
        <v>124.04705882352943</v>
      </c>
      <c r="W24" s="184">
        <v>113.60000000000001</v>
      </c>
      <c r="X24" s="181">
        <v>122.38235294117646</v>
      </c>
      <c r="Y24" s="181">
        <v>130.10882352941178</v>
      </c>
      <c r="Z24" s="181">
        <v>119.81176470588237</v>
      </c>
      <c r="AA24" s="181">
        <v>121.54117647058825</v>
      </c>
      <c r="AB24" s="185">
        <v>129.27352941176468</v>
      </c>
    </row>
    <row r="25" spans="1:28" ht="15.6" x14ac:dyDescent="0.3">
      <c r="A25" s="191">
        <v>2017</v>
      </c>
      <c r="B25" s="181">
        <v>133.84166666666667</v>
      </c>
      <c r="C25" s="181">
        <v>141.97777777777776</v>
      </c>
      <c r="D25" s="181">
        <v>131.59999999999997</v>
      </c>
      <c r="E25" s="182">
        <v>138.1611111111111</v>
      </c>
      <c r="F25" s="183">
        <v>118.13055555555555</v>
      </c>
      <c r="G25" s="183">
        <v>139.77222222222221</v>
      </c>
      <c r="H25" s="183">
        <v>144.69444444444443</v>
      </c>
      <c r="I25" s="183">
        <v>137.24444444444441</v>
      </c>
      <c r="J25" s="183">
        <v>120.03611111111111</v>
      </c>
      <c r="K25" s="181">
        <v>137.25833333333335</v>
      </c>
      <c r="L25" s="181">
        <v>127.66944444444445</v>
      </c>
      <c r="M25" s="181">
        <v>145.70277777777778</v>
      </c>
      <c r="N25" s="181">
        <v>136.84722222222223</v>
      </c>
      <c r="O25" s="181">
        <v>148.78333333333336</v>
      </c>
      <c r="P25" s="181">
        <v>138.67777777777781</v>
      </c>
      <c r="Q25" s="181">
        <v>131.49722222222221</v>
      </c>
      <c r="R25" s="181">
        <v>137.62777777777779</v>
      </c>
      <c r="S25" s="181">
        <v>133.67500000000007</v>
      </c>
      <c r="T25" s="181">
        <v>129.28055555555559</v>
      </c>
      <c r="U25" s="181">
        <v>131.69444444444446</v>
      </c>
      <c r="V25" s="184">
        <v>128.9388888888889</v>
      </c>
      <c r="W25" s="184">
        <v>117.43055555555556</v>
      </c>
      <c r="X25" s="181">
        <v>126.83611111111112</v>
      </c>
      <c r="Y25" s="181">
        <v>136.18611111111113</v>
      </c>
      <c r="Z25" s="181">
        <v>124.0277777777778</v>
      </c>
      <c r="AA25" s="181">
        <v>126.19999999999999</v>
      </c>
      <c r="AB25" s="185">
        <v>133.38611111111112</v>
      </c>
    </row>
    <row r="26" spans="1:28" ht="15.6" x14ac:dyDescent="0.3">
      <c r="A26" s="191">
        <v>2018</v>
      </c>
      <c r="B26" s="181">
        <v>136.94722222222225</v>
      </c>
      <c r="C26" s="181">
        <v>146.61111111111109</v>
      </c>
      <c r="D26" s="181">
        <v>137.28611111111113</v>
      </c>
      <c r="E26" s="182">
        <v>141.76111111111112</v>
      </c>
      <c r="F26" s="183">
        <v>120.67777777777776</v>
      </c>
      <c r="G26" s="183">
        <v>146.81944444444443</v>
      </c>
      <c r="H26" s="183">
        <v>144.08333333333331</v>
      </c>
      <c r="I26" s="183">
        <v>121.08055555555558</v>
      </c>
      <c r="J26" s="183">
        <v>113.30833333333337</v>
      </c>
      <c r="K26" s="181">
        <v>139.21666666666664</v>
      </c>
      <c r="L26" s="181">
        <v>130.34444444444449</v>
      </c>
      <c r="M26" s="181">
        <v>152.08055555555561</v>
      </c>
      <c r="N26" s="181">
        <v>138.99166666666667</v>
      </c>
      <c r="O26" s="181">
        <v>159.03611111111113</v>
      </c>
      <c r="P26" s="181">
        <v>145.40555555555557</v>
      </c>
      <c r="Q26" s="181">
        <v>136.84444444444446</v>
      </c>
      <c r="R26" s="181">
        <v>144.13888888888891</v>
      </c>
      <c r="S26" s="181">
        <v>143.81666666666663</v>
      </c>
      <c r="T26" s="181">
        <v>138.29722222222222</v>
      </c>
      <c r="U26" s="181">
        <v>138.35833333333332</v>
      </c>
      <c r="V26" s="181">
        <v>137.00555555555556</v>
      </c>
      <c r="W26" s="184">
        <v>123.33611111111115</v>
      </c>
      <c r="X26" s="181">
        <v>133.35555555555555</v>
      </c>
      <c r="Y26" s="181">
        <v>144.03611111111115</v>
      </c>
      <c r="Z26" s="181">
        <v>129.85000000000002</v>
      </c>
      <c r="AA26" s="181">
        <v>132.95000000000002</v>
      </c>
      <c r="AB26" s="185">
        <v>138.66944444444442</v>
      </c>
    </row>
    <row r="27" spans="1:28" ht="15.6" x14ac:dyDescent="0.3">
      <c r="A27" s="191">
        <v>2019</v>
      </c>
      <c r="B27" s="181">
        <v>140.1090909090909</v>
      </c>
      <c r="C27" s="181">
        <v>158.85151515151514</v>
      </c>
      <c r="D27" s="181">
        <v>141.52424242424243</v>
      </c>
      <c r="E27" s="182">
        <v>144.28484848484848</v>
      </c>
      <c r="F27" s="183">
        <v>122.54242424242423</v>
      </c>
      <c r="G27" s="183">
        <v>144.65454545454543</v>
      </c>
      <c r="H27" s="183">
        <v>165.32424242424239</v>
      </c>
      <c r="I27" s="183">
        <v>128.46060606060607</v>
      </c>
      <c r="J27" s="183">
        <v>111.66363636363634</v>
      </c>
      <c r="K27" s="181">
        <v>142.63939393939393</v>
      </c>
      <c r="L27" s="181">
        <v>134.02424242424243</v>
      </c>
      <c r="M27" s="181">
        <v>156.18181818181819</v>
      </c>
      <c r="N27" s="181">
        <v>144.88484848484848</v>
      </c>
      <c r="O27" s="181">
        <v>165.86969696969695</v>
      </c>
      <c r="P27" s="181">
        <v>148.34545454545457</v>
      </c>
      <c r="Q27" s="181">
        <v>139.55454545454546</v>
      </c>
      <c r="R27" s="181">
        <v>147.04848484848486</v>
      </c>
      <c r="S27" s="181">
        <v>150.76363636363635</v>
      </c>
      <c r="T27" s="181">
        <v>138.77575757575755</v>
      </c>
      <c r="U27" s="184">
        <v>144.13636363636363</v>
      </c>
      <c r="V27" s="181">
        <v>146.92424242424241</v>
      </c>
      <c r="W27" s="184">
        <v>125.78787878787875</v>
      </c>
      <c r="X27" s="181">
        <v>140.42424242424246</v>
      </c>
      <c r="Y27" s="181">
        <v>153.74242424242422</v>
      </c>
      <c r="Z27" s="181">
        <v>136.51818181818183</v>
      </c>
      <c r="AA27" s="181">
        <v>139.37272727272725</v>
      </c>
      <c r="AB27" s="185">
        <v>144.12727272727273</v>
      </c>
    </row>
    <row r="28" spans="1:28" ht="15.6" x14ac:dyDescent="0.3">
      <c r="A28" s="191">
        <v>2020</v>
      </c>
      <c r="B28" s="181">
        <v>147.6172648986435</v>
      </c>
      <c r="C28" s="181">
        <v>181.37128249210897</v>
      </c>
      <c r="D28" s="181">
        <v>156.12224889498555</v>
      </c>
      <c r="E28" s="182">
        <v>152.9808299039781</v>
      </c>
      <c r="F28" s="183">
        <v>135.91455189757659</v>
      </c>
      <c r="G28" s="183">
        <v>147.24966087486661</v>
      </c>
      <c r="H28" s="183">
        <v>185.94457018747141</v>
      </c>
      <c r="I28" s="183">
        <v>149.00530025910686</v>
      </c>
      <c r="J28" s="183">
        <v>115.61082533150433</v>
      </c>
      <c r="K28" s="181">
        <v>157.54795762841027</v>
      </c>
      <c r="L28" s="181">
        <v>139.89425773510135</v>
      </c>
      <c r="M28" s="181">
        <v>161.37992377746963</v>
      </c>
      <c r="N28" s="181">
        <v>156.05887059899405</v>
      </c>
      <c r="O28" s="181">
        <v>179.00455688715522</v>
      </c>
      <c r="P28" s="181">
        <v>151.98064658687937</v>
      </c>
      <c r="Q28" s="181">
        <v>142.49386771062075</v>
      </c>
      <c r="R28" s="181">
        <v>150.5794760430185</v>
      </c>
      <c r="S28" s="181">
        <v>155.63333333333327</v>
      </c>
      <c r="T28" s="181">
        <v>143.50711400701118</v>
      </c>
      <c r="U28" s="184">
        <v>147.21591919161509</v>
      </c>
      <c r="V28" s="181">
        <v>153.22320911446423</v>
      </c>
      <c r="W28" s="184">
        <v>135.26286161900691</v>
      </c>
      <c r="X28" s="181">
        <v>146.17199190502799</v>
      </c>
      <c r="Y28" s="181">
        <v>157.56895476951658</v>
      </c>
      <c r="Z28" s="181">
        <v>150.54008490333095</v>
      </c>
      <c r="AA28" s="181">
        <v>146.80970431754835</v>
      </c>
      <c r="AB28" s="185">
        <v>152.60049438434575</v>
      </c>
    </row>
    <row r="29" spans="1:28" ht="15.6" x14ac:dyDescent="0.3">
      <c r="A29" s="191">
        <v>2021</v>
      </c>
      <c r="B29" s="181">
        <v>146.70833333333329</v>
      </c>
      <c r="C29" s="181">
        <v>199.70277777777778</v>
      </c>
      <c r="D29" s="181">
        <v>173.13888888888889</v>
      </c>
      <c r="E29" s="182">
        <v>157.01944444444442</v>
      </c>
      <c r="F29" s="183">
        <v>176.03611111111115</v>
      </c>
      <c r="G29" s="181">
        <v>158.14722222222224</v>
      </c>
      <c r="H29" s="183">
        <v>171.32222222222219</v>
      </c>
      <c r="I29" s="183">
        <v>163.33888888888887</v>
      </c>
      <c r="J29" s="183">
        <v>116.93333333333332</v>
      </c>
      <c r="K29" s="181">
        <v>166.93333333333334</v>
      </c>
      <c r="L29" s="181">
        <v>159.14166666666665</v>
      </c>
      <c r="M29" s="181">
        <v>171.68055555555557</v>
      </c>
      <c r="N29" s="181">
        <v>163.2833333333333</v>
      </c>
      <c r="O29" s="181">
        <v>191.67777777777775</v>
      </c>
      <c r="P29" s="181">
        <v>161.70277777777778</v>
      </c>
      <c r="Q29" s="181">
        <v>151.42499999999998</v>
      </c>
      <c r="R29" s="181">
        <v>160.18611111111113</v>
      </c>
      <c r="S29" s="181">
        <v>161.43796296296296</v>
      </c>
      <c r="T29" s="181">
        <v>158.70833333333334</v>
      </c>
      <c r="U29" s="184">
        <v>155</v>
      </c>
      <c r="V29" s="181">
        <v>165.13333333333333</v>
      </c>
      <c r="W29" s="184">
        <v>150.69999999999996</v>
      </c>
      <c r="X29" s="181">
        <v>155.94444444444446</v>
      </c>
      <c r="Y29" s="181">
        <v>162.5361111111111</v>
      </c>
      <c r="Z29" s="181">
        <v>158.73888888888891</v>
      </c>
      <c r="AA29" s="181">
        <v>157.50833333333333</v>
      </c>
      <c r="AB29" s="185">
        <v>161.41666666666669</v>
      </c>
    </row>
    <row r="30" spans="1:28" ht="15.6" x14ac:dyDescent="0.3">
      <c r="A30" s="191">
        <v>2022</v>
      </c>
      <c r="B30" s="181">
        <v>158.27777777777774</v>
      </c>
      <c r="C30" s="181">
        <v>210.32499999999993</v>
      </c>
      <c r="D30" s="181">
        <v>173.21111111111108</v>
      </c>
      <c r="E30" s="182">
        <v>166.63611111111109</v>
      </c>
      <c r="F30" s="183">
        <v>190.70555555555555</v>
      </c>
      <c r="G30" s="181">
        <v>164.59444444444443</v>
      </c>
      <c r="H30" s="183">
        <v>182.35833333333335</v>
      </c>
      <c r="I30" s="183">
        <v>166.37222222222221</v>
      </c>
      <c r="J30" s="183">
        <v>120.61944444444445</v>
      </c>
      <c r="K30" s="181">
        <v>188.25000000000006</v>
      </c>
      <c r="L30" s="181">
        <v>166.99444444444444</v>
      </c>
      <c r="M30" s="181">
        <v>184.19166666666666</v>
      </c>
      <c r="N30" s="181">
        <v>174.10277777777782</v>
      </c>
      <c r="O30" s="181">
        <v>195.55277777777778</v>
      </c>
      <c r="P30" s="181">
        <v>176.59444444444441</v>
      </c>
      <c r="Q30" s="181">
        <v>168.74722222222218</v>
      </c>
      <c r="R30" s="181">
        <v>175.42777777777775</v>
      </c>
      <c r="S30" s="181">
        <v>168.05</v>
      </c>
      <c r="T30" s="181">
        <v>174.96944444444446</v>
      </c>
      <c r="U30" s="184">
        <v>166.56666666666663</v>
      </c>
      <c r="V30" s="181">
        <v>175.35277777777779</v>
      </c>
      <c r="W30" s="184">
        <v>161.24166666666665</v>
      </c>
      <c r="X30" s="181">
        <v>165.90000000000003</v>
      </c>
      <c r="Y30" s="181">
        <v>170.19722222222219</v>
      </c>
      <c r="Z30" s="181">
        <v>169.53611111111113</v>
      </c>
      <c r="AA30" s="181">
        <v>167.69722222222222</v>
      </c>
      <c r="AB30" s="185">
        <v>172.07500000000005</v>
      </c>
    </row>
    <row r="31" spans="1:28" ht="16.2" thickBot="1" x14ac:dyDescent="0.35">
      <c r="A31" s="192">
        <v>2023</v>
      </c>
      <c r="B31" s="186">
        <v>174.08666666666664</v>
      </c>
      <c r="C31" s="186">
        <v>210.63333333333335</v>
      </c>
      <c r="D31" s="186">
        <v>177.85333333333335</v>
      </c>
      <c r="E31" s="187">
        <v>177.49333333333334</v>
      </c>
      <c r="F31" s="188">
        <v>177.14666666666668</v>
      </c>
      <c r="G31" s="188">
        <v>169.25999999999996</v>
      </c>
      <c r="H31" s="188">
        <v>158.9266666666667</v>
      </c>
      <c r="I31" s="188">
        <v>172.56666666666666</v>
      </c>
      <c r="J31" s="188">
        <v>121.31333333333333</v>
      </c>
      <c r="K31" s="186">
        <v>210.90000000000003</v>
      </c>
      <c r="L31" s="186">
        <v>171.74666666666664</v>
      </c>
      <c r="M31" s="186">
        <v>193.1333333333333</v>
      </c>
      <c r="N31" s="186">
        <v>178.05333333333331</v>
      </c>
      <c r="O31" s="186">
        <v>200.43333333333334</v>
      </c>
      <c r="P31" s="186">
        <v>185.58666666666667</v>
      </c>
      <c r="Q31" s="186">
        <v>177.63333333333333</v>
      </c>
      <c r="R31" s="186">
        <v>184.39333333333335</v>
      </c>
      <c r="S31" s="186">
        <v>173.80222222222218</v>
      </c>
      <c r="T31" s="186">
        <v>182.11333333333334</v>
      </c>
      <c r="U31" s="186">
        <v>174.03333333333333</v>
      </c>
      <c r="V31" s="186">
        <v>183.9</v>
      </c>
      <c r="W31" s="186">
        <v>164.41333333333336</v>
      </c>
      <c r="X31" s="186">
        <v>170.6</v>
      </c>
      <c r="Y31" s="186">
        <v>175.87333333333336</v>
      </c>
      <c r="Z31" s="186">
        <v>182</v>
      </c>
      <c r="AA31" s="186">
        <v>174.2533333333333</v>
      </c>
      <c r="AB31" s="189">
        <v>177.57333333333332</v>
      </c>
    </row>
    <row r="32" spans="1:28" x14ac:dyDescent="0.25">
      <c r="E32" s="91"/>
      <c r="F32" s="89"/>
      <c r="G32" s="89"/>
      <c r="H32" s="89"/>
      <c r="I32" s="89"/>
      <c r="J32" s="89"/>
    </row>
    <row r="33" spans="1:28" ht="15.6" thickBot="1" x14ac:dyDescent="0.3">
      <c r="E33" s="91"/>
      <c r="F33" s="89"/>
      <c r="G33" s="89"/>
      <c r="H33" s="89"/>
      <c r="I33" s="89"/>
      <c r="J33" s="89"/>
    </row>
    <row r="34" spans="1:28" ht="16.2" thickBot="1" x14ac:dyDescent="0.3">
      <c r="A34" s="190" t="s">
        <v>123</v>
      </c>
      <c r="B34" s="171" t="s">
        <v>3</v>
      </c>
      <c r="C34" s="171" t="s">
        <v>4</v>
      </c>
      <c r="D34" s="171" t="s">
        <v>5</v>
      </c>
      <c r="E34" s="172" t="s">
        <v>6</v>
      </c>
      <c r="F34" s="172" t="s">
        <v>7</v>
      </c>
      <c r="G34" s="172" t="s">
        <v>8</v>
      </c>
      <c r="H34" s="173" t="s">
        <v>9</v>
      </c>
      <c r="I34" s="174" t="s">
        <v>10</v>
      </c>
      <c r="J34" s="172" t="s">
        <v>11</v>
      </c>
      <c r="K34" s="175" t="s">
        <v>12</v>
      </c>
      <c r="L34" s="171" t="s">
        <v>13</v>
      </c>
      <c r="M34" s="171" t="s">
        <v>14</v>
      </c>
      <c r="N34" s="171" t="s">
        <v>15</v>
      </c>
      <c r="O34" s="171" t="s">
        <v>16</v>
      </c>
      <c r="P34" s="171" t="s">
        <v>17</v>
      </c>
      <c r="Q34" s="171" t="s">
        <v>18</v>
      </c>
      <c r="R34" s="171" t="s">
        <v>19</v>
      </c>
      <c r="S34" s="171" t="s">
        <v>20</v>
      </c>
      <c r="T34" s="171" t="s">
        <v>21</v>
      </c>
      <c r="U34" s="171" t="s">
        <v>22</v>
      </c>
      <c r="V34" s="171" t="s">
        <v>23</v>
      </c>
      <c r="W34" s="171" t="s">
        <v>24</v>
      </c>
      <c r="X34" s="171" t="s">
        <v>25</v>
      </c>
      <c r="Y34" s="171" t="s">
        <v>26</v>
      </c>
      <c r="Z34" s="171" t="s">
        <v>27</v>
      </c>
      <c r="AA34" s="171" t="s">
        <v>28</v>
      </c>
      <c r="AB34" s="176" t="s">
        <v>29</v>
      </c>
    </row>
    <row r="35" spans="1:28" ht="15.6" x14ac:dyDescent="0.3">
      <c r="A35" s="191">
        <v>2017</v>
      </c>
      <c r="B35" s="160">
        <v>4.2643296292053039E-2</v>
      </c>
      <c r="C35" s="160">
        <v>2.8386119395918986E-2</v>
      </c>
      <c r="D35" s="160">
        <v>1.9457735247208851E-2</v>
      </c>
      <c r="E35" s="96">
        <v>4.1338456612231421E-2</v>
      </c>
      <c r="F35" s="161">
        <v>2.2462931848910107E-2</v>
      </c>
      <c r="G35" s="161">
        <v>4.7559915255274955E-2</v>
      </c>
      <c r="H35" s="161">
        <v>-4.4094566092380142E-3</v>
      </c>
      <c r="I35" s="162">
        <v>-0.20278968938699354</v>
      </c>
      <c r="J35" s="162">
        <v>9.6573641189149781E-2</v>
      </c>
      <c r="K35" s="162">
        <v>-4.4620318421970187E-3</v>
      </c>
      <c r="L35" s="160">
        <v>2.5166763759650341E-2</v>
      </c>
      <c r="M35" s="160">
        <v>5.0065592225966848E-2</v>
      </c>
      <c r="N35" s="160">
        <v>1.6517861477662266E-2</v>
      </c>
      <c r="O35" s="160">
        <v>6.2983742741669957E-2</v>
      </c>
      <c r="P35" s="160">
        <v>4.4214121549463213E-2</v>
      </c>
      <c r="Q35" s="160">
        <v>3.5171464587996047E-2</v>
      </c>
      <c r="R35" s="160">
        <v>4.289029049999888E-2</v>
      </c>
      <c r="S35" s="160">
        <v>5.5418805006618749E-2</v>
      </c>
      <c r="T35" s="160">
        <v>5.4187185554703095E-2</v>
      </c>
      <c r="U35" s="160">
        <v>3.925057702474425E-2</v>
      </c>
      <c r="V35" s="162">
        <v>3.9435276513235494E-2</v>
      </c>
      <c r="W35" s="160">
        <v>3.3719679186228417E-2</v>
      </c>
      <c r="X35" s="160">
        <v>3.6392160004272631E-2</v>
      </c>
      <c r="Y35" s="160">
        <v>4.6709265496705912E-2</v>
      </c>
      <c r="Z35" s="162">
        <v>3.5188640132670042E-2</v>
      </c>
      <c r="AA35" s="162">
        <v>3.8331236085567447E-2</v>
      </c>
      <c r="AB35" s="170">
        <v>3.1813022496252549E-2</v>
      </c>
    </row>
    <row r="36" spans="1:28" ht="15.6" x14ac:dyDescent="0.3">
      <c r="A36" s="191">
        <v>2018</v>
      </c>
      <c r="B36" s="160">
        <v>2.3203204449702381E-2</v>
      </c>
      <c r="C36" s="160">
        <v>3.2634215057129393E-2</v>
      </c>
      <c r="D36" s="160">
        <v>4.3207531239446512E-2</v>
      </c>
      <c r="E36" s="96">
        <v>2.6056536249949903E-2</v>
      </c>
      <c r="F36" s="161">
        <v>2.1562771886095851E-2</v>
      </c>
      <c r="G36" s="161">
        <v>5.0419333041853774E-2</v>
      </c>
      <c r="H36" s="161">
        <v>-4.2234593971971811E-3</v>
      </c>
      <c r="I36" s="161">
        <v>-0.11777444948186491</v>
      </c>
      <c r="J36" s="162">
        <v>-5.6047948534005708E-2</v>
      </c>
      <c r="K36" s="160">
        <v>1.4267500455345411E-2</v>
      </c>
      <c r="L36" s="162">
        <v>2.0952546724397083E-2</v>
      </c>
      <c r="M36" s="160">
        <v>4.3772520160906263E-2</v>
      </c>
      <c r="N36" s="162">
        <v>1.5670354206840563E-2</v>
      </c>
      <c r="O36" s="160">
        <v>6.8910794966580688E-2</v>
      </c>
      <c r="P36" s="160">
        <v>4.8513740886146808E-2</v>
      </c>
      <c r="Q36" s="160">
        <v>4.0664145841695275E-2</v>
      </c>
      <c r="R36" s="160">
        <v>4.7309570903806622E-2</v>
      </c>
      <c r="S36" s="162">
        <v>7.5868088024436592E-2</v>
      </c>
      <c r="T36" s="160">
        <v>6.9744956060247595E-2</v>
      </c>
      <c r="U36" s="160">
        <v>5.0601139000210724E-2</v>
      </c>
      <c r="V36" s="160">
        <v>6.2561937179542379E-2</v>
      </c>
      <c r="W36" s="160">
        <v>5.0289769367238647E-2</v>
      </c>
      <c r="X36" s="160">
        <v>5.1400538752983838E-2</v>
      </c>
      <c r="Y36" s="160">
        <v>5.764170763048948E-2</v>
      </c>
      <c r="Z36" s="160">
        <v>4.6942889137737961E-2</v>
      </c>
      <c r="AA36" s="160">
        <v>5.3486529318542225E-2</v>
      </c>
      <c r="AB36" s="163">
        <v>3.9609321310314437E-2</v>
      </c>
    </row>
    <row r="37" spans="1:28" ht="15.6" x14ac:dyDescent="0.3">
      <c r="A37" s="191">
        <v>2019</v>
      </c>
      <c r="B37" s="160">
        <v>2.3088227972509919E-2</v>
      </c>
      <c r="C37" s="160">
        <v>8.3488924868235351E-2</v>
      </c>
      <c r="D37" s="160">
        <v>3.0870794422177317E-2</v>
      </c>
      <c r="E37" s="164">
        <v>1.7802748256955169E-2</v>
      </c>
      <c r="F37" s="161">
        <v>1.5451448468666076E-2</v>
      </c>
      <c r="G37" s="162">
        <v>-1.4745315227767297E-2</v>
      </c>
      <c r="H37" s="162">
        <v>0.14742100005257888</v>
      </c>
      <c r="I37" s="161">
        <v>6.0951574521511766E-2</v>
      </c>
      <c r="J37" s="161">
        <v>-1.451523397540948E-2</v>
      </c>
      <c r="K37" s="160">
        <v>2.4585614313855766E-2</v>
      </c>
      <c r="L37" s="160">
        <v>2.8231337326895783E-2</v>
      </c>
      <c r="M37" s="162">
        <v>2.696769887038172E-2</v>
      </c>
      <c r="N37" s="160">
        <v>4.2399533436166204E-2</v>
      </c>
      <c r="O37" s="160">
        <v>4.2968768607599517E-2</v>
      </c>
      <c r="P37" s="162">
        <v>2.0218615297513513E-2</v>
      </c>
      <c r="Q37" s="162">
        <v>1.9804245770468486E-2</v>
      </c>
      <c r="R37" s="162">
        <v>2.0186057919725203E-2</v>
      </c>
      <c r="S37" s="160">
        <v>4.8304343703578986E-2</v>
      </c>
      <c r="T37" s="162">
        <v>3.4601949760523967E-3</v>
      </c>
      <c r="U37" s="160">
        <v>4.1761346525545792E-2</v>
      </c>
      <c r="V37" s="162">
        <v>7.2396238447898817E-2</v>
      </c>
      <c r="W37" s="160">
        <v>1.987874965960984E-2</v>
      </c>
      <c r="X37" s="160">
        <v>5.300631712896367E-2</v>
      </c>
      <c r="Y37" s="162">
        <v>6.7388053290507843E-2</v>
      </c>
      <c r="Z37" s="160">
        <v>5.1352959708754767E-2</v>
      </c>
      <c r="AA37" s="160">
        <v>4.8309343909193142E-2</v>
      </c>
      <c r="AB37" s="163">
        <v>3.9358550145593821E-2</v>
      </c>
    </row>
    <row r="38" spans="1:28" ht="15.6" x14ac:dyDescent="0.3">
      <c r="A38" s="191">
        <v>2020</v>
      </c>
      <c r="B38" s="160">
        <v>5.3588057283336772E-2</v>
      </c>
      <c r="C38" s="162">
        <v>0.1417661475819989</v>
      </c>
      <c r="D38" s="160">
        <v>0.10314845160579038</v>
      </c>
      <c r="E38" s="96">
        <v>6.0269539805787704E-2</v>
      </c>
      <c r="F38" s="161">
        <v>0.1091224344370602</v>
      </c>
      <c r="G38" s="161">
        <v>1.7940089004231378E-2</v>
      </c>
      <c r="H38" s="161">
        <v>0.12472658250757154</v>
      </c>
      <c r="I38" s="161">
        <v>0.15992991803890502</v>
      </c>
      <c r="J38" s="161">
        <v>3.5348920171414042E-2</v>
      </c>
      <c r="K38" s="160">
        <v>0.1045192585110874</v>
      </c>
      <c r="L38" s="160">
        <v>4.3798160725862414E-2</v>
      </c>
      <c r="M38" s="160">
        <v>3.3282399040841591E-2</v>
      </c>
      <c r="N38" s="162">
        <v>7.7123468954823873E-2</v>
      </c>
      <c r="O38" s="162">
        <v>7.9187821268268815E-2</v>
      </c>
      <c r="P38" s="160">
        <v>2.4504910194676315E-2</v>
      </c>
      <c r="Q38" s="160">
        <v>2.1062174983276755E-2</v>
      </c>
      <c r="R38" s="160">
        <v>2.4012428269301021E-2</v>
      </c>
      <c r="S38" s="162">
        <v>3.2300209036822299E-2</v>
      </c>
      <c r="T38" s="160">
        <v>3.4093537040651982E-2</v>
      </c>
      <c r="U38" s="162">
        <v>2.1365569919751536E-2</v>
      </c>
      <c r="V38" s="160">
        <v>4.2872208059672061E-2</v>
      </c>
      <c r="W38" s="160">
        <v>7.5325086347200518E-2</v>
      </c>
      <c r="X38" s="160">
        <v>4.0931319133776956E-2</v>
      </c>
      <c r="Y38" s="162">
        <v>2.4889229800738714E-2</v>
      </c>
      <c r="Z38" s="162">
        <v>0.10271088362298748</v>
      </c>
      <c r="AA38" s="160">
        <v>5.3360346678645997E-2</v>
      </c>
      <c r="AB38" s="163">
        <v>5.8789856331401089E-2</v>
      </c>
    </row>
    <row r="39" spans="1:28" ht="15.6" x14ac:dyDescent="0.3">
      <c r="A39" s="191">
        <v>2021</v>
      </c>
      <c r="B39" s="162">
        <v>-6.1573527048770322E-3</v>
      </c>
      <c r="C39" s="160">
        <v>0.10107165276546119</v>
      </c>
      <c r="D39" s="162">
        <v>0.10899561154380664</v>
      </c>
      <c r="E39" s="96">
        <v>2.6399481183369451E-2</v>
      </c>
      <c r="F39" s="162">
        <v>0.2951969355258563</v>
      </c>
      <c r="G39" s="162">
        <v>7.4007378235094401E-2</v>
      </c>
      <c r="H39" s="161">
        <v>-7.8638208959297934E-2</v>
      </c>
      <c r="I39" s="161">
        <v>9.6195159533635305E-2</v>
      </c>
      <c r="J39" s="161">
        <v>1.1439309407547367E-2</v>
      </c>
      <c r="K39" s="160">
        <v>5.957154790326917E-2</v>
      </c>
      <c r="L39" s="162">
        <v>0.13758541088949836</v>
      </c>
      <c r="M39" s="160">
        <v>6.3828458565203652E-2</v>
      </c>
      <c r="N39" s="160">
        <v>4.629318863202015E-2</v>
      </c>
      <c r="O39" s="160">
        <v>7.0798314361414566E-2</v>
      </c>
      <c r="P39" s="160">
        <v>6.3969534340287043E-2</v>
      </c>
      <c r="Q39" s="160">
        <v>6.26773097879324E-2</v>
      </c>
      <c r="R39" s="160">
        <v>6.3797771917788751E-2</v>
      </c>
      <c r="S39" s="160">
        <v>3.7296827776588284E-2</v>
      </c>
      <c r="T39" s="162">
        <v>0.10592659068859464</v>
      </c>
      <c r="U39" s="160">
        <v>5.2875265468085797E-2</v>
      </c>
      <c r="V39" s="160">
        <v>7.7730549358039705E-2</v>
      </c>
      <c r="W39" s="162">
        <v>0.11412695396371716</v>
      </c>
      <c r="X39" s="162">
        <v>6.6855848456699535E-2</v>
      </c>
      <c r="Y39" s="160">
        <v>3.1523699251925656E-2</v>
      </c>
      <c r="Z39" s="160">
        <v>5.4462597060595565E-2</v>
      </c>
      <c r="AA39" s="162">
        <v>7.2874126853657545E-2</v>
      </c>
      <c r="AB39" s="163">
        <v>5.7772894628481133E-2</v>
      </c>
    </row>
    <row r="40" spans="1:28" ht="15.6" x14ac:dyDescent="0.3">
      <c r="A40" s="191">
        <v>2022</v>
      </c>
      <c r="B40" s="160">
        <v>7.8860172299536221E-2</v>
      </c>
      <c r="C40" s="160">
        <v>5.3190157595314889E-2</v>
      </c>
      <c r="D40" s="162">
        <v>4.1713460612850947E-4</v>
      </c>
      <c r="E40" s="96">
        <v>6.124506872821843E-2</v>
      </c>
      <c r="F40" s="161">
        <v>8.333201836744325E-2</v>
      </c>
      <c r="G40" s="161">
        <v>4.0767217606660279E-2</v>
      </c>
      <c r="H40" s="161">
        <v>6.4417277385044686E-2</v>
      </c>
      <c r="I40" s="162">
        <v>1.857079691166966E-2</v>
      </c>
      <c r="J40" s="161">
        <v>3.1523185100722335E-2</v>
      </c>
      <c r="K40" s="162">
        <v>0.12769568690095878</v>
      </c>
      <c r="L40" s="160">
        <v>4.9344574191408842E-2</v>
      </c>
      <c r="M40" s="162">
        <v>7.2874362915621591E-2</v>
      </c>
      <c r="N40" s="160">
        <v>6.6261780817257421E-2</v>
      </c>
      <c r="O40" s="162">
        <v>2.0216219349603073E-2</v>
      </c>
      <c r="P40" s="162">
        <v>9.2092831498118699E-2</v>
      </c>
      <c r="Q40" s="162">
        <v>0.11439473153192799</v>
      </c>
      <c r="R40" s="162">
        <v>9.514973901884928E-2</v>
      </c>
      <c r="S40" s="160">
        <v>4.0957138678428359E-2</v>
      </c>
      <c r="T40" s="160">
        <v>0.10245908812461718</v>
      </c>
      <c r="U40" s="162">
        <v>7.4623655913978293E-2</v>
      </c>
      <c r="V40" s="160">
        <v>6.1886018032566388E-2</v>
      </c>
      <c r="W40" s="160">
        <v>6.9951338199513532E-2</v>
      </c>
      <c r="X40" s="160">
        <v>6.38403990024939E-2</v>
      </c>
      <c r="Y40" s="160">
        <v>4.713482473980133E-2</v>
      </c>
      <c r="Z40" s="160">
        <v>6.801875896825671E-2</v>
      </c>
      <c r="AA40" s="160">
        <v>6.4687935382607684E-2</v>
      </c>
      <c r="AB40" s="170">
        <v>6.6029943211151423E-2</v>
      </c>
    </row>
    <row r="41" spans="1:28" ht="16.2" thickBot="1" x14ac:dyDescent="0.35">
      <c r="A41" s="192">
        <v>2023</v>
      </c>
      <c r="B41" s="165">
        <v>9.9880659880659986E-2</v>
      </c>
      <c r="C41" s="165">
        <v>1.4659851816637229E-3</v>
      </c>
      <c r="D41" s="166">
        <v>2.6800949387388841E-2</v>
      </c>
      <c r="E41" s="167">
        <v>6.5155278467719249E-2</v>
      </c>
      <c r="F41" s="165">
        <v>-7.1098552160107131E-2</v>
      </c>
      <c r="G41" s="168">
        <v>2.8345765686704532E-2</v>
      </c>
      <c r="H41" s="165">
        <v>-0.12849243705159241</v>
      </c>
      <c r="I41" s="168">
        <v>3.7232443984372469E-2</v>
      </c>
      <c r="J41" s="168">
        <v>5.752711696566248E-3</v>
      </c>
      <c r="K41" s="166">
        <v>0.12031872509960144</v>
      </c>
      <c r="L41" s="166">
        <v>2.8457367177883372E-2</v>
      </c>
      <c r="M41" s="166">
        <v>4.8545446319503964E-2</v>
      </c>
      <c r="N41" s="166">
        <v>2.2690939260015291E-2</v>
      </c>
      <c r="O41" s="166">
        <v>2.4957740877001117E-2</v>
      </c>
      <c r="P41" s="166">
        <v>5.092018749803405E-2</v>
      </c>
      <c r="Q41" s="166">
        <v>5.2659303033795027E-2</v>
      </c>
      <c r="R41" s="166">
        <v>5.1106818253792562E-2</v>
      </c>
      <c r="S41" s="166">
        <v>3.4229230718370557E-2</v>
      </c>
      <c r="T41" s="166">
        <v>4.0829351156551098E-2</v>
      </c>
      <c r="U41" s="166">
        <v>4.4826896137682801E-2</v>
      </c>
      <c r="V41" s="166">
        <v>4.8743010122451531E-2</v>
      </c>
      <c r="W41" s="165">
        <v>1.9670267197271444E-2</v>
      </c>
      <c r="X41" s="165">
        <v>2.8330319469559731E-2</v>
      </c>
      <c r="Y41" s="166">
        <v>3.3350198299358931E-2</v>
      </c>
      <c r="Z41" s="166">
        <v>7.3517605229957469E-2</v>
      </c>
      <c r="AA41" s="166">
        <v>3.9094929684782238E-2</v>
      </c>
      <c r="AB41" s="169">
        <v>3.1953121216523474E-2</v>
      </c>
    </row>
    <row r="42" spans="1:28" ht="15.6" x14ac:dyDescent="0.3">
      <c r="A42" s="59"/>
      <c r="B42" s="159"/>
      <c r="C42" s="159"/>
      <c r="D42" s="159"/>
      <c r="E42" s="159"/>
      <c r="F42" s="159"/>
      <c r="G42" s="159"/>
      <c r="H42" s="159"/>
      <c r="I42" s="159"/>
      <c r="J42" s="159"/>
      <c r="K42" s="159"/>
      <c r="L42" s="159"/>
      <c r="M42" s="159"/>
      <c r="N42" s="159"/>
      <c r="O42" s="159"/>
      <c r="P42" s="159"/>
      <c r="Q42" s="159"/>
      <c r="R42" s="159"/>
      <c r="S42" s="159"/>
      <c r="T42" s="159"/>
      <c r="U42" s="159"/>
      <c r="V42" s="159"/>
      <c r="W42" s="159"/>
      <c r="X42" s="159"/>
      <c r="Y42" s="159"/>
      <c r="Z42" s="159"/>
      <c r="AA42" s="159"/>
      <c r="AB42" s="159"/>
    </row>
    <row r="43" spans="1:28" x14ac:dyDescent="0.25">
      <c r="C43" s="158"/>
      <c r="D43" s="158"/>
      <c r="E43" s="158"/>
      <c r="F43" s="158"/>
      <c r="G43" s="158"/>
      <c r="H43" s="158"/>
      <c r="I43" s="158"/>
      <c r="J43" s="158"/>
      <c r="K43" s="158"/>
      <c r="L43" s="158"/>
      <c r="M43" s="158"/>
      <c r="N43" s="158"/>
      <c r="O43" s="158"/>
      <c r="P43" s="158"/>
      <c r="Q43" s="158"/>
      <c r="R43" s="158"/>
      <c r="S43" s="158"/>
      <c r="T43" s="158"/>
      <c r="U43" s="158"/>
      <c r="V43" s="158"/>
      <c r="W43" s="158"/>
      <c r="X43" s="158"/>
      <c r="Y43" s="158"/>
      <c r="Z43" s="158"/>
      <c r="AA43" s="158"/>
      <c r="AB43" s="158"/>
    </row>
    <row r="51" spans="5:10" x14ac:dyDescent="0.25">
      <c r="E51" s="96"/>
      <c r="F51" s="89"/>
      <c r="G51" s="89"/>
      <c r="H51" s="89"/>
      <c r="I51" s="89"/>
      <c r="J51" s="89"/>
    </row>
    <row r="52" spans="5:10" x14ac:dyDescent="0.25">
      <c r="E52" s="96"/>
      <c r="F52" s="89"/>
      <c r="H52" s="89"/>
      <c r="I52" s="89"/>
      <c r="J52" s="89"/>
    </row>
    <row r="53" spans="5:10" x14ac:dyDescent="0.25">
      <c r="E53" s="96"/>
      <c r="F53" s="89"/>
      <c r="H53" s="89"/>
      <c r="I53" s="89"/>
      <c r="J53" s="89"/>
    </row>
    <row r="54" spans="5:10" x14ac:dyDescent="0.25">
      <c r="E54" s="96"/>
      <c r="F54" s="89"/>
      <c r="G54" s="89"/>
      <c r="H54" s="89"/>
      <c r="I54" s="89"/>
      <c r="J54" s="89"/>
    </row>
    <row r="55" spans="5:10" x14ac:dyDescent="0.25">
      <c r="E55" s="96"/>
      <c r="F55" s="89"/>
      <c r="G55" s="89"/>
      <c r="H55" s="89"/>
      <c r="I55" s="89"/>
      <c r="J55" s="89"/>
    </row>
    <row r="56" spans="5:10" x14ac:dyDescent="0.25">
      <c r="E56" s="96"/>
      <c r="F56" s="89"/>
      <c r="G56" s="89"/>
      <c r="H56" s="89"/>
      <c r="I56" s="89"/>
      <c r="J56" s="89"/>
    </row>
    <row r="57" spans="5:10" x14ac:dyDescent="0.25">
      <c r="E57" s="96"/>
      <c r="F57" s="89"/>
      <c r="G57" s="89"/>
      <c r="H57" s="89"/>
      <c r="I57" s="89"/>
      <c r="J57" s="89"/>
    </row>
    <row r="58" spans="5:10" x14ac:dyDescent="0.25">
      <c r="E58" s="96"/>
      <c r="F58" s="89"/>
      <c r="G58" s="89"/>
      <c r="H58" s="89"/>
      <c r="I58" s="89"/>
      <c r="J58" s="89"/>
    </row>
    <row r="59" spans="5:10" x14ac:dyDescent="0.25">
      <c r="E59" s="96"/>
      <c r="F59" s="89"/>
      <c r="G59" s="89"/>
      <c r="H59" s="89"/>
      <c r="I59" s="89"/>
      <c r="J59" s="89"/>
    </row>
    <row r="60" spans="5:10" x14ac:dyDescent="0.25">
      <c r="E60" s="96"/>
      <c r="F60" s="89"/>
      <c r="G60" s="89"/>
      <c r="H60" s="89"/>
      <c r="I60" s="89"/>
      <c r="J60" s="89"/>
    </row>
    <row r="61" spans="5:10" x14ac:dyDescent="0.25">
      <c r="E61" s="96"/>
      <c r="F61" s="89"/>
      <c r="G61" s="89"/>
      <c r="H61" s="89"/>
      <c r="I61" s="89"/>
      <c r="J61" s="89"/>
    </row>
    <row r="62" spans="5:10" x14ac:dyDescent="0.25">
      <c r="E62" s="96"/>
      <c r="F62" s="89"/>
      <c r="G62" s="89"/>
      <c r="H62" s="89"/>
      <c r="I62" s="89"/>
      <c r="J62" s="89"/>
    </row>
    <row r="63" spans="5:10" x14ac:dyDescent="0.25">
      <c r="E63" s="96"/>
      <c r="F63" s="89"/>
      <c r="G63" s="89"/>
      <c r="H63" s="89"/>
      <c r="I63" s="89"/>
      <c r="J63" s="89"/>
    </row>
    <row r="64" spans="5:10" x14ac:dyDescent="0.25">
      <c r="E64" s="96"/>
      <c r="F64" s="89"/>
      <c r="H64" s="89"/>
      <c r="I64" s="89"/>
      <c r="J64" s="89"/>
    </row>
    <row r="65" spans="5:10" x14ac:dyDescent="0.25">
      <c r="E65" s="96"/>
      <c r="F65" s="89"/>
      <c r="H65" s="89"/>
      <c r="I65" s="89"/>
      <c r="J65" s="89"/>
    </row>
    <row r="66" spans="5:10" x14ac:dyDescent="0.25">
      <c r="E66" s="96"/>
      <c r="F66" s="89"/>
      <c r="G66" s="89"/>
      <c r="H66" s="89"/>
      <c r="I66" s="89"/>
      <c r="J66" s="89"/>
    </row>
    <row r="67" spans="5:10" x14ac:dyDescent="0.25">
      <c r="E67" s="96"/>
      <c r="F67" s="89"/>
      <c r="G67" s="89"/>
      <c r="H67" s="89"/>
      <c r="I67" s="89"/>
      <c r="J67" s="89"/>
    </row>
    <row r="68" spans="5:10" x14ac:dyDescent="0.25">
      <c r="E68" s="96"/>
      <c r="F68" s="89"/>
      <c r="G68" s="89"/>
      <c r="H68" s="89"/>
      <c r="I68" s="89"/>
      <c r="J68" s="89"/>
    </row>
    <row r="69" spans="5:10" x14ac:dyDescent="0.25">
      <c r="E69" s="96"/>
      <c r="F69" s="89"/>
      <c r="G69" s="89"/>
      <c r="H69" s="89"/>
      <c r="I69" s="89"/>
      <c r="J69" s="89"/>
    </row>
    <row r="70" spans="5:10" x14ac:dyDescent="0.25">
      <c r="E70" s="96"/>
      <c r="F70" s="89"/>
      <c r="G70" s="89"/>
      <c r="H70" s="89"/>
      <c r="I70" s="89"/>
      <c r="J70" s="89"/>
    </row>
    <row r="71" spans="5:10" x14ac:dyDescent="0.25">
      <c r="E71" s="96"/>
      <c r="F71" s="89"/>
      <c r="G71" s="89"/>
      <c r="H71" s="89"/>
      <c r="I71" s="89"/>
      <c r="J71" s="89"/>
    </row>
    <row r="72" spans="5:10" x14ac:dyDescent="0.25">
      <c r="E72" s="96"/>
      <c r="F72" s="89"/>
      <c r="G72" s="89"/>
      <c r="H72" s="89"/>
      <c r="I72" s="89"/>
      <c r="J72" s="89"/>
    </row>
    <row r="73" spans="5:10" x14ac:dyDescent="0.25">
      <c r="E73" s="96"/>
      <c r="F73" s="89"/>
      <c r="G73" s="89"/>
      <c r="H73" s="89"/>
      <c r="I73" s="89"/>
      <c r="J73" s="89"/>
    </row>
    <row r="74" spans="5:10" x14ac:dyDescent="0.25">
      <c r="E74" s="96"/>
      <c r="F74" s="89"/>
      <c r="G74" s="89"/>
      <c r="H74" s="89"/>
      <c r="I74" s="89"/>
      <c r="J74" s="89"/>
    </row>
    <row r="75" spans="5:10" x14ac:dyDescent="0.25">
      <c r="E75" s="96"/>
      <c r="F75" s="89"/>
      <c r="G75" s="89"/>
      <c r="H75" s="89"/>
      <c r="I75" s="89"/>
      <c r="J75" s="89"/>
    </row>
    <row r="76" spans="5:10" x14ac:dyDescent="0.25">
      <c r="E76" s="96"/>
      <c r="F76" s="89"/>
      <c r="H76" s="89"/>
      <c r="I76" s="89"/>
      <c r="J76" s="89"/>
    </row>
    <row r="77" spans="5:10" x14ac:dyDescent="0.25">
      <c r="E77" s="96"/>
      <c r="F77" s="89"/>
      <c r="H77" s="89"/>
      <c r="I77" s="89"/>
      <c r="J77" s="89"/>
    </row>
    <row r="78" spans="5:10" x14ac:dyDescent="0.25">
      <c r="E78" s="96"/>
      <c r="F78" s="89"/>
      <c r="G78" s="89"/>
      <c r="H78" s="89"/>
      <c r="I78" s="89"/>
      <c r="J78" s="89"/>
    </row>
    <row r="79" spans="5:10" x14ac:dyDescent="0.25">
      <c r="E79" s="96"/>
      <c r="F79" s="89"/>
      <c r="G79" s="89"/>
      <c r="H79" s="89"/>
      <c r="I79" s="89"/>
      <c r="J79" s="89"/>
    </row>
    <row r="80" spans="5:10" x14ac:dyDescent="0.25">
      <c r="E80" s="96"/>
      <c r="F80" s="89"/>
      <c r="G80" s="89"/>
      <c r="H80" s="89"/>
      <c r="I80" s="89"/>
      <c r="J80" s="89"/>
    </row>
    <row r="81" spans="1:10" x14ac:dyDescent="0.25">
      <c r="E81" s="96"/>
      <c r="F81" s="89"/>
      <c r="G81" s="89"/>
      <c r="H81" s="89"/>
      <c r="I81" s="89"/>
      <c r="J81" s="89"/>
    </row>
    <row r="82" spans="1:10" x14ac:dyDescent="0.25">
      <c r="E82" s="96"/>
      <c r="F82" s="89"/>
      <c r="G82" s="89"/>
      <c r="H82" s="89"/>
      <c r="I82" s="89"/>
      <c r="J82" s="89"/>
    </row>
    <row r="83" spans="1:10" x14ac:dyDescent="0.25">
      <c r="E83" s="96"/>
      <c r="F83" s="89"/>
      <c r="G83" s="89"/>
      <c r="H83" s="89"/>
      <c r="I83" s="89"/>
      <c r="J83" s="89"/>
    </row>
    <row r="84" spans="1:10" x14ac:dyDescent="0.25">
      <c r="E84" s="96"/>
      <c r="F84" s="89"/>
      <c r="G84" s="89"/>
      <c r="H84" s="89"/>
      <c r="I84" s="89"/>
      <c r="J84" s="89"/>
    </row>
    <row r="85" spans="1:10" x14ac:dyDescent="0.25">
      <c r="E85" s="96"/>
      <c r="F85" s="89"/>
      <c r="G85" s="89"/>
      <c r="H85" s="89"/>
      <c r="I85" s="89"/>
      <c r="J85" s="89"/>
    </row>
    <row r="86" spans="1:10" x14ac:dyDescent="0.25">
      <c r="E86" s="96"/>
      <c r="F86" s="89"/>
      <c r="G86" s="89"/>
      <c r="H86" s="89"/>
      <c r="I86" s="89"/>
      <c r="J86" s="89"/>
    </row>
    <row r="87" spans="1:10" x14ac:dyDescent="0.25">
      <c r="E87" s="96"/>
      <c r="F87" s="89"/>
      <c r="G87" s="89"/>
      <c r="H87" s="89"/>
      <c r="I87" s="89"/>
      <c r="J87" s="89"/>
    </row>
    <row r="88" spans="1:10" x14ac:dyDescent="0.25">
      <c r="E88" s="96"/>
      <c r="F88" s="89"/>
      <c r="H88" s="89"/>
      <c r="I88" s="89"/>
      <c r="J88" s="89"/>
    </row>
    <row r="89" spans="1:10" x14ac:dyDescent="0.25">
      <c r="E89" s="96"/>
      <c r="F89" s="89"/>
      <c r="H89" s="89"/>
      <c r="I89" s="89"/>
      <c r="J89" s="89"/>
    </row>
    <row r="90" spans="1:10" x14ac:dyDescent="0.25">
      <c r="A90" s="50" t="s">
        <v>34</v>
      </c>
      <c r="B90" s="50">
        <v>2023</v>
      </c>
      <c r="C90" s="50" t="s">
        <v>35</v>
      </c>
      <c r="D90" s="50">
        <v>177.2</v>
      </c>
      <c r="E90" s="96"/>
      <c r="F90" s="89"/>
      <c r="G90" s="89"/>
      <c r="H90" s="89"/>
      <c r="I90" s="89"/>
      <c r="J90" s="89"/>
    </row>
    <row r="91" spans="1:10" x14ac:dyDescent="0.25">
      <c r="A91" s="50" t="s">
        <v>34</v>
      </c>
      <c r="B91" s="50">
        <v>2023</v>
      </c>
      <c r="C91" s="50" t="s">
        <v>36</v>
      </c>
      <c r="D91" s="50">
        <v>177.2</v>
      </c>
      <c r="E91" s="96"/>
      <c r="F91" s="89"/>
      <c r="G91" s="89"/>
      <c r="H91" s="89"/>
      <c r="I91" s="89"/>
      <c r="J91" s="89"/>
    </row>
    <row r="92" spans="1:10" x14ac:dyDescent="0.25">
      <c r="A92" s="50" t="s">
        <v>34</v>
      </c>
      <c r="B92" s="50">
        <v>2023</v>
      </c>
      <c r="C92" s="50" t="s">
        <v>37</v>
      </c>
      <c r="D92" s="50">
        <v>178.1</v>
      </c>
      <c r="E92" s="96"/>
      <c r="F92" s="89"/>
      <c r="G92" s="89"/>
      <c r="H92" s="89"/>
      <c r="I92" s="89"/>
      <c r="J92" s="89"/>
    </row>
    <row r="93" spans="1:10" x14ac:dyDescent="0.25">
      <c r="A93" s="50" t="s">
        <v>34</v>
      </c>
      <c r="B93" s="50">
        <v>2023</v>
      </c>
      <c r="C93" s="50" t="s">
        <v>38</v>
      </c>
      <c r="D93" s="50">
        <v>179.1</v>
      </c>
      <c r="E93" s="96"/>
      <c r="F93" s="89"/>
      <c r="G93" s="89"/>
      <c r="H93" s="89"/>
      <c r="I93" s="89"/>
      <c r="J93" s="89"/>
    </row>
    <row r="94" spans="1:10" x14ac:dyDescent="0.25">
      <c r="E94" s="96"/>
      <c r="F94" s="89"/>
      <c r="G94" s="89"/>
      <c r="H94" s="89"/>
      <c r="I94" s="89"/>
      <c r="J94" s="89"/>
    </row>
    <row r="95" spans="1:10" x14ac:dyDescent="0.25">
      <c r="E95" s="96"/>
      <c r="F95" s="89"/>
      <c r="G95" s="89"/>
      <c r="H95" s="89"/>
      <c r="I95" s="89"/>
      <c r="J95" s="89"/>
    </row>
    <row r="96" spans="1:10" x14ac:dyDescent="0.25">
      <c r="E96" s="96"/>
      <c r="F96" s="89"/>
      <c r="G96" s="89"/>
      <c r="H96" s="89"/>
      <c r="I96" s="89"/>
      <c r="J96" s="89"/>
    </row>
    <row r="97" spans="5:10" x14ac:dyDescent="0.25">
      <c r="E97" s="96"/>
      <c r="F97" s="89"/>
      <c r="G97" s="89"/>
      <c r="H97" s="89"/>
      <c r="I97" s="89"/>
      <c r="J97" s="89"/>
    </row>
    <row r="98" spans="5:10" x14ac:dyDescent="0.25">
      <c r="E98" s="96"/>
      <c r="F98" s="89"/>
      <c r="G98" s="89"/>
      <c r="H98" s="89"/>
      <c r="I98" s="89"/>
      <c r="J98" s="89"/>
    </row>
    <row r="99" spans="5:10" x14ac:dyDescent="0.25">
      <c r="E99" s="96"/>
      <c r="F99" s="89"/>
      <c r="G99" s="89"/>
      <c r="H99" s="89"/>
      <c r="I99" s="89"/>
      <c r="J99" s="89"/>
    </row>
    <row r="100" spans="5:10" x14ac:dyDescent="0.25">
      <c r="E100" s="96"/>
      <c r="F100" s="89"/>
      <c r="G100" s="89"/>
      <c r="H100" s="89"/>
      <c r="I100" s="89"/>
      <c r="J100" s="89"/>
    </row>
    <row r="101" spans="5:10" x14ac:dyDescent="0.25">
      <c r="E101" s="96"/>
      <c r="F101" s="89"/>
      <c r="G101" s="89"/>
      <c r="H101" s="89"/>
      <c r="I101" s="89"/>
      <c r="J101" s="89"/>
    </row>
    <row r="102" spans="5:10" x14ac:dyDescent="0.25">
      <c r="E102" s="96"/>
      <c r="F102" s="89"/>
      <c r="G102" s="89"/>
      <c r="H102" s="89"/>
      <c r="I102" s="89"/>
      <c r="J102" s="89"/>
    </row>
    <row r="103" spans="5:10" x14ac:dyDescent="0.25">
      <c r="E103" s="96"/>
      <c r="F103" s="89"/>
      <c r="G103" s="89"/>
      <c r="H103" s="89"/>
      <c r="I103" s="89"/>
      <c r="J103" s="89"/>
    </row>
    <row r="104" spans="5:10" x14ac:dyDescent="0.25">
      <c r="E104" s="96"/>
      <c r="F104" s="89"/>
      <c r="G104" s="89"/>
      <c r="H104" s="89"/>
      <c r="I104" s="89"/>
      <c r="J104" s="89"/>
    </row>
    <row r="105" spans="5:10" x14ac:dyDescent="0.25">
      <c r="E105" s="96"/>
      <c r="F105" s="89"/>
      <c r="G105" s="89"/>
      <c r="H105" s="89"/>
      <c r="I105" s="89"/>
      <c r="J105" s="89"/>
    </row>
    <row r="106" spans="5:10" x14ac:dyDescent="0.25">
      <c r="E106" s="96"/>
      <c r="F106" s="89"/>
      <c r="G106" s="89"/>
      <c r="H106" s="89"/>
      <c r="I106" s="89"/>
      <c r="J106" s="89"/>
    </row>
    <row r="107" spans="5:10" x14ac:dyDescent="0.25">
      <c r="E107" s="96"/>
      <c r="F107" s="89"/>
      <c r="G107" s="89"/>
      <c r="H107" s="89"/>
      <c r="I107" s="89"/>
      <c r="J107" s="89"/>
    </row>
    <row r="108" spans="5:10" x14ac:dyDescent="0.25">
      <c r="E108" s="96"/>
      <c r="F108" s="89"/>
      <c r="G108" s="89"/>
      <c r="H108" s="89"/>
      <c r="I108" s="89"/>
      <c r="J108" s="89"/>
    </row>
    <row r="109" spans="5:10" x14ac:dyDescent="0.25">
      <c r="E109" s="96"/>
      <c r="F109" s="89"/>
      <c r="G109" s="89"/>
      <c r="H109" s="89"/>
      <c r="I109" s="89"/>
      <c r="J109" s="89"/>
    </row>
    <row r="110" spans="5:10" x14ac:dyDescent="0.25">
      <c r="E110" s="96"/>
      <c r="F110" s="89"/>
      <c r="G110" s="89"/>
      <c r="H110" s="89"/>
      <c r="I110" s="89"/>
      <c r="J110" s="89"/>
    </row>
    <row r="111" spans="5:10" x14ac:dyDescent="0.25">
      <c r="E111" s="96"/>
      <c r="F111" s="89"/>
      <c r="G111" s="89"/>
      <c r="H111" s="89"/>
      <c r="I111" s="89"/>
      <c r="J111" s="89"/>
    </row>
    <row r="112" spans="5:10" x14ac:dyDescent="0.25">
      <c r="E112" s="96"/>
      <c r="F112" s="89"/>
      <c r="G112" s="89"/>
      <c r="H112" s="89"/>
      <c r="I112" s="89"/>
      <c r="J112" s="89"/>
    </row>
    <row r="113" spans="1:10" x14ac:dyDescent="0.25">
      <c r="E113" s="96"/>
      <c r="F113" s="89"/>
      <c r="G113" s="89"/>
      <c r="H113" s="89"/>
      <c r="I113" s="89"/>
      <c r="J113" s="89"/>
    </row>
    <row r="114" spans="1:10" x14ac:dyDescent="0.25">
      <c r="A114" s="89"/>
      <c r="B114" s="89"/>
      <c r="C114" s="89"/>
      <c r="D114" s="89"/>
      <c r="E114" s="96"/>
      <c r="F114" s="89"/>
      <c r="G114" s="89"/>
      <c r="H114" s="89"/>
      <c r="I114" s="89"/>
      <c r="J114" s="89"/>
    </row>
    <row r="115" spans="1:10" x14ac:dyDescent="0.25">
      <c r="A115" s="89"/>
      <c r="B115" s="89"/>
      <c r="C115" s="89"/>
      <c r="D115" s="89"/>
      <c r="E115" s="96"/>
      <c r="F115" s="89"/>
      <c r="G115" s="89"/>
      <c r="H115" s="89"/>
      <c r="I115" s="89"/>
      <c r="J115" s="89"/>
    </row>
    <row r="116" spans="1:10" x14ac:dyDescent="0.25">
      <c r="A116" s="89"/>
      <c r="B116" s="89"/>
      <c r="C116" s="89"/>
      <c r="D116" s="89"/>
      <c r="E116" s="96"/>
      <c r="F116" s="89"/>
      <c r="G116" s="89"/>
      <c r="H116" s="89"/>
      <c r="I116" s="89"/>
      <c r="J116" s="89"/>
    </row>
    <row r="117" spans="1:10" x14ac:dyDescent="0.25">
      <c r="A117" s="89"/>
      <c r="B117" s="89"/>
      <c r="C117" s="89"/>
      <c r="D117" s="89"/>
      <c r="E117" s="96"/>
      <c r="F117" s="89"/>
      <c r="G117" s="89"/>
      <c r="H117" s="89"/>
      <c r="I117" s="89"/>
      <c r="J117" s="89"/>
    </row>
    <row r="118" spans="1:10" x14ac:dyDescent="0.25">
      <c r="A118" s="89"/>
      <c r="B118" s="89"/>
      <c r="C118" s="89"/>
      <c r="D118" s="89"/>
      <c r="E118" s="96"/>
      <c r="F118" s="89"/>
      <c r="G118" s="89"/>
      <c r="H118" s="89"/>
      <c r="I118" s="89"/>
      <c r="J118" s="89"/>
    </row>
    <row r="119" spans="1:10" x14ac:dyDescent="0.25">
      <c r="A119" s="89"/>
      <c r="B119" s="89"/>
      <c r="C119" s="89"/>
      <c r="D119" s="89"/>
      <c r="E119" s="96"/>
      <c r="F119" s="89"/>
      <c r="G119" s="89"/>
      <c r="H119" s="89"/>
      <c r="I119" s="89"/>
      <c r="J119" s="89"/>
    </row>
    <row r="120" spans="1:10" x14ac:dyDescent="0.25">
      <c r="A120" s="89"/>
      <c r="B120" s="89"/>
      <c r="C120" s="89"/>
      <c r="D120" s="89"/>
      <c r="E120" s="96"/>
      <c r="F120" s="89"/>
      <c r="G120" s="89"/>
      <c r="H120" s="89"/>
      <c r="I120" s="89"/>
      <c r="J120" s="89"/>
    </row>
    <row r="121" spans="1:10" x14ac:dyDescent="0.25">
      <c r="A121" s="89"/>
      <c r="B121" s="89"/>
      <c r="C121" s="89"/>
      <c r="D121" s="89"/>
      <c r="E121" s="96"/>
      <c r="F121" s="89"/>
      <c r="G121" s="89"/>
      <c r="H121" s="89"/>
      <c r="I121" s="89"/>
      <c r="J121" s="89"/>
    </row>
    <row r="122" spans="1:10" x14ac:dyDescent="0.25">
      <c r="A122" s="89"/>
      <c r="B122" s="89"/>
      <c r="C122" s="89"/>
      <c r="D122" s="89"/>
      <c r="E122" s="96"/>
      <c r="F122" s="89"/>
      <c r="G122" s="89"/>
      <c r="H122" s="89"/>
      <c r="I122" s="89"/>
      <c r="J122" s="89"/>
    </row>
    <row r="123" spans="1:10" x14ac:dyDescent="0.25">
      <c r="A123" s="89"/>
      <c r="B123" s="89"/>
      <c r="C123" s="89"/>
      <c r="D123" s="89"/>
      <c r="E123" s="96"/>
      <c r="F123" s="89"/>
      <c r="G123" s="89"/>
      <c r="H123" s="89"/>
      <c r="I123" s="89"/>
      <c r="J123" s="89"/>
    </row>
    <row r="124" spans="1:10" x14ac:dyDescent="0.25">
      <c r="A124" s="89"/>
      <c r="B124" s="89"/>
      <c r="C124" s="89"/>
      <c r="D124" s="89"/>
      <c r="E124" s="96"/>
      <c r="F124" s="89"/>
      <c r="G124" s="89"/>
      <c r="H124" s="89"/>
      <c r="I124" s="89"/>
      <c r="J124" s="89"/>
    </row>
    <row r="125" spans="1:10" x14ac:dyDescent="0.25">
      <c r="A125" s="89"/>
      <c r="B125" s="89"/>
      <c r="C125" s="89"/>
      <c r="D125" s="89"/>
      <c r="E125" s="96"/>
      <c r="F125" s="89"/>
      <c r="G125" s="89"/>
      <c r="H125" s="89"/>
      <c r="I125" s="89"/>
      <c r="J125" s="89"/>
    </row>
    <row r="126" spans="1:10" x14ac:dyDescent="0.25">
      <c r="A126" s="89"/>
      <c r="B126" s="89"/>
      <c r="C126" s="89"/>
      <c r="D126" s="89"/>
      <c r="E126" s="96"/>
      <c r="F126" s="89"/>
      <c r="G126" s="89"/>
      <c r="H126" s="89"/>
      <c r="I126" s="89"/>
      <c r="J126" s="89"/>
    </row>
    <row r="127" spans="1:10" x14ac:dyDescent="0.25">
      <c r="A127" s="89"/>
      <c r="B127" s="89"/>
      <c r="C127" s="89"/>
      <c r="D127" s="89"/>
      <c r="E127" s="96"/>
      <c r="F127" s="89"/>
      <c r="G127" s="89"/>
      <c r="H127" s="89"/>
      <c r="I127" s="89"/>
      <c r="J127" s="89"/>
    </row>
    <row r="128" spans="1:10" x14ac:dyDescent="0.25">
      <c r="A128" s="89"/>
      <c r="B128" s="89"/>
      <c r="C128" s="89"/>
      <c r="D128" s="89"/>
      <c r="E128" s="96"/>
      <c r="F128" s="89"/>
      <c r="G128" s="89"/>
      <c r="H128" s="89"/>
      <c r="I128" s="89"/>
      <c r="J128" s="89"/>
    </row>
    <row r="129" spans="1:10" x14ac:dyDescent="0.25">
      <c r="A129" s="89"/>
      <c r="B129" s="89"/>
      <c r="C129" s="89"/>
      <c r="D129" s="89"/>
      <c r="E129" s="96"/>
      <c r="F129" s="89"/>
      <c r="G129" s="89"/>
      <c r="H129" s="89"/>
      <c r="I129" s="89"/>
      <c r="J129" s="89"/>
    </row>
    <row r="130" spans="1:10" x14ac:dyDescent="0.25">
      <c r="A130" s="89"/>
      <c r="B130" s="89"/>
      <c r="C130" s="89"/>
      <c r="D130" s="89"/>
      <c r="E130" s="96"/>
      <c r="F130" s="89"/>
      <c r="G130" s="89"/>
      <c r="H130" s="89"/>
      <c r="I130" s="89"/>
      <c r="J130" s="89"/>
    </row>
    <row r="131" spans="1:10" x14ac:dyDescent="0.25">
      <c r="A131" s="89"/>
      <c r="B131" s="89"/>
      <c r="C131" s="89"/>
      <c r="D131" s="89"/>
      <c r="E131" s="96"/>
      <c r="F131" s="89"/>
      <c r="G131" s="89"/>
      <c r="H131" s="89"/>
      <c r="I131" s="89"/>
      <c r="J131" s="89"/>
    </row>
    <row r="132" spans="1:10" x14ac:dyDescent="0.25">
      <c r="A132" s="89"/>
      <c r="B132" s="89"/>
      <c r="C132" s="89"/>
      <c r="D132" s="89"/>
      <c r="E132" s="96"/>
      <c r="F132" s="89"/>
      <c r="G132" s="89"/>
      <c r="H132" s="89"/>
      <c r="I132" s="89"/>
      <c r="J132" s="89"/>
    </row>
    <row r="133" spans="1:10" x14ac:dyDescent="0.25">
      <c r="A133" s="89"/>
      <c r="B133" s="89"/>
      <c r="C133" s="89"/>
      <c r="D133" s="89"/>
      <c r="E133" s="96"/>
      <c r="F133" s="89"/>
      <c r="G133" s="89"/>
      <c r="H133" s="89"/>
      <c r="I133" s="89"/>
      <c r="J133" s="89"/>
    </row>
    <row r="134" spans="1:10" x14ac:dyDescent="0.25">
      <c r="A134" s="89"/>
      <c r="B134" s="89"/>
      <c r="C134" s="89"/>
      <c r="D134" s="89"/>
      <c r="E134" s="96"/>
      <c r="F134" s="89"/>
      <c r="G134" s="89"/>
      <c r="H134" s="89"/>
      <c r="I134" s="89"/>
      <c r="J134" s="89"/>
    </row>
    <row r="135" spans="1:10" x14ac:dyDescent="0.25">
      <c r="A135" s="89"/>
      <c r="B135" s="89"/>
      <c r="C135" s="89"/>
      <c r="D135" s="89"/>
      <c r="E135" s="96"/>
      <c r="F135" s="89"/>
      <c r="G135" s="89"/>
      <c r="H135" s="89"/>
      <c r="I135" s="89"/>
      <c r="J135" s="89"/>
    </row>
    <row r="136" spans="1:10" x14ac:dyDescent="0.25">
      <c r="A136" s="89"/>
      <c r="B136" s="89"/>
      <c r="C136" s="89"/>
      <c r="D136" s="89"/>
      <c r="E136" s="96"/>
      <c r="F136" s="89"/>
      <c r="G136" s="89"/>
      <c r="H136" s="89"/>
      <c r="I136" s="89"/>
      <c r="J136" s="89"/>
    </row>
    <row r="137" spans="1:10" x14ac:dyDescent="0.25">
      <c r="A137" s="89"/>
      <c r="B137" s="89"/>
      <c r="C137" s="89"/>
      <c r="D137" s="89"/>
      <c r="E137" s="96"/>
      <c r="F137" s="89"/>
      <c r="G137" s="89"/>
      <c r="H137" s="89"/>
      <c r="I137" s="89"/>
      <c r="J137" s="89"/>
    </row>
    <row r="138" spans="1:10" x14ac:dyDescent="0.25">
      <c r="A138" s="89"/>
      <c r="B138" s="89"/>
      <c r="C138" s="89"/>
      <c r="D138" s="89"/>
      <c r="E138" s="96"/>
      <c r="F138" s="89"/>
      <c r="G138" s="89"/>
      <c r="H138" s="89"/>
      <c r="I138" s="89"/>
      <c r="J138" s="89"/>
    </row>
    <row r="139" spans="1:10" x14ac:dyDescent="0.25">
      <c r="A139" s="89"/>
      <c r="B139" s="89"/>
      <c r="C139" s="89"/>
      <c r="D139" s="89"/>
      <c r="E139" s="96"/>
      <c r="F139" s="89"/>
      <c r="G139" s="89"/>
      <c r="H139" s="89"/>
      <c r="I139" s="89"/>
      <c r="J139" s="89"/>
    </row>
    <row r="140" spans="1:10" x14ac:dyDescent="0.25">
      <c r="A140" s="89"/>
      <c r="B140" s="89"/>
      <c r="C140" s="89"/>
      <c r="D140" s="89"/>
      <c r="E140" s="96"/>
      <c r="F140" s="89"/>
      <c r="G140" s="89"/>
      <c r="H140" s="89"/>
      <c r="I140" s="89"/>
      <c r="J140" s="89"/>
    </row>
    <row r="141" spans="1:10" x14ac:dyDescent="0.25">
      <c r="A141" s="89"/>
      <c r="B141" s="89"/>
      <c r="C141" s="89"/>
      <c r="D141" s="89"/>
      <c r="E141" s="96"/>
      <c r="F141" s="89"/>
      <c r="G141" s="89"/>
      <c r="H141" s="89"/>
      <c r="I141" s="89"/>
      <c r="J141" s="89"/>
    </row>
    <row r="142" spans="1:10" x14ac:dyDescent="0.25">
      <c r="A142" s="89"/>
      <c r="B142" s="89"/>
      <c r="C142" s="89"/>
      <c r="D142" s="89"/>
      <c r="E142" s="96"/>
      <c r="F142" s="89"/>
      <c r="G142" s="89"/>
      <c r="H142" s="89"/>
      <c r="I142" s="89"/>
      <c r="J142" s="89"/>
    </row>
    <row r="143" spans="1:10" x14ac:dyDescent="0.25">
      <c r="A143" s="89"/>
      <c r="B143" s="89"/>
      <c r="C143" s="89"/>
      <c r="D143" s="89"/>
      <c r="E143" s="96"/>
      <c r="F143" s="89"/>
      <c r="G143" s="89"/>
      <c r="H143" s="89"/>
      <c r="I143" s="89"/>
      <c r="J143" s="89"/>
    </row>
    <row r="144" spans="1:10" x14ac:dyDescent="0.25">
      <c r="A144" s="89"/>
      <c r="B144" s="89"/>
      <c r="C144" s="89"/>
      <c r="D144" s="89"/>
      <c r="E144" s="96"/>
      <c r="F144" s="89"/>
      <c r="G144" s="89"/>
      <c r="H144" s="89"/>
      <c r="I144" s="89"/>
      <c r="J144" s="89"/>
    </row>
    <row r="145" spans="1:10" x14ac:dyDescent="0.25">
      <c r="A145" s="89"/>
      <c r="B145" s="89"/>
      <c r="C145" s="89"/>
      <c r="D145" s="89"/>
      <c r="E145" s="96"/>
      <c r="F145" s="89"/>
      <c r="G145" s="89"/>
      <c r="H145" s="89"/>
      <c r="I145" s="89"/>
      <c r="J145" s="89"/>
    </row>
    <row r="146" spans="1:10" x14ac:dyDescent="0.25">
      <c r="A146" s="89"/>
      <c r="B146" s="89"/>
      <c r="C146" s="89"/>
      <c r="D146" s="89"/>
      <c r="E146" s="96"/>
      <c r="F146" s="89"/>
      <c r="G146" s="89"/>
      <c r="H146" s="89"/>
      <c r="I146" s="89"/>
      <c r="J146" s="89"/>
    </row>
    <row r="147" spans="1:10" x14ac:dyDescent="0.25">
      <c r="A147" s="89"/>
      <c r="B147" s="89"/>
      <c r="C147" s="89"/>
      <c r="D147" s="89"/>
      <c r="E147" s="96"/>
      <c r="F147" s="89"/>
      <c r="G147" s="89"/>
      <c r="H147" s="89"/>
      <c r="I147" s="89"/>
      <c r="J147" s="89"/>
    </row>
    <row r="148" spans="1:10" x14ac:dyDescent="0.25">
      <c r="A148" s="89"/>
      <c r="B148" s="89"/>
      <c r="C148" s="89"/>
      <c r="D148" s="89"/>
      <c r="E148" s="96"/>
      <c r="F148" s="89"/>
      <c r="G148" s="89"/>
      <c r="H148" s="89"/>
      <c r="I148" s="89"/>
      <c r="J148" s="89"/>
    </row>
    <row r="149" spans="1:10" x14ac:dyDescent="0.25">
      <c r="A149" s="89"/>
      <c r="B149" s="89"/>
      <c r="C149" s="89"/>
      <c r="D149" s="89"/>
      <c r="E149" s="96"/>
      <c r="F149" s="89"/>
      <c r="G149" s="89"/>
      <c r="H149" s="89"/>
      <c r="I149" s="89"/>
      <c r="J149" s="89"/>
    </row>
    <row r="150" spans="1:10" x14ac:dyDescent="0.25">
      <c r="A150" s="89"/>
      <c r="B150" s="89"/>
      <c r="C150" s="89"/>
      <c r="D150" s="89"/>
      <c r="E150" s="96"/>
      <c r="F150" s="89"/>
      <c r="G150" s="89"/>
      <c r="H150" s="89"/>
      <c r="I150" s="89"/>
      <c r="J150" s="89"/>
    </row>
    <row r="151" spans="1:10" x14ac:dyDescent="0.25">
      <c r="A151" s="89"/>
      <c r="B151" s="89"/>
      <c r="C151" s="89"/>
      <c r="D151" s="89"/>
      <c r="E151" s="96"/>
      <c r="F151" s="89"/>
      <c r="G151" s="89"/>
      <c r="H151" s="89"/>
      <c r="I151" s="89"/>
      <c r="J151" s="89"/>
    </row>
    <row r="152" spans="1:10" x14ac:dyDescent="0.25">
      <c r="A152" s="89"/>
      <c r="B152" s="89"/>
      <c r="C152" s="89"/>
      <c r="D152" s="89"/>
      <c r="E152" s="96"/>
      <c r="F152" s="89"/>
      <c r="G152" s="89"/>
      <c r="H152" s="89"/>
      <c r="I152" s="89"/>
      <c r="J152" s="89"/>
    </row>
    <row r="153" spans="1:10" x14ac:dyDescent="0.25">
      <c r="A153" s="89"/>
      <c r="B153" s="89"/>
      <c r="C153" s="89"/>
      <c r="D153" s="89"/>
      <c r="E153" s="96"/>
      <c r="F153" s="89"/>
      <c r="G153" s="89"/>
      <c r="H153" s="89"/>
      <c r="I153" s="89"/>
      <c r="J153" s="89"/>
    </row>
    <row r="154" spans="1:10" x14ac:dyDescent="0.25">
      <c r="A154" s="89"/>
      <c r="B154" s="89"/>
      <c r="C154" s="89"/>
      <c r="D154" s="89"/>
      <c r="E154" s="96"/>
      <c r="F154" s="89"/>
      <c r="G154" s="89"/>
      <c r="H154" s="89"/>
      <c r="I154" s="89"/>
      <c r="J154" s="89"/>
    </row>
    <row r="155" spans="1:10" x14ac:dyDescent="0.25">
      <c r="A155" s="89"/>
      <c r="B155" s="89"/>
      <c r="C155" s="89"/>
      <c r="D155" s="89"/>
      <c r="E155" s="96"/>
      <c r="F155" s="89"/>
      <c r="G155" s="89"/>
      <c r="H155" s="89"/>
      <c r="I155" s="89"/>
      <c r="J155" s="89"/>
    </row>
    <row r="156" spans="1:10" x14ac:dyDescent="0.25">
      <c r="A156" s="89"/>
      <c r="B156" s="89"/>
      <c r="C156" s="89"/>
      <c r="D156" s="89"/>
      <c r="E156" s="96"/>
      <c r="F156" s="89"/>
      <c r="G156" s="89"/>
      <c r="H156" s="89"/>
      <c r="I156" s="89"/>
      <c r="J156" s="89"/>
    </row>
    <row r="157" spans="1:10" x14ac:dyDescent="0.25">
      <c r="A157" s="89"/>
      <c r="B157" s="89"/>
      <c r="C157" s="89"/>
      <c r="D157" s="89"/>
      <c r="E157" s="96"/>
      <c r="F157" s="89"/>
      <c r="G157" s="89"/>
      <c r="H157" s="89"/>
      <c r="I157" s="89"/>
      <c r="J157" s="89"/>
    </row>
    <row r="158" spans="1:10" x14ac:dyDescent="0.25">
      <c r="A158" s="89"/>
      <c r="B158" s="89"/>
      <c r="C158" s="89"/>
      <c r="D158" s="89"/>
      <c r="E158" s="96"/>
      <c r="F158" s="89"/>
      <c r="G158" s="89"/>
      <c r="H158" s="89"/>
      <c r="I158" s="89"/>
      <c r="J158" s="89"/>
    </row>
    <row r="159" spans="1:10" x14ac:dyDescent="0.25">
      <c r="A159" s="89"/>
      <c r="B159" s="89"/>
      <c r="C159" s="89"/>
      <c r="D159" s="89"/>
      <c r="E159" s="96"/>
      <c r="F159" s="89"/>
      <c r="G159" s="89"/>
      <c r="H159" s="89"/>
      <c r="I159" s="89"/>
      <c r="J159" s="89"/>
    </row>
    <row r="160" spans="1:10" x14ac:dyDescent="0.25">
      <c r="A160" s="89"/>
      <c r="B160" s="89"/>
      <c r="C160" s="89"/>
      <c r="D160" s="89"/>
      <c r="E160" s="96"/>
      <c r="F160" s="89"/>
      <c r="G160" s="89"/>
      <c r="H160" s="89"/>
      <c r="I160" s="89"/>
      <c r="J160" s="89"/>
    </row>
    <row r="161" spans="1:10" x14ac:dyDescent="0.25">
      <c r="A161" s="89"/>
      <c r="B161" s="89"/>
      <c r="C161" s="89"/>
      <c r="D161" s="89"/>
      <c r="E161" s="96"/>
      <c r="F161" s="89"/>
      <c r="G161" s="89"/>
      <c r="H161" s="89"/>
      <c r="I161" s="89"/>
      <c r="J161" s="89"/>
    </row>
    <row r="162" spans="1:10" x14ac:dyDescent="0.25">
      <c r="A162" s="89"/>
      <c r="B162" s="89"/>
      <c r="C162" s="89"/>
      <c r="D162" s="89"/>
      <c r="E162" s="96"/>
      <c r="F162" s="89"/>
      <c r="G162" s="89"/>
      <c r="H162" s="89"/>
      <c r="I162" s="89"/>
      <c r="J162" s="89"/>
    </row>
    <row r="163" spans="1:10" x14ac:dyDescent="0.25">
      <c r="A163" s="89"/>
      <c r="B163" s="89"/>
      <c r="C163" s="89"/>
      <c r="D163" s="89"/>
      <c r="E163" s="96"/>
      <c r="F163" s="89"/>
      <c r="G163" s="89"/>
      <c r="H163" s="89"/>
      <c r="I163" s="89"/>
      <c r="J163" s="89"/>
    </row>
    <row r="164" spans="1:10" x14ac:dyDescent="0.25">
      <c r="A164" s="89"/>
      <c r="B164" s="89"/>
      <c r="C164" s="89"/>
      <c r="D164" s="89"/>
      <c r="E164" s="96"/>
      <c r="F164" s="89"/>
      <c r="G164" s="89"/>
      <c r="H164" s="89"/>
      <c r="I164" s="89"/>
      <c r="J164" s="89"/>
    </row>
    <row r="165" spans="1:10" x14ac:dyDescent="0.25">
      <c r="A165" s="89"/>
      <c r="B165" s="89"/>
      <c r="C165" s="89"/>
      <c r="D165" s="89"/>
      <c r="E165" s="96"/>
      <c r="F165" s="89"/>
      <c r="G165" s="89"/>
      <c r="H165" s="89"/>
      <c r="I165" s="89"/>
      <c r="J165" s="89"/>
    </row>
    <row r="166" spans="1:10" x14ac:dyDescent="0.25">
      <c r="A166" s="89"/>
      <c r="B166" s="89"/>
      <c r="C166" s="89"/>
      <c r="D166" s="89"/>
      <c r="E166" s="96"/>
      <c r="F166" s="89"/>
      <c r="G166" s="89"/>
      <c r="H166" s="89"/>
      <c r="I166" s="89"/>
      <c r="J166" s="89"/>
    </row>
    <row r="167" spans="1:10" x14ac:dyDescent="0.25">
      <c r="A167" s="89"/>
      <c r="B167" s="89"/>
      <c r="C167" s="89"/>
      <c r="D167" s="89"/>
      <c r="E167" s="96"/>
      <c r="F167" s="89"/>
      <c r="G167" s="89"/>
      <c r="H167" s="89"/>
      <c r="I167" s="89"/>
      <c r="J167" s="89"/>
    </row>
    <row r="168" spans="1:10" x14ac:dyDescent="0.25">
      <c r="A168" s="89"/>
      <c r="B168" s="89"/>
      <c r="C168" s="89"/>
      <c r="D168" s="89"/>
      <c r="E168" s="96"/>
      <c r="F168" s="89"/>
      <c r="G168" s="89"/>
      <c r="H168" s="89"/>
      <c r="I168" s="89"/>
      <c r="J168" s="89"/>
    </row>
    <row r="169" spans="1:10" x14ac:dyDescent="0.25">
      <c r="A169" s="89"/>
      <c r="B169" s="89"/>
      <c r="C169" s="89"/>
      <c r="D169" s="89"/>
      <c r="E169" s="96"/>
      <c r="F169" s="89"/>
      <c r="G169" s="89"/>
      <c r="H169" s="89"/>
      <c r="I169" s="89"/>
      <c r="J169" s="89"/>
    </row>
    <row r="170" spans="1:10" x14ac:dyDescent="0.25">
      <c r="A170" s="89"/>
      <c r="B170" s="89"/>
      <c r="C170" s="89"/>
      <c r="D170" s="89"/>
      <c r="E170" s="96"/>
      <c r="F170" s="89"/>
      <c r="G170" s="89"/>
      <c r="H170" s="89"/>
      <c r="I170" s="89"/>
      <c r="J170" s="89"/>
    </row>
    <row r="171" spans="1:10" x14ac:dyDescent="0.25">
      <c r="A171" s="89"/>
      <c r="B171" s="89"/>
      <c r="C171" s="89"/>
      <c r="D171" s="89"/>
      <c r="E171" s="96"/>
      <c r="F171" s="89"/>
      <c r="G171" s="89"/>
      <c r="H171" s="89"/>
      <c r="I171" s="89"/>
      <c r="J171" s="89"/>
    </row>
    <row r="172" spans="1:10" x14ac:dyDescent="0.25">
      <c r="A172" s="89"/>
      <c r="B172" s="89"/>
      <c r="C172" s="89"/>
      <c r="D172" s="89"/>
      <c r="E172" s="96"/>
      <c r="F172" s="89"/>
      <c r="G172" s="89"/>
      <c r="H172" s="89"/>
      <c r="I172" s="89"/>
      <c r="J172" s="89"/>
    </row>
    <row r="173" spans="1:10" x14ac:dyDescent="0.25">
      <c r="A173" s="89"/>
      <c r="B173" s="89"/>
      <c r="C173" s="89"/>
      <c r="D173" s="89"/>
      <c r="E173" s="96"/>
      <c r="F173" s="89"/>
      <c r="G173" s="89"/>
      <c r="H173" s="89"/>
      <c r="I173" s="89"/>
      <c r="J173" s="89"/>
    </row>
    <row r="174" spans="1:10" x14ac:dyDescent="0.25">
      <c r="A174" s="89"/>
      <c r="B174" s="89"/>
      <c r="C174" s="89"/>
      <c r="D174" s="89"/>
      <c r="E174" s="96"/>
      <c r="F174" s="89"/>
      <c r="G174" s="89"/>
      <c r="H174" s="89"/>
      <c r="I174" s="89"/>
      <c r="J174" s="89"/>
    </row>
    <row r="175" spans="1:10" x14ac:dyDescent="0.25">
      <c r="A175" s="89"/>
      <c r="B175" s="89"/>
      <c r="C175" s="89"/>
      <c r="D175" s="89"/>
      <c r="E175" s="96"/>
      <c r="F175" s="89"/>
      <c r="G175" s="89"/>
      <c r="H175" s="89"/>
      <c r="I175" s="89"/>
      <c r="J175" s="89"/>
    </row>
    <row r="176" spans="1:10" x14ac:dyDescent="0.25">
      <c r="A176" s="89"/>
      <c r="B176" s="89"/>
      <c r="C176" s="89"/>
      <c r="D176" s="89"/>
      <c r="E176" s="96"/>
      <c r="F176" s="89"/>
      <c r="G176" s="89"/>
      <c r="H176" s="89"/>
      <c r="I176" s="89"/>
      <c r="J176" s="89"/>
    </row>
    <row r="177" spans="1:10" x14ac:dyDescent="0.25">
      <c r="A177" s="89"/>
      <c r="B177" s="89"/>
      <c r="C177" s="89"/>
      <c r="D177" s="89"/>
      <c r="E177" s="96"/>
      <c r="F177" s="89"/>
      <c r="G177" s="89"/>
      <c r="H177" s="89"/>
      <c r="I177" s="89"/>
      <c r="J177" s="89"/>
    </row>
    <row r="178" spans="1:10" x14ac:dyDescent="0.25">
      <c r="A178" s="89"/>
      <c r="B178" s="89"/>
      <c r="C178" s="89"/>
      <c r="D178" s="89"/>
      <c r="E178" s="96"/>
      <c r="F178" s="89"/>
      <c r="G178" s="89"/>
      <c r="H178" s="89"/>
      <c r="I178" s="89"/>
      <c r="J178" s="89"/>
    </row>
    <row r="179" spans="1:10" x14ac:dyDescent="0.25">
      <c r="A179" s="89"/>
      <c r="B179" s="89"/>
      <c r="C179" s="89"/>
      <c r="D179" s="89"/>
      <c r="E179" s="96"/>
      <c r="F179" s="89"/>
      <c r="G179" s="89"/>
      <c r="H179" s="89"/>
      <c r="I179" s="89"/>
      <c r="J179" s="89"/>
    </row>
    <row r="180" spans="1:10" x14ac:dyDescent="0.25">
      <c r="A180" s="89"/>
      <c r="B180" s="89"/>
      <c r="C180" s="89"/>
      <c r="D180" s="89"/>
      <c r="E180" s="96"/>
      <c r="F180" s="89"/>
      <c r="G180" s="89"/>
      <c r="H180" s="89"/>
      <c r="I180" s="89"/>
      <c r="J180" s="89"/>
    </row>
    <row r="181" spans="1:10" x14ac:dyDescent="0.25">
      <c r="A181" s="89"/>
      <c r="B181" s="89"/>
      <c r="C181" s="89"/>
      <c r="D181" s="89"/>
      <c r="E181" s="96"/>
      <c r="F181" s="89"/>
      <c r="G181" s="89"/>
      <c r="H181" s="89"/>
      <c r="I181" s="89"/>
      <c r="J181" s="89"/>
    </row>
    <row r="182" spans="1:10" x14ac:dyDescent="0.25">
      <c r="A182" s="89"/>
      <c r="B182" s="89"/>
      <c r="C182" s="89"/>
      <c r="D182" s="89"/>
      <c r="E182" s="96"/>
      <c r="F182" s="89"/>
      <c r="G182" s="89"/>
      <c r="H182" s="89"/>
      <c r="I182" s="89"/>
      <c r="J182" s="89"/>
    </row>
    <row r="183" spans="1:10" x14ac:dyDescent="0.25">
      <c r="A183" s="89"/>
      <c r="B183" s="89"/>
      <c r="C183" s="89"/>
      <c r="D183" s="89"/>
      <c r="E183" s="96"/>
      <c r="F183" s="89"/>
      <c r="G183" s="89"/>
      <c r="H183" s="89"/>
      <c r="I183" s="89"/>
      <c r="J183" s="89"/>
    </row>
    <row r="184" spans="1:10" x14ac:dyDescent="0.25">
      <c r="A184" s="89"/>
      <c r="B184" s="89"/>
      <c r="C184" s="89"/>
      <c r="D184" s="89"/>
      <c r="E184" s="96"/>
      <c r="F184" s="89"/>
      <c r="G184" s="89"/>
      <c r="H184" s="89"/>
      <c r="I184" s="89"/>
      <c r="J184" s="89"/>
    </row>
    <row r="185" spans="1:10" x14ac:dyDescent="0.25">
      <c r="A185" s="89"/>
      <c r="B185" s="89"/>
      <c r="C185" s="89"/>
      <c r="D185" s="89"/>
      <c r="E185" s="96"/>
      <c r="F185" s="89"/>
      <c r="G185" s="89"/>
      <c r="H185" s="89"/>
      <c r="I185" s="89"/>
      <c r="J185" s="89"/>
    </row>
    <row r="186" spans="1:10" x14ac:dyDescent="0.25">
      <c r="A186" s="89"/>
      <c r="B186" s="89"/>
      <c r="C186" s="89"/>
      <c r="D186" s="89"/>
      <c r="E186" s="96"/>
      <c r="F186" s="89"/>
      <c r="G186" s="89"/>
      <c r="H186" s="89"/>
      <c r="I186" s="89"/>
      <c r="J186" s="89"/>
    </row>
    <row r="187" spans="1:10" x14ac:dyDescent="0.25">
      <c r="A187" s="89"/>
      <c r="B187" s="89"/>
      <c r="C187" s="89"/>
      <c r="D187" s="89"/>
      <c r="E187" s="96"/>
      <c r="F187" s="89"/>
      <c r="G187" s="89"/>
      <c r="H187" s="89"/>
      <c r="I187" s="89"/>
      <c r="J187" s="89"/>
    </row>
    <row r="188" spans="1:10" x14ac:dyDescent="0.25">
      <c r="A188" s="89"/>
      <c r="B188" s="89"/>
      <c r="C188" s="89"/>
      <c r="D188" s="89"/>
      <c r="E188" s="96"/>
      <c r="F188" s="89"/>
      <c r="G188" s="89"/>
      <c r="H188" s="89"/>
      <c r="I188" s="89"/>
      <c r="J188" s="89"/>
    </row>
    <row r="189" spans="1:10" x14ac:dyDescent="0.25">
      <c r="A189" s="89"/>
      <c r="B189" s="89"/>
      <c r="C189" s="89"/>
      <c r="D189" s="89"/>
      <c r="E189" s="96"/>
      <c r="F189" s="89"/>
      <c r="G189" s="89"/>
      <c r="H189" s="89"/>
      <c r="I189" s="89"/>
      <c r="J189" s="89"/>
    </row>
    <row r="190" spans="1:10" x14ac:dyDescent="0.25">
      <c r="A190" s="89"/>
      <c r="B190" s="89"/>
      <c r="C190" s="89"/>
      <c r="D190" s="89"/>
      <c r="E190" s="96"/>
      <c r="F190" s="89"/>
      <c r="G190" s="89"/>
      <c r="H190" s="89"/>
      <c r="I190" s="89"/>
      <c r="J190" s="89"/>
    </row>
    <row r="191" spans="1:10" x14ac:dyDescent="0.25">
      <c r="A191" s="89"/>
      <c r="B191" s="89"/>
      <c r="C191" s="89"/>
      <c r="D191" s="89"/>
      <c r="E191" s="96"/>
      <c r="F191" s="89"/>
      <c r="G191" s="89"/>
      <c r="H191" s="89"/>
      <c r="I191" s="89"/>
      <c r="J191" s="89"/>
    </row>
    <row r="192" spans="1:10" x14ac:dyDescent="0.25">
      <c r="A192" s="89"/>
      <c r="B192" s="89"/>
      <c r="C192" s="89"/>
      <c r="D192" s="89"/>
      <c r="E192" s="96"/>
      <c r="F192" s="89"/>
      <c r="G192" s="89"/>
      <c r="H192" s="89"/>
      <c r="I192" s="89"/>
      <c r="J192" s="89"/>
    </row>
    <row r="193" spans="1:10" x14ac:dyDescent="0.25">
      <c r="A193" s="89"/>
      <c r="B193" s="89"/>
      <c r="C193" s="89"/>
      <c r="D193" s="89"/>
      <c r="E193" s="96"/>
      <c r="F193" s="89"/>
      <c r="G193" s="89"/>
      <c r="H193" s="89"/>
      <c r="I193" s="89"/>
      <c r="J193" s="89"/>
    </row>
    <row r="194" spans="1:10" x14ac:dyDescent="0.25">
      <c r="A194" s="89"/>
      <c r="B194" s="89"/>
      <c r="C194" s="89"/>
      <c r="D194" s="89"/>
      <c r="E194" s="96"/>
      <c r="F194" s="89"/>
      <c r="G194" s="89"/>
      <c r="H194" s="89"/>
      <c r="I194" s="89"/>
      <c r="J194" s="89"/>
    </row>
    <row r="195" spans="1:10" x14ac:dyDescent="0.25">
      <c r="A195" s="89"/>
      <c r="B195" s="89"/>
      <c r="C195" s="89"/>
      <c r="D195" s="89"/>
      <c r="E195" s="96"/>
      <c r="F195" s="89"/>
      <c r="G195" s="89"/>
      <c r="H195" s="89"/>
      <c r="I195" s="89"/>
      <c r="J195" s="89"/>
    </row>
    <row r="196" spans="1:10" x14ac:dyDescent="0.25">
      <c r="A196" s="89"/>
      <c r="B196" s="89"/>
      <c r="C196" s="89"/>
      <c r="D196" s="89"/>
      <c r="E196" s="96"/>
      <c r="F196" s="89"/>
      <c r="G196" s="89"/>
      <c r="H196" s="89"/>
      <c r="I196" s="89"/>
      <c r="J196" s="89"/>
    </row>
    <row r="197" spans="1:10" x14ac:dyDescent="0.25">
      <c r="A197" s="89"/>
      <c r="B197" s="89"/>
      <c r="C197" s="89"/>
      <c r="D197" s="89"/>
      <c r="E197" s="96"/>
      <c r="F197" s="89"/>
      <c r="G197" s="89"/>
      <c r="H197" s="89"/>
      <c r="I197" s="89"/>
      <c r="J197" s="89"/>
    </row>
    <row r="198" spans="1:10" x14ac:dyDescent="0.25">
      <c r="A198" s="89"/>
      <c r="B198" s="89"/>
      <c r="C198" s="89"/>
      <c r="D198" s="89"/>
      <c r="E198" s="96"/>
      <c r="F198" s="89"/>
      <c r="G198" s="89"/>
      <c r="H198" s="89"/>
      <c r="I198" s="89"/>
      <c r="J198" s="89"/>
    </row>
    <row r="199" spans="1:10" x14ac:dyDescent="0.25">
      <c r="A199" s="89"/>
      <c r="B199" s="89"/>
      <c r="C199" s="89"/>
      <c r="D199" s="89"/>
      <c r="E199" s="96"/>
      <c r="F199" s="89"/>
      <c r="G199" s="89"/>
      <c r="H199" s="89"/>
      <c r="I199" s="89"/>
      <c r="J199" s="89"/>
    </row>
    <row r="200" spans="1:10" x14ac:dyDescent="0.25">
      <c r="A200" s="89"/>
      <c r="B200" s="89"/>
      <c r="C200" s="89"/>
      <c r="D200" s="89"/>
      <c r="E200" s="96"/>
      <c r="F200" s="89"/>
      <c r="G200" s="89"/>
      <c r="H200" s="89"/>
      <c r="I200" s="89"/>
      <c r="J200" s="89"/>
    </row>
    <row r="201" spans="1:10" x14ac:dyDescent="0.25">
      <c r="A201" s="89"/>
      <c r="B201" s="89"/>
      <c r="C201" s="89"/>
      <c r="D201" s="89"/>
      <c r="E201" s="96"/>
      <c r="F201" s="89"/>
      <c r="G201" s="89"/>
      <c r="H201" s="89"/>
      <c r="I201" s="89"/>
      <c r="J201" s="89"/>
    </row>
    <row r="202" spans="1:10" x14ac:dyDescent="0.25">
      <c r="A202" s="89"/>
      <c r="B202" s="89"/>
      <c r="C202" s="89"/>
      <c r="D202" s="89"/>
      <c r="E202" s="96"/>
      <c r="F202" s="89"/>
      <c r="G202" s="89"/>
      <c r="H202" s="89"/>
      <c r="I202" s="89"/>
      <c r="J202" s="89"/>
    </row>
    <row r="203" spans="1:10" x14ac:dyDescent="0.25">
      <c r="A203" s="89"/>
      <c r="B203" s="89"/>
      <c r="C203" s="89"/>
      <c r="D203" s="89"/>
      <c r="E203" s="96"/>
      <c r="F203" s="89"/>
      <c r="G203" s="89"/>
      <c r="H203" s="89"/>
      <c r="I203" s="89"/>
      <c r="J203" s="89"/>
    </row>
    <row r="204" spans="1:10" x14ac:dyDescent="0.25">
      <c r="A204" s="89"/>
      <c r="B204" s="89"/>
      <c r="C204" s="89"/>
      <c r="D204" s="89"/>
      <c r="E204" s="96"/>
      <c r="F204" s="89"/>
      <c r="G204" s="89"/>
      <c r="H204" s="89"/>
      <c r="I204" s="89"/>
      <c r="J204" s="89"/>
    </row>
    <row r="205" spans="1:10" x14ac:dyDescent="0.25">
      <c r="A205" s="89"/>
      <c r="B205" s="89"/>
      <c r="C205" s="89"/>
      <c r="D205" s="89"/>
      <c r="E205" s="96"/>
      <c r="F205" s="89"/>
      <c r="G205" s="89"/>
      <c r="H205" s="89"/>
      <c r="I205" s="89"/>
      <c r="J205" s="89"/>
    </row>
    <row r="206" spans="1:10" x14ac:dyDescent="0.25">
      <c r="A206" s="89"/>
      <c r="B206" s="89"/>
      <c r="C206" s="89"/>
      <c r="D206" s="89"/>
      <c r="E206" s="96"/>
      <c r="F206" s="89"/>
      <c r="G206" s="89"/>
      <c r="H206" s="89"/>
      <c r="I206" s="89"/>
      <c r="J206" s="89"/>
    </row>
    <row r="207" spans="1:10" x14ac:dyDescent="0.25">
      <c r="A207" s="89"/>
      <c r="B207" s="89"/>
      <c r="C207" s="89"/>
      <c r="D207" s="89"/>
      <c r="E207" s="96"/>
      <c r="F207" s="89"/>
      <c r="G207" s="89"/>
      <c r="H207" s="89"/>
      <c r="I207" s="89"/>
      <c r="J207" s="89"/>
    </row>
    <row r="208" spans="1:10" x14ac:dyDescent="0.25">
      <c r="A208" s="89"/>
      <c r="B208" s="89"/>
      <c r="C208" s="89"/>
      <c r="D208" s="89"/>
      <c r="E208" s="96"/>
      <c r="F208" s="89"/>
      <c r="G208" s="89"/>
      <c r="H208" s="89"/>
      <c r="I208" s="89"/>
      <c r="J208" s="89"/>
    </row>
    <row r="209" spans="1:10" x14ac:dyDescent="0.25">
      <c r="A209" s="89"/>
      <c r="B209" s="89"/>
      <c r="C209" s="89"/>
      <c r="D209" s="89"/>
      <c r="E209" s="96"/>
      <c r="F209" s="89"/>
      <c r="G209" s="89"/>
      <c r="H209" s="89"/>
      <c r="I209" s="89"/>
      <c r="J209" s="89"/>
    </row>
    <row r="210" spans="1:10" x14ac:dyDescent="0.25">
      <c r="A210" s="89"/>
      <c r="B210" s="89"/>
      <c r="C210" s="89"/>
      <c r="D210" s="89"/>
      <c r="E210" s="96"/>
      <c r="F210" s="89"/>
      <c r="G210" s="89"/>
      <c r="H210" s="89"/>
      <c r="I210" s="89"/>
      <c r="J210" s="89"/>
    </row>
    <row r="211" spans="1:10" x14ac:dyDescent="0.25">
      <c r="A211" s="89"/>
      <c r="B211" s="89"/>
      <c r="C211" s="89"/>
      <c r="D211" s="89"/>
      <c r="E211" s="96"/>
      <c r="F211" s="89"/>
      <c r="G211" s="89"/>
      <c r="H211" s="89"/>
      <c r="I211" s="89"/>
      <c r="J211" s="89"/>
    </row>
    <row r="212" spans="1:10" x14ac:dyDescent="0.25">
      <c r="A212" s="89"/>
      <c r="B212" s="89"/>
      <c r="C212" s="89"/>
      <c r="D212" s="89"/>
      <c r="E212" s="96"/>
      <c r="F212" s="89"/>
      <c r="G212" s="89"/>
      <c r="H212" s="89"/>
      <c r="I212" s="89"/>
      <c r="J212" s="89"/>
    </row>
    <row r="213" spans="1:10" x14ac:dyDescent="0.25">
      <c r="A213" s="89"/>
      <c r="B213" s="89"/>
      <c r="C213" s="89"/>
      <c r="D213" s="89"/>
      <c r="E213" s="96"/>
      <c r="F213" s="89"/>
      <c r="G213" s="89"/>
      <c r="H213" s="89"/>
      <c r="I213" s="89"/>
      <c r="J213" s="89"/>
    </row>
    <row r="214" spans="1:10" x14ac:dyDescent="0.25">
      <c r="A214" s="89"/>
      <c r="B214" s="89"/>
      <c r="C214" s="89"/>
      <c r="D214" s="89"/>
      <c r="E214" s="96"/>
      <c r="F214" s="89"/>
      <c r="G214" s="89"/>
      <c r="H214" s="89"/>
      <c r="I214" s="89"/>
      <c r="J214" s="89"/>
    </row>
    <row r="215" spans="1:10" x14ac:dyDescent="0.25">
      <c r="A215" s="89"/>
      <c r="B215" s="89"/>
      <c r="C215" s="89"/>
      <c r="D215" s="89"/>
      <c r="E215" s="96"/>
      <c r="F215" s="89"/>
      <c r="G215" s="89"/>
      <c r="H215" s="89"/>
      <c r="I215" s="89"/>
      <c r="J215" s="89"/>
    </row>
    <row r="216" spans="1:10" x14ac:dyDescent="0.25">
      <c r="A216" s="89"/>
      <c r="B216" s="89"/>
      <c r="C216" s="89"/>
      <c r="D216" s="89"/>
      <c r="E216" s="96"/>
      <c r="F216" s="89"/>
      <c r="G216" s="89"/>
      <c r="H216" s="89"/>
      <c r="I216" s="89"/>
      <c r="J216" s="89"/>
    </row>
    <row r="217" spans="1:10" x14ac:dyDescent="0.25">
      <c r="A217" s="89"/>
      <c r="B217" s="89"/>
      <c r="C217" s="89"/>
      <c r="D217" s="89"/>
      <c r="E217" s="96"/>
      <c r="F217" s="89"/>
      <c r="G217" s="89"/>
      <c r="H217" s="89"/>
      <c r="I217" s="89"/>
      <c r="J217" s="89"/>
    </row>
    <row r="218" spans="1:10" x14ac:dyDescent="0.25">
      <c r="A218" s="89"/>
      <c r="B218" s="89"/>
      <c r="C218" s="89"/>
      <c r="D218" s="89"/>
      <c r="E218" s="96"/>
      <c r="F218" s="89"/>
      <c r="G218" s="89"/>
      <c r="H218" s="89"/>
      <c r="I218" s="89"/>
      <c r="J218" s="89"/>
    </row>
    <row r="219" spans="1:10" x14ac:dyDescent="0.25">
      <c r="A219" s="89"/>
      <c r="B219" s="89"/>
      <c r="C219" s="89"/>
      <c r="D219" s="89"/>
      <c r="E219" s="96"/>
      <c r="F219" s="89"/>
      <c r="G219" s="89"/>
      <c r="H219" s="89"/>
      <c r="I219" s="89"/>
      <c r="J219" s="89"/>
    </row>
    <row r="220" spans="1:10" x14ac:dyDescent="0.25">
      <c r="A220" s="89"/>
      <c r="B220" s="89"/>
      <c r="C220" s="89"/>
      <c r="D220" s="89"/>
      <c r="E220" s="96"/>
      <c r="F220" s="89"/>
      <c r="G220" s="89"/>
      <c r="H220" s="89"/>
      <c r="I220" s="89"/>
      <c r="J220" s="89"/>
    </row>
    <row r="221" spans="1:10" x14ac:dyDescent="0.25">
      <c r="A221" s="89"/>
      <c r="B221" s="89"/>
      <c r="C221" s="89"/>
      <c r="D221" s="89"/>
      <c r="E221" s="96"/>
      <c r="F221" s="89"/>
      <c r="G221" s="89"/>
      <c r="H221" s="89"/>
      <c r="I221" s="89"/>
      <c r="J221" s="89"/>
    </row>
    <row r="222" spans="1:10" x14ac:dyDescent="0.25">
      <c r="A222" s="89"/>
      <c r="B222" s="89"/>
      <c r="C222" s="89"/>
      <c r="D222" s="89"/>
      <c r="E222" s="96"/>
      <c r="F222" s="89"/>
      <c r="G222" s="89"/>
      <c r="H222" s="89"/>
      <c r="I222" s="89"/>
      <c r="J222" s="89"/>
    </row>
    <row r="223" spans="1:10" x14ac:dyDescent="0.25">
      <c r="A223" s="89"/>
      <c r="B223" s="89"/>
      <c r="C223" s="89"/>
      <c r="D223" s="89"/>
      <c r="E223" s="96"/>
      <c r="F223" s="89"/>
      <c r="G223" s="89"/>
      <c r="H223" s="89"/>
      <c r="I223" s="89"/>
      <c r="J223" s="89"/>
    </row>
    <row r="224" spans="1:10" x14ac:dyDescent="0.25">
      <c r="A224" s="89"/>
      <c r="B224" s="89"/>
      <c r="C224" s="89"/>
      <c r="D224" s="89"/>
      <c r="E224" s="96"/>
      <c r="F224" s="89"/>
      <c r="G224" s="89"/>
      <c r="H224" s="89"/>
      <c r="I224" s="89"/>
      <c r="J224" s="89"/>
    </row>
    <row r="225" spans="1:10" x14ac:dyDescent="0.25">
      <c r="A225" s="89"/>
      <c r="B225" s="89"/>
      <c r="C225" s="89"/>
      <c r="D225" s="89"/>
      <c r="E225" s="96"/>
      <c r="F225" s="89"/>
      <c r="G225" s="89"/>
      <c r="H225" s="89"/>
      <c r="I225" s="89"/>
      <c r="J225" s="89"/>
    </row>
    <row r="226" spans="1:10" x14ac:dyDescent="0.25">
      <c r="A226" s="89"/>
      <c r="B226" s="89"/>
      <c r="C226" s="89"/>
      <c r="D226" s="89"/>
      <c r="E226" s="96"/>
      <c r="F226" s="89"/>
      <c r="G226" s="89"/>
      <c r="H226" s="89"/>
      <c r="I226" s="89"/>
      <c r="J226" s="89"/>
    </row>
    <row r="227" spans="1:10" x14ac:dyDescent="0.25">
      <c r="A227" s="89"/>
      <c r="B227" s="89"/>
      <c r="C227" s="89"/>
      <c r="D227" s="89"/>
      <c r="E227" s="96"/>
      <c r="F227" s="89"/>
      <c r="G227" s="89"/>
      <c r="H227" s="89"/>
      <c r="I227" s="89"/>
      <c r="J227" s="89"/>
    </row>
    <row r="228" spans="1:10" x14ac:dyDescent="0.25">
      <c r="A228" s="89"/>
      <c r="B228" s="89"/>
      <c r="C228" s="89"/>
      <c r="D228" s="89"/>
      <c r="E228" s="96"/>
      <c r="F228" s="89"/>
      <c r="G228" s="89"/>
      <c r="H228" s="89"/>
      <c r="I228" s="89"/>
      <c r="J228" s="89"/>
    </row>
    <row r="229" spans="1:10" x14ac:dyDescent="0.25">
      <c r="A229" s="89"/>
      <c r="B229" s="89"/>
      <c r="C229" s="89"/>
      <c r="D229" s="89"/>
      <c r="E229" s="96"/>
      <c r="F229" s="89"/>
      <c r="G229" s="89"/>
      <c r="H229" s="89"/>
      <c r="I229" s="89"/>
      <c r="J229" s="89"/>
    </row>
    <row r="230" spans="1:10" x14ac:dyDescent="0.25">
      <c r="A230" s="89"/>
      <c r="B230" s="89"/>
      <c r="C230" s="89"/>
      <c r="D230" s="89"/>
      <c r="E230" s="96"/>
      <c r="F230" s="89"/>
      <c r="G230" s="89"/>
      <c r="H230" s="89"/>
      <c r="I230" s="89"/>
      <c r="J230" s="89"/>
    </row>
    <row r="231" spans="1:10" x14ac:dyDescent="0.25">
      <c r="A231" s="89"/>
      <c r="B231" s="89"/>
      <c r="C231" s="89"/>
      <c r="D231" s="89"/>
      <c r="E231" s="96"/>
      <c r="F231" s="89"/>
      <c r="G231" s="89"/>
      <c r="H231" s="89"/>
      <c r="I231" s="89"/>
      <c r="J231" s="89"/>
    </row>
    <row r="232" spans="1:10" x14ac:dyDescent="0.25">
      <c r="A232" s="89"/>
      <c r="B232" s="89"/>
      <c r="C232" s="89"/>
      <c r="D232" s="89"/>
      <c r="E232" s="96"/>
      <c r="F232" s="89"/>
      <c r="G232" s="89"/>
      <c r="H232" s="89"/>
      <c r="I232" s="89"/>
      <c r="J232" s="89"/>
    </row>
    <row r="233" spans="1:10" x14ac:dyDescent="0.25">
      <c r="A233" s="89"/>
      <c r="B233" s="89"/>
      <c r="C233" s="89"/>
      <c r="D233" s="89"/>
      <c r="E233" s="96"/>
      <c r="F233" s="89"/>
      <c r="G233" s="89"/>
      <c r="H233" s="89"/>
      <c r="I233" s="89"/>
      <c r="J233" s="89"/>
    </row>
    <row r="234" spans="1:10" x14ac:dyDescent="0.25">
      <c r="A234" s="89"/>
      <c r="B234" s="89"/>
      <c r="C234" s="89"/>
      <c r="D234" s="89"/>
      <c r="E234" s="89"/>
      <c r="F234" s="89"/>
      <c r="G234" s="89"/>
      <c r="H234" s="89"/>
      <c r="I234" s="89"/>
      <c r="J234" s="8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2515-9090-4278-AEE6-6B0C4F548E34}">
  <sheetPr codeName="Sheet4">
    <tabColor theme="3" tint="0.89999084444715716"/>
  </sheetPr>
  <dimension ref="A1:AE41"/>
  <sheetViews>
    <sheetView topLeftCell="A8" workbookViewId="0">
      <selection activeCell="F21" sqref="F21"/>
    </sheetView>
  </sheetViews>
  <sheetFormatPr defaultRowHeight="14.4" x14ac:dyDescent="0.3"/>
  <cols>
    <col min="1" max="1" width="10.21875" customWidth="1"/>
    <col min="2" max="2" width="9.77734375" bestFit="1" customWidth="1"/>
    <col min="3" max="3" width="14" customWidth="1"/>
    <col min="4" max="4" width="10.33203125" customWidth="1"/>
    <col min="5" max="5" width="9.5546875" bestFit="1" customWidth="1"/>
    <col min="6" max="6" width="10.33203125" customWidth="1"/>
  </cols>
  <sheetData>
    <row r="1" spans="1:31" x14ac:dyDescent="0.3">
      <c r="A1" s="24">
        <v>3</v>
      </c>
      <c r="B1" s="23" t="s">
        <v>74</v>
      </c>
    </row>
    <row r="2" spans="1:31" x14ac:dyDescent="0.3">
      <c r="A2" s="1" t="s">
        <v>57</v>
      </c>
    </row>
    <row r="3" spans="1:31" x14ac:dyDescent="0.3">
      <c r="A3" s="1" t="s">
        <v>58</v>
      </c>
    </row>
    <row r="5" spans="1:31" x14ac:dyDescent="0.3">
      <c r="A5" s="2"/>
      <c r="B5" s="2" t="s">
        <v>1</v>
      </c>
      <c r="C5" s="2" t="s">
        <v>2</v>
      </c>
      <c r="D5" s="11" t="s">
        <v>63</v>
      </c>
      <c r="E5" s="2" t="s">
        <v>3</v>
      </c>
      <c r="F5" s="2" t="s">
        <v>4</v>
      </c>
      <c r="G5" s="2" t="s">
        <v>5</v>
      </c>
      <c r="H5" s="2" t="s">
        <v>6</v>
      </c>
      <c r="I5" s="2" t="s">
        <v>7</v>
      </c>
      <c r="J5" s="2" t="s">
        <v>8</v>
      </c>
      <c r="K5" s="2" t="s">
        <v>9</v>
      </c>
      <c r="L5" s="2" t="s">
        <v>10</v>
      </c>
      <c r="M5" s="2" t="s">
        <v>11</v>
      </c>
      <c r="N5" s="2" t="s">
        <v>12</v>
      </c>
      <c r="O5" s="2" t="s">
        <v>13</v>
      </c>
      <c r="P5" s="2" t="s">
        <v>14</v>
      </c>
      <c r="Q5" s="2" t="s">
        <v>15</v>
      </c>
      <c r="R5" s="2"/>
      <c r="S5" s="2"/>
      <c r="T5" s="2"/>
      <c r="U5" s="2"/>
      <c r="V5" s="2"/>
      <c r="W5" s="2"/>
      <c r="X5" s="2"/>
      <c r="Y5" s="2"/>
      <c r="Z5" s="2"/>
      <c r="AA5" s="2"/>
      <c r="AB5" s="2"/>
      <c r="AC5" s="2"/>
      <c r="AD5" s="2"/>
      <c r="AE5" s="2"/>
    </row>
    <row r="6" spans="1:31" x14ac:dyDescent="0.3">
      <c r="B6">
        <v>2022</v>
      </c>
      <c r="C6" t="s">
        <v>38</v>
      </c>
      <c r="D6" s="12">
        <f t="shared" ref="D6" si="0">DATE(B6,MONTH(1&amp;C6),1)</f>
        <v>44682</v>
      </c>
      <c r="E6">
        <v>154.1</v>
      </c>
      <c r="F6">
        <v>217</v>
      </c>
      <c r="G6">
        <v>162.4</v>
      </c>
      <c r="H6">
        <v>164.9</v>
      </c>
      <c r="I6">
        <v>202.4</v>
      </c>
      <c r="J6">
        <v>171</v>
      </c>
      <c r="K6">
        <v>174.9</v>
      </c>
      <c r="L6">
        <v>164.7</v>
      </c>
      <c r="M6">
        <v>119.7</v>
      </c>
      <c r="N6">
        <v>184.9</v>
      </c>
      <c r="O6">
        <v>167.1</v>
      </c>
      <c r="P6">
        <v>182.5</v>
      </c>
      <c r="Q6">
        <v>173.3</v>
      </c>
      <c r="S6" s="2"/>
      <c r="T6" s="2"/>
      <c r="U6" s="2"/>
      <c r="V6" s="2"/>
      <c r="W6" s="2"/>
      <c r="X6" s="2"/>
      <c r="Y6" s="2"/>
      <c r="Z6" s="2"/>
      <c r="AA6" s="2"/>
      <c r="AB6" s="2"/>
      <c r="AC6" s="2"/>
      <c r="AD6" s="2"/>
      <c r="AE6" s="2"/>
    </row>
    <row r="7" spans="1:31" x14ac:dyDescent="0.3">
      <c r="B7">
        <v>2022</v>
      </c>
      <c r="C7" t="s">
        <v>39</v>
      </c>
      <c r="D7" s="12">
        <v>44713</v>
      </c>
      <c r="E7">
        <v>155</v>
      </c>
      <c r="F7">
        <v>219.4</v>
      </c>
      <c r="G7">
        <v>170.8</v>
      </c>
      <c r="H7">
        <v>165.8</v>
      </c>
      <c r="I7">
        <v>200.9</v>
      </c>
      <c r="J7">
        <v>169.7</v>
      </c>
      <c r="K7">
        <v>182.3</v>
      </c>
      <c r="L7">
        <v>164.3</v>
      </c>
      <c r="M7">
        <v>119.9</v>
      </c>
      <c r="N7">
        <v>187.1</v>
      </c>
      <c r="O7">
        <v>167.9</v>
      </c>
      <c r="P7">
        <v>183.9</v>
      </c>
      <c r="Q7">
        <v>174.9</v>
      </c>
    </row>
    <row r="8" spans="1:31" x14ac:dyDescent="0.3">
      <c r="B8">
        <v>2022</v>
      </c>
      <c r="C8" t="s">
        <v>40</v>
      </c>
      <c r="D8" s="12">
        <v>44743</v>
      </c>
      <c r="E8">
        <v>156.5</v>
      </c>
      <c r="F8">
        <v>213</v>
      </c>
      <c r="G8">
        <v>175.2</v>
      </c>
      <c r="H8">
        <v>166.6</v>
      </c>
      <c r="I8">
        <v>195.8</v>
      </c>
      <c r="J8">
        <v>174.2</v>
      </c>
      <c r="K8">
        <v>182.1</v>
      </c>
      <c r="L8">
        <v>164.3</v>
      </c>
      <c r="M8">
        <v>120</v>
      </c>
      <c r="N8">
        <v>190</v>
      </c>
      <c r="O8">
        <v>168.4</v>
      </c>
      <c r="P8">
        <v>185.2</v>
      </c>
      <c r="Q8">
        <v>175</v>
      </c>
    </row>
    <row r="9" spans="1:31" x14ac:dyDescent="0.3">
      <c r="B9">
        <v>2022</v>
      </c>
      <c r="C9" t="s">
        <v>41</v>
      </c>
      <c r="D9" s="12">
        <v>44774</v>
      </c>
      <c r="E9">
        <v>160.30000000000001</v>
      </c>
      <c r="F9">
        <v>206.5</v>
      </c>
      <c r="G9">
        <v>169.2</v>
      </c>
      <c r="H9">
        <v>168.1</v>
      </c>
      <c r="I9">
        <v>192.4</v>
      </c>
      <c r="J9">
        <v>172.9</v>
      </c>
      <c r="K9">
        <v>186.7</v>
      </c>
      <c r="L9">
        <v>167.2</v>
      </c>
      <c r="M9">
        <v>120.9</v>
      </c>
      <c r="N9">
        <v>193.6</v>
      </c>
      <c r="O9">
        <v>168.8</v>
      </c>
      <c r="P9">
        <v>186.3</v>
      </c>
      <c r="Q9">
        <v>176.3</v>
      </c>
    </row>
    <row r="10" spans="1:31" x14ac:dyDescent="0.3">
      <c r="B10">
        <v>2022</v>
      </c>
      <c r="C10" t="s">
        <v>42</v>
      </c>
      <c r="D10" s="12">
        <v>44805</v>
      </c>
      <c r="E10">
        <v>163.5</v>
      </c>
      <c r="F10">
        <v>209.2</v>
      </c>
      <c r="G10">
        <v>169.7</v>
      </c>
      <c r="H10">
        <v>169.7</v>
      </c>
      <c r="I10">
        <v>188.7</v>
      </c>
      <c r="J10">
        <v>165.7</v>
      </c>
      <c r="K10">
        <v>191.8</v>
      </c>
      <c r="L10">
        <v>169.1</v>
      </c>
      <c r="M10">
        <v>121.6</v>
      </c>
      <c r="N10">
        <v>197.3</v>
      </c>
      <c r="O10">
        <v>169.4</v>
      </c>
      <c r="P10">
        <v>187.4</v>
      </c>
      <c r="Q10">
        <v>177.8</v>
      </c>
    </row>
    <row r="11" spans="1:31" x14ac:dyDescent="0.3">
      <c r="B11">
        <v>2022</v>
      </c>
      <c r="C11" t="s">
        <v>43</v>
      </c>
      <c r="D11" s="12">
        <v>44835</v>
      </c>
      <c r="E11">
        <v>165.2</v>
      </c>
      <c r="F11">
        <v>210.9</v>
      </c>
      <c r="G11">
        <v>170.9</v>
      </c>
      <c r="H11">
        <v>170.9</v>
      </c>
      <c r="I11">
        <v>186.5</v>
      </c>
      <c r="J11">
        <v>163.80000000000001</v>
      </c>
      <c r="K11">
        <v>199.7</v>
      </c>
      <c r="L11">
        <v>169.8</v>
      </c>
      <c r="M11">
        <v>121.9</v>
      </c>
      <c r="N11">
        <v>199.9</v>
      </c>
      <c r="O11">
        <v>169.9</v>
      </c>
      <c r="P11">
        <v>188.3</v>
      </c>
      <c r="Q11">
        <v>179.6</v>
      </c>
    </row>
    <row r="12" spans="1:31" x14ac:dyDescent="0.3">
      <c r="B12">
        <v>2022</v>
      </c>
      <c r="C12" t="s">
        <v>45</v>
      </c>
      <c r="D12" s="12">
        <v>44866</v>
      </c>
      <c r="E12">
        <v>167.4</v>
      </c>
      <c r="F12">
        <v>209.4</v>
      </c>
      <c r="G12">
        <v>181.4</v>
      </c>
      <c r="H12">
        <v>172.3</v>
      </c>
      <c r="I12">
        <v>188.9</v>
      </c>
      <c r="J12">
        <v>160.69999999999999</v>
      </c>
      <c r="K12">
        <v>183.1</v>
      </c>
      <c r="L12">
        <v>170.5</v>
      </c>
      <c r="M12">
        <v>122.1</v>
      </c>
      <c r="N12">
        <v>202.8</v>
      </c>
      <c r="O12">
        <v>170.4</v>
      </c>
      <c r="P12">
        <v>189.5</v>
      </c>
      <c r="Q12">
        <v>178.3</v>
      </c>
    </row>
    <row r="13" spans="1:31" x14ac:dyDescent="0.3">
      <c r="B13">
        <v>2022</v>
      </c>
      <c r="C13" t="s">
        <v>46</v>
      </c>
      <c r="D13" s="12">
        <v>44896</v>
      </c>
      <c r="E13">
        <v>169.2</v>
      </c>
      <c r="F13">
        <v>209</v>
      </c>
      <c r="G13">
        <v>190.2</v>
      </c>
      <c r="H13">
        <v>173.6</v>
      </c>
      <c r="I13">
        <v>188.5</v>
      </c>
      <c r="J13">
        <v>158</v>
      </c>
      <c r="K13">
        <v>159.9</v>
      </c>
      <c r="L13">
        <v>170.8</v>
      </c>
      <c r="M13">
        <v>121.8</v>
      </c>
      <c r="N13">
        <v>205.2</v>
      </c>
      <c r="O13">
        <v>171</v>
      </c>
      <c r="P13">
        <v>190.3</v>
      </c>
      <c r="Q13">
        <v>175.9</v>
      </c>
    </row>
    <row r="14" spans="1:31" x14ac:dyDescent="0.3">
      <c r="B14">
        <v>2023</v>
      </c>
      <c r="C14" t="s">
        <v>31</v>
      </c>
      <c r="D14" s="12">
        <v>44927</v>
      </c>
      <c r="E14">
        <v>173.8</v>
      </c>
      <c r="F14">
        <v>210.7</v>
      </c>
      <c r="G14">
        <v>194.5</v>
      </c>
      <c r="H14">
        <v>174.6</v>
      </c>
      <c r="I14">
        <v>187.2</v>
      </c>
      <c r="J14">
        <v>158.30000000000001</v>
      </c>
      <c r="K14">
        <v>153.9</v>
      </c>
      <c r="L14">
        <v>170.9</v>
      </c>
      <c r="M14">
        <v>121.1</v>
      </c>
      <c r="N14">
        <v>208.4</v>
      </c>
      <c r="O14">
        <v>171.4</v>
      </c>
      <c r="P14">
        <v>191.2</v>
      </c>
      <c r="Q14">
        <v>176.7</v>
      </c>
    </row>
    <row r="15" spans="1:31" x14ac:dyDescent="0.3">
      <c r="B15">
        <v>2023</v>
      </c>
      <c r="C15" t="s">
        <v>35</v>
      </c>
      <c r="D15" s="12">
        <v>44958</v>
      </c>
      <c r="E15">
        <v>174.4</v>
      </c>
      <c r="F15">
        <v>207.7</v>
      </c>
      <c r="G15">
        <v>175.2</v>
      </c>
      <c r="H15">
        <v>177.3</v>
      </c>
      <c r="I15">
        <v>179.3</v>
      </c>
      <c r="J15">
        <v>169.5</v>
      </c>
      <c r="K15">
        <v>152.69999999999999</v>
      </c>
      <c r="L15">
        <v>171</v>
      </c>
      <c r="M15">
        <v>120</v>
      </c>
      <c r="N15">
        <v>209.7</v>
      </c>
      <c r="O15">
        <v>172.3</v>
      </c>
      <c r="P15">
        <v>193</v>
      </c>
      <c r="Q15">
        <v>177</v>
      </c>
    </row>
    <row r="16" spans="1:31" x14ac:dyDescent="0.3">
      <c r="B16">
        <v>2023</v>
      </c>
      <c r="C16" t="s">
        <v>36</v>
      </c>
      <c r="D16" s="12">
        <v>44986</v>
      </c>
      <c r="E16">
        <v>174.4</v>
      </c>
      <c r="F16">
        <v>207.7</v>
      </c>
      <c r="G16">
        <v>175.2</v>
      </c>
      <c r="H16">
        <v>177.3</v>
      </c>
      <c r="I16">
        <v>179.2</v>
      </c>
      <c r="J16">
        <v>169.5</v>
      </c>
      <c r="K16">
        <v>152.80000000000001</v>
      </c>
      <c r="L16">
        <v>171.1</v>
      </c>
      <c r="M16">
        <v>120</v>
      </c>
      <c r="N16">
        <v>209.7</v>
      </c>
      <c r="O16">
        <v>172.3</v>
      </c>
      <c r="P16">
        <v>193</v>
      </c>
      <c r="Q16">
        <v>177</v>
      </c>
    </row>
    <row r="17" spans="2:17" x14ac:dyDescent="0.3">
      <c r="B17">
        <v>2023</v>
      </c>
      <c r="C17" t="s">
        <v>37</v>
      </c>
      <c r="D17" s="12">
        <v>45017</v>
      </c>
      <c r="E17">
        <v>173.8</v>
      </c>
      <c r="F17">
        <v>209.3</v>
      </c>
      <c r="G17">
        <v>169.6</v>
      </c>
      <c r="H17">
        <v>178.4</v>
      </c>
      <c r="I17">
        <v>174.9</v>
      </c>
      <c r="J17">
        <v>176.3</v>
      </c>
      <c r="K17">
        <v>155.4</v>
      </c>
      <c r="L17">
        <v>173.4</v>
      </c>
      <c r="M17">
        <v>121.3</v>
      </c>
      <c r="N17">
        <v>212.9</v>
      </c>
      <c r="O17">
        <v>172.9</v>
      </c>
      <c r="P17">
        <v>193.5</v>
      </c>
      <c r="Q17">
        <v>177.9</v>
      </c>
    </row>
    <row r="18" spans="2:17" x14ac:dyDescent="0.3">
      <c r="B18">
        <v>2023</v>
      </c>
      <c r="C18" t="s">
        <v>38</v>
      </c>
      <c r="D18" s="12">
        <v>45047</v>
      </c>
      <c r="E18">
        <v>173.7</v>
      </c>
      <c r="F18">
        <v>214.3</v>
      </c>
      <c r="G18">
        <v>173.2</v>
      </c>
      <c r="H18">
        <v>179.5</v>
      </c>
      <c r="I18">
        <v>170</v>
      </c>
      <c r="J18">
        <v>172.2</v>
      </c>
      <c r="K18">
        <v>161</v>
      </c>
      <c r="L18">
        <v>175.6</v>
      </c>
      <c r="M18">
        <v>122.7</v>
      </c>
      <c r="N18">
        <v>218</v>
      </c>
      <c r="O18">
        <v>173.4</v>
      </c>
      <c r="P18">
        <v>194.2</v>
      </c>
      <c r="Q18">
        <v>179.1</v>
      </c>
    </row>
    <row r="19" spans="2:17" x14ac:dyDescent="0.3">
      <c r="C19" s="2" t="s">
        <v>111</v>
      </c>
      <c r="E19" s="105">
        <f>(E18-E7)/E7</f>
        <v>0.1206451612903225</v>
      </c>
      <c r="F19" s="105">
        <f t="shared" ref="F19:M19" si="1">(F18-F7)/F7</f>
        <v>-2.3245214220601614E-2</v>
      </c>
      <c r="G19" s="105">
        <f t="shared" si="1"/>
        <v>1.4051522248243426E-2</v>
      </c>
      <c r="H19" s="105">
        <f t="shared" si="1"/>
        <v>8.2629674306393175E-2</v>
      </c>
      <c r="I19" s="105">
        <f t="shared" si="1"/>
        <v>-0.15380786460925835</v>
      </c>
      <c r="J19" s="105">
        <f t="shared" si="1"/>
        <v>1.4731879787860933E-2</v>
      </c>
      <c r="K19" s="105">
        <f t="shared" si="1"/>
        <v>-0.11684037301151953</v>
      </c>
      <c r="L19" s="105">
        <f t="shared" si="1"/>
        <v>6.8776628119293873E-2</v>
      </c>
      <c r="M19" s="105">
        <f t="shared" si="1"/>
        <v>2.3352793994995805E-2</v>
      </c>
      <c r="N19" s="105">
        <f t="shared" ref="N19" si="2">(N18-N7)/N7</f>
        <v>0.16515232495991453</v>
      </c>
      <c r="O19" s="105">
        <f t="shared" ref="O19" si="3">(O18-O7)/O7</f>
        <v>3.2757593805836809E-2</v>
      </c>
      <c r="P19" s="105">
        <f t="shared" ref="P19" si="4">(P18-P7)/P7</f>
        <v>5.6008700380641561E-2</v>
      </c>
      <c r="Q19" s="105">
        <f t="shared" ref="Q19" si="5">(Q18-Q7)/Q7</f>
        <v>2.4013722126929607E-2</v>
      </c>
    </row>
    <row r="21" spans="2:17" x14ac:dyDescent="0.3">
      <c r="C21" s="2" t="s">
        <v>113</v>
      </c>
      <c r="D21" s="2"/>
      <c r="E21" s="106">
        <f>MAX(E19:Q19)</f>
        <v>0.16515232495991453</v>
      </c>
      <c r="F21" s="2" t="str">
        <f>INDEX($E$5:$Q$5,MATCH(E21,$E$19:$Q$19,0))</f>
        <v>Spices</v>
      </c>
    </row>
    <row r="22" spans="2:17" x14ac:dyDescent="0.3">
      <c r="C22" s="2" t="s">
        <v>112</v>
      </c>
      <c r="D22" s="2"/>
      <c r="E22" s="106">
        <f>MIN(E19:Q19)</f>
        <v>-0.15380786460925835</v>
      </c>
      <c r="F22" s="2" t="str">
        <f>INDEX($E$5:$Q$5,MATCH(E22,$E$19:$Q$19,0))</f>
        <v>Oils and fats</v>
      </c>
    </row>
    <row r="25" spans="2:17" x14ac:dyDescent="0.3">
      <c r="B25" s="11" t="s">
        <v>63</v>
      </c>
      <c r="C25" s="2" t="s">
        <v>95</v>
      </c>
      <c r="D25" s="2" t="s">
        <v>64</v>
      </c>
    </row>
    <row r="26" spans="2:17" x14ac:dyDescent="0.3">
      <c r="B26" s="110">
        <v>44713</v>
      </c>
      <c r="C26">
        <v>2261.9</v>
      </c>
      <c r="D26" s="111">
        <v>1.0272901871454526E-2</v>
      </c>
    </row>
    <row r="27" spans="2:17" x14ac:dyDescent="0.3">
      <c r="B27" s="12">
        <v>44743</v>
      </c>
      <c r="C27">
        <v>2266.3000000000002</v>
      </c>
      <c r="D27" s="3">
        <v>1.9452672531942573E-3</v>
      </c>
    </row>
    <row r="28" spans="2:17" x14ac:dyDescent="0.3">
      <c r="B28" s="12">
        <v>44774</v>
      </c>
      <c r="C28">
        <v>2269.2000000000003</v>
      </c>
      <c r="D28" s="3">
        <v>1.279618761858576E-3</v>
      </c>
    </row>
    <row r="29" spans="2:17" x14ac:dyDescent="0.3">
      <c r="B29" s="12">
        <v>44805</v>
      </c>
      <c r="C29">
        <v>2280.9</v>
      </c>
      <c r="D29" s="3">
        <v>5.1560021152828386E-3</v>
      </c>
    </row>
    <row r="30" spans="2:17" x14ac:dyDescent="0.3">
      <c r="B30" s="12">
        <v>44835</v>
      </c>
      <c r="C30">
        <v>2297.3000000000002</v>
      </c>
      <c r="D30" s="3">
        <v>7.1901442413082953E-3</v>
      </c>
    </row>
    <row r="31" spans="2:17" x14ac:dyDescent="0.3">
      <c r="B31" s="12">
        <v>44866</v>
      </c>
      <c r="C31">
        <v>2296.8000000000002</v>
      </c>
      <c r="D31" s="3">
        <v>-2.1764680276846731E-4</v>
      </c>
    </row>
    <row r="32" spans="2:17" x14ac:dyDescent="0.3">
      <c r="B32" s="12">
        <v>44896</v>
      </c>
      <c r="C32">
        <v>2283.4</v>
      </c>
      <c r="D32" s="3">
        <v>-5.8342041100662182E-3</v>
      </c>
    </row>
    <row r="33" spans="2:5" x14ac:dyDescent="0.3">
      <c r="B33" s="12">
        <v>44927</v>
      </c>
      <c r="C33">
        <v>2292.6999999999998</v>
      </c>
      <c r="D33" s="3">
        <v>4.0728737847068961E-3</v>
      </c>
    </row>
    <row r="34" spans="2:5" x14ac:dyDescent="0.3">
      <c r="B34" s="110">
        <v>44958</v>
      </c>
      <c r="C34" s="112">
        <v>2279.1</v>
      </c>
      <c r="D34" s="111">
        <v>-5.9318707201116193E-3</v>
      </c>
    </row>
    <row r="35" spans="2:5" x14ac:dyDescent="0.3">
      <c r="B35" s="12">
        <v>44986</v>
      </c>
      <c r="C35">
        <v>2279.1999999999998</v>
      </c>
      <c r="D35" s="3">
        <v>4.3876968978943027E-5</v>
      </c>
    </row>
    <row r="36" spans="2:5" x14ac:dyDescent="0.3">
      <c r="B36" s="12">
        <v>45017</v>
      </c>
      <c r="C36">
        <v>2289.6000000000004</v>
      </c>
      <c r="D36" s="3">
        <v>4.5630045630048032E-3</v>
      </c>
    </row>
    <row r="37" spans="2:5" x14ac:dyDescent="0.3">
      <c r="B37" s="12">
        <v>45047</v>
      </c>
      <c r="C37">
        <v>2306.9</v>
      </c>
      <c r="D37" s="3">
        <v>7.5559049615652185E-3</v>
      </c>
    </row>
    <row r="39" spans="2:5" ht="15.6" x14ac:dyDescent="0.3">
      <c r="B39" s="107" t="s">
        <v>114</v>
      </c>
      <c r="C39" s="107"/>
      <c r="D39" s="108">
        <f>MAX(D26:D37)</f>
        <v>1.0272901871454526E-2</v>
      </c>
      <c r="E39" s="109">
        <f>INDEX($B$26:$B$37,MATCH(D39,$D$26:$D$37,0))</f>
        <v>44713</v>
      </c>
    </row>
    <row r="40" spans="2:5" ht="15.6" x14ac:dyDescent="0.3">
      <c r="B40" s="107" t="s">
        <v>115</v>
      </c>
      <c r="C40" s="107"/>
      <c r="D40" s="108">
        <f>MIN(D26:D37)</f>
        <v>-5.9318707201116193E-3</v>
      </c>
      <c r="E40" s="109">
        <f>INDEX($B$26:$B$37,MATCH(D40,$D$26:$D$37,0))</f>
        <v>44958</v>
      </c>
    </row>
    <row r="41" spans="2:5" x14ac:dyDescent="0.3">
      <c r="E41" s="20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15321-E960-4356-9490-23EE2F9E2CFA}">
  <sheetPr codeName="Sheet5">
    <tabColor theme="3" tint="0.89999084444715716"/>
  </sheetPr>
  <dimension ref="A1:AE129"/>
  <sheetViews>
    <sheetView zoomScale="73" workbookViewId="0">
      <selection activeCell="Q7" sqref="Q7:Q12"/>
    </sheetView>
  </sheetViews>
  <sheetFormatPr defaultRowHeight="14.4" x14ac:dyDescent="0.3"/>
  <cols>
    <col min="1" max="1" width="11.109375" bestFit="1" customWidth="1"/>
    <col min="7" max="7" width="15.5546875" customWidth="1"/>
    <col min="13" max="13" width="16.21875" customWidth="1"/>
    <col min="18" max="18" width="15.5546875" customWidth="1"/>
  </cols>
  <sheetData>
    <row r="1" spans="1:31" x14ac:dyDescent="0.3">
      <c r="A1" s="113">
        <v>4</v>
      </c>
      <c r="B1" s="114" t="s">
        <v>75</v>
      </c>
    </row>
    <row r="2" spans="1:31" x14ac:dyDescent="0.3">
      <c r="A2" s="2"/>
      <c r="B2" s="114" t="s">
        <v>59</v>
      </c>
    </row>
    <row r="4" spans="1:31" ht="15" thickBot="1" x14ac:dyDescent="0.35"/>
    <row r="5" spans="1:31" ht="15" thickBot="1" x14ac:dyDescent="0.35">
      <c r="A5" s="2" t="s">
        <v>0</v>
      </c>
      <c r="B5" s="2" t="s">
        <v>1</v>
      </c>
      <c r="C5" s="2" t="s">
        <v>2</v>
      </c>
      <c r="D5" s="11" t="s">
        <v>63</v>
      </c>
      <c r="E5" s="2" t="s">
        <v>95</v>
      </c>
      <c r="F5" s="2" t="s">
        <v>23</v>
      </c>
      <c r="G5" s="2" t="s">
        <v>116</v>
      </c>
      <c r="H5" s="2"/>
      <c r="I5" s="2"/>
      <c r="J5" s="115" t="s">
        <v>1</v>
      </c>
      <c r="K5" s="4" t="s">
        <v>95</v>
      </c>
      <c r="L5" s="4" t="s">
        <v>23</v>
      </c>
      <c r="M5" s="5" t="s">
        <v>116</v>
      </c>
      <c r="N5" s="2"/>
      <c r="O5" s="115" t="s">
        <v>1</v>
      </c>
      <c r="P5" s="4" t="s">
        <v>95</v>
      </c>
      <c r="Q5" s="4" t="s">
        <v>23</v>
      </c>
      <c r="R5" s="5" t="s">
        <v>116</v>
      </c>
      <c r="S5" s="2"/>
      <c r="T5" s="2"/>
      <c r="U5" s="2"/>
      <c r="V5" s="2"/>
      <c r="W5" s="2"/>
      <c r="X5" s="2"/>
      <c r="Y5" s="2"/>
      <c r="Z5" s="2"/>
      <c r="AA5" s="2"/>
      <c r="AB5" s="2"/>
      <c r="AC5" s="2"/>
      <c r="AD5" s="2"/>
      <c r="AE5" s="2"/>
    </row>
    <row r="6" spans="1:31" x14ac:dyDescent="0.3">
      <c r="A6" t="s">
        <v>34</v>
      </c>
      <c r="B6">
        <v>2013</v>
      </c>
      <c r="C6" t="s">
        <v>31</v>
      </c>
      <c r="D6" s="12">
        <v>41275</v>
      </c>
      <c r="E6" s="10">
        <v>105.64166666666669</v>
      </c>
      <c r="F6" s="10">
        <v>104</v>
      </c>
      <c r="G6" s="10">
        <v>103.86666666666667</v>
      </c>
      <c r="J6" s="116">
        <v>2013</v>
      </c>
      <c r="K6" s="17">
        <v>111.09513888888891</v>
      </c>
      <c r="L6" s="17">
        <v>106.76666666666667</v>
      </c>
      <c r="M6" s="16">
        <v>107.46388888888889</v>
      </c>
      <c r="O6" s="116">
        <v>2013</v>
      </c>
      <c r="P6" s="17"/>
      <c r="Q6" s="17"/>
      <c r="R6" s="16"/>
    </row>
    <row r="7" spans="1:31" x14ac:dyDescent="0.3">
      <c r="A7" t="s">
        <v>34</v>
      </c>
      <c r="B7">
        <v>2013</v>
      </c>
      <c r="C7" t="s">
        <v>35</v>
      </c>
      <c r="D7" s="12">
        <v>41306</v>
      </c>
      <c r="E7" s="10">
        <v>106.46666666666668</v>
      </c>
      <c r="F7" s="10">
        <v>104.5</v>
      </c>
      <c r="G7" s="10">
        <v>104.43333333333334</v>
      </c>
      <c r="J7" s="117">
        <v>2014</v>
      </c>
      <c r="K7" s="10">
        <v>117.98958333333333</v>
      </c>
      <c r="L7" s="10">
        <v>112.64166666666665</v>
      </c>
      <c r="M7" s="13">
        <v>113.99166666666667</v>
      </c>
      <c r="O7" s="117">
        <v>2014</v>
      </c>
      <c r="P7" s="119">
        <f>(K7-K6)/K6</f>
        <v>6.2058920969889166E-2</v>
      </c>
      <c r="Q7" s="119">
        <f>(L7-L6)/L6</f>
        <v>5.5026537620980198E-2</v>
      </c>
      <c r="R7" s="120">
        <f>(M7-M6)/M6</f>
        <v>6.074391914596642E-2</v>
      </c>
    </row>
    <row r="8" spans="1:31" x14ac:dyDescent="0.3">
      <c r="A8" t="s">
        <v>34</v>
      </c>
      <c r="B8">
        <v>2013</v>
      </c>
      <c r="C8" t="s">
        <v>36</v>
      </c>
      <c r="D8" s="12">
        <v>41334</v>
      </c>
      <c r="E8" s="10">
        <v>106.42500000000001</v>
      </c>
      <c r="F8" s="10">
        <v>104.9</v>
      </c>
      <c r="G8" s="10">
        <v>104.89999999999999</v>
      </c>
      <c r="J8" s="117">
        <v>2015</v>
      </c>
      <c r="K8" s="10">
        <v>123.28750000000001</v>
      </c>
      <c r="L8" s="10">
        <v>118.55833333333335</v>
      </c>
      <c r="M8" s="13">
        <v>118.46111111111111</v>
      </c>
      <c r="O8" s="117">
        <v>2015</v>
      </c>
      <c r="P8" s="119">
        <f t="shared" ref="P8:P16" si="0">(K8-K7)/K7</f>
        <v>4.4901562637944849E-2</v>
      </c>
      <c r="Q8" s="119">
        <f t="shared" ref="Q8:Q16" si="1">(L8-L7)/L7</f>
        <v>5.2526448176370796E-2</v>
      </c>
      <c r="R8" s="120">
        <f t="shared" ref="R8:R16" si="2">(M8-M7)/M7</f>
        <v>3.9208519141262672E-2</v>
      </c>
    </row>
    <row r="9" spans="1:31" x14ac:dyDescent="0.3">
      <c r="A9" t="s">
        <v>34</v>
      </c>
      <c r="B9">
        <v>2013</v>
      </c>
      <c r="C9" t="s">
        <v>37</v>
      </c>
      <c r="D9" s="12">
        <v>41365</v>
      </c>
      <c r="E9" s="10">
        <v>106.875</v>
      </c>
      <c r="F9" s="10">
        <v>105.3</v>
      </c>
      <c r="G9" s="10">
        <v>105.33333333333333</v>
      </c>
      <c r="J9" s="117">
        <v>2016</v>
      </c>
      <c r="K9" s="10">
        <v>132.06180555555557</v>
      </c>
      <c r="L9" s="10">
        <v>124.375</v>
      </c>
      <c r="M9" s="13">
        <v>123.31111111111109</v>
      </c>
      <c r="O9" s="117">
        <v>2016</v>
      </c>
      <c r="P9" s="119">
        <f t="shared" si="0"/>
        <v>7.1169466130431361E-2</v>
      </c>
      <c r="Q9" s="119">
        <f t="shared" si="1"/>
        <v>4.9061643354185544E-2</v>
      </c>
      <c r="R9" s="120">
        <f t="shared" si="2"/>
        <v>4.094170613891087E-2</v>
      </c>
    </row>
    <row r="10" spans="1:31" x14ac:dyDescent="0.3">
      <c r="A10" t="s">
        <v>34</v>
      </c>
      <c r="B10">
        <v>2013</v>
      </c>
      <c r="C10" t="s">
        <v>38</v>
      </c>
      <c r="D10" s="12">
        <v>41395</v>
      </c>
      <c r="E10" s="10">
        <v>107.74999999999999</v>
      </c>
      <c r="F10" s="10">
        <v>105.9</v>
      </c>
      <c r="G10" s="10">
        <v>105.5</v>
      </c>
      <c r="J10" s="117">
        <v>2017</v>
      </c>
      <c r="K10" s="10">
        <v>134.03125</v>
      </c>
      <c r="L10" s="10">
        <v>129.54166666666663</v>
      </c>
      <c r="M10" s="13">
        <v>128.4</v>
      </c>
      <c r="O10" s="117">
        <v>2017</v>
      </c>
      <c r="P10" s="119">
        <f t="shared" si="0"/>
        <v>1.4913051023037326E-2</v>
      </c>
      <c r="Q10" s="119">
        <f t="shared" si="1"/>
        <v>4.1541038525962845E-2</v>
      </c>
      <c r="R10" s="120">
        <f t="shared" si="2"/>
        <v>4.1268697062534027E-2</v>
      </c>
    </row>
    <row r="11" spans="1:31" x14ac:dyDescent="0.3">
      <c r="A11" t="s">
        <v>34</v>
      </c>
      <c r="B11">
        <v>2013</v>
      </c>
      <c r="C11" t="s">
        <v>39</v>
      </c>
      <c r="D11" s="12">
        <v>41426</v>
      </c>
      <c r="E11" s="10">
        <v>110.31666666666666</v>
      </c>
      <c r="F11" s="10">
        <v>106.4</v>
      </c>
      <c r="G11" s="10">
        <v>106.7</v>
      </c>
      <c r="J11" s="117">
        <v>2018</v>
      </c>
      <c r="K11" s="10">
        <v>136.43472222222223</v>
      </c>
      <c r="L11" s="10">
        <v>137.58333333333334</v>
      </c>
      <c r="M11" s="13">
        <v>135.19722222222222</v>
      </c>
      <c r="O11" s="117">
        <v>2018</v>
      </c>
      <c r="P11" s="119">
        <f t="shared" si="0"/>
        <v>1.793217792285183E-2</v>
      </c>
      <c r="Q11" s="119">
        <f t="shared" si="1"/>
        <v>6.2077838533290831E-2</v>
      </c>
      <c r="R11" s="120">
        <f t="shared" si="2"/>
        <v>5.2937867774316333E-2</v>
      </c>
    </row>
    <row r="12" spans="1:31" x14ac:dyDescent="0.3">
      <c r="A12" t="s">
        <v>34</v>
      </c>
      <c r="B12">
        <v>2013</v>
      </c>
      <c r="C12" t="s">
        <v>40</v>
      </c>
      <c r="D12" s="12">
        <v>41456</v>
      </c>
      <c r="E12" s="10">
        <v>112.22499999999998</v>
      </c>
      <c r="F12" s="10">
        <v>107</v>
      </c>
      <c r="G12" s="10">
        <v>108.13333333333333</v>
      </c>
      <c r="J12" s="117">
        <v>2019</v>
      </c>
      <c r="K12" s="10">
        <v>136.59015151515152</v>
      </c>
      <c r="L12" s="10">
        <v>147.84545454545457</v>
      </c>
      <c r="M12" s="13">
        <v>141.06363636363636</v>
      </c>
      <c r="O12" s="117">
        <v>2019</v>
      </c>
      <c r="P12" s="119">
        <f t="shared" si="0"/>
        <v>1.1392209431564202E-3</v>
      </c>
      <c r="Q12" s="119">
        <f t="shared" si="1"/>
        <v>7.4588403722262109E-2</v>
      </c>
      <c r="R12" s="120">
        <f t="shared" si="2"/>
        <v>4.3391528649690585E-2</v>
      </c>
    </row>
    <row r="13" spans="1:31" x14ac:dyDescent="0.3">
      <c r="A13" t="s">
        <v>34</v>
      </c>
      <c r="B13">
        <v>2013</v>
      </c>
      <c r="C13" t="s">
        <v>41</v>
      </c>
      <c r="D13" s="12">
        <v>41487</v>
      </c>
      <c r="E13" s="10">
        <v>113.40000000000002</v>
      </c>
      <c r="F13" s="10">
        <v>107.5</v>
      </c>
      <c r="G13" s="10">
        <v>108.86666666666667</v>
      </c>
      <c r="J13" s="117">
        <v>2020</v>
      </c>
      <c r="K13" s="10">
        <v>145.31379730351588</v>
      </c>
      <c r="L13" s="10">
        <v>153.98279606767258</v>
      </c>
      <c r="M13" s="13">
        <v>146.57749570402817</v>
      </c>
      <c r="O13" s="117">
        <v>2020</v>
      </c>
      <c r="P13" s="119">
        <f t="shared" si="0"/>
        <v>6.3867311746825889E-2</v>
      </c>
      <c r="Q13" s="119">
        <f t="shared" si="1"/>
        <v>4.1511871576214769E-2</v>
      </c>
      <c r="R13" s="120">
        <f t="shared" si="2"/>
        <v>3.9087744244576811E-2</v>
      </c>
    </row>
    <row r="14" spans="1:31" x14ac:dyDescent="0.3">
      <c r="A14" t="s">
        <v>34</v>
      </c>
      <c r="B14">
        <v>2013</v>
      </c>
      <c r="C14" t="s">
        <v>42</v>
      </c>
      <c r="D14" s="12">
        <v>41518</v>
      </c>
      <c r="E14" s="10">
        <v>114.44999999999999</v>
      </c>
      <c r="F14" s="10">
        <v>108.1</v>
      </c>
      <c r="G14" s="10">
        <v>110.03333333333335</v>
      </c>
      <c r="J14" s="117">
        <v>2021</v>
      </c>
      <c r="K14" s="10">
        <v>155.78159184703057</v>
      </c>
      <c r="L14" s="10">
        <v>165.84166666666667</v>
      </c>
      <c r="M14" s="13">
        <v>155.94999999999999</v>
      </c>
      <c r="O14" s="117">
        <v>2021</v>
      </c>
      <c r="P14" s="119">
        <f t="shared" si="0"/>
        <v>7.2035792455761638E-2</v>
      </c>
      <c r="Q14" s="119">
        <f t="shared" si="1"/>
        <v>7.7014256799066913E-2</v>
      </c>
      <c r="R14" s="120">
        <f t="shared" si="2"/>
        <v>6.3942314275152762E-2</v>
      </c>
    </row>
    <row r="15" spans="1:31" x14ac:dyDescent="0.3">
      <c r="A15" t="s">
        <v>34</v>
      </c>
      <c r="B15">
        <v>2013</v>
      </c>
      <c r="C15" t="s">
        <v>43</v>
      </c>
      <c r="D15" s="12">
        <v>41548</v>
      </c>
      <c r="E15" s="10">
        <v>115.83333333333336</v>
      </c>
      <c r="F15" s="10">
        <v>108.6</v>
      </c>
      <c r="G15" s="10">
        <v>110.2</v>
      </c>
      <c r="J15" s="117">
        <v>2022</v>
      </c>
      <c r="K15" s="10">
        <v>165.38124999999999</v>
      </c>
      <c r="L15" s="10">
        <v>175.92499999999998</v>
      </c>
      <c r="M15" s="13">
        <v>165.87777777777777</v>
      </c>
      <c r="O15" s="117">
        <v>2022</v>
      </c>
      <c r="P15" s="119">
        <f t="shared" si="0"/>
        <v>6.1622544994891254E-2</v>
      </c>
      <c r="Q15" s="119">
        <f t="shared" si="1"/>
        <v>6.0800964775639302E-2</v>
      </c>
      <c r="R15" s="120">
        <f t="shared" si="2"/>
        <v>6.3660004987353497E-2</v>
      </c>
    </row>
    <row r="16" spans="1:31" ht="15" thickBot="1" x14ac:dyDescent="0.35">
      <c r="A16" t="s">
        <v>34</v>
      </c>
      <c r="B16">
        <v>2013</v>
      </c>
      <c r="C16" t="s">
        <v>45</v>
      </c>
      <c r="D16" s="12">
        <v>41579</v>
      </c>
      <c r="E16" s="10">
        <v>118.01666666666667</v>
      </c>
      <c r="F16" s="10">
        <v>109.3</v>
      </c>
      <c r="G16" s="10">
        <v>110.59999999999998</v>
      </c>
      <c r="J16" s="118">
        <v>2023</v>
      </c>
      <c r="K16" s="14">
        <v>171.72</v>
      </c>
      <c r="L16" s="14">
        <v>184.35999999999999</v>
      </c>
      <c r="M16" s="15">
        <v>171.34666666666666</v>
      </c>
      <c r="O16" s="118">
        <v>2023</v>
      </c>
      <c r="P16" s="121">
        <f t="shared" si="0"/>
        <v>3.8328105513775017E-2</v>
      </c>
      <c r="Q16" s="121">
        <f t="shared" si="1"/>
        <v>4.7946568139832335E-2</v>
      </c>
      <c r="R16" s="122">
        <f t="shared" si="2"/>
        <v>3.2969388438609477E-2</v>
      </c>
    </row>
    <row r="17" spans="1:13" x14ac:dyDescent="0.3">
      <c r="A17" t="s">
        <v>34</v>
      </c>
      <c r="B17">
        <v>2013</v>
      </c>
      <c r="C17" t="s">
        <v>46</v>
      </c>
      <c r="D17" s="12">
        <v>41609</v>
      </c>
      <c r="E17" s="10">
        <v>115.74166666666667</v>
      </c>
      <c r="F17" s="10">
        <v>109.7</v>
      </c>
      <c r="G17" s="10">
        <v>111</v>
      </c>
      <c r="K17" s="10"/>
      <c r="L17" s="10"/>
      <c r="M17" s="10"/>
    </row>
    <row r="18" spans="1:13" x14ac:dyDescent="0.3">
      <c r="A18" t="s">
        <v>34</v>
      </c>
      <c r="B18">
        <v>2014</v>
      </c>
      <c r="C18" t="s">
        <v>31</v>
      </c>
      <c r="D18" s="12">
        <v>41640</v>
      </c>
      <c r="E18" s="10">
        <v>114.16666666666664</v>
      </c>
      <c r="F18" s="10">
        <v>110.3</v>
      </c>
      <c r="G18" s="10">
        <v>111.53333333333335</v>
      </c>
      <c r="J18" s="12"/>
      <c r="K18" s="10"/>
      <c r="L18" s="10"/>
      <c r="M18" s="10"/>
    </row>
    <row r="19" spans="1:13" x14ac:dyDescent="0.3">
      <c r="A19" t="s">
        <v>34</v>
      </c>
      <c r="B19">
        <v>2014</v>
      </c>
      <c r="C19" t="s">
        <v>35</v>
      </c>
      <c r="D19" s="12">
        <v>41671</v>
      </c>
      <c r="E19" s="10">
        <v>113.73333333333333</v>
      </c>
      <c r="F19" s="10">
        <v>110.7</v>
      </c>
      <c r="G19" s="10">
        <v>111.89999999999999</v>
      </c>
      <c r="J19" s="12"/>
      <c r="K19" s="10"/>
      <c r="L19" s="10"/>
      <c r="M19" s="10"/>
    </row>
    <row r="20" spans="1:13" x14ac:dyDescent="0.3">
      <c r="A20" t="s">
        <v>34</v>
      </c>
      <c r="B20">
        <v>2014</v>
      </c>
      <c r="C20" t="s">
        <v>36</v>
      </c>
      <c r="D20" s="12">
        <v>41699</v>
      </c>
      <c r="E20" s="10">
        <v>114.34999999999998</v>
      </c>
      <c r="F20" s="10">
        <v>111.2</v>
      </c>
      <c r="G20" s="10">
        <v>112.2</v>
      </c>
      <c r="J20" s="12"/>
      <c r="K20" s="10"/>
      <c r="L20" s="10"/>
      <c r="M20" s="10"/>
    </row>
    <row r="21" spans="1:13" x14ac:dyDescent="0.3">
      <c r="A21" t="s">
        <v>34</v>
      </c>
      <c r="B21">
        <v>2014</v>
      </c>
      <c r="C21" t="s">
        <v>37</v>
      </c>
      <c r="D21" s="12">
        <v>41730</v>
      </c>
      <c r="E21" s="10">
        <v>115.54166666666667</v>
      </c>
      <c r="F21" s="10">
        <v>111.5</v>
      </c>
      <c r="G21" s="10">
        <v>112.5</v>
      </c>
      <c r="J21" s="12"/>
      <c r="K21" s="10"/>
      <c r="L21" s="10"/>
      <c r="M21" s="10"/>
    </row>
    <row r="22" spans="1:13" x14ac:dyDescent="0.3">
      <c r="A22" t="s">
        <v>34</v>
      </c>
      <c r="B22">
        <v>2014</v>
      </c>
      <c r="C22" t="s">
        <v>38</v>
      </c>
      <c r="D22" s="12">
        <v>41760</v>
      </c>
      <c r="E22" s="10">
        <v>116.63333333333337</v>
      </c>
      <c r="F22" s="10">
        <v>111.8</v>
      </c>
      <c r="G22" s="10">
        <v>112.8</v>
      </c>
      <c r="J22" s="12"/>
      <c r="K22" s="10"/>
      <c r="L22" s="10"/>
      <c r="M22" s="10"/>
    </row>
    <row r="23" spans="1:13" x14ac:dyDescent="0.3">
      <c r="A23" t="s">
        <v>34</v>
      </c>
      <c r="B23">
        <v>2014</v>
      </c>
      <c r="C23" t="s">
        <v>39</v>
      </c>
      <c r="D23" s="12">
        <v>41791</v>
      </c>
      <c r="E23" s="10">
        <v>117.77500000000002</v>
      </c>
      <c r="F23" s="10">
        <v>112.3</v>
      </c>
      <c r="G23" s="10">
        <v>113.73333333333333</v>
      </c>
      <c r="J23" s="12"/>
      <c r="K23" s="10"/>
      <c r="L23" s="10"/>
      <c r="M23" s="10"/>
    </row>
    <row r="24" spans="1:13" x14ac:dyDescent="0.3">
      <c r="A24" t="s">
        <v>34</v>
      </c>
      <c r="B24">
        <v>2014</v>
      </c>
      <c r="C24" t="s">
        <v>40</v>
      </c>
      <c r="D24" s="12">
        <v>41821</v>
      </c>
      <c r="E24" s="10">
        <v>120.96666666666665</v>
      </c>
      <c r="F24" s="10">
        <v>112.7</v>
      </c>
      <c r="G24" s="10">
        <v>115.03333333333332</v>
      </c>
      <c r="J24" s="12"/>
      <c r="K24" s="10"/>
      <c r="L24" s="10"/>
      <c r="M24" s="10"/>
    </row>
    <row r="25" spans="1:13" x14ac:dyDescent="0.3">
      <c r="A25" t="s">
        <v>34</v>
      </c>
      <c r="B25">
        <v>2014</v>
      </c>
      <c r="C25" t="s">
        <v>41</v>
      </c>
      <c r="D25" s="12">
        <v>41852</v>
      </c>
      <c r="E25" s="10">
        <v>122.32499999999999</v>
      </c>
      <c r="F25" s="10">
        <v>113.3</v>
      </c>
      <c r="G25" s="10">
        <v>115.46666666666665</v>
      </c>
      <c r="J25" s="12"/>
      <c r="K25" s="10"/>
      <c r="L25" s="10"/>
      <c r="M25" s="10"/>
    </row>
    <row r="26" spans="1:13" x14ac:dyDescent="0.3">
      <c r="A26" t="s">
        <v>34</v>
      </c>
      <c r="B26">
        <v>2014</v>
      </c>
      <c r="C26" t="s">
        <v>42</v>
      </c>
      <c r="D26" s="12">
        <v>41883</v>
      </c>
      <c r="E26" s="10">
        <v>121.69166666666665</v>
      </c>
      <c r="F26" s="10">
        <v>113.7</v>
      </c>
      <c r="G26" s="10">
        <v>115.56666666666666</v>
      </c>
      <c r="J26" s="12"/>
      <c r="K26" s="10"/>
      <c r="L26" s="10"/>
      <c r="M26" s="10"/>
    </row>
    <row r="27" spans="1:13" x14ac:dyDescent="0.3">
      <c r="A27" t="s">
        <v>34</v>
      </c>
      <c r="B27">
        <v>2014</v>
      </c>
      <c r="C27" t="s">
        <v>43</v>
      </c>
      <c r="D27" s="12">
        <v>41913</v>
      </c>
      <c r="E27" s="10">
        <v>121.44166666666666</v>
      </c>
      <c r="F27" s="10">
        <v>114.3</v>
      </c>
      <c r="G27" s="10">
        <v>115.76666666666667</v>
      </c>
      <c r="J27" s="12"/>
      <c r="K27" s="10"/>
      <c r="L27" s="10"/>
      <c r="M27" s="10"/>
    </row>
    <row r="28" spans="1:13" x14ac:dyDescent="0.3">
      <c r="A28" t="s">
        <v>34</v>
      </c>
      <c r="B28">
        <v>2014</v>
      </c>
      <c r="C28" t="s">
        <v>45</v>
      </c>
      <c r="D28" s="12">
        <v>41944</v>
      </c>
      <c r="E28" s="10">
        <v>121.50833333333334</v>
      </c>
      <c r="F28" s="10">
        <v>114.8</v>
      </c>
      <c r="G28" s="10">
        <v>115.7</v>
      </c>
      <c r="J28" s="12"/>
      <c r="K28" s="10"/>
      <c r="L28" s="10"/>
      <c r="M28" s="10"/>
    </row>
    <row r="29" spans="1:13" x14ac:dyDescent="0.3">
      <c r="A29" t="s">
        <v>34</v>
      </c>
      <c r="B29">
        <v>2014</v>
      </c>
      <c r="C29" t="s">
        <v>46</v>
      </c>
      <c r="D29" s="12">
        <v>41974</v>
      </c>
      <c r="E29" s="10">
        <v>120.675</v>
      </c>
      <c r="F29" s="10">
        <v>115.1</v>
      </c>
      <c r="G29" s="10">
        <v>115.7</v>
      </c>
      <c r="J29" s="12"/>
      <c r="K29" s="10"/>
      <c r="L29" s="10"/>
      <c r="M29" s="10"/>
    </row>
    <row r="30" spans="1:13" x14ac:dyDescent="0.3">
      <c r="A30" t="s">
        <v>34</v>
      </c>
      <c r="B30">
        <v>2015</v>
      </c>
      <c r="C30" t="s">
        <v>31</v>
      </c>
      <c r="D30" s="12">
        <v>42005</v>
      </c>
      <c r="E30" s="10">
        <v>120.51666666666667</v>
      </c>
      <c r="F30" s="10">
        <v>115.5</v>
      </c>
      <c r="G30" s="10">
        <v>115.73333333333335</v>
      </c>
      <c r="J30" s="12"/>
      <c r="K30" s="10"/>
      <c r="L30" s="10"/>
      <c r="M30" s="10"/>
    </row>
    <row r="31" spans="1:13" x14ac:dyDescent="0.3">
      <c r="A31" t="s">
        <v>34</v>
      </c>
      <c r="B31">
        <v>2015</v>
      </c>
      <c r="C31" t="s">
        <v>35</v>
      </c>
      <c r="D31" s="12">
        <v>42036</v>
      </c>
      <c r="E31" s="10">
        <v>120.52499999999998</v>
      </c>
      <c r="F31" s="10">
        <v>116.3</v>
      </c>
      <c r="G31" s="10">
        <v>115.7</v>
      </c>
      <c r="J31" s="12"/>
      <c r="K31" s="10"/>
      <c r="L31" s="10"/>
      <c r="M31" s="10"/>
    </row>
    <row r="32" spans="1:13" x14ac:dyDescent="0.3">
      <c r="A32" t="s">
        <v>34</v>
      </c>
      <c r="B32">
        <v>2015</v>
      </c>
      <c r="C32" t="s">
        <v>36</v>
      </c>
      <c r="D32" s="12">
        <v>42064</v>
      </c>
      <c r="E32" s="10">
        <v>120.47499999999998</v>
      </c>
      <c r="F32" s="10">
        <v>116.7</v>
      </c>
      <c r="G32" s="10">
        <v>116.39999999999999</v>
      </c>
      <c r="J32" s="12"/>
      <c r="K32" s="10"/>
      <c r="L32" s="10"/>
      <c r="M32" s="10"/>
    </row>
    <row r="33" spans="1:13" x14ac:dyDescent="0.3">
      <c r="A33" t="s">
        <v>34</v>
      </c>
      <c r="B33">
        <v>2015</v>
      </c>
      <c r="C33" t="s">
        <v>37</v>
      </c>
      <c r="D33" s="12">
        <v>42095</v>
      </c>
      <c r="E33" s="10">
        <v>120.97500000000001</v>
      </c>
      <c r="F33" s="10">
        <v>117.1</v>
      </c>
      <c r="G33" s="10">
        <v>116.93333333333334</v>
      </c>
      <c r="J33" s="12"/>
      <c r="K33" s="10"/>
      <c r="L33" s="10"/>
      <c r="M33" s="10"/>
    </row>
    <row r="34" spans="1:13" x14ac:dyDescent="0.3">
      <c r="A34" t="s">
        <v>34</v>
      </c>
      <c r="B34">
        <v>2015</v>
      </c>
      <c r="C34" t="s">
        <v>38</v>
      </c>
      <c r="D34" s="12">
        <v>42125</v>
      </c>
      <c r="E34" s="10">
        <v>122.11666666666667</v>
      </c>
      <c r="F34" s="10">
        <v>117.7</v>
      </c>
      <c r="G34" s="10">
        <v>117.86666666666667</v>
      </c>
      <c r="J34" s="12"/>
      <c r="K34" s="10"/>
      <c r="L34" s="10"/>
      <c r="M34" s="10"/>
    </row>
    <row r="35" spans="1:13" x14ac:dyDescent="0.3">
      <c r="A35" t="s">
        <v>34</v>
      </c>
      <c r="B35">
        <v>2015</v>
      </c>
      <c r="C35" t="s">
        <v>39</v>
      </c>
      <c r="D35" s="12">
        <v>42156</v>
      </c>
      <c r="E35" s="10">
        <v>124.68333333333334</v>
      </c>
      <c r="F35" s="10">
        <v>118.5</v>
      </c>
      <c r="G35" s="10">
        <v>119.03333333333335</v>
      </c>
      <c r="J35" s="12"/>
      <c r="K35" s="10"/>
      <c r="L35" s="10"/>
      <c r="M35" s="10"/>
    </row>
    <row r="36" spans="1:13" x14ac:dyDescent="0.3">
      <c r="A36" t="s">
        <v>34</v>
      </c>
      <c r="B36">
        <v>2015</v>
      </c>
      <c r="C36" t="s">
        <v>40</v>
      </c>
      <c r="D36" s="12">
        <v>42186</v>
      </c>
      <c r="E36" s="10">
        <v>125.2</v>
      </c>
      <c r="F36" s="10">
        <v>119</v>
      </c>
      <c r="G36" s="10">
        <v>119.46666666666668</v>
      </c>
      <c r="J36" s="12"/>
      <c r="K36" s="10"/>
      <c r="L36" s="10"/>
      <c r="M36" s="10"/>
    </row>
    <row r="37" spans="1:13" x14ac:dyDescent="0.3">
      <c r="A37" t="s">
        <v>34</v>
      </c>
      <c r="B37">
        <v>2015</v>
      </c>
      <c r="C37" t="s">
        <v>41</v>
      </c>
      <c r="D37" s="12">
        <v>42217</v>
      </c>
      <c r="E37" s="10">
        <v>126.60833333333333</v>
      </c>
      <c r="F37" s="10">
        <v>119.4</v>
      </c>
      <c r="G37" s="10">
        <v>119.60000000000001</v>
      </c>
      <c r="J37" s="12"/>
      <c r="K37" s="10"/>
      <c r="L37" s="10"/>
      <c r="M37" s="10"/>
    </row>
    <row r="38" spans="1:13" x14ac:dyDescent="0.3">
      <c r="A38" t="s">
        <v>34</v>
      </c>
      <c r="B38">
        <v>2015</v>
      </c>
      <c r="C38" t="s">
        <v>42</v>
      </c>
      <c r="D38" s="12">
        <v>42248</v>
      </c>
      <c r="E38" s="10">
        <v>127.25833333333334</v>
      </c>
      <c r="F38" s="10">
        <v>119.8</v>
      </c>
      <c r="G38" s="10">
        <v>119.86666666666667</v>
      </c>
      <c r="J38" s="12"/>
      <c r="K38" s="10"/>
      <c r="L38" s="10"/>
      <c r="M38" s="10"/>
    </row>
    <row r="39" spans="1:13" x14ac:dyDescent="0.3">
      <c r="A39" t="s">
        <v>34</v>
      </c>
      <c r="B39">
        <v>2015</v>
      </c>
      <c r="C39" t="s">
        <v>43</v>
      </c>
      <c r="D39" s="12">
        <v>42278</v>
      </c>
      <c r="E39" s="10">
        <v>128.90833333333333</v>
      </c>
      <c r="F39" s="10">
        <v>120.4</v>
      </c>
      <c r="G39" s="10">
        <v>120.10000000000001</v>
      </c>
      <c r="J39" s="12"/>
      <c r="K39" s="10"/>
      <c r="L39" s="10"/>
      <c r="M39" s="10"/>
    </row>
    <row r="40" spans="1:13" x14ac:dyDescent="0.3">
      <c r="A40" t="s">
        <v>34</v>
      </c>
      <c r="B40">
        <v>2015</v>
      </c>
      <c r="C40" t="s">
        <v>45</v>
      </c>
      <c r="D40" s="12">
        <v>42309</v>
      </c>
      <c r="E40" s="10">
        <v>129.94999999999999</v>
      </c>
      <c r="F40" s="10">
        <v>120.9</v>
      </c>
      <c r="G40" s="10">
        <v>120.40000000000002</v>
      </c>
      <c r="J40" s="12"/>
      <c r="K40" s="10"/>
      <c r="L40" s="10"/>
      <c r="M40" s="10"/>
    </row>
    <row r="41" spans="1:13" x14ac:dyDescent="0.3">
      <c r="A41" t="s">
        <v>34</v>
      </c>
      <c r="B41">
        <v>2015</v>
      </c>
      <c r="C41" t="s">
        <v>46</v>
      </c>
      <c r="D41" s="12">
        <v>42339</v>
      </c>
      <c r="E41" s="10">
        <v>129.55833333333334</v>
      </c>
      <c r="F41" s="10">
        <v>121.4</v>
      </c>
      <c r="G41" s="10">
        <v>120.43333333333332</v>
      </c>
      <c r="J41" s="12"/>
      <c r="K41" s="10"/>
      <c r="L41" s="10"/>
      <c r="M41" s="10"/>
    </row>
    <row r="42" spans="1:13" x14ac:dyDescent="0.3">
      <c r="A42" t="s">
        <v>34</v>
      </c>
      <c r="B42">
        <v>2016</v>
      </c>
      <c r="C42" t="s">
        <v>31</v>
      </c>
      <c r="D42" s="12">
        <v>42370</v>
      </c>
      <c r="E42" s="10">
        <v>130.03333333333333</v>
      </c>
      <c r="F42" s="10">
        <v>122</v>
      </c>
      <c r="G42" s="10">
        <v>120.53333333333332</v>
      </c>
      <c r="J42" s="12"/>
      <c r="K42" s="10"/>
      <c r="L42" s="10"/>
      <c r="M42" s="10"/>
    </row>
    <row r="43" spans="1:13" x14ac:dyDescent="0.3">
      <c r="A43" t="s">
        <v>34</v>
      </c>
      <c r="B43">
        <v>2016</v>
      </c>
      <c r="C43" t="s">
        <v>35</v>
      </c>
      <c r="D43" s="12">
        <v>42401</v>
      </c>
      <c r="E43" s="10">
        <v>129.01666666666665</v>
      </c>
      <c r="F43" s="10">
        <v>122.5</v>
      </c>
      <c r="G43" s="10">
        <v>120.86666666666667</v>
      </c>
      <c r="J43" s="12"/>
      <c r="K43" s="10"/>
      <c r="L43" s="10"/>
      <c r="M43" s="10"/>
    </row>
    <row r="44" spans="1:13" x14ac:dyDescent="0.3">
      <c r="A44" t="s">
        <v>34</v>
      </c>
      <c r="B44">
        <v>2016</v>
      </c>
      <c r="C44" t="s">
        <v>36</v>
      </c>
      <c r="D44" s="12">
        <v>42430</v>
      </c>
      <c r="E44" s="10">
        <v>128.78333333333333</v>
      </c>
      <c r="F44" s="10">
        <v>122.9</v>
      </c>
      <c r="G44" s="10">
        <v>120.96666666666665</v>
      </c>
      <c r="J44" s="12"/>
      <c r="K44" s="10"/>
      <c r="L44" s="10"/>
      <c r="M44" s="10"/>
    </row>
    <row r="45" spans="1:13" x14ac:dyDescent="0.3">
      <c r="A45" t="s">
        <v>34</v>
      </c>
      <c r="B45">
        <v>2016</v>
      </c>
      <c r="C45" t="s">
        <v>37</v>
      </c>
      <c r="D45" s="12">
        <v>42461</v>
      </c>
      <c r="E45" s="10">
        <v>130.79166666666666</v>
      </c>
      <c r="F45" s="10">
        <v>123.2</v>
      </c>
      <c r="G45" s="10">
        <v>121.76666666666667</v>
      </c>
      <c r="J45" s="12"/>
      <c r="K45" s="10"/>
      <c r="L45" s="10"/>
      <c r="M45" s="10"/>
    </row>
    <row r="46" spans="1:13" x14ac:dyDescent="0.3">
      <c r="A46" t="s">
        <v>34</v>
      </c>
      <c r="B46">
        <v>2016</v>
      </c>
      <c r="C46" t="s">
        <v>38</v>
      </c>
      <c r="D46" s="12">
        <v>42491</v>
      </c>
      <c r="E46" s="10">
        <v>133.03333333333333</v>
      </c>
      <c r="F46" s="10">
        <v>123.7</v>
      </c>
      <c r="G46" s="10">
        <v>122.43333333333334</v>
      </c>
      <c r="J46" s="12"/>
      <c r="K46" s="10"/>
      <c r="L46" s="10"/>
      <c r="M46" s="10"/>
    </row>
    <row r="47" spans="1:13" x14ac:dyDescent="0.3">
      <c r="A47" t="s">
        <v>34</v>
      </c>
      <c r="B47">
        <v>2016</v>
      </c>
      <c r="C47" t="s">
        <v>39</v>
      </c>
      <c r="D47" s="12">
        <v>42522</v>
      </c>
      <c r="E47" s="10">
        <v>135.31666666666666</v>
      </c>
      <c r="F47" s="10">
        <v>124.1</v>
      </c>
      <c r="G47" s="10">
        <v>123.43333333333332</v>
      </c>
      <c r="J47" s="12"/>
      <c r="K47" s="10"/>
      <c r="L47" s="10"/>
      <c r="M47" s="10"/>
    </row>
    <row r="48" spans="1:13" x14ac:dyDescent="0.3">
      <c r="A48" t="s">
        <v>34</v>
      </c>
      <c r="B48">
        <v>2016</v>
      </c>
      <c r="C48" t="s">
        <v>40</v>
      </c>
      <c r="D48" s="12">
        <v>42552</v>
      </c>
      <c r="E48" s="10">
        <v>137.09166666666667</v>
      </c>
      <c r="F48" s="10">
        <v>124.5</v>
      </c>
      <c r="G48" s="10">
        <v>123.86666666666667</v>
      </c>
      <c r="J48" s="12"/>
      <c r="K48" s="10"/>
      <c r="L48" s="10"/>
      <c r="M48" s="10"/>
    </row>
    <row r="49" spans="1:13" x14ac:dyDescent="0.3">
      <c r="A49" t="s">
        <v>34</v>
      </c>
      <c r="B49">
        <v>2016</v>
      </c>
      <c r="C49" t="s">
        <v>41</v>
      </c>
      <c r="D49" s="12">
        <v>42583</v>
      </c>
      <c r="E49" s="10">
        <v>136.66666666666666</v>
      </c>
      <c r="F49" s="10">
        <v>124.8</v>
      </c>
      <c r="G49" s="10">
        <v>124.06666666666666</v>
      </c>
      <c r="J49" s="12"/>
      <c r="K49" s="10"/>
      <c r="L49" s="10"/>
      <c r="M49" s="10"/>
    </row>
    <row r="50" spans="1:13" x14ac:dyDescent="0.3">
      <c r="A50" t="s">
        <v>34</v>
      </c>
      <c r="B50">
        <v>2016</v>
      </c>
      <c r="C50" t="s">
        <v>42</v>
      </c>
      <c r="D50" s="12">
        <v>42614</v>
      </c>
      <c r="E50" s="10">
        <v>135.59166666666667</v>
      </c>
      <c r="F50" s="10">
        <v>125.4</v>
      </c>
      <c r="G50" s="10">
        <v>124.66666666666667</v>
      </c>
      <c r="J50" s="12"/>
      <c r="K50" s="10"/>
      <c r="L50" s="10"/>
      <c r="M50" s="10"/>
    </row>
    <row r="51" spans="1:13" x14ac:dyDescent="0.3">
      <c r="A51" t="s">
        <v>34</v>
      </c>
      <c r="B51">
        <v>2016</v>
      </c>
      <c r="C51" t="s">
        <v>43</v>
      </c>
      <c r="D51" s="12">
        <v>42644</v>
      </c>
      <c r="E51" s="10">
        <v>135.81666666666663</v>
      </c>
      <c r="F51" s="10">
        <v>126.1</v>
      </c>
      <c r="G51" s="10">
        <v>125.33333333333333</v>
      </c>
      <c r="J51" s="12"/>
      <c r="K51" s="10"/>
      <c r="L51" s="10"/>
      <c r="M51" s="10"/>
    </row>
    <row r="52" spans="1:13" x14ac:dyDescent="0.3">
      <c r="A52" t="s">
        <v>34</v>
      </c>
      <c r="B52">
        <v>2016</v>
      </c>
      <c r="C52" t="s">
        <v>45</v>
      </c>
      <c r="D52" s="12">
        <v>42675</v>
      </c>
      <c r="E52" s="10">
        <v>135.30833333333334</v>
      </c>
      <c r="F52" s="10">
        <v>126.4</v>
      </c>
      <c r="G52" s="10">
        <v>125.7</v>
      </c>
      <c r="J52" s="12"/>
      <c r="K52" s="10"/>
      <c r="L52" s="10"/>
      <c r="M52" s="10"/>
    </row>
    <row r="53" spans="1:13" x14ac:dyDescent="0.3">
      <c r="A53" t="s">
        <v>34</v>
      </c>
      <c r="B53">
        <v>2016</v>
      </c>
      <c r="C53" t="s">
        <v>46</v>
      </c>
      <c r="D53" s="12">
        <v>42705</v>
      </c>
      <c r="E53" s="10">
        <v>133.89166666666668</v>
      </c>
      <c r="F53" s="10">
        <v>126.9</v>
      </c>
      <c r="G53" s="10">
        <v>126.09999999999998</v>
      </c>
      <c r="J53" s="12"/>
      <c r="K53" s="10"/>
      <c r="L53" s="10"/>
      <c r="M53" s="10"/>
    </row>
    <row r="54" spans="1:13" x14ac:dyDescent="0.3">
      <c r="A54" t="s">
        <v>34</v>
      </c>
      <c r="B54">
        <v>2017</v>
      </c>
      <c r="C54" t="s">
        <v>31</v>
      </c>
      <c r="D54" s="12">
        <v>42736</v>
      </c>
      <c r="E54" s="10">
        <v>132.84999999999997</v>
      </c>
      <c r="F54" s="10">
        <v>127.1</v>
      </c>
      <c r="G54" s="10">
        <v>126.56666666666668</v>
      </c>
      <c r="J54" s="12"/>
      <c r="K54" s="10"/>
      <c r="L54" s="10"/>
      <c r="M54" s="10"/>
    </row>
    <row r="55" spans="1:13" x14ac:dyDescent="0.3">
      <c r="A55" t="s">
        <v>34</v>
      </c>
      <c r="B55">
        <v>2017</v>
      </c>
      <c r="C55" t="s">
        <v>35</v>
      </c>
      <c r="D55" s="12">
        <v>42767</v>
      </c>
      <c r="E55" s="10">
        <v>132.44166666666669</v>
      </c>
      <c r="F55" s="10">
        <v>127.4</v>
      </c>
      <c r="G55" s="10">
        <v>126.83333333333333</v>
      </c>
      <c r="J55" s="12"/>
      <c r="K55" s="10"/>
      <c r="L55" s="10"/>
      <c r="M55" s="10"/>
    </row>
    <row r="56" spans="1:13" x14ac:dyDescent="0.3">
      <c r="A56" t="s">
        <v>34</v>
      </c>
      <c r="B56">
        <v>2017</v>
      </c>
      <c r="C56" t="s">
        <v>36</v>
      </c>
      <c r="D56" s="12">
        <v>42795</v>
      </c>
      <c r="E56" s="10">
        <v>132.15</v>
      </c>
      <c r="F56" s="10">
        <v>127.8</v>
      </c>
      <c r="G56" s="10">
        <v>127.16666666666667</v>
      </c>
      <c r="J56" s="12"/>
      <c r="K56" s="10"/>
      <c r="L56" s="10"/>
      <c r="M56" s="10"/>
    </row>
    <row r="57" spans="1:13" x14ac:dyDescent="0.3">
      <c r="A57" t="s">
        <v>34</v>
      </c>
      <c r="B57">
        <v>2017</v>
      </c>
      <c r="C57" t="s">
        <v>37</v>
      </c>
      <c r="D57" s="12">
        <v>42826</v>
      </c>
      <c r="E57" s="10">
        <v>132.07500000000002</v>
      </c>
      <c r="F57" s="10">
        <v>128.1</v>
      </c>
      <c r="G57" s="10">
        <v>127.16666666666667</v>
      </c>
      <c r="J57" s="12"/>
      <c r="K57" s="10"/>
      <c r="L57" s="10"/>
      <c r="M57" s="10"/>
    </row>
    <row r="58" spans="1:13" x14ac:dyDescent="0.3">
      <c r="A58" t="s">
        <v>34</v>
      </c>
      <c r="B58">
        <v>2017</v>
      </c>
      <c r="C58" t="s">
        <v>38</v>
      </c>
      <c r="D58" s="12">
        <v>42856</v>
      </c>
      <c r="E58" s="10">
        <v>132.15833333333333</v>
      </c>
      <c r="F58" s="10">
        <v>128.4</v>
      </c>
      <c r="G58" s="10">
        <v>127.46666666666665</v>
      </c>
      <c r="J58" s="12"/>
      <c r="K58" s="10"/>
      <c r="L58" s="10"/>
      <c r="M58" s="10"/>
    </row>
    <row r="59" spans="1:13" x14ac:dyDescent="0.3">
      <c r="A59" t="s">
        <v>34</v>
      </c>
      <c r="B59">
        <v>2017</v>
      </c>
      <c r="C59" t="s">
        <v>39</v>
      </c>
      <c r="D59" s="12">
        <v>42887</v>
      </c>
      <c r="E59" s="10">
        <v>133.29166666666666</v>
      </c>
      <c r="F59" s="10">
        <v>128.5</v>
      </c>
      <c r="G59" s="10">
        <v>127.7</v>
      </c>
      <c r="J59" s="12"/>
      <c r="K59" s="10"/>
      <c r="L59" s="10"/>
      <c r="M59" s="10"/>
    </row>
    <row r="60" spans="1:13" x14ac:dyDescent="0.3">
      <c r="A60" t="s">
        <v>34</v>
      </c>
      <c r="B60">
        <v>2017</v>
      </c>
      <c r="C60" t="s">
        <v>40</v>
      </c>
      <c r="D60" s="12">
        <v>42917</v>
      </c>
      <c r="E60" s="10">
        <v>135.86666666666665</v>
      </c>
      <c r="F60" s="10">
        <v>129.4</v>
      </c>
      <c r="G60" s="10">
        <v>128.23333333333335</v>
      </c>
      <c r="J60" s="12"/>
      <c r="K60" s="10"/>
      <c r="L60" s="10"/>
      <c r="M60" s="10"/>
    </row>
    <row r="61" spans="1:13" x14ac:dyDescent="0.3">
      <c r="A61" t="s">
        <v>34</v>
      </c>
      <c r="B61">
        <v>2017</v>
      </c>
      <c r="C61" t="s">
        <v>41</v>
      </c>
      <c r="D61" s="12">
        <v>42948</v>
      </c>
      <c r="E61" s="10">
        <v>136.93333333333334</v>
      </c>
      <c r="F61" s="10">
        <v>130.19999999999999</v>
      </c>
      <c r="G61" s="10">
        <v>129.23333333333332</v>
      </c>
      <c r="J61" s="12"/>
      <c r="K61" s="10"/>
      <c r="L61" s="10"/>
      <c r="M61" s="10"/>
    </row>
    <row r="62" spans="1:13" x14ac:dyDescent="0.3">
      <c r="A62" t="s">
        <v>34</v>
      </c>
      <c r="B62">
        <v>2017</v>
      </c>
      <c r="C62" t="s">
        <v>42</v>
      </c>
      <c r="D62" s="12">
        <v>42979</v>
      </c>
      <c r="E62" s="10">
        <v>135.91666666666666</v>
      </c>
      <c r="F62" s="10">
        <v>130.6</v>
      </c>
      <c r="G62" s="10">
        <v>129.66666666666666</v>
      </c>
      <c r="J62" s="12"/>
      <c r="K62" s="10"/>
      <c r="L62" s="10"/>
      <c r="M62" s="10"/>
    </row>
    <row r="63" spans="1:13" x14ac:dyDescent="0.3">
      <c r="A63" t="s">
        <v>34</v>
      </c>
      <c r="B63">
        <v>2017</v>
      </c>
      <c r="C63" t="s">
        <v>43</v>
      </c>
      <c r="D63" s="12">
        <v>43009</v>
      </c>
      <c r="E63" s="10">
        <v>136.63333333333333</v>
      </c>
      <c r="F63" s="10">
        <v>131.30000000000001</v>
      </c>
      <c r="G63" s="10">
        <v>129.76666666666665</v>
      </c>
      <c r="J63" s="12"/>
      <c r="K63" s="10"/>
      <c r="L63" s="10"/>
      <c r="M63" s="10"/>
    </row>
    <row r="64" spans="1:13" x14ac:dyDescent="0.3">
      <c r="A64" t="s">
        <v>34</v>
      </c>
      <c r="B64">
        <v>2017</v>
      </c>
      <c r="C64" t="s">
        <v>45</v>
      </c>
      <c r="D64" s="12">
        <v>43040</v>
      </c>
      <c r="E64" s="10">
        <v>138.84166666666667</v>
      </c>
      <c r="F64" s="10">
        <v>132.6</v>
      </c>
      <c r="G64" s="10">
        <v>130.43333333333331</v>
      </c>
      <c r="J64" s="12"/>
      <c r="K64" s="10"/>
      <c r="L64" s="10"/>
      <c r="M64" s="10"/>
    </row>
    <row r="65" spans="1:13" x14ac:dyDescent="0.3">
      <c r="A65" t="s">
        <v>34</v>
      </c>
      <c r="B65">
        <v>2017</v>
      </c>
      <c r="C65" t="s">
        <v>46</v>
      </c>
      <c r="D65" s="12">
        <v>43070</v>
      </c>
      <c r="E65" s="10">
        <v>137.87499999999997</v>
      </c>
      <c r="F65" s="10">
        <v>133.1</v>
      </c>
      <c r="G65" s="10">
        <v>130.56666666666666</v>
      </c>
      <c r="J65" s="12"/>
      <c r="K65" s="10"/>
      <c r="L65" s="10"/>
      <c r="M65" s="10"/>
    </row>
    <row r="66" spans="1:13" x14ac:dyDescent="0.3">
      <c r="A66" t="s">
        <v>34</v>
      </c>
      <c r="B66">
        <v>2018</v>
      </c>
      <c r="C66" t="s">
        <v>31</v>
      </c>
      <c r="D66" s="12">
        <v>43101</v>
      </c>
      <c r="E66" s="10">
        <v>136.72499999999999</v>
      </c>
      <c r="F66" s="10">
        <v>133.30000000000001</v>
      </c>
      <c r="G66" s="10">
        <v>131.06666666666669</v>
      </c>
      <c r="J66" s="12"/>
      <c r="K66" s="10"/>
      <c r="L66" s="10"/>
      <c r="M66" s="10"/>
    </row>
    <row r="67" spans="1:13" x14ac:dyDescent="0.3">
      <c r="A67" t="s">
        <v>34</v>
      </c>
      <c r="B67">
        <v>2018</v>
      </c>
      <c r="C67" t="s">
        <v>35</v>
      </c>
      <c r="D67" s="12">
        <v>43132</v>
      </c>
      <c r="E67" s="10">
        <v>135.23333333333332</v>
      </c>
      <c r="F67" s="10">
        <v>133.80000000000001</v>
      </c>
      <c r="G67" s="10">
        <v>131.46666666666667</v>
      </c>
      <c r="J67" s="12"/>
      <c r="K67" s="10"/>
      <c r="L67" s="10"/>
      <c r="M67" s="10"/>
    </row>
    <row r="68" spans="1:13" x14ac:dyDescent="0.3">
      <c r="A68" t="s">
        <v>34</v>
      </c>
      <c r="B68">
        <v>2018</v>
      </c>
      <c r="C68" t="s">
        <v>36</v>
      </c>
      <c r="D68" s="12">
        <v>43160</v>
      </c>
      <c r="E68" s="10">
        <v>134.9</v>
      </c>
      <c r="F68" s="10">
        <v>134.30000000000001</v>
      </c>
      <c r="G68" s="10">
        <v>132.13333333333333</v>
      </c>
      <c r="J68" s="12"/>
      <c r="K68" s="10"/>
      <c r="L68" s="10"/>
      <c r="M68" s="10"/>
    </row>
    <row r="69" spans="1:13" x14ac:dyDescent="0.3">
      <c r="A69" t="s">
        <v>34</v>
      </c>
      <c r="B69">
        <v>2018</v>
      </c>
      <c r="C69" t="s">
        <v>37</v>
      </c>
      <c r="D69" s="12">
        <v>43191</v>
      </c>
      <c r="E69" s="10">
        <v>134.96666666666667</v>
      </c>
      <c r="F69" s="10">
        <v>135.19999999999999</v>
      </c>
      <c r="G69" s="10">
        <v>133.29999999999998</v>
      </c>
      <c r="J69" s="12"/>
      <c r="K69" s="10"/>
      <c r="L69" s="10"/>
      <c r="M69" s="10"/>
    </row>
    <row r="70" spans="1:13" x14ac:dyDescent="0.3">
      <c r="A70" t="s">
        <v>34</v>
      </c>
      <c r="B70">
        <v>2018</v>
      </c>
      <c r="C70" t="s">
        <v>38</v>
      </c>
      <c r="D70" s="12">
        <v>43221</v>
      </c>
      <c r="E70" s="10">
        <v>135.14166666666668</v>
      </c>
      <c r="F70" s="10">
        <v>136</v>
      </c>
      <c r="G70" s="10">
        <v>134.13333333333333</v>
      </c>
      <c r="J70" s="12"/>
      <c r="K70" s="10"/>
      <c r="L70" s="10"/>
      <c r="M70" s="10"/>
    </row>
    <row r="71" spans="1:13" x14ac:dyDescent="0.3">
      <c r="A71" t="s">
        <v>34</v>
      </c>
      <c r="B71">
        <v>2018</v>
      </c>
      <c r="C71" t="s">
        <v>39</v>
      </c>
      <c r="D71" s="12">
        <v>43252</v>
      </c>
      <c r="E71" s="10">
        <v>136.22499999999999</v>
      </c>
      <c r="F71" s="10">
        <v>136.19999999999999</v>
      </c>
      <c r="G71" s="10">
        <v>134.79999999999998</v>
      </c>
      <c r="J71" s="12"/>
      <c r="K71" s="10"/>
      <c r="L71" s="10"/>
      <c r="M71" s="10"/>
    </row>
    <row r="72" spans="1:13" x14ac:dyDescent="0.3">
      <c r="A72" t="s">
        <v>34</v>
      </c>
      <c r="B72">
        <v>2018</v>
      </c>
      <c r="C72" t="s">
        <v>40</v>
      </c>
      <c r="D72" s="12">
        <v>43282</v>
      </c>
      <c r="E72" s="10">
        <v>137.82499999999999</v>
      </c>
      <c r="F72" s="10">
        <v>137</v>
      </c>
      <c r="G72" s="10">
        <v>135.63333333333333</v>
      </c>
      <c r="J72" s="12"/>
      <c r="K72" s="10"/>
      <c r="L72" s="10"/>
      <c r="M72" s="10"/>
    </row>
    <row r="73" spans="1:13" x14ac:dyDescent="0.3">
      <c r="A73" t="s">
        <v>34</v>
      </c>
      <c r="B73">
        <v>2018</v>
      </c>
      <c r="C73" t="s">
        <v>41</v>
      </c>
      <c r="D73" s="12">
        <v>43313</v>
      </c>
      <c r="E73" s="10">
        <v>138.08333333333334</v>
      </c>
      <c r="F73" s="10">
        <v>137.69999999999999</v>
      </c>
      <c r="G73" s="10">
        <v>136.56666666666669</v>
      </c>
      <c r="J73" s="12"/>
      <c r="K73" s="10"/>
      <c r="L73" s="10"/>
      <c r="M73" s="10"/>
    </row>
    <row r="74" spans="1:13" x14ac:dyDescent="0.3">
      <c r="A74" t="s">
        <v>34</v>
      </c>
      <c r="B74">
        <v>2018</v>
      </c>
      <c r="C74" t="s">
        <v>42</v>
      </c>
      <c r="D74" s="12">
        <v>43344</v>
      </c>
      <c r="E74" s="10">
        <v>136.59166666666667</v>
      </c>
      <c r="F74" s="10">
        <v>138.4</v>
      </c>
      <c r="G74" s="10">
        <v>137.29999999999998</v>
      </c>
      <c r="J74" s="12"/>
      <c r="K74" s="10"/>
      <c r="L74" s="10"/>
      <c r="M74" s="10"/>
    </row>
    <row r="75" spans="1:13" x14ac:dyDescent="0.3">
      <c r="A75" t="s">
        <v>34</v>
      </c>
      <c r="B75">
        <v>2018</v>
      </c>
      <c r="C75" t="s">
        <v>43</v>
      </c>
      <c r="D75" s="12">
        <v>43374</v>
      </c>
      <c r="E75" s="10">
        <v>136.375</v>
      </c>
      <c r="F75" s="10">
        <v>142.1</v>
      </c>
      <c r="G75" s="10">
        <v>138.5</v>
      </c>
      <c r="J75" s="12"/>
      <c r="K75" s="10"/>
      <c r="L75" s="10"/>
      <c r="M75" s="10"/>
    </row>
    <row r="76" spans="1:13" x14ac:dyDescent="0.3">
      <c r="A76" t="s">
        <v>34</v>
      </c>
      <c r="B76">
        <v>2018</v>
      </c>
      <c r="C76" t="s">
        <v>45</v>
      </c>
      <c r="D76" s="12">
        <v>43405</v>
      </c>
      <c r="E76" s="10">
        <v>136.33333333333334</v>
      </c>
      <c r="F76" s="10">
        <v>142.1</v>
      </c>
      <c r="G76" s="10">
        <v>138.5</v>
      </c>
      <c r="J76" s="12"/>
      <c r="K76" s="10"/>
      <c r="L76" s="10"/>
      <c r="M76" s="10"/>
    </row>
    <row r="77" spans="1:13" x14ac:dyDescent="0.3">
      <c r="A77" t="s">
        <v>34</v>
      </c>
      <c r="B77">
        <v>2018</v>
      </c>
      <c r="C77" t="s">
        <v>46</v>
      </c>
      <c r="D77" s="12">
        <v>43435</v>
      </c>
      <c r="E77" s="10">
        <v>135.3833333333333</v>
      </c>
      <c r="F77" s="10">
        <v>144.9</v>
      </c>
      <c r="G77" s="10">
        <v>138.96666666666667</v>
      </c>
      <c r="J77" s="12"/>
      <c r="K77" s="10"/>
      <c r="L77" s="10"/>
      <c r="M77" s="10"/>
    </row>
    <row r="78" spans="1:13" x14ac:dyDescent="0.3">
      <c r="A78" t="s">
        <v>34</v>
      </c>
      <c r="B78">
        <v>2019</v>
      </c>
      <c r="C78" t="s">
        <v>31</v>
      </c>
      <c r="D78" s="12">
        <v>43466</v>
      </c>
      <c r="E78" s="10">
        <v>134.66666666666666</v>
      </c>
      <c r="F78" s="10">
        <v>145.1</v>
      </c>
      <c r="G78" s="10">
        <v>139.03333333333333</v>
      </c>
      <c r="J78" s="12"/>
      <c r="K78" s="10"/>
      <c r="L78" s="10"/>
      <c r="M78" s="10"/>
    </row>
    <row r="79" spans="1:13" x14ac:dyDescent="0.3">
      <c r="A79" t="s">
        <v>34</v>
      </c>
      <c r="B79">
        <v>2019</v>
      </c>
      <c r="C79" t="s">
        <v>35</v>
      </c>
      <c r="D79" s="12">
        <v>43497</v>
      </c>
      <c r="E79" s="10">
        <v>134.96666666666667</v>
      </c>
      <c r="F79" s="10">
        <v>145.6</v>
      </c>
      <c r="G79" s="10">
        <v>139.30000000000001</v>
      </c>
      <c r="J79" s="12"/>
      <c r="K79" s="10"/>
      <c r="L79" s="10"/>
      <c r="M79" s="10"/>
    </row>
    <row r="80" spans="1:13" x14ac:dyDescent="0.3">
      <c r="A80" t="s">
        <v>34</v>
      </c>
      <c r="B80">
        <v>2019</v>
      </c>
      <c r="C80" t="s">
        <v>36</v>
      </c>
      <c r="D80" s="12">
        <v>43525</v>
      </c>
      <c r="E80" s="10">
        <v>135.4</v>
      </c>
      <c r="F80" s="10">
        <v>146.19999999999999</v>
      </c>
      <c r="G80" s="10">
        <v>139.56666666666666</v>
      </c>
      <c r="J80" s="12"/>
      <c r="K80" s="10"/>
      <c r="L80" s="10"/>
      <c r="M80" s="10"/>
    </row>
    <row r="81" spans="1:13" x14ac:dyDescent="0.3">
      <c r="A81" t="s">
        <v>34</v>
      </c>
      <c r="B81">
        <v>2019</v>
      </c>
      <c r="C81" t="s">
        <v>38</v>
      </c>
      <c r="D81" s="12">
        <v>43586</v>
      </c>
      <c r="E81" s="10">
        <v>137.58333333333334</v>
      </c>
      <c r="F81" s="10">
        <v>146.9</v>
      </c>
      <c r="G81" s="10">
        <v>140.06666666666666</v>
      </c>
      <c r="J81" s="12"/>
      <c r="K81" s="10"/>
      <c r="L81" s="10"/>
      <c r="M81" s="10"/>
    </row>
    <row r="82" spans="1:13" x14ac:dyDescent="0.3">
      <c r="A82" t="s">
        <v>34</v>
      </c>
      <c r="B82">
        <v>2019</v>
      </c>
      <c r="C82" t="s">
        <v>39</v>
      </c>
      <c r="D82" s="12">
        <v>43617</v>
      </c>
      <c r="E82" s="10">
        <v>139.28333333333333</v>
      </c>
      <c r="F82" s="10">
        <v>147.4</v>
      </c>
      <c r="G82" s="10">
        <v>140.30000000000001</v>
      </c>
      <c r="J82" s="12"/>
      <c r="K82" s="10"/>
      <c r="L82" s="10"/>
      <c r="M82" s="10"/>
    </row>
    <row r="83" spans="1:13" x14ac:dyDescent="0.3">
      <c r="A83" t="s">
        <v>34</v>
      </c>
      <c r="B83">
        <v>2019</v>
      </c>
      <c r="C83" t="s">
        <v>40</v>
      </c>
      <c r="D83" s="12">
        <v>43647</v>
      </c>
      <c r="E83" s="10">
        <v>141.06666666666666</v>
      </c>
      <c r="F83" s="10">
        <v>147.9</v>
      </c>
      <c r="G83" s="10">
        <v>141.26666666666668</v>
      </c>
      <c r="J83" s="12"/>
      <c r="K83" s="10"/>
      <c r="L83" s="10"/>
      <c r="M83" s="10"/>
    </row>
    <row r="84" spans="1:13" x14ac:dyDescent="0.3">
      <c r="A84" t="s">
        <v>34</v>
      </c>
      <c r="B84">
        <v>2019</v>
      </c>
      <c r="C84" t="s">
        <v>41</v>
      </c>
      <c r="D84" s="12">
        <v>43678</v>
      </c>
      <c r="E84" s="10">
        <v>141.71666666666667</v>
      </c>
      <c r="F84" s="10">
        <v>148.5</v>
      </c>
      <c r="G84" s="10">
        <v>141.73333333333332</v>
      </c>
      <c r="J84" s="12"/>
      <c r="K84" s="10"/>
      <c r="L84" s="10"/>
      <c r="M84" s="10"/>
    </row>
    <row r="85" spans="1:13" x14ac:dyDescent="0.3">
      <c r="A85" t="s">
        <v>34</v>
      </c>
      <c r="B85">
        <v>2019</v>
      </c>
      <c r="C85" t="s">
        <v>42</v>
      </c>
      <c r="D85" s="12">
        <v>43709</v>
      </c>
      <c r="E85" s="10">
        <v>142.55833333333331</v>
      </c>
      <c r="F85" s="10">
        <v>149</v>
      </c>
      <c r="G85" s="10">
        <v>141.96666666666667</v>
      </c>
      <c r="J85" s="12"/>
      <c r="K85" s="10"/>
      <c r="L85" s="10"/>
      <c r="M85" s="10"/>
    </row>
    <row r="86" spans="1:13" x14ac:dyDescent="0.3">
      <c r="A86" t="s">
        <v>34</v>
      </c>
      <c r="B86">
        <v>2019</v>
      </c>
      <c r="C86" t="s">
        <v>43</v>
      </c>
      <c r="D86" s="12">
        <v>43739</v>
      </c>
      <c r="E86" s="10">
        <v>144.66666666666666</v>
      </c>
      <c r="F86" s="10">
        <v>149.4</v>
      </c>
      <c r="G86" s="10">
        <v>142.23333333333332</v>
      </c>
      <c r="J86" s="12"/>
      <c r="K86" s="10"/>
      <c r="L86" s="10"/>
      <c r="M86" s="10"/>
    </row>
    <row r="87" spans="1:13" x14ac:dyDescent="0.3">
      <c r="A87" t="s">
        <v>34</v>
      </c>
      <c r="B87">
        <v>2019</v>
      </c>
      <c r="C87" t="s">
        <v>45</v>
      </c>
      <c r="D87" s="12">
        <v>43770</v>
      </c>
      <c r="E87" s="10">
        <v>146.58333333333334</v>
      </c>
      <c r="F87" s="10">
        <v>149.9</v>
      </c>
      <c r="G87" s="10">
        <v>142.46666666666667</v>
      </c>
      <c r="J87" s="12"/>
      <c r="K87" s="10"/>
      <c r="L87" s="10"/>
      <c r="M87" s="10"/>
    </row>
    <row r="88" spans="1:13" x14ac:dyDescent="0.3">
      <c r="A88" t="s">
        <v>34</v>
      </c>
      <c r="B88">
        <v>2019</v>
      </c>
      <c r="C88" t="s">
        <v>46</v>
      </c>
      <c r="D88" s="12">
        <v>43800</v>
      </c>
      <c r="E88" s="10">
        <v>149.25833333333335</v>
      </c>
      <c r="F88" s="10">
        <v>150.4</v>
      </c>
      <c r="G88" s="10">
        <v>143.76666666666668</v>
      </c>
      <c r="J88" s="12"/>
      <c r="K88" s="10"/>
      <c r="L88" s="10"/>
      <c r="M88" s="10"/>
    </row>
    <row r="89" spans="1:13" x14ac:dyDescent="0.3">
      <c r="A89" t="s">
        <v>34</v>
      </c>
      <c r="B89">
        <v>2020</v>
      </c>
      <c r="C89" t="s">
        <v>31</v>
      </c>
      <c r="D89" s="12">
        <v>43831</v>
      </c>
      <c r="E89" s="10">
        <v>148.90833333333333</v>
      </c>
      <c r="F89" s="10">
        <v>151.19999999999999</v>
      </c>
      <c r="G89" s="10">
        <v>144.4</v>
      </c>
      <c r="J89" s="12"/>
      <c r="K89" s="10"/>
      <c r="L89" s="10"/>
      <c r="M89" s="10"/>
    </row>
    <row r="90" spans="1:13" x14ac:dyDescent="0.3">
      <c r="A90" t="s">
        <v>34</v>
      </c>
      <c r="B90">
        <v>2020</v>
      </c>
      <c r="C90" t="s">
        <v>35</v>
      </c>
      <c r="D90" s="12">
        <v>43862</v>
      </c>
      <c r="E90" s="10">
        <v>146.75833333333333</v>
      </c>
      <c r="F90" s="10">
        <v>151.69999999999999</v>
      </c>
      <c r="G90" s="10">
        <v>144.29999999999998</v>
      </c>
      <c r="J90" s="12"/>
      <c r="K90" s="10"/>
      <c r="L90" s="10"/>
      <c r="M90" s="10"/>
    </row>
    <row r="91" spans="1:13" x14ac:dyDescent="0.3">
      <c r="A91" t="s">
        <v>34</v>
      </c>
      <c r="B91">
        <v>2020</v>
      </c>
      <c r="C91" t="s">
        <v>36</v>
      </c>
      <c r="D91" s="12">
        <v>43891</v>
      </c>
      <c r="E91" s="10">
        <v>145.54166666666666</v>
      </c>
      <c r="F91" s="10">
        <v>152.30000000000001</v>
      </c>
      <c r="G91" s="10">
        <v>144.13333333333333</v>
      </c>
      <c r="J91" s="12"/>
      <c r="K91" s="10"/>
      <c r="L91" s="10"/>
      <c r="M91" s="10"/>
    </row>
    <row r="92" spans="1:13" x14ac:dyDescent="0.3">
      <c r="A92" t="s">
        <v>34</v>
      </c>
      <c r="B92">
        <v>2020</v>
      </c>
      <c r="C92" t="s">
        <v>37</v>
      </c>
      <c r="D92" s="12">
        <v>43922</v>
      </c>
      <c r="E92" s="10">
        <v>149.81979881115683</v>
      </c>
      <c r="F92" s="10">
        <v>150.69999999999999</v>
      </c>
      <c r="G92" s="10">
        <v>144.34599908550524</v>
      </c>
      <c r="J92" s="12"/>
      <c r="K92" s="10"/>
      <c r="L92" s="10"/>
      <c r="M92" s="10"/>
    </row>
    <row r="93" spans="1:13" x14ac:dyDescent="0.3">
      <c r="A93" t="s">
        <v>34</v>
      </c>
      <c r="B93">
        <v>2020</v>
      </c>
      <c r="C93" t="s">
        <v>38</v>
      </c>
      <c r="D93" s="12">
        <v>43952</v>
      </c>
      <c r="E93" s="10">
        <v>147.60410216436694</v>
      </c>
      <c r="F93" s="10">
        <v>150.69355281207132</v>
      </c>
      <c r="G93" s="10">
        <v>144.21728269616634</v>
      </c>
      <c r="J93" s="12"/>
      <c r="K93" s="10"/>
      <c r="L93" s="10"/>
      <c r="M93" s="10"/>
    </row>
    <row r="94" spans="1:13" x14ac:dyDescent="0.3">
      <c r="A94" t="s">
        <v>34</v>
      </c>
      <c r="B94">
        <v>2020</v>
      </c>
      <c r="C94" t="s">
        <v>39</v>
      </c>
      <c r="D94" s="12">
        <v>43983</v>
      </c>
      <c r="E94" s="10">
        <v>151.06666666666669</v>
      </c>
      <c r="F94" s="10">
        <v>154.4</v>
      </c>
      <c r="G94" s="10">
        <v>145.93333333333331</v>
      </c>
      <c r="J94" s="12"/>
      <c r="K94" s="10"/>
      <c r="L94" s="10"/>
      <c r="M94" s="10"/>
    </row>
    <row r="95" spans="1:13" x14ac:dyDescent="0.3">
      <c r="A95" t="s">
        <v>34</v>
      </c>
      <c r="B95">
        <v>2020</v>
      </c>
      <c r="C95" t="s">
        <v>40</v>
      </c>
      <c r="D95" s="12">
        <v>44013</v>
      </c>
      <c r="E95" s="10">
        <v>151.06666666666669</v>
      </c>
      <c r="F95" s="10">
        <v>154.4</v>
      </c>
      <c r="G95" s="10">
        <v>145.93333333333331</v>
      </c>
      <c r="J95" s="12"/>
      <c r="K95" s="10"/>
      <c r="L95" s="10"/>
      <c r="M95" s="10"/>
    </row>
    <row r="96" spans="1:13" x14ac:dyDescent="0.3">
      <c r="A96" t="s">
        <v>34</v>
      </c>
      <c r="B96">
        <v>2020</v>
      </c>
      <c r="C96" t="s">
        <v>41</v>
      </c>
      <c r="D96" s="12">
        <v>44044</v>
      </c>
      <c r="E96" s="10">
        <v>153.18333333333331</v>
      </c>
      <c r="F96" s="10">
        <v>155</v>
      </c>
      <c r="G96" s="10">
        <v>148.46666666666667</v>
      </c>
      <c r="J96" s="12"/>
      <c r="K96" s="10"/>
      <c r="L96" s="10"/>
      <c r="M96" s="10"/>
    </row>
    <row r="97" spans="1:13" x14ac:dyDescent="0.3">
      <c r="A97" t="s">
        <v>34</v>
      </c>
      <c r="B97">
        <v>2020</v>
      </c>
      <c r="C97" t="s">
        <v>42</v>
      </c>
      <c r="D97" s="12">
        <v>44075</v>
      </c>
      <c r="E97" s="10">
        <v>154.08333333333334</v>
      </c>
      <c r="F97" s="10">
        <v>155.6</v>
      </c>
      <c r="G97" s="10">
        <v>148.6</v>
      </c>
      <c r="J97" s="12"/>
      <c r="K97" s="10"/>
      <c r="L97" s="10"/>
      <c r="M97" s="10"/>
    </row>
    <row r="98" spans="1:13" x14ac:dyDescent="0.3">
      <c r="A98" t="s">
        <v>34</v>
      </c>
      <c r="B98">
        <v>2020</v>
      </c>
      <c r="C98" t="s">
        <v>43</v>
      </c>
      <c r="D98" s="12">
        <v>44105</v>
      </c>
      <c r="E98" s="10">
        <v>157.26666666666668</v>
      </c>
      <c r="F98" s="10">
        <v>156.30000000000001</v>
      </c>
      <c r="G98" s="10">
        <v>149.26666666666668</v>
      </c>
      <c r="J98" s="12"/>
      <c r="K98" s="10"/>
      <c r="L98" s="10"/>
      <c r="M98" s="10"/>
    </row>
    <row r="99" spans="1:13" x14ac:dyDescent="0.3">
      <c r="A99" t="s">
        <v>34</v>
      </c>
      <c r="B99">
        <v>2020</v>
      </c>
      <c r="C99" t="s">
        <v>45</v>
      </c>
      <c r="D99" s="12">
        <v>44136</v>
      </c>
      <c r="E99" s="10">
        <v>160.90833333333333</v>
      </c>
      <c r="F99" s="10">
        <v>157.19999999999999</v>
      </c>
      <c r="G99" s="10">
        <v>149.4</v>
      </c>
      <c r="J99" s="12"/>
      <c r="K99" s="10"/>
      <c r="L99" s="10"/>
      <c r="M99" s="10"/>
    </row>
    <row r="100" spans="1:13" x14ac:dyDescent="0.3">
      <c r="A100" t="s">
        <v>34</v>
      </c>
      <c r="B100">
        <v>2020</v>
      </c>
      <c r="C100" t="s">
        <v>46</v>
      </c>
      <c r="D100" s="12">
        <v>44166</v>
      </c>
      <c r="E100" s="10">
        <v>161.97499999999999</v>
      </c>
      <c r="F100" s="10">
        <v>158.30000000000001</v>
      </c>
      <c r="G100" s="10">
        <v>149.93333333333334</v>
      </c>
      <c r="J100" s="12"/>
      <c r="K100" s="10"/>
      <c r="L100" s="10"/>
      <c r="M100" s="10"/>
    </row>
    <row r="101" spans="1:13" x14ac:dyDescent="0.3">
      <c r="A101" t="s">
        <v>34</v>
      </c>
      <c r="B101">
        <v>2021</v>
      </c>
      <c r="C101" t="s">
        <v>31</v>
      </c>
      <c r="D101" s="12">
        <v>44197</v>
      </c>
      <c r="E101" s="10">
        <v>159.62499999999997</v>
      </c>
      <c r="F101" s="10">
        <v>159.30000000000001</v>
      </c>
      <c r="G101" s="10">
        <v>150.36666666666667</v>
      </c>
      <c r="J101" s="12"/>
      <c r="K101" s="10"/>
      <c r="L101" s="10"/>
      <c r="M101" s="10"/>
    </row>
    <row r="102" spans="1:13" x14ac:dyDescent="0.3">
      <c r="A102" t="s">
        <v>34</v>
      </c>
      <c r="B102">
        <v>2021</v>
      </c>
      <c r="C102" t="s">
        <v>35</v>
      </c>
      <c r="D102" s="12">
        <v>44228</v>
      </c>
      <c r="E102" s="10">
        <v>156.86666666666667</v>
      </c>
      <c r="F102" s="10">
        <v>161.30000000000001</v>
      </c>
      <c r="G102" s="10">
        <v>151.83333333333334</v>
      </c>
      <c r="J102" s="12"/>
      <c r="K102" s="10"/>
      <c r="L102" s="10"/>
      <c r="M102" s="10"/>
    </row>
    <row r="103" spans="1:13" x14ac:dyDescent="0.3">
      <c r="A103" t="s">
        <v>34</v>
      </c>
      <c r="B103">
        <v>2021</v>
      </c>
      <c r="C103" t="s">
        <v>36</v>
      </c>
      <c r="D103" s="12">
        <v>44256</v>
      </c>
      <c r="E103" s="10">
        <v>156.89166666666665</v>
      </c>
      <c r="F103" s="10">
        <v>161.69999999999999</v>
      </c>
      <c r="G103" s="10">
        <v>152.53333333333333</v>
      </c>
      <c r="J103" s="12"/>
      <c r="K103" s="10"/>
      <c r="L103" s="10"/>
      <c r="M103" s="10"/>
    </row>
    <row r="104" spans="1:13" x14ac:dyDescent="0.3">
      <c r="A104" t="s">
        <v>34</v>
      </c>
      <c r="B104">
        <v>2021</v>
      </c>
      <c r="C104" t="s">
        <v>37</v>
      </c>
      <c r="D104" s="12">
        <v>44287</v>
      </c>
      <c r="E104" s="10">
        <v>158.84166666666667</v>
      </c>
      <c r="F104" s="10">
        <v>162.30000000000001</v>
      </c>
      <c r="G104" s="10">
        <v>152.9</v>
      </c>
      <c r="J104" s="12"/>
      <c r="K104" s="10"/>
      <c r="L104" s="10"/>
      <c r="M104" s="10"/>
    </row>
    <row r="105" spans="1:13" x14ac:dyDescent="0.3">
      <c r="A105" t="s">
        <v>34</v>
      </c>
      <c r="B105">
        <v>2021</v>
      </c>
      <c r="C105" t="s">
        <v>38</v>
      </c>
      <c r="D105" s="12">
        <v>44317</v>
      </c>
      <c r="E105" s="10">
        <v>162.08333333333334</v>
      </c>
      <c r="F105" s="10">
        <v>165.8</v>
      </c>
      <c r="G105" s="10">
        <v>154.93333333333334</v>
      </c>
      <c r="J105" s="12"/>
      <c r="K105" s="10"/>
      <c r="L105" s="10"/>
      <c r="M105" s="10"/>
    </row>
    <row r="106" spans="1:13" x14ac:dyDescent="0.3">
      <c r="A106" t="s">
        <v>34</v>
      </c>
      <c r="B106">
        <v>2021</v>
      </c>
      <c r="C106" t="s">
        <v>39</v>
      </c>
      <c r="D106" s="12">
        <v>44348</v>
      </c>
      <c r="E106" s="10">
        <v>164.27500000000001</v>
      </c>
      <c r="F106" s="10">
        <v>166.3</v>
      </c>
      <c r="G106" s="10">
        <v>155.73333333333332</v>
      </c>
      <c r="J106" s="12"/>
      <c r="K106" s="10"/>
      <c r="L106" s="10"/>
      <c r="M106" s="10"/>
    </row>
    <row r="107" spans="1:13" x14ac:dyDescent="0.3">
      <c r="A107" t="s">
        <v>34</v>
      </c>
      <c r="B107">
        <v>2021</v>
      </c>
      <c r="C107" t="s">
        <v>40</v>
      </c>
      <c r="D107" s="12">
        <v>44378</v>
      </c>
      <c r="E107" s="10">
        <v>165.25000000000003</v>
      </c>
      <c r="F107" s="10">
        <v>167</v>
      </c>
      <c r="G107" s="10">
        <v>157.36666666666665</v>
      </c>
      <c r="J107" s="12"/>
      <c r="K107" s="10"/>
      <c r="L107" s="10"/>
      <c r="M107" s="10"/>
    </row>
    <row r="108" spans="1:13" x14ac:dyDescent="0.3">
      <c r="A108" t="s">
        <v>34</v>
      </c>
      <c r="B108">
        <v>2021</v>
      </c>
      <c r="C108" t="s">
        <v>41</v>
      </c>
      <c r="D108" s="12">
        <v>44409</v>
      </c>
      <c r="E108" s="10">
        <v>164.83333333333334</v>
      </c>
      <c r="F108" s="10">
        <v>168.4</v>
      </c>
      <c r="G108" s="10">
        <v>158.43333333333334</v>
      </c>
      <c r="J108" s="12"/>
      <c r="K108" s="10"/>
      <c r="L108" s="10"/>
      <c r="M108" s="10"/>
    </row>
    <row r="109" spans="1:13" x14ac:dyDescent="0.3">
      <c r="A109" t="s">
        <v>34</v>
      </c>
      <c r="B109">
        <v>2021</v>
      </c>
      <c r="C109" t="s">
        <v>42</v>
      </c>
      <c r="D109" s="12">
        <v>44440</v>
      </c>
      <c r="E109" s="10">
        <v>164.83333333333334</v>
      </c>
      <c r="F109" s="10">
        <v>168.4</v>
      </c>
      <c r="G109" s="10">
        <v>158.4</v>
      </c>
      <c r="J109" s="12"/>
      <c r="K109" s="10"/>
      <c r="L109" s="10"/>
      <c r="M109" s="10"/>
    </row>
    <row r="110" spans="1:13" x14ac:dyDescent="0.3">
      <c r="A110" t="s">
        <v>34</v>
      </c>
      <c r="B110">
        <v>2021</v>
      </c>
      <c r="C110" t="s">
        <v>43</v>
      </c>
      <c r="D110" s="12">
        <v>44470</v>
      </c>
      <c r="E110" s="10">
        <v>167.31666666666669</v>
      </c>
      <c r="F110" s="10">
        <v>169.1</v>
      </c>
      <c r="G110" s="10">
        <v>159.33333333333334</v>
      </c>
      <c r="J110" s="12"/>
      <c r="K110" s="10"/>
      <c r="L110" s="10"/>
      <c r="M110" s="10"/>
    </row>
    <row r="111" spans="1:13" x14ac:dyDescent="0.3">
      <c r="A111" t="s">
        <v>34</v>
      </c>
      <c r="B111">
        <v>2021</v>
      </c>
      <c r="C111" t="s">
        <v>45</v>
      </c>
      <c r="D111" s="12">
        <v>44501</v>
      </c>
      <c r="E111" s="10">
        <v>168.7</v>
      </c>
      <c r="F111" s="10">
        <v>169.9</v>
      </c>
      <c r="G111" s="10">
        <v>159.46666666666667</v>
      </c>
      <c r="J111" s="12"/>
      <c r="K111" s="10"/>
      <c r="L111" s="10"/>
      <c r="M111" s="10"/>
    </row>
    <row r="112" spans="1:13" x14ac:dyDescent="0.3">
      <c r="A112" t="s">
        <v>34</v>
      </c>
      <c r="B112">
        <v>2021</v>
      </c>
      <c r="C112" t="s">
        <v>46</v>
      </c>
      <c r="D112" s="12">
        <v>44531</v>
      </c>
      <c r="E112" s="10">
        <v>167.72499999999999</v>
      </c>
      <c r="F112" s="10">
        <v>170.6</v>
      </c>
      <c r="G112" s="10">
        <v>160.1</v>
      </c>
      <c r="J112" s="12"/>
      <c r="K112" s="10"/>
      <c r="L112" s="10"/>
      <c r="M112" s="10"/>
    </row>
    <row r="113" spans="1:13" x14ac:dyDescent="0.3">
      <c r="A113" t="s">
        <v>34</v>
      </c>
      <c r="B113">
        <v>2022</v>
      </c>
      <c r="C113" t="s">
        <v>31</v>
      </c>
      <c r="D113" s="12">
        <v>44562</v>
      </c>
      <c r="E113" s="10">
        <v>166.48333333333332</v>
      </c>
      <c r="F113" s="10">
        <v>171.4</v>
      </c>
      <c r="G113" s="10">
        <v>160.76666666666665</v>
      </c>
      <c r="J113" s="12"/>
      <c r="K113" s="10"/>
      <c r="L113" s="10"/>
      <c r="M113" s="10"/>
    </row>
    <row r="114" spans="1:13" x14ac:dyDescent="0.3">
      <c r="A114" t="s">
        <v>34</v>
      </c>
      <c r="B114">
        <v>2022</v>
      </c>
      <c r="C114" t="s">
        <v>35</v>
      </c>
      <c r="D114" s="12">
        <v>44593</v>
      </c>
      <c r="E114" s="10">
        <v>166.25000000000003</v>
      </c>
      <c r="F114" s="10">
        <v>172.2</v>
      </c>
      <c r="G114" s="10">
        <v>161.36666666666667</v>
      </c>
      <c r="J114" s="12"/>
      <c r="K114" s="10"/>
      <c r="L114" s="10"/>
      <c r="M114" s="10"/>
    </row>
    <row r="115" spans="1:13" x14ac:dyDescent="0.3">
      <c r="A115" t="s">
        <v>34</v>
      </c>
      <c r="B115">
        <v>2022</v>
      </c>
      <c r="C115" t="s">
        <v>36</v>
      </c>
      <c r="D115" s="12">
        <v>44621</v>
      </c>
      <c r="E115" s="10">
        <v>167.98333333333335</v>
      </c>
      <c r="F115" s="10">
        <v>173</v>
      </c>
      <c r="G115" s="10">
        <v>162.23333333333332</v>
      </c>
      <c r="J115" s="12"/>
      <c r="K115" s="10"/>
      <c r="L115" s="10"/>
      <c r="M115" s="10"/>
    </row>
    <row r="116" spans="1:13" x14ac:dyDescent="0.3">
      <c r="A116" t="s">
        <v>34</v>
      </c>
      <c r="B116">
        <v>2022</v>
      </c>
      <c r="C116" t="s">
        <v>37</v>
      </c>
      <c r="D116" s="12">
        <v>44652</v>
      </c>
      <c r="E116" s="10">
        <v>170.29166666666669</v>
      </c>
      <c r="F116" s="10">
        <v>174</v>
      </c>
      <c r="G116" s="10">
        <v>164.5</v>
      </c>
      <c r="J116" s="12"/>
      <c r="K116" s="10"/>
      <c r="L116" s="10"/>
      <c r="M116" s="10"/>
    </row>
    <row r="117" spans="1:13" x14ac:dyDescent="0.3">
      <c r="A117" t="s">
        <v>34</v>
      </c>
      <c r="B117">
        <v>2022</v>
      </c>
      <c r="C117" t="s">
        <v>38</v>
      </c>
      <c r="D117" s="12">
        <v>44682</v>
      </c>
      <c r="E117" s="10">
        <v>172.13333333333335</v>
      </c>
      <c r="F117" s="10">
        <v>174.8</v>
      </c>
      <c r="G117" s="10">
        <v>165.36666666666665</v>
      </c>
      <c r="J117" s="12"/>
      <c r="K117" s="10"/>
      <c r="L117" s="10"/>
      <c r="M117" s="10"/>
    </row>
    <row r="118" spans="1:13" x14ac:dyDescent="0.3">
      <c r="A118" t="s">
        <v>34</v>
      </c>
      <c r="B118">
        <v>2022</v>
      </c>
      <c r="C118" t="s">
        <v>39</v>
      </c>
      <c r="D118" s="12">
        <v>44713</v>
      </c>
      <c r="E118" s="10">
        <v>173.91666666666666</v>
      </c>
      <c r="F118" s="10">
        <v>175.4</v>
      </c>
      <c r="G118" s="10">
        <v>165.5</v>
      </c>
      <c r="J118" s="12"/>
      <c r="K118" s="10"/>
      <c r="L118" s="10"/>
      <c r="M118" s="10"/>
    </row>
    <row r="119" spans="1:13" x14ac:dyDescent="0.3">
      <c r="A119" t="s">
        <v>34</v>
      </c>
      <c r="B119">
        <v>2022</v>
      </c>
      <c r="C119" t="s">
        <v>40</v>
      </c>
      <c r="D119" s="12">
        <v>44743</v>
      </c>
      <c r="E119" s="10">
        <v>174.27500000000001</v>
      </c>
      <c r="F119" s="10">
        <v>176.1</v>
      </c>
      <c r="G119" s="10">
        <v>166.79999999999998</v>
      </c>
      <c r="J119" s="12"/>
      <c r="K119" s="10"/>
      <c r="L119" s="10"/>
      <c r="M119" s="10"/>
    </row>
    <row r="120" spans="1:13" x14ac:dyDescent="0.3">
      <c r="A120" t="s">
        <v>34</v>
      </c>
      <c r="B120">
        <v>2022</v>
      </c>
      <c r="C120" t="s">
        <v>41</v>
      </c>
      <c r="D120" s="12">
        <v>44774</v>
      </c>
      <c r="E120" s="10">
        <v>174.40833333333333</v>
      </c>
      <c r="F120" s="10">
        <v>176.8</v>
      </c>
      <c r="G120" s="10">
        <v>167.56666666666669</v>
      </c>
      <c r="J120" s="12"/>
      <c r="K120" s="10"/>
      <c r="L120" s="10"/>
      <c r="M120" s="10"/>
    </row>
    <row r="121" spans="1:13" x14ac:dyDescent="0.3">
      <c r="A121" t="s">
        <v>34</v>
      </c>
      <c r="B121">
        <v>2022</v>
      </c>
      <c r="C121" t="s">
        <v>42</v>
      </c>
      <c r="D121" s="12">
        <v>44805</v>
      </c>
      <c r="E121" s="10">
        <v>175.25833333333333</v>
      </c>
      <c r="F121" s="10">
        <v>177.8</v>
      </c>
      <c r="G121" s="10">
        <v>168.29999999999998</v>
      </c>
      <c r="J121" s="12"/>
      <c r="K121" s="10"/>
      <c r="L121" s="10"/>
      <c r="M121" s="10"/>
    </row>
    <row r="122" spans="1:13" x14ac:dyDescent="0.3">
      <c r="A122" t="s">
        <v>34</v>
      </c>
      <c r="B122">
        <v>2022</v>
      </c>
      <c r="C122" t="s">
        <v>43</v>
      </c>
      <c r="D122" s="12">
        <v>44835</v>
      </c>
      <c r="E122" s="10">
        <v>176.47500000000002</v>
      </c>
      <c r="F122" s="10">
        <v>178.7</v>
      </c>
      <c r="G122" s="10">
        <v>168.9</v>
      </c>
      <c r="J122" s="12"/>
      <c r="K122" s="10"/>
      <c r="L122" s="10"/>
      <c r="M122" s="10"/>
    </row>
    <row r="123" spans="1:13" x14ac:dyDescent="0.3">
      <c r="A123" t="s">
        <v>34</v>
      </c>
      <c r="B123">
        <v>2022</v>
      </c>
      <c r="C123" t="s">
        <v>45</v>
      </c>
      <c r="D123" s="12">
        <v>44866</v>
      </c>
      <c r="E123" s="10">
        <v>176.54166666666666</v>
      </c>
      <c r="F123" s="10">
        <v>179.8</v>
      </c>
      <c r="G123" s="10">
        <v>169.36666666666667</v>
      </c>
      <c r="J123" s="12"/>
      <c r="K123" s="10"/>
      <c r="L123" s="10"/>
      <c r="M123" s="10"/>
    </row>
    <row r="124" spans="1:13" x14ac:dyDescent="0.3">
      <c r="A124" t="s">
        <v>34</v>
      </c>
      <c r="B124">
        <v>2022</v>
      </c>
      <c r="C124" t="s">
        <v>46</v>
      </c>
      <c r="D124" s="12">
        <v>44896</v>
      </c>
      <c r="E124" s="10">
        <v>175.625</v>
      </c>
      <c r="F124" s="10">
        <v>181.1</v>
      </c>
      <c r="G124" s="10">
        <v>169.86666666666667</v>
      </c>
      <c r="J124" s="12"/>
      <c r="K124" s="10"/>
      <c r="L124" s="10"/>
      <c r="M124" s="10"/>
    </row>
    <row r="125" spans="1:13" x14ac:dyDescent="0.3">
      <c r="A125" t="s">
        <v>34</v>
      </c>
      <c r="B125">
        <v>2023</v>
      </c>
      <c r="C125" t="s">
        <v>31</v>
      </c>
      <c r="D125" s="12">
        <v>44927</v>
      </c>
      <c r="E125" s="10">
        <v>176.33333333333334</v>
      </c>
      <c r="F125" s="10">
        <v>182.3</v>
      </c>
      <c r="G125" s="10">
        <v>170.26666666666665</v>
      </c>
      <c r="J125" s="12"/>
      <c r="K125" s="10"/>
      <c r="L125" s="10"/>
      <c r="M125" s="10"/>
    </row>
    <row r="126" spans="1:13" x14ac:dyDescent="0.3">
      <c r="A126" t="s">
        <v>34</v>
      </c>
      <c r="B126">
        <v>2023</v>
      </c>
      <c r="C126" t="s">
        <v>35</v>
      </c>
      <c r="D126" s="12">
        <v>44958</v>
      </c>
      <c r="E126" s="10">
        <v>175.17499999999998</v>
      </c>
      <c r="F126" s="10">
        <v>184.4</v>
      </c>
      <c r="G126" s="10">
        <v>171.13333333333333</v>
      </c>
      <c r="J126" s="12"/>
      <c r="K126" s="10"/>
      <c r="L126" s="10"/>
      <c r="M126" s="10"/>
    </row>
    <row r="127" spans="1:13" x14ac:dyDescent="0.3">
      <c r="A127" t="s">
        <v>34</v>
      </c>
      <c r="B127">
        <v>2023</v>
      </c>
      <c r="C127" t="s">
        <v>36</v>
      </c>
      <c r="D127" s="12">
        <v>44986</v>
      </c>
      <c r="E127" s="10">
        <v>175.18333333333331</v>
      </c>
      <c r="F127" s="10">
        <v>184.4</v>
      </c>
      <c r="G127" s="10">
        <v>171.13333333333333</v>
      </c>
      <c r="J127" s="12"/>
      <c r="K127" s="10"/>
      <c r="L127" s="10"/>
      <c r="M127" s="10"/>
    </row>
    <row r="128" spans="1:13" x14ac:dyDescent="0.3">
      <c r="A128" t="s">
        <v>34</v>
      </c>
      <c r="B128">
        <v>2023</v>
      </c>
      <c r="C128" t="s">
        <v>37</v>
      </c>
      <c r="D128" s="12">
        <v>45017</v>
      </c>
      <c r="E128" s="10">
        <v>175.97500000000002</v>
      </c>
      <c r="F128" s="10">
        <v>185</v>
      </c>
      <c r="G128" s="10">
        <v>171.83333333333334</v>
      </c>
      <c r="J128" s="12"/>
      <c r="K128" s="10"/>
      <c r="L128" s="10"/>
      <c r="M128" s="10"/>
    </row>
    <row r="129" spans="1:13" x14ac:dyDescent="0.3">
      <c r="A129" t="s">
        <v>34</v>
      </c>
      <c r="B129">
        <v>2023</v>
      </c>
      <c r="C129" t="s">
        <v>38</v>
      </c>
      <c r="D129" s="12">
        <v>45047</v>
      </c>
      <c r="E129" s="10">
        <v>177.31666666666669</v>
      </c>
      <c r="F129" s="10">
        <v>185.7</v>
      </c>
      <c r="G129" s="10">
        <v>172.36666666666665</v>
      </c>
      <c r="J129" s="12"/>
      <c r="K129" s="10"/>
      <c r="L129" s="10"/>
      <c r="M129" s="10"/>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DB38-820A-4CB7-8047-348DB1D5765D}">
  <sheetPr codeName="Sheet6">
    <tabColor theme="3" tint="0.89999084444715716"/>
  </sheetPr>
  <dimension ref="A1:CG97"/>
  <sheetViews>
    <sheetView topLeftCell="A2" zoomScale="36" zoomScaleNormal="58" workbookViewId="0">
      <selection activeCell="X68" sqref="X68"/>
    </sheetView>
  </sheetViews>
  <sheetFormatPr defaultRowHeight="14.4" x14ac:dyDescent="0.3"/>
  <cols>
    <col min="1" max="1" width="38.33203125" customWidth="1"/>
    <col min="2" max="2" width="11.109375" customWidth="1"/>
    <col min="3" max="3" width="10.109375" customWidth="1"/>
    <col min="4" max="4" width="13" bestFit="1" customWidth="1"/>
    <col min="5" max="5" width="11.77734375" customWidth="1"/>
    <col min="6" max="6" width="11" customWidth="1"/>
    <col min="7" max="7" width="10.44140625" customWidth="1"/>
    <col min="9" max="9" width="11.109375" customWidth="1"/>
    <col min="10" max="11" width="10.44140625" customWidth="1"/>
    <col min="12" max="12" width="10.109375" customWidth="1"/>
    <col min="13" max="13" width="10.6640625" customWidth="1"/>
    <col min="14" max="14" width="10.109375" customWidth="1"/>
    <col min="15" max="15" width="10.77734375" customWidth="1"/>
    <col min="16" max="16" width="11" customWidth="1"/>
    <col min="17" max="18" width="10.33203125" customWidth="1"/>
    <col min="19" max="19" width="10.109375" customWidth="1"/>
    <col min="21" max="21" width="10.33203125" customWidth="1"/>
    <col min="22" max="22" width="10.77734375" customWidth="1"/>
    <col min="23" max="23" width="10.6640625" customWidth="1"/>
    <col min="24" max="24" width="11.109375" customWidth="1"/>
    <col min="25" max="25" width="10.109375" customWidth="1"/>
    <col min="26" max="26" width="13" bestFit="1" customWidth="1"/>
    <col min="27" max="27" width="10.109375" customWidth="1"/>
    <col min="28" max="28" width="12.44140625" bestFit="1" customWidth="1"/>
    <col min="29" max="29" width="12" customWidth="1"/>
    <col min="30" max="30" width="10.6640625" customWidth="1"/>
    <col min="31" max="31" width="18.33203125" bestFit="1" customWidth="1"/>
  </cols>
  <sheetData>
    <row r="1" spans="1:85" ht="23.4" x14ac:dyDescent="0.45">
      <c r="A1" s="26" t="s">
        <v>93</v>
      </c>
      <c r="B1" s="27" t="s">
        <v>76</v>
      </c>
      <c r="C1" s="20"/>
    </row>
    <row r="2" spans="1:85" ht="23.4" x14ac:dyDescent="0.45">
      <c r="A2" s="20"/>
      <c r="B2" s="30" t="s">
        <v>61</v>
      </c>
      <c r="C2" s="20"/>
    </row>
    <row r="3" spans="1:85" ht="22.8" x14ac:dyDescent="0.3">
      <c r="A3" s="48" t="s">
        <v>94</v>
      </c>
    </row>
    <row r="4" spans="1:85" ht="22.8" x14ac:dyDescent="0.3">
      <c r="A4" s="48"/>
    </row>
    <row r="5" spans="1:85" x14ac:dyDescent="0.3">
      <c r="A5" s="2" t="s">
        <v>119</v>
      </c>
    </row>
    <row r="6" spans="1:85" x14ac:dyDescent="0.3">
      <c r="A6" s="36"/>
      <c r="B6" s="36"/>
      <c r="C6" s="36"/>
      <c r="D6" s="45"/>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2"/>
      <c r="AH6" s="2"/>
      <c r="AI6" s="2"/>
      <c r="AJ6" s="2"/>
      <c r="AK6" s="2"/>
      <c r="AL6" s="2"/>
      <c r="AM6" s="2"/>
      <c r="AN6" s="2"/>
      <c r="AO6" s="2"/>
      <c r="AP6" s="2"/>
      <c r="AQ6" s="2"/>
      <c r="AR6" s="2"/>
      <c r="AS6" s="2"/>
      <c r="AT6" s="2"/>
      <c r="AU6" s="2"/>
      <c r="AV6" s="2"/>
      <c r="AW6" s="2"/>
      <c r="AX6" s="2"/>
      <c r="AY6" s="2"/>
      <c r="AZ6" s="2"/>
      <c r="BA6" s="2"/>
      <c r="BB6" s="2"/>
      <c r="BC6" s="2"/>
      <c r="BD6" s="2"/>
      <c r="BG6" s="2"/>
      <c r="BH6" s="2"/>
      <c r="BI6" s="2"/>
      <c r="BJ6" s="2"/>
      <c r="BK6" s="2"/>
      <c r="BL6" s="2"/>
      <c r="BM6" s="2"/>
      <c r="BN6" s="2"/>
      <c r="BO6" s="2"/>
      <c r="BP6" s="2"/>
      <c r="BQ6" s="2"/>
      <c r="BR6" s="2"/>
      <c r="BS6" s="2"/>
      <c r="BT6" s="2"/>
      <c r="BU6" s="2"/>
      <c r="BV6" s="2"/>
      <c r="BW6" s="2"/>
      <c r="BX6" s="2"/>
      <c r="BY6" s="2"/>
      <c r="BZ6" s="2"/>
      <c r="CA6" s="2"/>
      <c r="CB6" s="2"/>
      <c r="CC6" s="2"/>
      <c r="CD6" s="2"/>
      <c r="CE6" s="2"/>
      <c r="CF6" s="2"/>
      <c r="CG6" s="2"/>
    </row>
    <row r="7" spans="1:85" x14ac:dyDescent="0.3">
      <c r="A7" s="36" t="s">
        <v>92</v>
      </c>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F7" s="46"/>
    </row>
    <row r="8" spans="1:85" x14ac:dyDescent="0.3">
      <c r="A8" s="45"/>
      <c r="B8" s="45">
        <v>44197</v>
      </c>
      <c r="C8" s="45">
        <v>44228</v>
      </c>
      <c r="D8" s="45">
        <v>44256</v>
      </c>
      <c r="E8" s="45">
        <v>44287</v>
      </c>
      <c r="F8" s="45">
        <v>44317</v>
      </c>
      <c r="G8" s="45">
        <v>44348</v>
      </c>
      <c r="H8" s="45">
        <v>44378</v>
      </c>
      <c r="I8" s="45">
        <v>44409</v>
      </c>
      <c r="J8" s="45">
        <v>44440</v>
      </c>
      <c r="K8" s="45">
        <v>44470</v>
      </c>
      <c r="L8" s="45">
        <v>44501</v>
      </c>
      <c r="M8" s="45">
        <v>44531</v>
      </c>
      <c r="N8" s="45">
        <v>44562</v>
      </c>
      <c r="O8" s="45">
        <v>44593</v>
      </c>
      <c r="P8" s="45">
        <v>44621</v>
      </c>
      <c r="Q8" s="45">
        <v>44652</v>
      </c>
      <c r="R8" s="45">
        <v>44682</v>
      </c>
      <c r="S8" s="45">
        <v>44713</v>
      </c>
      <c r="T8" s="45">
        <v>44743</v>
      </c>
      <c r="U8" s="45">
        <v>44774</v>
      </c>
      <c r="V8" s="45">
        <v>44805</v>
      </c>
      <c r="W8" s="45">
        <v>44835</v>
      </c>
      <c r="X8" s="45">
        <v>44866</v>
      </c>
      <c r="Y8" s="45">
        <v>44896</v>
      </c>
      <c r="Z8" s="45">
        <v>44927</v>
      </c>
      <c r="AA8" s="45">
        <v>44958</v>
      </c>
      <c r="AB8" s="45">
        <v>44986</v>
      </c>
      <c r="AC8" s="45">
        <v>45017</v>
      </c>
      <c r="AD8" s="45">
        <v>45047</v>
      </c>
      <c r="AE8" s="2" t="s">
        <v>91</v>
      </c>
      <c r="AF8" s="46"/>
    </row>
    <row r="9" spans="1:85" ht="15.6" x14ac:dyDescent="0.3">
      <c r="A9" s="36" t="s">
        <v>3</v>
      </c>
      <c r="B9" s="35">
        <v>144.9</v>
      </c>
      <c r="C9" s="35">
        <v>144.30000000000001</v>
      </c>
      <c r="D9" s="35">
        <v>144.1</v>
      </c>
      <c r="E9" s="35">
        <v>144.30000000000001</v>
      </c>
      <c r="F9" s="35">
        <v>146.30000000000001</v>
      </c>
      <c r="G9" s="35">
        <v>146.69999999999999</v>
      </c>
      <c r="H9" s="35">
        <v>146.4</v>
      </c>
      <c r="I9" s="35">
        <v>146.6</v>
      </c>
      <c r="J9" s="35">
        <v>146.6</v>
      </c>
      <c r="K9" s="35">
        <v>147.4</v>
      </c>
      <c r="L9" s="35">
        <v>148.19999999999999</v>
      </c>
      <c r="M9" s="35">
        <v>148.69999999999999</v>
      </c>
      <c r="N9" s="35">
        <v>149.5</v>
      </c>
      <c r="O9" s="35">
        <v>150</v>
      </c>
      <c r="P9" s="35">
        <v>151.30000000000001</v>
      </c>
      <c r="Q9" s="35">
        <v>152.9</v>
      </c>
      <c r="R9" s="35">
        <v>154.1</v>
      </c>
      <c r="S9" s="35">
        <v>155</v>
      </c>
      <c r="T9" s="35">
        <v>156.5</v>
      </c>
      <c r="U9" s="35">
        <v>160.30000000000001</v>
      </c>
      <c r="V9" s="35">
        <v>163.5</v>
      </c>
      <c r="W9" s="35">
        <v>165.2</v>
      </c>
      <c r="X9" s="35">
        <v>167.4</v>
      </c>
      <c r="Y9" s="35">
        <v>169.2</v>
      </c>
      <c r="Z9" s="35">
        <v>173.8</v>
      </c>
      <c r="AA9" s="35">
        <v>174.4</v>
      </c>
      <c r="AB9" s="35">
        <v>174.4</v>
      </c>
      <c r="AC9" s="35">
        <v>173.8</v>
      </c>
      <c r="AD9" s="35">
        <v>173.7</v>
      </c>
      <c r="AE9" s="47">
        <f>CORREL(B9:AD9,$B$36:$AD$36)</f>
        <v>0.23511164244552474</v>
      </c>
      <c r="AF9" s="46"/>
    </row>
    <row r="10" spans="1:85" ht="15.6" x14ac:dyDescent="0.3">
      <c r="A10" s="36" t="s">
        <v>4</v>
      </c>
      <c r="B10" s="35">
        <v>190.1</v>
      </c>
      <c r="C10" s="35">
        <v>186.5</v>
      </c>
      <c r="D10" s="35">
        <v>192.2</v>
      </c>
      <c r="E10" s="35">
        <v>198</v>
      </c>
      <c r="F10" s="35">
        <v>200.5</v>
      </c>
      <c r="G10" s="35">
        <v>202</v>
      </c>
      <c r="H10" s="35">
        <v>206.8</v>
      </c>
      <c r="I10" s="35">
        <v>204</v>
      </c>
      <c r="J10" s="35">
        <v>204</v>
      </c>
      <c r="K10" s="35">
        <v>204.6</v>
      </c>
      <c r="L10" s="35">
        <v>201.6</v>
      </c>
      <c r="M10" s="35">
        <v>198.8</v>
      </c>
      <c r="N10" s="35">
        <v>198.7</v>
      </c>
      <c r="O10" s="35">
        <v>200.6</v>
      </c>
      <c r="P10" s="35">
        <v>210.7</v>
      </c>
      <c r="Q10" s="35">
        <v>211.8</v>
      </c>
      <c r="R10" s="35">
        <v>217</v>
      </c>
      <c r="S10" s="35">
        <v>219.4</v>
      </c>
      <c r="T10" s="35">
        <v>213</v>
      </c>
      <c r="U10" s="35">
        <v>206.5</v>
      </c>
      <c r="V10" s="35">
        <v>209.2</v>
      </c>
      <c r="W10" s="35">
        <v>210.9</v>
      </c>
      <c r="X10" s="35">
        <v>209.4</v>
      </c>
      <c r="Y10" s="35">
        <v>209</v>
      </c>
      <c r="Z10" s="35">
        <v>210.7</v>
      </c>
      <c r="AA10" s="35">
        <v>207.7</v>
      </c>
      <c r="AB10" s="35">
        <v>207.7</v>
      </c>
      <c r="AC10" s="35">
        <v>209.3</v>
      </c>
      <c r="AD10" s="35">
        <v>214.3</v>
      </c>
      <c r="AE10" s="47">
        <f t="shared" ref="AE10:AE35" si="0">CORREL(B10:AD10,$B$36:$AD$36)</f>
        <v>0.76321049243986772</v>
      </c>
      <c r="AF10" s="46"/>
    </row>
    <row r="11" spans="1:85" ht="15.6" x14ac:dyDescent="0.3">
      <c r="A11" s="36" t="s">
        <v>5</v>
      </c>
      <c r="B11" s="35">
        <v>175.3</v>
      </c>
      <c r="C11" s="35">
        <v>168.7</v>
      </c>
      <c r="D11" s="35">
        <v>163.80000000000001</v>
      </c>
      <c r="E11" s="35">
        <v>164.6</v>
      </c>
      <c r="F11" s="35">
        <v>170.3</v>
      </c>
      <c r="G11" s="35">
        <v>180.7</v>
      </c>
      <c r="H11" s="35">
        <v>182.2</v>
      </c>
      <c r="I11" s="35">
        <v>172.8</v>
      </c>
      <c r="J11" s="35">
        <v>172.8</v>
      </c>
      <c r="K11" s="35">
        <v>171.2</v>
      </c>
      <c r="L11" s="35">
        <v>173</v>
      </c>
      <c r="M11" s="35">
        <v>177.9</v>
      </c>
      <c r="N11" s="35">
        <v>178.8</v>
      </c>
      <c r="O11" s="35">
        <v>175.8</v>
      </c>
      <c r="P11" s="35">
        <v>167.8</v>
      </c>
      <c r="Q11" s="35">
        <v>164.5</v>
      </c>
      <c r="R11" s="35">
        <v>162.4</v>
      </c>
      <c r="S11" s="35">
        <v>170.8</v>
      </c>
      <c r="T11" s="35">
        <v>175.2</v>
      </c>
      <c r="U11" s="35">
        <v>169.2</v>
      </c>
      <c r="V11" s="35">
        <v>169.7</v>
      </c>
      <c r="W11" s="35">
        <v>170.9</v>
      </c>
      <c r="X11" s="35">
        <v>181.4</v>
      </c>
      <c r="Y11" s="35">
        <v>190.2</v>
      </c>
      <c r="Z11" s="35">
        <v>194.5</v>
      </c>
      <c r="AA11" s="35">
        <v>175.2</v>
      </c>
      <c r="AB11" s="35">
        <v>175.2</v>
      </c>
      <c r="AC11" s="35">
        <v>169.6</v>
      </c>
      <c r="AD11" s="35">
        <v>173.2</v>
      </c>
      <c r="AE11" s="47">
        <f t="shared" si="0"/>
        <v>-0.18210148953505442</v>
      </c>
      <c r="AF11" s="46"/>
    </row>
    <row r="12" spans="1:85" ht="15.6" x14ac:dyDescent="0.3">
      <c r="A12" s="36" t="s">
        <v>6</v>
      </c>
      <c r="B12" s="35">
        <v>154.1</v>
      </c>
      <c r="C12" s="35">
        <v>154.69999999999999</v>
      </c>
      <c r="D12" s="35">
        <v>154.9</v>
      </c>
      <c r="E12" s="35">
        <v>155.4</v>
      </c>
      <c r="F12" s="35">
        <v>156.1</v>
      </c>
      <c r="G12" s="35">
        <v>156.19999999999999</v>
      </c>
      <c r="H12" s="35">
        <v>157.5</v>
      </c>
      <c r="I12" s="35">
        <v>158.4</v>
      </c>
      <c r="J12" s="35">
        <v>158.4</v>
      </c>
      <c r="K12" s="35">
        <v>158.69999999999999</v>
      </c>
      <c r="L12" s="35">
        <v>159.30000000000001</v>
      </c>
      <c r="M12" s="35">
        <v>159.9</v>
      </c>
      <c r="N12" s="35">
        <v>160.5</v>
      </c>
      <c r="O12" s="35">
        <v>160.69999999999999</v>
      </c>
      <c r="P12" s="35">
        <v>162.19999999999999</v>
      </c>
      <c r="Q12" s="35">
        <v>163.9</v>
      </c>
      <c r="R12" s="35">
        <v>164.9</v>
      </c>
      <c r="S12" s="35">
        <v>165.8</v>
      </c>
      <c r="T12" s="35">
        <v>166.6</v>
      </c>
      <c r="U12" s="35">
        <v>168.1</v>
      </c>
      <c r="V12" s="35">
        <v>169.7</v>
      </c>
      <c r="W12" s="35">
        <v>170.9</v>
      </c>
      <c r="X12" s="35">
        <v>172.3</v>
      </c>
      <c r="Y12" s="35">
        <v>173.6</v>
      </c>
      <c r="Z12" s="35">
        <v>174.6</v>
      </c>
      <c r="AA12" s="35">
        <v>177.3</v>
      </c>
      <c r="AB12" s="35">
        <v>177.3</v>
      </c>
      <c r="AC12" s="35">
        <v>178.4</v>
      </c>
      <c r="AD12" s="35">
        <v>179.5</v>
      </c>
      <c r="AE12" s="47">
        <f t="shared" si="0"/>
        <v>0.33236564367299792</v>
      </c>
      <c r="AF12" s="46"/>
    </row>
    <row r="13" spans="1:85" ht="15.6" x14ac:dyDescent="0.3">
      <c r="A13" s="36" t="s">
        <v>7</v>
      </c>
      <c r="B13" s="35">
        <v>150.9</v>
      </c>
      <c r="C13" s="35">
        <v>158.69999999999999</v>
      </c>
      <c r="D13" s="35">
        <v>163.9</v>
      </c>
      <c r="E13" s="35">
        <v>170.1</v>
      </c>
      <c r="F13" s="35">
        <v>178.7</v>
      </c>
      <c r="G13" s="35">
        <v>183.7</v>
      </c>
      <c r="H13" s="35">
        <v>182.1</v>
      </c>
      <c r="I13" s="35">
        <v>188</v>
      </c>
      <c r="J13" s="35">
        <v>188</v>
      </c>
      <c r="K13" s="35">
        <v>190.6</v>
      </c>
      <c r="L13" s="35">
        <v>190.1</v>
      </c>
      <c r="M13" s="35">
        <v>187.6</v>
      </c>
      <c r="N13" s="35">
        <v>184.7</v>
      </c>
      <c r="O13" s="35">
        <v>184.9</v>
      </c>
      <c r="P13" s="35">
        <v>194.6</v>
      </c>
      <c r="Q13" s="35">
        <v>199.5</v>
      </c>
      <c r="R13" s="35">
        <v>202.4</v>
      </c>
      <c r="S13" s="35">
        <v>200.9</v>
      </c>
      <c r="T13" s="35">
        <v>195.8</v>
      </c>
      <c r="U13" s="35">
        <v>192.4</v>
      </c>
      <c r="V13" s="35">
        <v>188.7</v>
      </c>
      <c r="W13" s="35">
        <v>186.5</v>
      </c>
      <c r="X13" s="35">
        <v>188.9</v>
      </c>
      <c r="Y13" s="35">
        <v>188.5</v>
      </c>
      <c r="Z13" s="35">
        <v>187.2</v>
      </c>
      <c r="AA13" s="35">
        <v>179.3</v>
      </c>
      <c r="AB13" s="35">
        <v>179.2</v>
      </c>
      <c r="AC13" s="35">
        <v>174.9</v>
      </c>
      <c r="AD13" s="35">
        <v>170</v>
      </c>
      <c r="AE13" s="47">
        <f t="shared" si="0"/>
        <v>0.81719498053768935</v>
      </c>
      <c r="AF13" s="46"/>
    </row>
    <row r="14" spans="1:85" ht="15.6" x14ac:dyDescent="0.3">
      <c r="A14" s="36" t="s">
        <v>8</v>
      </c>
      <c r="B14" s="35">
        <v>149.6</v>
      </c>
      <c r="C14" s="35">
        <v>150.69999999999999</v>
      </c>
      <c r="D14" s="35">
        <v>153.69999999999999</v>
      </c>
      <c r="E14" s="35">
        <v>164.4</v>
      </c>
      <c r="F14" s="35">
        <v>167.1</v>
      </c>
      <c r="G14" s="35">
        <v>164.6</v>
      </c>
      <c r="H14" s="35">
        <v>163.9</v>
      </c>
      <c r="I14" s="35">
        <v>156.80000000000001</v>
      </c>
      <c r="J14" s="35">
        <v>156.69999999999999</v>
      </c>
      <c r="K14" s="35">
        <v>155.69999999999999</v>
      </c>
      <c r="L14" s="35">
        <v>156.5</v>
      </c>
      <c r="M14" s="35">
        <v>154.9</v>
      </c>
      <c r="N14" s="35">
        <v>153.69999999999999</v>
      </c>
      <c r="O14" s="35">
        <v>153.69999999999999</v>
      </c>
      <c r="P14" s="35">
        <v>157.6</v>
      </c>
      <c r="Q14" s="35">
        <v>172.6</v>
      </c>
      <c r="R14" s="35">
        <v>171</v>
      </c>
      <c r="S14" s="35">
        <v>169.7</v>
      </c>
      <c r="T14" s="35">
        <v>174.2</v>
      </c>
      <c r="U14" s="35">
        <v>172.9</v>
      </c>
      <c r="V14" s="35">
        <v>165.7</v>
      </c>
      <c r="W14" s="35">
        <v>163.80000000000001</v>
      </c>
      <c r="X14" s="35">
        <v>160.69999999999999</v>
      </c>
      <c r="Y14" s="35">
        <v>158</v>
      </c>
      <c r="Z14" s="35">
        <v>158.30000000000001</v>
      </c>
      <c r="AA14" s="35">
        <v>169.5</v>
      </c>
      <c r="AB14" s="35">
        <v>169.5</v>
      </c>
      <c r="AC14" s="35">
        <v>176.3</v>
      </c>
      <c r="AD14" s="35">
        <v>172.2</v>
      </c>
      <c r="AE14" s="47">
        <f t="shared" si="0"/>
        <v>0.46305848205264005</v>
      </c>
      <c r="AF14" s="46"/>
    </row>
    <row r="15" spans="1:85" ht="15.6" x14ac:dyDescent="0.3">
      <c r="A15" s="36" t="s">
        <v>9</v>
      </c>
      <c r="B15" s="35">
        <v>194.2</v>
      </c>
      <c r="C15" s="35">
        <v>160</v>
      </c>
      <c r="D15" s="35">
        <v>149.5</v>
      </c>
      <c r="E15" s="35">
        <v>144.1</v>
      </c>
      <c r="F15" s="35">
        <v>147.9</v>
      </c>
      <c r="G15" s="35">
        <v>155.4</v>
      </c>
      <c r="H15" s="35">
        <v>164.2</v>
      </c>
      <c r="I15" s="35">
        <v>162.19999999999999</v>
      </c>
      <c r="J15" s="35">
        <v>162.30000000000001</v>
      </c>
      <c r="K15" s="35">
        <v>185.3</v>
      </c>
      <c r="L15" s="35">
        <v>199.2</v>
      </c>
      <c r="M15" s="35">
        <v>188.3</v>
      </c>
      <c r="N15" s="35">
        <v>174.3</v>
      </c>
      <c r="O15" s="35">
        <v>169.7</v>
      </c>
      <c r="P15" s="35">
        <v>166.9</v>
      </c>
      <c r="Q15" s="35">
        <v>166.2</v>
      </c>
      <c r="R15" s="35">
        <v>174.9</v>
      </c>
      <c r="S15" s="35">
        <v>182.3</v>
      </c>
      <c r="T15" s="35">
        <v>182.1</v>
      </c>
      <c r="U15" s="35">
        <v>186.7</v>
      </c>
      <c r="V15" s="35">
        <v>191.8</v>
      </c>
      <c r="W15" s="35">
        <v>199.7</v>
      </c>
      <c r="X15" s="35">
        <v>183.1</v>
      </c>
      <c r="Y15" s="35">
        <v>159.9</v>
      </c>
      <c r="Z15" s="35">
        <v>153.9</v>
      </c>
      <c r="AA15" s="35">
        <v>152.69999999999999</v>
      </c>
      <c r="AB15" s="35">
        <v>152.80000000000001</v>
      </c>
      <c r="AC15" s="35">
        <v>155.4</v>
      </c>
      <c r="AD15" s="35">
        <v>161</v>
      </c>
      <c r="AE15" s="47">
        <f t="shared" si="0"/>
        <v>0.34036016023012045</v>
      </c>
      <c r="AF15" s="46"/>
    </row>
    <row r="16" spans="1:85" ht="15.6" x14ac:dyDescent="0.3">
      <c r="A16" s="36" t="s">
        <v>10</v>
      </c>
      <c r="B16" s="35">
        <v>160.4</v>
      </c>
      <c r="C16" s="35">
        <v>158.80000000000001</v>
      </c>
      <c r="D16" s="35">
        <v>159.80000000000001</v>
      </c>
      <c r="E16" s="35">
        <v>161.69999999999999</v>
      </c>
      <c r="F16" s="35">
        <v>165.4</v>
      </c>
      <c r="G16" s="35">
        <v>166</v>
      </c>
      <c r="H16" s="35">
        <v>164</v>
      </c>
      <c r="I16" s="35">
        <v>164.1</v>
      </c>
      <c r="J16" s="35">
        <v>164.1</v>
      </c>
      <c r="K16" s="35">
        <v>165.2</v>
      </c>
      <c r="L16" s="35">
        <v>165.3</v>
      </c>
      <c r="M16" s="35">
        <v>164.4</v>
      </c>
      <c r="N16" s="35">
        <v>163.9</v>
      </c>
      <c r="O16" s="35">
        <v>163.69999999999999</v>
      </c>
      <c r="P16" s="35">
        <v>163.9</v>
      </c>
      <c r="Q16" s="35">
        <v>164.7</v>
      </c>
      <c r="R16" s="35">
        <v>164.7</v>
      </c>
      <c r="S16" s="35">
        <v>164.3</v>
      </c>
      <c r="T16" s="35">
        <v>164.3</v>
      </c>
      <c r="U16" s="35">
        <v>167.2</v>
      </c>
      <c r="V16" s="35">
        <v>169.1</v>
      </c>
      <c r="W16" s="35">
        <v>169.8</v>
      </c>
      <c r="X16" s="35">
        <v>170.5</v>
      </c>
      <c r="Y16" s="35">
        <v>170.8</v>
      </c>
      <c r="Z16" s="35">
        <v>170.9</v>
      </c>
      <c r="AA16" s="35">
        <v>171</v>
      </c>
      <c r="AB16" s="35">
        <v>171.1</v>
      </c>
      <c r="AC16" s="35">
        <v>173.4</v>
      </c>
      <c r="AD16" s="35">
        <v>175.6</v>
      </c>
      <c r="AE16" s="47">
        <f t="shared" si="0"/>
        <v>0.15833175905839053</v>
      </c>
      <c r="AF16" s="46"/>
    </row>
    <row r="17" spans="1:33" ht="15.6" x14ac:dyDescent="0.3">
      <c r="A17" s="36" t="s">
        <v>11</v>
      </c>
      <c r="B17" s="35">
        <v>114.6</v>
      </c>
      <c r="C17" s="35">
        <v>112.8</v>
      </c>
      <c r="D17" s="35">
        <v>112.6</v>
      </c>
      <c r="E17" s="35">
        <v>113.1</v>
      </c>
      <c r="F17" s="35">
        <v>114.8</v>
      </c>
      <c r="G17" s="35">
        <v>115.1</v>
      </c>
      <c r="H17" s="35">
        <v>114.5</v>
      </c>
      <c r="I17" s="35">
        <v>119.7</v>
      </c>
      <c r="J17" s="35">
        <v>119.7</v>
      </c>
      <c r="K17" s="35">
        <v>121.9</v>
      </c>
      <c r="L17" s="35">
        <v>122.4</v>
      </c>
      <c r="M17" s="35">
        <v>121</v>
      </c>
      <c r="N17" s="35">
        <v>120</v>
      </c>
      <c r="O17" s="35">
        <v>118.9</v>
      </c>
      <c r="P17" s="35">
        <v>118.8</v>
      </c>
      <c r="Q17" s="35">
        <v>119</v>
      </c>
      <c r="R17" s="35">
        <v>119.7</v>
      </c>
      <c r="S17" s="35">
        <v>119.9</v>
      </c>
      <c r="T17" s="35">
        <v>120</v>
      </c>
      <c r="U17" s="35">
        <v>120.9</v>
      </c>
      <c r="V17" s="35">
        <v>121.6</v>
      </c>
      <c r="W17" s="35">
        <v>121.9</v>
      </c>
      <c r="X17" s="35">
        <v>122.1</v>
      </c>
      <c r="Y17" s="35">
        <v>121.8</v>
      </c>
      <c r="Z17" s="35">
        <v>121.1</v>
      </c>
      <c r="AA17" s="35">
        <v>120</v>
      </c>
      <c r="AB17" s="35">
        <v>120</v>
      </c>
      <c r="AC17" s="35">
        <v>121.3</v>
      </c>
      <c r="AD17" s="35">
        <v>122.7</v>
      </c>
      <c r="AE17" s="47">
        <f t="shared" si="0"/>
        <v>0.49033068769209187</v>
      </c>
      <c r="AF17" s="46"/>
    </row>
    <row r="18" spans="1:33" ht="15.6" x14ac:dyDescent="0.3">
      <c r="A18" s="36" t="s">
        <v>12</v>
      </c>
      <c r="B18" s="35">
        <v>164</v>
      </c>
      <c r="C18" s="35">
        <v>164.2</v>
      </c>
      <c r="D18" s="35">
        <v>163.5</v>
      </c>
      <c r="E18" s="35">
        <v>163.9</v>
      </c>
      <c r="F18" s="35">
        <v>168.2</v>
      </c>
      <c r="G18" s="35">
        <v>168.5</v>
      </c>
      <c r="H18" s="35">
        <v>168.3</v>
      </c>
      <c r="I18" s="35">
        <v>168.8</v>
      </c>
      <c r="J18" s="35">
        <v>168.8</v>
      </c>
      <c r="K18" s="35">
        <v>169.3</v>
      </c>
      <c r="L18" s="35">
        <v>169.6</v>
      </c>
      <c r="M18" s="35">
        <v>170.5</v>
      </c>
      <c r="N18" s="35">
        <v>172.1</v>
      </c>
      <c r="O18" s="35">
        <v>174.3</v>
      </c>
      <c r="P18" s="35">
        <v>177.4</v>
      </c>
      <c r="Q18" s="35">
        <v>181.3</v>
      </c>
      <c r="R18" s="35">
        <v>184.9</v>
      </c>
      <c r="S18" s="35">
        <v>187.1</v>
      </c>
      <c r="T18" s="35">
        <v>190</v>
      </c>
      <c r="U18" s="35">
        <v>193.6</v>
      </c>
      <c r="V18" s="35">
        <v>197.3</v>
      </c>
      <c r="W18" s="35">
        <v>199.9</v>
      </c>
      <c r="X18" s="35">
        <v>202.8</v>
      </c>
      <c r="Y18" s="35">
        <v>205.2</v>
      </c>
      <c r="Z18" s="35">
        <v>208.4</v>
      </c>
      <c r="AA18" s="35">
        <v>209.7</v>
      </c>
      <c r="AB18" s="35">
        <v>209.7</v>
      </c>
      <c r="AC18" s="35">
        <v>212.9</v>
      </c>
      <c r="AD18" s="35">
        <v>218</v>
      </c>
      <c r="AE18" s="47">
        <f t="shared" si="0"/>
        <v>0.31636276379870121</v>
      </c>
      <c r="AF18" s="46"/>
    </row>
    <row r="19" spans="1:33" ht="15.6" x14ac:dyDescent="0.3">
      <c r="A19" s="36" t="s">
        <v>13</v>
      </c>
      <c r="B19" s="35">
        <v>151.80000000000001</v>
      </c>
      <c r="C19" s="35">
        <v>155.5</v>
      </c>
      <c r="D19" s="35">
        <v>156.5</v>
      </c>
      <c r="E19" s="35">
        <v>157.6</v>
      </c>
      <c r="F19" s="35">
        <v>159.30000000000001</v>
      </c>
      <c r="G19" s="35">
        <v>160</v>
      </c>
      <c r="H19" s="35">
        <v>160.9</v>
      </c>
      <c r="I19" s="35">
        <v>162.69999999999999</v>
      </c>
      <c r="J19" s="35">
        <v>162.69999999999999</v>
      </c>
      <c r="K19" s="35">
        <v>163.19999999999999</v>
      </c>
      <c r="L19" s="35">
        <v>163.69999999999999</v>
      </c>
      <c r="M19" s="35">
        <v>164.2</v>
      </c>
      <c r="N19" s="35">
        <v>164.3</v>
      </c>
      <c r="O19" s="35">
        <v>164.7</v>
      </c>
      <c r="P19" s="35">
        <v>165.3</v>
      </c>
      <c r="Q19" s="35">
        <v>166.2</v>
      </c>
      <c r="R19" s="35">
        <v>167.1</v>
      </c>
      <c r="S19" s="35">
        <v>167.9</v>
      </c>
      <c r="T19" s="35">
        <v>168.4</v>
      </c>
      <c r="U19" s="35">
        <v>168.8</v>
      </c>
      <c r="V19" s="35">
        <v>169.4</v>
      </c>
      <c r="W19" s="35">
        <v>169.9</v>
      </c>
      <c r="X19" s="35">
        <v>170.4</v>
      </c>
      <c r="Y19" s="35">
        <v>171</v>
      </c>
      <c r="Z19" s="35">
        <v>171.4</v>
      </c>
      <c r="AA19" s="35">
        <v>172.3</v>
      </c>
      <c r="AB19" s="35">
        <v>172.3</v>
      </c>
      <c r="AC19" s="35">
        <v>172.9</v>
      </c>
      <c r="AD19" s="35">
        <v>173.4</v>
      </c>
      <c r="AE19" s="47">
        <f t="shared" si="0"/>
        <v>0.5376149643271132</v>
      </c>
      <c r="AF19" s="46"/>
    </row>
    <row r="20" spans="1:33" ht="15.6" x14ac:dyDescent="0.3">
      <c r="A20" s="36" t="s">
        <v>14</v>
      </c>
      <c r="B20" s="35">
        <v>165.6</v>
      </c>
      <c r="C20" s="35">
        <v>167.5</v>
      </c>
      <c r="D20" s="35">
        <v>168.2</v>
      </c>
      <c r="E20" s="35">
        <v>168.9</v>
      </c>
      <c r="F20" s="35">
        <v>170.4</v>
      </c>
      <c r="G20" s="35">
        <v>172.4</v>
      </c>
      <c r="H20" s="35">
        <v>172.2</v>
      </c>
      <c r="I20" s="35">
        <v>173.9</v>
      </c>
      <c r="J20" s="35">
        <v>173.9</v>
      </c>
      <c r="K20" s="35">
        <v>174.7</v>
      </c>
      <c r="L20" s="35">
        <v>175.5</v>
      </c>
      <c r="M20" s="35">
        <v>176.5</v>
      </c>
      <c r="N20" s="35">
        <v>177.3</v>
      </c>
      <c r="O20" s="35">
        <v>178</v>
      </c>
      <c r="P20" s="35">
        <v>179.3</v>
      </c>
      <c r="Q20" s="35">
        <v>180.9</v>
      </c>
      <c r="R20" s="35">
        <v>182.5</v>
      </c>
      <c r="S20" s="35">
        <v>183.9</v>
      </c>
      <c r="T20" s="35">
        <v>185.2</v>
      </c>
      <c r="U20" s="35">
        <v>186.3</v>
      </c>
      <c r="V20" s="35">
        <v>187.4</v>
      </c>
      <c r="W20" s="35">
        <v>188.3</v>
      </c>
      <c r="X20" s="35">
        <v>189.5</v>
      </c>
      <c r="Y20" s="35">
        <v>190.3</v>
      </c>
      <c r="Z20" s="35">
        <v>191.2</v>
      </c>
      <c r="AA20" s="35">
        <v>193</v>
      </c>
      <c r="AB20" s="35">
        <v>193</v>
      </c>
      <c r="AC20" s="35">
        <v>193.5</v>
      </c>
      <c r="AD20" s="35">
        <v>194.2</v>
      </c>
      <c r="AE20" s="47">
        <f t="shared" si="0"/>
        <v>0.46378250249137615</v>
      </c>
      <c r="AF20" s="46"/>
    </row>
    <row r="21" spans="1:33" ht="15.6" x14ac:dyDescent="0.3">
      <c r="A21" s="36" t="s">
        <v>15</v>
      </c>
      <c r="B21" s="35">
        <v>161</v>
      </c>
      <c r="C21" s="35">
        <v>156.9</v>
      </c>
      <c r="D21" s="35">
        <v>156.69999999999999</v>
      </c>
      <c r="E21" s="35">
        <v>158</v>
      </c>
      <c r="F21" s="35">
        <v>160.69999999999999</v>
      </c>
      <c r="G21" s="35">
        <v>162.6</v>
      </c>
      <c r="H21" s="35">
        <v>164</v>
      </c>
      <c r="I21" s="35">
        <v>164</v>
      </c>
      <c r="J21" s="35">
        <v>164</v>
      </c>
      <c r="K21" s="35">
        <v>167.7</v>
      </c>
      <c r="L21" s="35">
        <v>169.7</v>
      </c>
      <c r="M21" s="35">
        <v>168.2</v>
      </c>
      <c r="N21" s="35">
        <v>166.4</v>
      </c>
      <c r="O21" s="35">
        <v>166.2</v>
      </c>
      <c r="P21" s="35">
        <v>168.4</v>
      </c>
      <c r="Q21" s="35">
        <v>170.8</v>
      </c>
      <c r="R21" s="35">
        <v>173.3</v>
      </c>
      <c r="S21" s="35">
        <v>174.9</v>
      </c>
      <c r="T21" s="35">
        <v>175</v>
      </c>
      <c r="U21" s="35">
        <v>176.3</v>
      </c>
      <c r="V21" s="35">
        <v>177.8</v>
      </c>
      <c r="W21" s="35">
        <v>179.6</v>
      </c>
      <c r="X21" s="35">
        <v>178.3</v>
      </c>
      <c r="Y21" s="35">
        <v>175.9</v>
      </c>
      <c r="Z21" s="35">
        <v>176.7</v>
      </c>
      <c r="AA21" s="35">
        <v>177</v>
      </c>
      <c r="AB21" s="35">
        <v>177</v>
      </c>
      <c r="AC21" s="35">
        <v>177.9</v>
      </c>
      <c r="AD21" s="35">
        <v>179.1</v>
      </c>
      <c r="AE21" s="47">
        <f t="shared" si="0"/>
        <v>0.55740571497700431</v>
      </c>
      <c r="AF21" s="46"/>
    </row>
    <row r="22" spans="1:33" ht="15.6" x14ac:dyDescent="0.3">
      <c r="A22" s="36" t="s">
        <v>16</v>
      </c>
      <c r="B22" s="35">
        <v>186.5</v>
      </c>
      <c r="C22" s="35">
        <v>188.3</v>
      </c>
      <c r="D22" s="35">
        <v>188.1</v>
      </c>
      <c r="E22" s="35">
        <v>188.8</v>
      </c>
      <c r="F22" s="35">
        <v>191.9</v>
      </c>
      <c r="G22" s="35">
        <v>190.8</v>
      </c>
      <c r="H22" s="35">
        <v>191.2</v>
      </c>
      <c r="I22" s="35">
        <v>192.1</v>
      </c>
      <c r="J22" s="35">
        <v>192.1</v>
      </c>
      <c r="K22" s="35">
        <v>192.7</v>
      </c>
      <c r="L22" s="35">
        <v>192.9</v>
      </c>
      <c r="M22" s="35">
        <v>192.4</v>
      </c>
      <c r="N22" s="35">
        <v>192.2</v>
      </c>
      <c r="O22" s="35">
        <v>192.8</v>
      </c>
      <c r="P22" s="35">
        <v>193.7</v>
      </c>
      <c r="Q22" s="35">
        <v>193.9</v>
      </c>
      <c r="R22" s="35">
        <v>194.1</v>
      </c>
      <c r="S22" s="35">
        <v>194.3</v>
      </c>
      <c r="T22" s="35">
        <v>194.6</v>
      </c>
      <c r="U22" s="35">
        <v>195</v>
      </c>
      <c r="V22" s="35">
        <v>195.9</v>
      </c>
      <c r="W22" s="35">
        <v>196.3</v>
      </c>
      <c r="X22" s="35">
        <v>196.9</v>
      </c>
      <c r="Y22" s="35">
        <v>197.3</v>
      </c>
      <c r="Z22" s="35">
        <v>198.2</v>
      </c>
      <c r="AA22" s="35">
        <v>199.5</v>
      </c>
      <c r="AB22" s="35">
        <v>199.5</v>
      </c>
      <c r="AC22" s="35">
        <v>200.6</v>
      </c>
      <c r="AD22" s="35">
        <v>201</v>
      </c>
      <c r="AE22" s="47">
        <f t="shared" si="0"/>
        <v>0.38037650321686106</v>
      </c>
      <c r="AF22" s="46"/>
    </row>
    <row r="23" spans="1:33" ht="15.6" x14ac:dyDescent="0.3">
      <c r="A23" s="36" t="s">
        <v>17</v>
      </c>
      <c r="B23" s="35">
        <v>155.5</v>
      </c>
      <c r="C23" s="35">
        <v>157.19999999999999</v>
      </c>
      <c r="D23" s="35">
        <v>157.80000000000001</v>
      </c>
      <c r="E23" s="35">
        <v>158.80000000000001</v>
      </c>
      <c r="F23" s="35">
        <v>161.80000000000001</v>
      </c>
      <c r="G23" s="35">
        <v>162.19999999999999</v>
      </c>
      <c r="H23" s="35">
        <v>162.80000000000001</v>
      </c>
      <c r="I23" s="35">
        <v>164.5</v>
      </c>
      <c r="J23" s="35">
        <v>164.6</v>
      </c>
      <c r="K23" s="35">
        <v>165.7</v>
      </c>
      <c r="L23" s="35">
        <v>167.2</v>
      </c>
      <c r="M23" s="35">
        <v>168.5</v>
      </c>
      <c r="N23" s="35">
        <v>169.9</v>
      </c>
      <c r="O23" s="35">
        <v>170.8</v>
      </c>
      <c r="P23" s="35">
        <v>172.1</v>
      </c>
      <c r="Q23" s="35">
        <v>173.9</v>
      </c>
      <c r="R23" s="35">
        <v>175.6</v>
      </c>
      <c r="S23" s="35">
        <v>177.1</v>
      </c>
      <c r="T23" s="35">
        <v>178.3</v>
      </c>
      <c r="U23" s="35">
        <v>179.5</v>
      </c>
      <c r="V23" s="35">
        <v>180.9</v>
      </c>
      <c r="W23" s="35">
        <v>181.9</v>
      </c>
      <c r="X23" s="35">
        <v>183.1</v>
      </c>
      <c r="Y23" s="35">
        <v>184</v>
      </c>
      <c r="Z23" s="35">
        <v>184.9</v>
      </c>
      <c r="AA23" s="35">
        <v>186.2</v>
      </c>
      <c r="AB23" s="35">
        <v>186.1</v>
      </c>
      <c r="AC23" s="35">
        <v>186.9</v>
      </c>
      <c r="AD23" s="35">
        <v>187.3</v>
      </c>
      <c r="AE23" s="47">
        <f t="shared" si="0"/>
        <v>0.50041216920100839</v>
      </c>
      <c r="AF23" s="46"/>
      <c r="AG23" t="s">
        <v>56</v>
      </c>
    </row>
    <row r="24" spans="1:33" ht="15.6" x14ac:dyDescent="0.3">
      <c r="A24" s="36" t="s">
        <v>18</v>
      </c>
      <c r="B24" s="35">
        <v>146.1</v>
      </c>
      <c r="C24" s="35">
        <v>147.4</v>
      </c>
      <c r="D24" s="35">
        <v>147.9</v>
      </c>
      <c r="E24" s="35">
        <v>148.5</v>
      </c>
      <c r="F24" s="35">
        <v>152.1</v>
      </c>
      <c r="G24" s="35">
        <v>151.80000000000001</v>
      </c>
      <c r="H24" s="35">
        <v>153.1</v>
      </c>
      <c r="I24" s="35">
        <v>155.30000000000001</v>
      </c>
      <c r="J24" s="35">
        <v>155.30000000000001</v>
      </c>
      <c r="K24" s="35">
        <v>156.30000000000001</v>
      </c>
      <c r="L24" s="35">
        <v>157.4</v>
      </c>
      <c r="M24" s="35">
        <v>158.69999999999999</v>
      </c>
      <c r="N24" s="35">
        <v>160.69999999999999</v>
      </c>
      <c r="O24" s="35">
        <v>162.4</v>
      </c>
      <c r="P24" s="35">
        <v>164.6</v>
      </c>
      <c r="Q24" s="35">
        <v>166.5</v>
      </c>
      <c r="R24" s="35">
        <v>168.4</v>
      </c>
      <c r="S24" s="35">
        <v>169.9</v>
      </c>
      <c r="T24" s="35">
        <v>171.3</v>
      </c>
      <c r="U24" s="35">
        <v>172.7</v>
      </c>
      <c r="V24" s="35">
        <v>174.3</v>
      </c>
      <c r="W24" s="35">
        <v>175.3</v>
      </c>
      <c r="X24" s="35">
        <v>176.2</v>
      </c>
      <c r="Y24" s="35">
        <v>177</v>
      </c>
      <c r="Z24" s="35">
        <v>177.6</v>
      </c>
      <c r="AA24" s="35">
        <v>178.7</v>
      </c>
      <c r="AB24" s="35">
        <v>178.7</v>
      </c>
      <c r="AC24" s="35">
        <v>179.2</v>
      </c>
      <c r="AD24" s="35">
        <v>179.7</v>
      </c>
      <c r="AE24" s="47">
        <f t="shared" si="0"/>
        <v>0.52790611249485053</v>
      </c>
      <c r="AF24" s="46"/>
    </row>
    <row r="25" spans="1:33" ht="15.6" x14ac:dyDescent="0.3">
      <c r="A25" s="36" t="s">
        <v>19</v>
      </c>
      <c r="B25" s="35">
        <v>154.19999999999999</v>
      </c>
      <c r="C25" s="35">
        <v>155.80000000000001</v>
      </c>
      <c r="D25" s="35">
        <v>156.4</v>
      </c>
      <c r="E25" s="35">
        <v>157.30000000000001</v>
      </c>
      <c r="F25" s="35">
        <v>160.4</v>
      </c>
      <c r="G25" s="35">
        <v>160.69999999999999</v>
      </c>
      <c r="H25" s="35">
        <v>161.4</v>
      </c>
      <c r="I25" s="35">
        <v>163.19999999999999</v>
      </c>
      <c r="J25" s="35">
        <v>163.30000000000001</v>
      </c>
      <c r="K25" s="35">
        <v>164.3</v>
      </c>
      <c r="L25" s="35">
        <v>165.8</v>
      </c>
      <c r="M25" s="35">
        <v>167</v>
      </c>
      <c r="N25" s="35">
        <v>168.5</v>
      </c>
      <c r="O25" s="35">
        <v>169.6</v>
      </c>
      <c r="P25" s="35">
        <v>171.1</v>
      </c>
      <c r="Q25" s="35">
        <v>172.8</v>
      </c>
      <c r="R25" s="35">
        <v>174.6</v>
      </c>
      <c r="S25" s="35">
        <v>176</v>
      </c>
      <c r="T25" s="35">
        <v>177.3</v>
      </c>
      <c r="U25" s="35">
        <v>178.5</v>
      </c>
      <c r="V25" s="35">
        <v>179.9</v>
      </c>
      <c r="W25" s="35">
        <v>181</v>
      </c>
      <c r="X25" s="35">
        <v>182.1</v>
      </c>
      <c r="Y25" s="35">
        <v>183</v>
      </c>
      <c r="Z25" s="35">
        <v>183.8</v>
      </c>
      <c r="AA25" s="35">
        <v>185.1</v>
      </c>
      <c r="AB25" s="35">
        <v>185.1</v>
      </c>
      <c r="AC25" s="35">
        <v>185.7</v>
      </c>
      <c r="AD25" s="35">
        <v>186.2</v>
      </c>
      <c r="AE25" s="47">
        <f t="shared" si="0"/>
        <v>0.50494817493011845</v>
      </c>
      <c r="AF25" s="46"/>
    </row>
    <row r="26" spans="1:33" ht="15.6" x14ac:dyDescent="0.3">
      <c r="A26" s="36" t="s">
        <v>20</v>
      </c>
      <c r="B26" s="35">
        <v>157.69999999999999</v>
      </c>
      <c r="C26" s="35">
        <v>159.80000000000001</v>
      </c>
      <c r="D26" s="35">
        <v>159.9</v>
      </c>
      <c r="E26" s="35">
        <v>161.4</v>
      </c>
      <c r="F26" s="35">
        <v>161.6</v>
      </c>
      <c r="G26" s="35">
        <v>160.5</v>
      </c>
      <c r="H26" s="35">
        <v>161.5</v>
      </c>
      <c r="I26" s="35">
        <v>162.1</v>
      </c>
      <c r="J26" s="35">
        <v>162.1</v>
      </c>
      <c r="K26" s="35">
        <v>163.6</v>
      </c>
      <c r="L26" s="35">
        <v>164.2</v>
      </c>
      <c r="M26" s="35">
        <v>163.4</v>
      </c>
      <c r="N26" s="35">
        <v>164.5</v>
      </c>
      <c r="O26" s="35">
        <v>165.5</v>
      </c>
      <c r="P26" s="35">
        <v>165.3</v>
      </c>
      <c r="Q26" s="35">
        <v>167</v>
      </c>
      <c r="R26" s="35">
        <v>167.5</v>
      </c>
      <c r="S26" s="35">
        <v>166.8</v>
      </c>
      <c r="T26" s="35">
        <v>167.8</v>
      </c>
      <c r="U26" s="35">
        <v>169</v>
      </c>
      <c r="V26" s="35">
        <v>169.5</v>
      </c>
      <c r="W26" s="35">
        <v>171.2</v>
      </c>
      <c r="X26" s="35">
        <v>171.8</v>
      </c>
      <c r="Y26" s="35">
        <v>170.7</v>
      </c>
      <c r="Z26" s="35">
        <v>172.1</v>
      </c>
      <c r="AA26" s="35">
        <v>173.5</v>
      </c>
      <c r="AB26" s="35">
        <v>173.5</v>
      </c>
      <c r="AC26" s="35">
        <v>175.2</v>
      </c>
      <c r="AD26" s="35">
        <v>175.6</v>
      </c>
      <c r="AE26" s="47">
        <f t="shared" si="0"/>
        <v>0.40791567605504614</v>
      </c>
      <c r="AF26" s="46"/>
    </row>
    <row r="27" spans="1:33" ht="15.6" x14ac:dyDescent="0.3">
      <c r="A27" s="36" t="s">
        <v>21</v>
      </c>
      <c r="B27" s="35">
        <v>147.9</v>
      </c>
      <c r="C27" s="35">
        <v>152.4</v>
      </c>
      <c r="D27" s="35">
        <v>155.5</v>
      </c>
      <c r="E27" s="35">
        <v>155.6</v>
      </c>
      <c r="F27" s="35">
        <v>159.4</v>
      </c>
      <c r="G27" s="35">
        <v>159.80000000000001</v>
      </c>
      <c r="H27" s="35">
        <v>160.69999999999999</v>
      </c>
      <c r="I27" s="35">
        <v>162.6</v>
      </c>
      <c r="J27" s="35">
        <v>162.6</v>
      </c>
      <c r="K27" s="35">
        <v>164.2</v>
      </c>
      <c r="L27" s="35">
        <v>163.9</v>
      </c>
      <c r="M27" s="35">
        <v>164.1</v>
      </c>
      <c r="N27" s="35">
        <v>164.2</v>
      </c>
      <c r="O27" s="35">
        <v>165.7</v>
      </c>
      <c r="P27" s="35">
        <v>167.2</v>
      </c>
      <c r="Q27" s="35">
        <v>172.2</v>
      </c>
      <c r="R27" s="35">
        <v>174.6</v>
      </c>
      <c r="S27" s="35">
        <v>176</v>
      </c>
      <c r="T27" s="35">
        <v>179.6</v>
      </c>
      <c r="U27" s="35">
        <v>178.8</v>
      </c>
      <c r="V27" s="35">
        <v>179.5</v>
      </c>
      <c r="W27" s="35">
        <v>180.5</v>
      </c>
      <c r="X27" s="35">
        <v>181.3</v>
      </c>
      <c r="Y27" s="35">
        <v>182</v>
      </c>
      <c r="Z27" s="35">
        <v>182</v>
      </c>
      <c r="AA27" s="35">
        <v>182.1</v>
      </c>
      <c r="AB27" s="35">
        <v>181.9</v>
      </c>
      <c r="AC27" s="35">
        <v>181.7</v>
      </c>
      <c r="AD27" s="35">
        <v>182.8</v>
      </c>
      <c r="AE27" s="47">
        <f t="shared" si="0"/>
        <v>0.55324849681177324</v>
      </c>
      <c r="AF27" s="46"/>
    </row>
    <row r="28" spans="1:33" ht="15.6" x14ac:dyDescent="0.3">
      <c r="A28" s="36" t="s">
        <v>22</v>
      </c>
      <c r="B28" s="35">
        <v>150</v>
      </c>
      <c r="C28" s="35">
        <v>150.9</v>
      </c>
      <c r="D28" s="35">
        <v>151.19999999999999</v>
      </c>
      <c r="E28" s="35">
        <v>151.80000000000001</v>
      </c>
      <c r="F28" s="35">
        <v>154.69999999999999</v>
      </c>
      <c r="G28" s="35">
        <v>154.80000000000001</v>
      </c>
      <c r="H28" s="35">
        <v>155.80000000000001</v>
      </c>
      <c r="I28" s="35">
        <v>157.5</v>
      </c>
      <c r="J28" s="35">
        <v>157.5</v>
      </c>
      <c r="K28" s="35">
        <v>158.4</v>
      </c>
      <c r="L28" s="35">
        <v>159.30000000000001</v>
      </c>
      <c r="M28" s="35">
        <v>160.19999999999999</v>
      </c>
      <c r="N28" s="35">
        <v>161.1</v>
      </c>
      <c r="O28" s="35">
        <v>161.80000000000001</v>
      </c>
      <c r="P28" s="35">
        <v>162.80000000000001</v>
      </c>
      <c r="Q28" s="35">
        <v>164</v>
      </c>
      <c r="R28" s="35">
        <v>165.2</v>
      </c>
      <c r="S28" s="35">
        <v>166.4</v>
      </c>
      <c r="T28" s="35">
        <v>167.4</v>
      </c>
      <c r="U28" s="35">
        <v>168.5</v>
      </c>
      <c r="V28" s="35">
        <v>169.5</v>
      </c>
      <c r="W28" s="35">
        <v>170.4</v>
      </c>
      <c r="X28" s="35">
        <v>171.4</v>
      </c>
      <c r="Y28" s="35">
        <v>172.1</v>
      </c>
      <c r="Z28" s="35">
        <v>172.9</v>
      </c>
      <c r="AA28" s="35">
        <v>174.2</v>
      </c>
      <c r="AB28" s="35">
        <v>174.2</v>
      </c>
      <c r="AC28" s="35">
        <v>174.6</v>
      </c>
      <c r="AD28" s="35">
        <v>175.2</v>
      </c>
      <c r="AE28" s="47">
        <f t="shared" si="0"/>
        <v>0.48655902419777697</v>
      </c>
      <c r="AF28" s="46"/>
    </row>
    <row r="29" spans="1:33" ht="15.6" x14ac:dyDescent="0.3">
      <c r="A29" s="36" t="s">
        <v>23</v>
      </c>
      <c r="B29" s="35">
        <v>159.30000000000001</v>
      </c>
      <c r="C29" s="35">
        <v>161.30000000000001</v>
      </c>
      <c r="D29" s="35">
        <v>161.69999999999999</v>
      </c>
      <c r="E29" s="35">
        <v>162.30000000000001</v>
      </c>
      <c r="F29" s="35">
        <v>165.8</v>
      </c>
      <c r="G29" s="35">
        <v>166.3</v>
      </c>
      <c r="H29" s="35">
        <v>167</v>
      </c>
      <c r="I29" s="35">
        <v>168.4</v>
      </c>
      <c r="J29" s="35">
        <v>168.4</v>
      </c>
      <c r="K29" s="35">
        <v>169.1</v>
      </c>
      <c r="L29" s="35">
        <v>169.9</v>
      </c>
      <c r="M29" s="35">
        <v>170.6</v>
      </c>
      <c r="N29" s="35">
        <v>171.4</v>
      </c>
      <c r="O29" s="35">
        <v>172.2</v>
      </c>
      <c r="P29" s="35">
        <v>173</v>
      </c>
      <c r="Q29" s="35">
        <v>174</v>
      </c>
      <c r="R29" s="35">
        <v>174.8</v>
      </c>
      <c r="S29" s="35">
        <v>175.4</v>
      </c>
      <c r="T29" s="35">
        <v>176.1</v>
      </c>
      <c r="U29" s="35">
        <v>176.8</v>
      </c>
      <c r="V29" s="35">
        <v>177.8</v>
      </c>
      <c r="W29" s="35">
        <v>178.7</v>
      </c>
      <c r="X29" s="35">
        <v>179.8</v>
      </c>
      <c r="Y29" s="35">
        <v>181.1</v>
      </c>
      <c r="Z29" s="35">
        <v>182.3</v>
      </c>
      <c r="AA29" s="35">
        <v>184.4</v>
      </c>
      <c r="AB29" s="35">
        <v>184.4</v>
      </c>
      <c r="AC29" s="35">
        <v>185</v>
      </c>
      <c r="AD29" s="35">
        <v>185.7</v>
      </c>
      <c r="AE29" s="47">
        <f t="shared" si="0"/>
        <v>0.45767479479283024</v>
      </c>
      <c r="AF29" s="46"/>
    </row>
    <row r="30" spans="1:33" ht="15.6" x14ac:dyDescent="0.3">
      <c r="A30" s="36" t="s">
        <v>24</v>
      </c>
      <c r="B30" s="35">
        <v>141.9</v>
      </c>
      <c r="C30" s="35">
        <v>145.1</v>
      </c>
      <c r="D30" s="35">
        <v>146.19999999999999</v>
      </c>
      <c r="E30" s="35">
        <v>146.6</v>
      </c>
      <c r="F30" s="35">
        <v>148.9</v>
      </c>
      <c r="G30" s="35">
        <v>150.69999999999999</v>
      </c>
      <c r="H30" s="35">
        <v>153.1</v>
      </c>
      <c r="I30" s="35">
        <v>154</v>
      </c>
      <c r="J30" s="35">
        <v>154</v>
      </c>
      <c r="K30" s="35">
        <v>155.69999999999999</v>
      </c>
      <c r="L30" s="35">
        <v>154.80000000000001</v>
      </c>
      <c r="M30" s="35">
        <v>155.69999999999999</v>
      </c>
      <c r="N30" s="35">
        <v>156.5</v>
      </c>
      <c r="O30" s="35">
        <v>156.9</v>
      </c>
      <c r="P30" s="35">
        <v>157.9</v>
      </c>
      <c r="Q30" s="35">
        <v>162.6</v>
      </c>
      <c r="R30" s="35">
        <v>163</v>
      </c>
      <c r="S30" s="35">
        <v>161.1</v>
      </c>
      <c r="T30" s="35">
        <v>161.6</v>
      </c>
      <c r="U30" s="35">
        <v>161.9</v>
      </c>
      <c r="V30" s="35">
        <v>162.30000000000001</v>
      </c>
      <c r="W30" s="35">
        <v>162.9</v>
      </c>
      <c r="X30" s="35">
        <v>163</v>
      </c>
      <c r="Y30" s="35">
        <v>163.4</v>
      </c>
      <c r="Z30" s="35">
        <v>163.6</v>
      </c>
      <c r="AA30" s="35">
        <v>164.2</v>
      </c>
      <c r="AB30" s="35">
        <v>164.2</v>
      </c>
      <c r="AC30" s="35">
        <v>164.5</v>
      </c>
      <c r="AD30" s="35">
        <v>164.8</v>
      </c>
      <c r="AE30" s="47">
        <f t="shared" si="0"/>
        <v>0.65401313275309236</v>
      </c>
      <c r="AF30" s="46"/>
    </row>
    <row r="31" spans="1:33" ht="15.6" x14ac:dyDescent="0.3">
      <c r="A31" s="36" t="s">
        <v>25</v>
      </c>
      <c r="B31" s="35">
        <v>149.6</v>
      </c>
      <c r="C31" s="35">
        <v>151.5</v>
      </c>
      <c r="D31" s="35">
        <v>152.6</v>
      </c>
      <c r="E31" s="35">
        <v>153.19999999999999</v>
      </c>
      <c r="F31" s="35">
        <v>155.80000000000001</v>
      </c>
      <c r="G31" s="35">
        <v>154.9</v>
      </c>
      <c r="H31" s="35">
        <v>155.30000000000001</v>
      </c>
      <c r="I31" s="35">
        <v>157.6</v>
      </c>
      <c r="J31" s="35">
        <v>157.69999999999999</v>
      </c>
      <c r="K31" s="35">
        <v>158.6</v>
      </c>
      <c r="L31" s="35">
        <v>159.80000000000001</v>
      </c>
      <c r="M31" s="35">
        <v>160.6</v>
      </c>
      <c r="N31" s="35">
        <v>161.19999999999999</v>
      </c>
      <c r="O31" s="35">
        <v>162.1</v>
      </c>
      <c r="P31" s="35">
        <v>163.30000000000001</v>
      </c>
      <c r="Q31" s="35">
        <v>164.4</v>
      </c>
      <c r="R31" s="35">
        <v>165.1</v>
      </c>
      <c r="S31" s="35">
        <v>165.8</v>
      </c>
      <c r="T31" s="35">
        <v>166.3</v>
      </c>
      <c r="U31" s="35">
        <v>166.9</v>
      </c>
      <c r="V31" s="35">
        <v>167.6</v>
      </c>
      <c r="W31" s="35">
        <v>168.2</v>
      </c>
      <c r="X31" s="35">
        <v>168.5</v>
      </c>
      <c r="Y31" s="35">
        <v>168.9</v>
      </c>
      <c r="Z31" s="35">
        <v>169.5</v>
      </c>
      <c r="AA31" s="35">
        <v>170.3</v>
      </c>
      <c r="AB31" s="35">
        <v>170.3</v>
      </c>
      <c r="AC31" s="35">
        <v>170.7</v>
      </c>
      <c r="AD31" s="35">
        <v>171.2</v>
      </c>
      <c r="AE31" s="47">
        <f t="shared" si="0"/>
        <v>0.57146862041518032</v>
      </c>
      <c r="AF31" s="46"/>
    </row>
    <row r="32" spans="1:33" ht="15.6" x14ac:dyDescent="0.3">
      <c r="A32" s="36" t="s">
        <v>26</v>
      </c>
      <c r="B32" s="35">
        <v>159.19999999999999</v>
      </c>
      <c r="C32" s="35">
        <v>159.5</v>
      </c>
      <c r="D32" s="35">
        <v>160.19999999999999</v>
      </c>
      <c r="E32" s="35">
        <v>160.30000000000001</v>
      </c>
      <c r="F32" s="35">
        <v>161.19999999999999</v>
      </c>
      <c r="G32" s="35">
        <v>161.69999999999999</v>
      </c>
      <c r="H32" s="35">
        <v>163.19999999999999</v>
      </c>
      <c r="I32" s="35">
        <v>163.80000000000001</v>
      </c>
      <c r="J32" s="35">
        <v>163.69999999999999</v>
      </c>
      <c r="K32" s="35">
        <v>163.9</v>
      </c>
      <c r="L32" s="35">
        <v>164.3</v>
      </c>
      <c r="M32" s="35">
        <v>164.4</v>
      </c>
      <c r="N32" s="35">
        <v>164.7</v>
      </c>
      <c r="O32" s="35">
        <v>165.4</v>
      </c>
      <c r="P32" s="35">
        <v>166</v>
      </c>
      <c r="Q32" s="35">
        <v>166.9</v>
      </c>
      <c r="R32" s="35">
        <v>167.9</v>
      </c>
      <c r="S32" s="35">
        <v>169</v>
      </c>
      <c r="T32" s="35">
        <v>171.4</v>
      </c>
      <c r="U32" s="35">
        <v>172.3</v>
      </c>
      <c r="V32" s="35">
        <v>173.1</v>
      </c>
      <c r="W32" s="35">
        <v>173.4</v>
      </c>
      <c r="X32" s="35">
        <v>173.7</v>
      </c>
      <c r="Y32" s="35">
        <v>174.1</v>
      </c>
      <c r="Z32" s="35">
        <v>174.3</v>
      </c>
      <c r="AA32" s="35">
        <v>175</v>
      </c>
      <c r="AB32" s="35">
        <v>175</v>
      </c>
      <c r="AC32" s="35">
        <v>176.4</v>
      </c>
      <c r="AD32" s="35">
        <v>177.1</v>
      </c>
      <c r="AE32" s="47">
        <f t="shared" si="0"/>
        <v>0.41663134903709814</v>
      </c>
      <c r="AF32" s="46"/>
    </row>
    <row r="33" spans="1:84" ht="15.6" x14ac:dyDescent="0.3">
      <c r="A33" s="36" t="s">
        <v>27</v>
      </c>
      <c r="B33" s="35">
        <v>156.80000000000001</v>
      </c>
      <c r="C33" s="35">
        <v>155.80000000000001</v>
      </c>
      <c r="D33" s="35">
        <v>153.80000000000001</v>
      </c>
      <c r="E33" s="35">
        <v>155.4</v>
      </c>
      <c r="F33" s="35">
        <v>158.6</v>
      </c>
      <c r="G33" s="35">
        <v>158.80000000000001</v>
      </c>
      <c r="H33" s="35">
        <v>160.1</v>
      </c>
      <c r="I33" s="35">
        <v>160</v>
      </c>
      <c r="J33" s="35">
        <v>160</v>
      </c>
      <c r="K33" s="35">
        <v>160.80000000000001</v>
      </c>
      <c r="L33" s="35">
        <v>162.19999999999999</v>
      </c>
      <c r="M33" s="35">
        <v>162.6</v>
      </c>
      <c r="N33" s="35">
        <v>163</v>
      </c>
      <c r="O33" s="35">
        <v>164.4</v>
      </c>
      <c r="P33" s="35">
        <v>167.2</v>
      </c>
      <c r="Q33" s="35">
        <v>168.8</v>
      </c>
      <c r="R33" s="35">
        <v>168.4</v>
      </c>
      <c r="S33" s="35">
        <v>169.4</v>
      </c>
      <c r="T33" s="35">
        <v>169.7</v>
      </c>
      <c r="U33" s="35">
        <v>171.2</v>
      </c>
      <c r="V33" s="35">
        <v>170.9</v>
      </c>
      <c r="W33" s="35">
        <v>172.1</v>
      </c>
      <c r="X33" s="35">
        <v>173.6</v>
      </c>
      <c r="Y33" s="35">
        <v>175.8</v>
      </c>
      <c r="Z33" s="35">
        <v>178.6</v>
      </c>
      <c r="AA33" s="35">
        <v>181</v>
      </c>
      <c r="AB33" s="35">
        <v>181</v>
      </c>
      <c r="AC33" s="35">
        <v>184</v>
      </c>
      <c r="AD33" s="35">
        <v>185.2</v>
      </c>
      <c r="AE33" s="47">
        <f t="shared" si="0"/>
        <v>0.37859224249932882</v>
      </c>
      <c r="AF33" s="46"/>
    </row>
    <row r="34" spans="1:84" ht="15.6" x14ac:dyDescent="0.3">
      <c r="A34" s="36" t="s">
        <v>28</v>
      </c>
      <c r="B34" s="35">
        <v>151.9</v>
      </c>
      <c r="C34" s="35">
        <v>153.4</v>
      </c>
      <c r="D34" s="35">
        <v>153.80000000000001</v>
      </c>
      <c r="E34" s="35">
        <v>154.4</v>
      </c>
      <c r="F34" s="35">
        <v>156.80000000000001</v>
      </c>
      <c r="G34" s="35">
        <v>157.6</v>
      </c>
      <c r="H34" s="35">
        <v>159</v>
      </c>
      <c r="I34" s="35">
        <v>160</v>
      </c>
      <c r="J34" s="35">
        <v>160</v>
      </c>
      <c r="K34" s="35">
        <v>161</v>
      </c>
      <c r="L34" s="35">
        <v>161.4</v>
      </c>
      <c r="M34" s="35">
        <v>162</v>
      </c>
      <c r="N34" s="35">
        <v>162.69999999999999</v>
      </c>
      <c r="O34" s="35">
        <v>163.5</v>
      </c>
      <c r="P34" s="35">
        <v>164.6</v>
      </c>
      <c r="Q34" s="35">
        <v>166.8</v>
      </c>
      <c r="R34" s="35">
        <v>167.5</v>
      </c>
      <c r="S34" s="35">
        <v>167.5</v>
      </c>
      <c r="T34" s="35">
        <v>168.4</v>
      </c>
      <c r="U34" s="35">
        <v>169.1</v>
      </c>
      <c r="V34" s="35">
        <v>169.7</v>
      </c>
      <c r="W34" s="35">
        <v>170.5</v>
      </c>
      <c r="X34" s="35">
        <v>171.1</v>
      </c>
      <c r="Y34" s="35">
        <v>172</v>
      </c>
      <c r="Z34" s="35">
        <v>172.8</v>
      </c>
      <c r="AA34" s="35">
        <v>174.1</v>
      </c>
      <c r="AB34" s="35">
        <v>174.1</v>
      </c>
      <c r="AC34" s="35">
        <v>175</v>
      </c>
      <c r="AD34" s="35">
        <v>175.7</v>
      </c>
      <c r="AE34" s="47">
        <f t="shared" si="0"/>
        <v>0.5158793124367983</v>
      </c>
      <c r="AF34" s="46"/>
    </row>
    <row r="35" spans="1:84" ht="15.6" x14ac:dyDescent="0.3">
      <c r="A35" s="36" t="s">
        <v>29</v>
      </c>
      <c r="B35" s="35">
        <v>157.30000000000001</v>
      </c>
      <c r="C35" s="35">
        <v>156.6</v>
      </c>
      <c r="D35" s="35">
        <v>156.80000000000001</v>
      </c>
      <c r="E35" s="35">
        <v>157.80000000000001</v>
      </c>
      <c r="F35" s="35">
        <v>160.4</v>
      </c>
      <c r="G35" s="35">
        <v>161.30000000000001</v>
      </c>
      <c r="H35" s="35">
        <v>162.5</v>
      </c>
      <c r="I35" s="35">
        <v>163.19999999999999</v>
      </c>
      <c r="J35" s="35">
        <v>163.19999999999999</v>
      </c>
      <c r="K35" s="35">
        <v>165.5</v>
      </c>
      <c r="L35" s="35">
        <v>166.7</v>
      </c>
      <c r="M35" s="35">
        <v>166.2</v>
      </c>
      <c r="N35" s="35">
        <v>165.7</v>
      </c>
      <c r="O35" s="35">
        <v>166.1</v>
      </c>
      <c r="P35" s="35">
        <v>167.7</v>
      </c>
      <c r="Q35" s="35">
        <v>170.1</v>
      </c>
      <c r="R35" s="35">
        <v>171.7</v>
      </c>
      <c r="S35" s="35">
        <v>172.6</v>
      </c>
      <c r="T35" s="35">
        <v>173.4</v>
      </c>
      <c r="U35" s="35">
        <v>174.3</v>
      </c>
      <c r="V35" s="35">
        <v>175.3</v>
      </c>
      <c r="W35" s="35">
        <v>176.7</v>
      </c>
      <c r="X35" s="35">
        <v>176.5</v>
      </c>
      <c r="Y35" s="35">
        <v>175.7</v>
      </c>
      <c r="Z35" s="35">
        <v>176.5</v>
      </c>
      <c r="AA35" s="35">
        <v>177.2</v>
      </c>
      <c r="AB35" s="35">
        <v>177.2</v>
      </c>
      <c r="AC35" s="35">
        <v>178.1</v>
      </c>
      <c r="AD35" s="35">
        <v>179.1</v>
      </c>
      <c r="AE35" s="47">
        <f t="shared" si="0"/>
        <v>0.53472818352075469</v>
      </c>
      <c r="AF35" s="46"/>
    </row>
    <row r="36" spans="1:84" x14ac:dyDescent="0.3">
      <c r="A36" s="36" t="s">
        <v>90</v>
      </c>
      <c r="B36" s="46">
        <v>53.6</v>
      </c>
      <c r="C36" s="46">
        <v>60.46</v>
      </c>
      <c r="D36" s="46">
        <v>63.83</v>
      </c>
      <c r="E36" s="46">
        <v>62.95</v>
      </c>
      <c r="F36" s="46">
        <v>66.400000000000006</v>
      </c>
      <c r="G36" s="46">
        <v>71.8</v>
      </c>
      <c r="H36" s="46">
        <v>73.28</v>
      </c>
      <c r="I36" s="46">
        <v>68.87</v>
      </c>
      <c r="J36" s="46">
        <v>72.8</v>
      </c>
      <c r="K36" s="46">
        <v>82.06</v>
      </c>
      <c r="L36" s="46">
        <v>79.92</v>
      </c>
      <c r="M36" s="46">
        <v>72.87</v>
      </c>
      <c r="N36" s="46">
        <v>83.92</v>
      </c>
      <c r="O36" s="46">
        <v>93.54</v>
      </c>
      <c r="P36" s="46">
        <v>112.4</v>
      </c>
      <c r="Q36" s="46">
        <v>103.41</v>
      </c>
      <c r="R36" s="46">
        <v>110.1</v>
      </c>
      <c r="S36" s="46">
        <v>116.8</v>
      </c>
      <c r="T36" s="46">
        <v>105.08</v>
      </c>
      <c r="U36" s="46">
        <v>95.97</v>
      </c>
      <c r="V36" s="46">
        <v>88.22</v>
      </c>
      <c r="W36" s="46">
        <v>90.33</v>
      </c>
      <c r="X36" s="46">
        <v>87.38</v>
      </c>
      <c r="Y36" s="46">
        <v>78.069999999999993</v>
      </c>
      <c r="Z36" s="46">
        <v>80.41</v>
      </c>
      <c r="AA36" s="46">
        <v>80.25</v>
      </c>
      <c r="AB36" s="46">
        <v>76.47</v>
      </c>
      <c r="AC36" s="46">
        <v>82.46</v>
      </c>
      <c r="AD36" s="46">
        <v>74.12</v>
      </c>
    </row>
    <row r="37" spans="1:84" x14ac:dyDescent="0.3">
      <c r="M37" s="2"/>
      <c r="N37" s="2"/>
      <c r="O37" s="2"/>
      <c r="P37" s="2"/>
      <c r="Q37" s="2"/>
      <c r="R37" s="2"/>
      <c r="S37" s="2"/>
      <c r="T37" s="2"/>
      <c r="U37" s="2"/>
      <c r="V37" s="2"/>
      <c r="W37" s="2"/>
      <c r="X37" s="2"/>
      <c r="Y37" s="2"/>
      <c r="Z37" s="2"/>
      <c r="AA37" s="2"/>
      <c r="AF37" s="2"/>
      <c r="AG37" s="2"/>
      <c r="AH37" s="2"/>
      <c r="AI37" s="2"/>
      <c r="AJ37" s="2"/>
      <c r="AK37" s="2"/>
      <c r="AL37" s="2"/>
      <c r="AM37" s="2"/>
      <c r="AN37" s="2"/>
      <c r="AO37" s="2"/>
      <c r="AP37" s="2"/>
      <c r="AQ37" s="2"/>
      <c r="AR37" s="2"/>
      <c r="AS37" s="2"/>
      <c r="AT37" s="2"/>
      <c r="AU37" s="2"/>
      <c r="AV37" s="2"/>
      <c r="AW37" s="2"/>
      <c r="AX37" s="2"/>
      <c r="AY37" s="2"/>
      <c r="AZ37" s="2"/>
      <c r="BA37" s="2"/>
      <c r="BB37" s="2"/>
      <c r="BC37" s="2"/>
      <c r="BI37" s="2"/>
      <c r="BJ37" s="2"/>
      <c r="BK37" s="2"/>
      <c r="BL37" s="2"/>
      <c r="BM37" s="2"/>
      <c r="BN37" s="2"/>
      <c r="BO37" s="2"/>
      <c r="BP37" s="2"/>
      <c r="BQ37" s="2"/>
      <c r="BR37" s="2"/>
      <c r="BS37" s="2"/>
      <c r="BT37" s="2"/>
      <c r="BU37" s="2"/>
      <c r="BV37" s="2"/>
      <c r="BW37" s="2"/>
      <c r="BX37" s="2"/>
      <c r="BY37" s="2"/>
      <c r="BZ37" s="2"/>
      <c r="CA37" s="2"/>
      <c r="CB37" s="2"/>
      <c r="CC37" s="2"/>
      <c r="CD37" s="2"/>
      <c r="CE37" s="2"/>
      <c r="CF37" s="2"/>
    </row>
    <row r="38" spans="1:84" x14ac:dyDescent="0.3">
      <c r="M38" s="10"/>
      <c r="N38" s="10"/>
      <c r="O38" s="10"/>
      <c r="P38" s="10"/>
      <c r="Q38" s="10"/>
      <c r="R38" s="10"/>
      <c r="S38" s="10"/>
      <c r="T38" s="10"/>
      <c r="U38" s="10"/>
      <c r="V38" s="10"/>
      <c r="W38" s="10"/>
      <c r="X38" s="10"/>
      <c r="Y38" s="10"/>
      <c r="Z38" s="10"/>
    </row>
    <row r="39" spans="1:84" x14ac:dyDescent="0.3">
      <c r="B39" s="2"/>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84" x14ac:dyDescent="0.3">
      <c r="B40" s="2"/>
      <c r="C40" s="10"/>
      <c r="D40" s="10"/>
      <c r="E40" s="10"/>
      <c r="F40" s="10"/>
      <c r="G40" s="10"/>
      <c r="H40" s="10"/>
      <c r="I40" s="10"/>
      <c r="J40" s="10"/>
      <c r="K40" s="10"/>
      <c r="M40" s="2"/>
      <c r="N40" s="2"/>
      <c r="O40" s="2"/>
      <c r="P40" s="2"/>
      <c r="Q40" s="2"/>
      <c r="R40" s="2"/>
      <c r="S40" s="2"/>
      <c r="T40" s="2"/>
      <c r="U40" s="2"/>
      <c r="V40" s="2"/>
      <c r="W40" s="10"/>
      <c r="X40" s="10"/>
      <c r="Y40" s="10"/>
      <c r="Z40" s="10"/>
    </row>
    <row r="41" spans="1:84" x14ac:dyDescent="0.3">
      <c r="L41" s="2"/>
      <c r="M41" s="10"/>
      <c r="N41" s="10"/>
      <c r="O41" s="10"/>
      <c r="P41" s="10"/>
      <c r="Q41" s="10"/>
      <c r="R41" s="10"/>
      <c r="S41" s="10"/>
      <c r="T41" s="10"/>
      <c r="U41" s="10"/>
      <c r="V41" s="10"/>
    </row>
    <row r="69" spans="2:16" x14ac:dyDescent="0.3">
      <c r="B69" s="39"/>
      <c r="C69" s="35"/>
      <c r="E69" s="35"/>
      <c r="F69" s="35"/>
      <c r="G69" s="35"/>
      <c r="H69" s="35"/>
      <c r="I69" s="35"/>
      <c r="J69" s="35"/>
      <c r="K69" s="35"/>
      <c r="L69" s="35"/>
      <c r="M69" s="35"/>
      <c r="N69" s="35"/>
      <c r="O69" s="35"/>
      <c r="P69" s="35"/>
    </row>
    <row r="70" spans="2:16" x14ac:dyDescent="0.3">
      <c r="B70" s="35"/>
      <c r="C70" s="41"/>
      <c r="E70" s="40"/>
      <c r="F70" s="35"/>
      <c r="G70" s="35"/>
      <c r="H70" s="35"/>
      <c r="I70" s="35"/>
      <c r="J70" s="35"/>
      <c r="K70" s="35"/>
      <c r="L70" s="35"/>
      <c r="M70" s="35"/>
      <c r="N70" s="35"/>
      <c r="O70" s="35"/>
      <c r="P70" s="35"/>
    </row>
    <row r="71" spans="2:16" x14ac:dyDescent="0.3">
      <c r="B71" s="35"/>
      <c r="C71" s="35"/>
      <c r="E71" s="39"/>
      <c r="F71" s="35"/>
      <c r="G71" s="35"/>
      <c r="H71" s="35"/>
      <c r="I71" s="35"/>
      <c r="J71" s="35"/>
      <c r="K71" s="35"/>
      <c r="L71" s="35"/>
      <c r="M71" s="35"/>
      <c r="N71" s="35"/>
      <c r="O71" s="35"/>
      <c r="P71" s="35"/>
    </row>
    <row r="72" spans="2:16" x14ac:dyDescent="0.3">
      <c r="B72" s="35"/>
      <c r="C72" s="35"/>
      <c r="E72" s="39"/>
      <c r="F72" s="35"/>
      <c r="G72" s="35"/>
      <c r="H72" s="35"/>
      <c r="I72" s="35"/>
      <c r="J72" s="35"/>
      <c r="K72" s="35"/>
      <c r="L72" s="35"/>
      <c r="M72" s="35"/>
      <c r="N72" s="35"/>
      <c r="O72" s="35"/>
      <c r="P72" s="35"/>
    </row>
    <row r="73" spans="2:16" x14ac:dyDescent="0.3">
      <c r="B73" s="35"/>
      <c r="C73" s="35"/>
      <c r="E73" s="39"/>
      <c r="F73" s="35"/>
      <c r="G73" s="35"/>
      <c r="H73" s="35"/>
      <c r="I73" s="35"/>
      <c r="J73" s="35"/>
      <c r="K73" s="35"/>
      <c r="L73" s="35"/>
      <c r="M73" s="35"/>
      <c r="N73" s="35"/>
      <c r="O73" s="35"/>
      <c r="P73" s="35"/>
    </row>
    <row r="74" spans="2:16" x14ac:dyDescent="0.3">
      <c r="B74" s="35"/>
      <c r="C74" s="35"/>
      <c r="E74" s="39"/>
      <c r="F74" s="35"/>
      <c r="G74" s="35"/>
      <c r="H74" s="35"/>
      <c r="I74" s="35"/>
      <c r="J74" s="35"/>
      <c r="K74" s="35"/>
      <c r="L74" s="35"/>
      <c r="M74" s="35"/>
      <c r="N74" s="35"/>
      <c r="O74" s="35"/>
      <c r="P74" s="35"/>
    </row>
    <row r="75" spans="2:16" x14ac:dyDescent="0.3">
      <c r="B75" s="35"/>
      <c r="C75" s="41"/>
      <c r="E75" s="35"/>
      <c r="F75" s="35"/>
      <c r="G75" s="35"/>
      <c r="H75" s="35"/>
      <c r="I75" s="35"/>
      <c r="J75" s="35"/>
      <c r="K75" s="35"/>
      <c r="L75" s="35"/>
      <c r="M75" s="35"/>
      <c r="N75" s="35"/>
      <c r="O75" s="35"/>
      <c r="P75" s="35"/>
    </row>
    <row r="76" spans="2:16" x14ac:dyDescent="0.3">
      <c r="B76" s="44"/>
      <c r="C76" s="35"/>
      <c r="E76" s="35"/>
      <c r="F76" s="35"/>
      <c r="G76" s="35"/>
      <c r="H76" s="35"/>
      <c r="I76" s="35"/>
      <c r="J76" s="35"/>
      <c r="K76" s="35"/>
      <c r="L76" s="35"/>
      <c r="M76" s="35"/>
      <c r="N76" s="35"/>
      <c r="O76" s="35"/>
      <c r="P76" s="35"/>
    </row>
    <row r="77" spans="2:16" x14ac:dyDescent="0.3">
      <c r="B77" s="37"/>
      <c r="C77" s="41"/>
      <c r="E77" s="35"/>
      <c r="F77" s="35"/>
      <c r="G77" s="35"/>
      <c r="H77" s="35"/>
      <c r="I77" s="35"/>
      <c r="J77" s="35"/>
      <c r="K77" s="35"/>
      <c r="L77" s="35"/>
      <c r="M77" s="35"/>
      <c r="N77" s="35"/>
      <c r="O77" s="35"/>
      <c r="P77" s="35"/>
    </row>
    <row r="78" spans="2:16" x14ac:dyDescent="0.3">
      <c r="B78" s="35"/>
      <c r="C78" s="41"/>
      <c r="E78" s="35"/>
      <c r="F78" s="35"/>
      <c r="G78" s="35"/>
      <c r="H78" s="35"/>
      <c r="I78" s="35"/>
      <c r="J78" s="35"/>
      <c r="K78" s="35"/>
      <c r="L78" s="35"/>
      <c r="M78" s="35"/>
      <c r="N78" s="35"/>
      <c r="O78" s="35"/>
      <c r="P78" s="35"/>
    </row>
    <row r="79" spans="2:16" x14ac:dyDescent="0.3">
      <c r="B79" s="37"/>
      <c r="C79" s="35"/>
      <c r="E79" s="35"/>
      <c r="F79" s="35"/>
      <c r="G79" s="35"/>
      <c r="H79" s="35"/>
      <c r="I79" s="35"/>
      <c r="J79" s="35"/>
      <c r="K79" s="35"/>
      <c r="L79" s="35"/>
      <c r="M79" s="35"/>
      <c r="N79" s="35"/>
      <c r="O79" s="35"/>
      <c r="P79" s="35"/>
    </row>
    <row r="80" spans="2:16" x14ac:dyDescent="0.3">
      <c r="B80" s="39"/>
      <c r="C80" s="35"/>
      <c r="E80" s="35"/>
      <c r="F80" s="35"/>
      <c r="G80" s="35"/>
      <c r="H80" s="35"/>
      <c r="I80" s="35"/>
      <c r="J80" s="35"/>
      <c r="K80" s="35"/>
      <c r="L80" s="35"/>
      <c r="M80" s="35"/>
      <c r="N80" s="35"/>
      <c r="O80" s="35"/>
      <c r="P80" s="35"/>
    </row>
    <row r="81" spans="2:16" x14ac:dyDescent="0.3">
      <c r="B81" s="35"/>
      <c r="C81" s="39"/>
      <c r="E81" s="35"/>
      <c r="F81" s="35"/>
      <c r="G81" s="35"/>
      <c r="H81" s="35"/>
      <c r="I81" s="35"/>
      <c r="J81" s="35"/>
      <c r="K81" s="35"/>
      <c r="L81" s="35"/>
      <c r="M81" s="35"/>
      <c r="N81" s="35"/>
      <c r="O81" s="35"/>
      <c r="P81" s="35"/>
    </row>
    <row r="82" spans="2:16" x14ac:dyDescent="0.3">
      <c r="B82" s="35"/>
      <c r="C82" s="41"/>
      <c r="E82" s="35"/>
      <c r="F82" s="35"/>
      <c r="G82" s="35"/>
      <c r="H82" s="35"/>
      <c r="I82" s="35"/>
      <c r="J82" s="35"/>
      <c r="K82" s="35"/>
      <c r="L82" s="35"/>
      <c r="M82" s="35"/>
      <c r="N82" s="35"/>
      <c r="O82" s="35"/>
      <c r="P82" s="35"/>
    </row>
    <row r="83" spans="2:16" x14ac:dyDescent="0.3">
      <c r="B83" s="38"/>
      <c r="C83" s="39"/>
      <c r="E83" s="35"/>
      <c r="F83" s="35"/>
      <c r="G83" s="35"/>
      <c r="H83" s="35"/>
      <c r="I83" s="35"/>
      <c r="J83" s="35"/>
      <c r="K83" s="35"/>
      <c r="L83" s="35"/>
      <c r="M83" s="35"/>
      <c r="N83" s="35"/>
      <c r="O83" s="35"/>
      <c r="P83" s="35"/>
    </row>
    <row r="84" spans="2:16" x14ac:dyDescent="0.3">
      <c r="B84" s="35"/>
      <c r="C84" s="35"/>
      <c r="E84" s="35"/>
      <c r="F84" s="35"/>
      <c r="G84" s="35"/>
      <c r="H84" s="35"/>
      <c r="I84" s="35"/>
      <c r="J84" s="35"/>
      <c r="K84" s="35"/>
      <c r="L84" s="35"/>
      <c r="M84" s="35"/>
      <c r="N84" s="35"/>
      <c r="O84" s="35"/>
      <c r="P84" s="35"/>
    </row>
    <row r="85" spans="2:16" x14ac:dyDescent="0.3">
      <c r="B85" s="36"/>
      <c r="C85" s="35"/>
      <c r="E85" s="35"/>
      <c r="F85" s="35"/>
      <c r="G85" s="35"/>
      <c r="H85" s="35"/>
      <c r="I85" s="35"/>
      <c r="J85" s="35"/>
      <c r="K85" s="35"/>
      <c r="L85" s="35"/>
      <c r="M85" s="35"/>
      <c r="N85" s="35"/>
      <c r="O85" s="35"/>
      <c r="P85" s="35"/>
    </row>
    <row r="86" spans="2:16" x14ac:dyDescent="0.3">
      <c r="B86" s="37"/>
      <c r="C86" s="39"/>
      <c r="E86" s="35"/>
      <c r="F86" s="35"/>
      <c r="G86" s="35"/>
      <c r="H86" s="35"/>
      <c r="I86" s="35"/>
      <c r="J86" s="35"/>
      <c r="K86" s="35"/>
      <c r="L86" s="35"/>
      <c r="M86" s="35"/>
      <c r="N86" s="35"/>
      <c r="O86" s="35"/>
      <c r="P86" s="35"/>
    </row>
    <row r="87" spans="2:16" x14ac:dyDescent="0.3">
      <c r="B87" s="35"/>
      <c r="C87" s="39"/>
      <c r="E87" s="35"/>
      <c r="F87" s="35"/>
      <c r="G87" s="35"/>
      <c r="H87" s="35"/>
      <c r="I87" s="35"/>
      <c r="J87" s="35"/>
      <c r="K87" s="35"/>
      <c r="L87" s="35"/>
      <c r="M87" s="35"/>
      <c r="N87" s="35"/>
      <c r="O87" s="35"/>
      <c r="P87" s="35"/>
    </row>
    <row r="88" spans="2:16" x14ac:dyDescent="0.3">
      <c r="B88" s="35"/>
      <c r="C88" s="39"/>
      <c r="E88" s="35"/>
      <c r="F88" s="35"/>
      <c r="G88" s="35"/>
      <c r="H88" s="35"/>
      <c r="I88" s="35"/>
      <c r="J88" s="35"/>
      <c r="K88" s="35"/>
      <c r="L88" s="35"/>
      <c r="M88" s="35"/>
      <c r="N88" s="35"/>
      <c r="O88" s="35"/>
      <c r="P88" s="35"/>
    </row>
    <row r="89" spans="2:16" x14ac:dyDescent="0.3">
      <c r="B89" s="35"/>
      <c r="C89" s="39"/>
      <c r="E89" s="35"/>
      <c r="F89" s="35"/>
      <c r="G89" s="35"/>
      <c r="H89" s="35"/>
      <c r="I89" s="35"/>
      <c r="J89" s="35"/>
      <c r="K89" s="35"/>
      <c r="L89" s="35"/>
      <c r="M89" s="35"/>
      <c r="N89" s="35"/>
      <c r="O89" s="35"/>
      <c r="P89" s="35"/>
    </row>
    <row r="90" spans="2:16" x14ac:dyDescent="0.3">
      <c r="B90" s="35"/>
      <c r="C90" s="35"/>
      <c r="D90" s="35"/>
      <c r="E90" s="35"/>
      <c r="F90" s="35"/>
      <c r="G90" s="35"/>
      <c r="H90" s="35"/>
      <c r="I90" s="35"/>
      <c r="J90" s="35"/>
      <c r="K90" s="35"/>
      <c r="L90" s="35"/>
      <c r="M90" s="35"/>
      <c r="N90" s="35"/>
      <c r="O90" s="35"/>
      <c r="P90" s="35"/>
    </row>
    <row r="91" spans="2:16" ht="17.399999999999999" x14ac:dyDescent="0.3">
      <c r="B91" s="43"/>
      <c r="C91" s="35"/>
      <c r="D91" s="35"/>
      <c r="E91" s="35"/>
      <c r="F91" s="35"/>
      <c r="G91" s="35"/>
      <c r="H91" s="35"/>
      <c r="I91" s="35"/>
      <c r="J91" s="35"/>
      <c r="K91" s="35"/>
      <c r="L91" s="35"/>
      <c r="M91" s="35"/>
      <c r="N91" s="35"/>
      <c r="O91" s="35"/>
      <c r="P91" s="35"/>
    </row>
    <row r="92" spans="2:16" x14ac:dyDescent="0.3">
      <c r="B92" s="37"/>
      <c r="C92" s="39"/>
      <c r="D92" s="35"/>
      <c r="E92" s="35"/>
      <c r="F92" s="35"/>
      <c r="G92" s="35"/>
      <c r="H92" s="35"/>
      <c r="I92" s="35"/>
      <c r="J92" s="35"/>
      <c r="K92" s="35"/>
      <c r="L92" s="35"/>
      <c r="M92" s="35"/>
      <c r="N92" s="35"/>
      <c r="O92" s="35"/>
      <c r="P92" s="35"/>
    </row>
    <row r="93" spans="2:16" x14ac:dyDescent="0.3">
      <c r="B93" s="35"/>
      <c r="C93" s="39"/>
      <c r="D93" s="35"/>
      <c r="E93" s="35"/>
      <c r="F93" s="35"/>
      <c r="G93" s="35"/>
      <c r="H93" s="35"/>
      <c r="I93" s="35"/>
      <c r="J93" s="35"/>
      <c r="K93" s="35"/>
      <c r="L93" s="35"/>
      <c r="M93" s="35"/>
      <c r="N93" s="35"/>
      <c r="O93" s="35"/>
      <c r="P93" s="35"/>
    </row>
    <row r="94" spans="2:16" x14ac:dyDescent="0.3">
      <c r="B94" s="35"/>
      <c r="C94" s="39"/>
      <c r="D94" s="35"/>
      <c r="E94" s="35"/>
      <c r="F94" s="35"/>
      <c r="G94" s="35"/>
      <c r="H94" s="35"/>
      <c r="I94" s="35"/>
      <c r="J94" s="35"/>
      <c r="K94" s="35"/>
      <c r="L94" s="35"/>
      <c r="M94" s="35"/>
      <c r="N94" s="35"/>
      <c r="O94" s="35"/>
      <c r="P94" s="35"/>
    </row>
    <row r="95" spans="2:16" x14ac:dyDescent="0.3">
      <c r="B95" s="35"/>
      <c r="C95" s="39"/>
      <c r="D95" s="35"/>
      <c r="E95" s="35"/>
      <c r="F95" s="35"/>
      <c r="G95" s="35"/>
      <c r="H95" s="35"/>
      <c r="I95" s="35"/>
      <c r="J95" s="35"/>
      <c r="K95" s="35"/>
      <c r="L95" s="35"/>
      <c r="M95" s="35"/>
      <c r="N95" s="35"/>
      <c r="O95" s="35"/>
      <c r="P95" s="35"/>
    </row>
    <row r="96" spans="2:16" x14ac:dyDescent="0.3">
      <c r="B96" s="35"/>
      <c r="C96" s="35"/>
      <c r="D96" s="35"/>
      <c r="E96" s="35"/>
      <c r="F96" s="35"/>
      <c r="G96" s="35"/>
      <c r="H96" s="35"/>
      <c r="I96" s="35"/>
      <c r="J96" s="35"/>
      <c r="K96" s="35"/>
      <c r="L96" s="35"/>
      <c r="M96" s="35"/>
      <c r="N96" s="35"/>
      <c r="O96" s="35"/>
      <c r="P96" s="35"/>
    </row>
    <row r="97" spans="2:16" x14ac:dyDescent="0.3">
      <c r="B97" s="35"/>
      <c r="C97" s="35"/>
      <c r="D97" s="35"/>
      <c r="E97" s="35"/>
      <c r="F97" s="35"/>
      <c r="G97" s="35"/>
      <c r="H97" s="35"/>
      <c r="I97" s="35"/>
      <c r="J97" s="35"/>
      <c r="K97" s="35"/>
      <c r="L97" s="35"/>
      <c r="M97" s="35"/>
      <c r="N97" s="35"/>
      <c r="O97" s="35"/>
      <c r="P97" s="3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36FB4-B647-4C68-987F-08B146B22A21}">
  <sheetPr codeName="Sheet7"/>
  <dimension ref="B6:X31"/>
  <sheetViews>
    <sheetView zoomScale="86" zoomScaleNormal="130" workbookViewId="0">
      <selection activeCell="F45" sqref="F45"/>
    </sheetView>
  </sheetViews>
  <sheetFormatPr defaultRowHeight="14.4" x14ac:dyDescent="0.3"/>
  <cols>
    <col min="24" max="24" width="8.88671875" customWidth="1"/>
    <col min="25" max="25" width="10.77734375" customWidth="1"/>
  </cols>
  <sheetData>
    <row r="6" spans="3:16" ht="14.4" customHeight="1" x14ac:dyDescent="0.3">
      <c r="D6" s="221" t="s">
        <v>124</v>
      </c>
      <c r="E6" s="221"/>
      <c r="F6" s="221"/>
      <c r="G6" s="221"/>
      <c r="H6" s="221"/>
      <c r="I6" s="221"/>
      <c r="J6" s="221"/>
      <c r="K6" s="221"/>
      <c r="L6" s="221"/>
      <c r="M6" s="221"/>
      <c r="N6" s="221"/>
      <c r="O6" s="221"/>
      <c r="P6" s="221"/>
    </row>
    <row r="7" spans="3:16" ht="14.4" customHeight="1" x14ac:dyDescent="0.3">
      <c r="D7" s="221"/>
      <c r="E7" s="221"/>
      <c r="F7" s="221"/>
      <c r="G7" s="221"/>
      <c r="H7" s="221"/>
      <c r="I7" s="221"/>
      <c r="J7" s="221"/>
      <c r="K7" s="221"/>
      <c r="L7" s="221"/>
      <c r="M7" s="221"/>
      <c r="N7" s="221"/>
      <c r="O7" s="221"/>
      <c r="P7" s="221"/>
    </row>
    <row r="8" spans="3:16" x14ac:dyDescent="0.3">
      <c r="D8" s="221"/>
      <c r="E8" s="221"/>
      <c r="F8" s="221"/>
      <c r="G8" s="221"/>
      <c r="H8" s="221"/>
      <c r="I8" s="221"/>
      <c r="J8" s="221"/>
      <c r="K8" s="221"/>
      <c r="L8" s="221"/>
      <c r="M8" s="221"/>
      <c r="N8" s="221"/>
      <c r="O8" s="221"/>
      <c r="P8" s="221"/>
    </row>
    <row r="9" spans="3:16" x14ac:dyDescent="0.3">
      <c r="N9" s="2" t="s">
        <v>121</v>
      </c>
    </row>
    <row r="10" spans="3:16" ht="15" thickBot="1" x14ac:dyDescent="0.35"/>
    <row r="11" spans="3:16" ht="26.4" thickBot="1" x14ac:dyDescent="0.55000000000000004">
      <c r="C11" s="151" t="s">
        <v>66</v>
      </c>
      <c r="D11" s="29"/>
    </row>
    <row r="12" spans="3:16" ht="23.4" x14ac:dyDescent="0.45">
      <c r="C12" s="149" t="s">
        <v>122</v>
      </c>
      <c r="D12" s="28"/>
      <c r="E12" s="18"/>
    </row>
    <row r="13" spans="3:16" ht="23.4" x14ac:dyDescent="0.45">
      <c r="C13" s="28" t="s">
        <v>125</v>
      </c>
      <c r="D13" s="28"/>
      <c r="E13" s="18"/>
    </row>
    <row r="14" spans="3:16" ht="23.4" x14ac:dyDescent="0.45">
      <c r="C14" s="28"/>
      <c r="D14" s="28"/>
      <c r="E14" s="18"/>
    </row>
    <row r="15" spans="3:16" ht="23.4" x14ac:dyDescent="0.45">
      <c r="C15" s="150" t="s">
        <v>126</v>
      </c>
      <c r="D15" s="28"/>
    </row>
    <row r="16" spans="3:16" ht="23.4" x14ac:dyDescent="0.45">
      <c r="C16" s="20" t="s">
        <v>120</v>
      </c>
      <c r="D16" s="28"/>
    </row>
    <row r="18" spans="2:24" ht="24" thickBot="1" x14ac:dyDescent="0.5">
      <c r="C18" s="28"/>
    </row>
    <row r="19" spans="2:24" ht="26.4" thickBot="1" x14ac:dyDescent="0.55000000000000004">
      <c r="C19" s="152" t="s">
        <v>67</v>
      </c>
      <c r="D19" s="153"/>
      <c r="E19" s="154"/>
    </row>
    <row r="20" spans="2:24" ht="23.4" x14ac:dyDescent="0.45">
      <c r="C20" s="31" t="s">
        <v>68</v>
      </c>
      <c r="D20" s="28"/>
    </row>
    <row r="21" spans="2:24" ht="23.4" x14ac:dyDescent="0.45">
      <c r="C21" s="31" t="s">
        <v>69</v>
      </c>
      <c r="D21" s="28"/>
    </row>
    <row r="22" spans="2:24" ht="23.4" x14ac:dyDescent="0.45">
      <c r="C22" s="31" t="s">
        <v>129</v>
      </c>
      <c r="D22" s="28"/>
    </row>
    <row r="24" spans="2:24" ht="15" thickBot="1" x14ac:dyDescent="0.35"/>
    <row r="25" spans="2:24" ht="31.8" thickBot="1" x14ac:dyDescent="0.65">
      <c r="B25" s="198" t="s">
        <v>70</v>
      </c>
      <c r="C25" s="153"/>
      <c r="D25" s="199"/>
      <c r="E25" s="199"/>
      <c r="F25" s="199"/>
      <c r="G25" s="199"/>
      <c r="H25" s="199"/>
      <c r="I25" s="199"/>
      <c r="J25" s="199"/>
      <c r="K25" s="199"/>
      <c r="L25" s="199"/>
      <c r="M25" s="199"/>
      <c r="N25" s="199"/>
      <c r="O25" s="199"/>
      <c r="P25" s="199"/>
      <c r="Q25" s="199"/>
      <c r="R25" s="199"/>
      <c r="S25" s="199"/>
      <c r="T25" s="199"/>
      <c r="U25" s="199"/>
      <c r="V25" s="199"/>
      <c r="W25" s="199"/>
      <c r="X25" s="200"/>
    </row>
    <row r="26" spans="2:24" ht="23.4" x14ac:dyDescent="0.45">
      <c r="C26" s="28"/>
      <c r="D26" s="28"/>
    </row>
    <row r="31" spans="2:24" ht="23.4" x14ac:dyDescent="0.45">
      <c r="C31" s="28"/>
      <c r="D31" s="28"/>
    </row>
  </sheetData>
  <mergeCells count="1">
    <mergeCell ref="D6:P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04F96-DC38-4406-B397-26F41F07E6E6}">
  <sheetPr codeName="Sheet10"/>
  <dimension ref="B2:C23"/>
  <sheetViews>
    <sheetView zoomScale="119" zoomScaleNormal="100" workbookViewId="0">
      <selection activeCell="F28" sqref="F28"/>
    </sheetView>
  </sheetViews>
  <sheetFormatPr defaultRowHeight="14.4" x14ac:dyDescent="0.3"/>
  <cols>
    <col min="3" max="3" width="8.88671875" customWidth="1"/>
  </cols>
  <sheetData>
    <row r="2" spans="2:3" x14ac:dyDescent="0.3">
      <c r="B2" s="8" t="s">
        <v>62</v>
      </c>
      <c r="C2" s="9"/>
    </row>
    <row r="4" spans="2:3" x14ac:dyDescent="0.3">
      <c r="B4" s="147">
        <v>1</v>
      </c>
      <c r="C4" s="23" t="s">
        <v>127</v>
      </c>
    </row>
    <row r="5" spans="2:3" x14ac:dyDescent="0.3">
      <c r="C5" t="s">
        <v>128</v>
      </c>
    </row>
    <row r="6" spans="2:3" x14ac:dyDescent="0.3">
      <c r="B6" s="1" t="s">
        <v>49</v>
      </c>
    </row>
    <row r="7" spans="2:3" x14ac:dyDescent="0.3">
      <c r="B7" s="1" t="s">
        <v>50</v>
      </c>
    </row>
    <row r="9" spans="2:3" x14ac:dyDescent="0.3">
      <c r="B9" s="147">
        <v>2</v>
      </c>
      <c r="C9" s="23" t="s">
        <v>73</v>
      </c>
    </row>
    <row r="10" spans="2:3" x14ac:dyDescent="0.3">
      <c r="B10" s="1" t="s">
        <v>54</v>
      </c>
    </row>
    <row r="11" spans="2:3" x14ac:dyDescent="0.3">
      <c r="B11" s="1" t="s">
        <v>55</v>
      </c>
    </row>
    <row r="12" spans="2:3" x14ac:dyDescent="0.3">
      <c r="B12" s="7" t="s">
        <v>56</v>
      </c>
    </row>
    <row r="13" spans="2:3" x14ac:dyDescent="0.3">
      <c r="B13" s="147">
        <v>3</v>
      </c>
      <c r="C13" s="23" t="s">
        <v>74</v>
      </c>
    </row>
    <row r="14" spans="2:3" x14ac:dyDescent="0.3">
      <c r="B14" s="1" t="s">
        <v>57</v>
      </c>
    </row>
    <row r="15" spans="2:3" x14ac:dyDescent="0.3">
      <c r="B15" s="1" t="s">
        <v>58</v>
      </c>
    </row>
    <row r="16" spans="2:3" x14ac:dyDescent="0.3">
      <c r="B16" s="7"/>
    </row>
    <row r="17" spans="2:3" x14ac:dyDescent="0.3">
      <c r="B17" s="147">
        <v>4</v>
      </c>
      <c r="C17" s="23" t="s">
        <v>130</v>
      </c>
    </row>
    <row r="18" spans="2:3" x14ac:dyDescent="0.3">
      <c r="C18" t="s">
        <v>131</v>
      </c>
    </row>
    <row r="19" spans="2:3" x14ac:dyDescent="0.3">
      <c r="C19" s="23" t="s">
        <v>59</v>
      </c>
    </row>
    <row r="21" spans="2:3" x14ac:dyDescent="0.3">
      <c r="B21" s="147">
        <v>5</v>
      </c>
      <c r="C21" s="23" t="s">
        <v>76</v>
      </c>
    </row>
    <row r="22" spans="2:3" x14ac:dyDescent="0.3">
      <c r="C22" s="6" t="s">
        <v>61</v>
      </c>
    </row>
    <row r="23" spans="2:3" x14ac:dyDescent="0.3">
      <c r="B23" s="1" t="s">
        <v>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Raw_data</vt:lpstr>
      <vt:lpstr>Main_data</vt:lpstr>
      <vt:lpstr>Solution 1</vt:lpstr>
      <vt:lpstr>Solution 2</vt:lpstr>
      <vt:lpstr>Solution 3</vt:lpstr>
      <vt:lpstr>Solution 4</vt:lpstr>
      <vt:lpstr>Solution 5</vt:lpstr>
      <vt:lpstr>About CPI</vt:lpstr>
      <vt:lpstr>p.statement</vt:lpstr>
      <vt:lpstr>Understanding</vt:lpstr>
      <vt:lpstr>Communication 1</vt:lpstr>
      <vt:lpstr>Communication 2</vt:lpstr>
      <vt:lpstr>Communication 3</vt:lpstr>
      <vt:lpstr>Communication 4</vt:lpstr>
      <vt:lpstr>Communication 5</vt:lpstr>
      <vt:lpstr>Summary_Sheet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 BANERJEE</dc:creator>
  <cp:lastModifiedBy>SOURAV BANERJEE</cp:lastModifiedBy>
  <dcterms:created xsi:type="dcterms:W3CDTF">2025-08-29T13:09:50Z</dcterms:created>
  <dcterms:modified xsi:type="dcterms:W3CDTF">2025-10-16T03:14:52Z</dcterms:modified>
</cp:coreProperties>
</file>