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3040" windowHeight="9192"/>
  </bookViews>
  <sheets>
    <sheet name="Actividades1" sheetId="3" r:id="rId1"/>
    <sheet name="Gant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F37" i="3" l="1"/>
  <c r="DF36" i="3"/>
  <c r="DF35" i="3"/>
  <c r="DF34" i="3"/>
  <c r="CY33" i="3"/>
  <c r="CY32" i="3"/>
  <c r="CY31" i="3"/>
  <c r="CY30" i="3"/>
  <c r="CR29" i="3"/>
  <c r="CR28" i="3"/>
  <c r="CR27" i="3"/>
  <c r="CR26" i="3"/>
  <c r="CR25" i="3"/>
  <c r="CL23" i="3"/>
  <c r="CL22" i="3"/>
  <c r="CD21" i="3"/>
  <c r="CD20" i="3"/>
  <c r="CD19" i="3"/>
  <c r="CD18" i="3"/>
  <c r="BW17" i="3"/>
  <c r="BW16" i="3"/>
  <c r="CL24" i="3"/>
  <c r="BW15" i="3"/>
  <c r="BW14" i="3"/>
  <c r="BP13" i="3"/>
  <c r="BI12" i="3"/>
  <c r="BB11" i="3"/>
  <c r="AU10" i="3"/>
  <c r="AU9" i="3"/>
  <c r="AU8" i="3"/>
  <c r="AU7" i="3"/>
  <c r="AN6" i="3"/>
  <c r="AG5" i="3"/>
  <c r="Z4" i="3"/>
  <c r="M3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BM17" i="4"/>
  <c r="BM18" i="4"/>
  <c r="BM19" i="4"/>
  <c r="BT20" i="4"/>
  <c r="BT21" i="4"/>
  <c r="BT22" i="4"/>
  <c r="BT23" i="4"/>
  <c r="CB24" i="4"/>
  <c r="CB25" i="4"/>
  <c r="CB26" i="4"/>
  <c r="CH27" i="4"/>
  <c r="CH28" i="4"/>
  <c r="CH29" i="4"/>
  <c r="CH30" i="4"/>
  <c r="CH31" i="4"/>
  <c r="CO32" i="4"/>
  <c r="CO33" i="4"/>
  <c r="CO34" i="4"/>
  <c r="CO35" i="4"/>
  <c r="CV36" i="4"/>
  <c r="CV37" i="4"/>
  <c r="CV38" i="4"/>
  <c r="CV39" i="4"/>
  <c r="BM16" i="4"/>
  <c r="A28" i="4"/>
  <c r="A29" i="4"/>
  <c r="A30" i="4"/>
  <c r="A31" i="4"/>
  <c r="A32" i="4"/>
  <c r="A33" i="4"/>
  <c r="A34" i="4"/>
  <c r="A35" i="4"/>
  <c r="A36" i="4"/>
  <c r="A37" i="4"/>
  <c r="A38" i="4"/>
  <c r="A39" i="4"/>
  <c r="A16" i="4"/>
  <c r="A17" i="4"/>
  <c r="A18" i="4"/>
  <c r="A19" i="4"/>
  <c r="A20" i="4"/>
  <c r="A21" i="4"/>
  <c r="A22" i="4"/>
  <c r="A23" i="4"/>
  <c r="A24" i="4"/>
  <c r="A25" i="4"/>
  <c r="A26" i="4"/>
  <c r="A27" i="4"/>
  <c r="F37" i="3"/>
  <c r="G37" i="3" s="1"/>
  <c r="E37" i="3" s="1"/>
  <c r="F36" i="3"/>
  <c r="G36" i="3" s="1"/>
  <c r="E36" i="3" s="1"/>
  <c r="F35" i="3"/>
  <c r="G35" i="3" s="1"/>
  <c r="E35" i="3" s="1"/>
  <c r="G34" i="3"/>
  <c r="E34" i="3" s="1"/>
  <c r="F34" i="3"/>
  <c r="F33" i="3"/>
  <c r="G33" i="3" s="1"/>
  <c r="E33" i="3" s="1"/>
  <c r="F32" i="3"/>
  <c r="G32" i="3" s="1"/>
  <c r="E32" i="3" s="1"/>
  <c r="G31" i="3"/>
  <c r="E31" i="3" s="1"/>
  <c r="F31" i="3"/>
  <c r="F30" i="3"/>
  <c r="G30" i="3" s="1"/>
  <c r="E30" i="3" s="1"/>
  <c r="F29" i="3"/>
  <c r="G29" i="3" s="1"/>
  <c r="E29" i="3" s="1"/>
  <c r="F28" i="3"/>
  <c r="G28" i="3" s="1"/>
  <c r="E28" i="3" s="1"/>
  <c r="F27" i="3"/>
  <c r="G27" i="3" s="1"/>
  <c r="E27" i="3" s="1"/>
  <c r="G26" i="3"/>
  <c r="E26" i="3" s="1"/>
  <c r="F26" i="3"/>
  <c r="F25" i="3"/>
  <c r="G25" i="3" s="1"/>
  <c r="E25" i="3" s="1"/>
  <c r="F24" i="3"/>
  <c r="G24" i="3" s="1"/>
  <c r="E24" i="3" s="1"/>
  <c r="G23" i="3"/>
  <c r="F23" i="3"/>
  <c r="E23" i="3"/>
  <c r="F22" i="3"/>
  <c r="G22" i="3" s="1"/>
  <c r="E22" i="3" s="1"/>
  <c r="F21" i="3"/>
  <c r="G21" i="3" s="1"/>
  <c r="E21" i="3" s="1"/>
  <c r="F20" i="3"/>
  <c r="G20" i="3" s="1"/>
  <c r="E20" i="3" s="1"/>
  <c r="F19" i="3"/>
  <c r="G19" i="3" s="1"/>
  <c r="E19" i="3" s="1"/>
  <c r="F18" i="3"/>
  <c r="G18" i="3" s="1"/>
  <c r="E18" i="3" s="1"/>
  <c r="F17" i="3"/>
  <c r="G17" i="3" s="1"/>
  <c r="E17" i="3" s="1"/>
  <c r="F16" i="3"/>
  <c r="G16" i="3" s="1"/>
  <c r="E16" i="3" s="1"/>
  <c r="F15" i="3"/>
  <c r="G15" i="3" s="1"/>
  <c r="E15" i="3" s="1"/>
  <c r="F14" i="3"/>
  <c r="G14" i="3" s="1"/>
  <c r="E14" i="3" s="1"/>
  <c r="BF15" i="4" l="1"/>
  <c r="AK10" i="4"/>
  <c r="AK11" i="4"/>
  <c r="AK12" i="4"/>
  <c r="AK9" i="4"/>
  <c r="C5" i="4"/>
  <c r="A15" i="4"/>
  <c r="A8" i="4"/>
  <c r="A9" i="4"/>
  <c r="A10" i="4"/>
  <c r="A11" i="4"/>
  <c r="A12" i="4"/>
  <c r="A13" i="4"/>
  <c r="A14" i="4"/>
  <c r="A7" i="4"/>
  <c r="A6" i="4"/>
  <c r="A5" i="4"/>
  <c r="AY14" i="4"/>
  <c r="AR13" i="4"/>
  <c r="AD8" i="4"/>
  <c r="W7" i="4"/>
  <c r="P6" i="4"/>
  <c r="F13" i="3"/>
  <c r="G13" i="3" s="1"/>
  <c r="E13" i="3" s="1"/>
  <c r="F12" i="3"/>
  <c r="G12" i="3" s="1"/>
  <c r="E12" i="3" s="1"/>
  <c r="F11" i="3"/>
  <c r="G11" i="3" s="1"/>
  <c r="E11" i="3" s="1"/>
  <c r="F10" i="3"/>
  <c r="F9" i="3"/>
  <c r="G9" i="3" s="1"/>
  <c r="E9" i="3" s="1"/>
  <c r="G8" i="3"/>
  <c r="E8" i="3" s="1"/>
  <c r="F8" i="3"/>
  <c r="F7" i="3"/>
  <c r="G6" i="3"/>
  <c r="E6" i="3" s="1"/>
  <c r="F6" i="3"/>
  <c r="F5" i="3"/>
  <c r="G5" i="3" s="1"/>
  <c r="E5" i="3" s="1"/>
  <c r="G4" i="3"/>
  <c r="F4" i="3"/>
  <c r="F3" i="3"/>
  <c r="G3" i="3" s="1"/>
  <c r="E3" i="3" s="1"/>
  <c r="G10" i="3"/>
  <c r="E10" i="3" s="1"/>
  <c r="G7" i="3" l="1"/>
  <c r="E7" i="3" s="1"/>
  <c r="E4" i="3"/>
</calcChain>
</file>

<file path=xl/sharedStrings.xml><?xml version="1.0" encoding="utf-8"?>
<sst xmlns="http://schemas.openxmlformats.org/spreadsheetml/2006/main" count="142" uniqueCount="73">
  <si>
    <t>Actividad</t>
  </si>
  <si>
    <t>Encargado a:</t>
  </si>
  <si>
    <t>Inicio</t>
  </si>
  <si>
    <t>Finalizado</t>
  </si>
  <si>
    <t>Tipo</t>
  </si>
  <si>
    <t>% Completado</t>
  </si>
  <si>
    <t>Frontend</t>
  </si>
  <si>
    <t>#</t>
  </si>
  <si>
    <t>Diseño de Interfaces para wearables</t>
  </si>
  <si>
    <t>Crystian Suarez y Josseline Vargas</t>
  </si>
  <si>
    <t>Arq,Casos de Uso y Entidad relacion</t>
  </si>
  <si>
    <t>Josseline Vargas</t>
  </si>
  <si>
    <t>Documentador</t>
  </si>
  <si>
    <t>DBManager</t>
  </si>
  <si>
    <t>Backend</t>
  </si>
  <si>
    <t>Actualizaciones de MER y MR</t>
  </si>
  <si>
    <t>Swagger y Api Python</t>
  </si>
  <si>
    <t>Crystian  Suarez</t>
  </si>
  <si>
    <t>Diseño de interfaces de voz</t>
  </si>
  <si>
    <t>Diagrama de Gantt</t>
  </si>
  <si>
    <t>Api Crud (1 Tabla)</t>
  </si>
  <si>
    <t>Sql Creacion</t>
  </si>
  <si>
    <t>Diccionario de Datos</t>
  </si>
  <si>
    <t>Poblacion de la base de datos</t>
  </si>
  <si>
    <t>Consultas Avanzadas Joins</t>
  </si>
  <si>
    <t>Diseño de Interfaces Tv/Wearable</t>
  </si>
  <si>
    <t>Maquetado de Tv/Wearable</t>
  </si>
  <si>
    <t>Documentacion de pruebas</t>
  </si>
  <si>
    <t>Procedimientos poblados de toda la base de datos</t>
  </si>
  <si>
    <t>Entrega de CRUD's de todas las entidades de la base de datos</t>
  </si>
  <si>
    <t>Maquetado de Tv/Wearable (2)</t>
  </si>
  <si>
    <t>Reporte de avances global del proyecto</t>
  </si>
  <si>
    <t>Api de todas las entidades de la base de datos</t>
  </si>
  <si>
    <t>Datos dinamicos</t>
  </si>
  <si>
    <t>Reporte de usabilidad</t>
  </si>
  <si>
    <t>Evaluacion del equipo</t>
  </si>
  <si>
    <t>Construccion de red neuronal</t>
  </si>
  <si>
    <t>Implementacion de recomendacion</t>
  </si>
  <si>
    <t>Julio</t>
  </si>
  <si>
    <t>Agosto</t>
  </si>
  <si>
    <t>Duracion en dias</t>
  </si>
  <si>
    <t xml:space="preserve">Declaración de objetivos general y especificos </t>
  </si>
  <si>
    <t>Declaración de Metas y Alcance del Proyecto</t>
  </si>
  <si>
    <t>Creaciones de crucigramas, lista de tareas, diagrama de Gantt, etc.</t>
  </si>
  <si>
    <t>Declaración de presupuestos para el proyecto</t>
  </si>
  <si>
    <t>Creacion de repositorio de versiones en la plataforma deGithub</t>
  </si>
  <si>
    <t>Creación de logotipos para la empresa y aplicación</t>
  </si>
  <si>
    <t>Creación de Interfaz del usuario para Sistema Wear Os</t>
  </si>
  <si>
    <t>Creación de Interfaz del usuario para Sistema Web</t>
  </si>
  <si>
    <t>Creación de Interfaz del usuario para Sistema Alexa Voice</t>
  </si>
  <si>
    <t>Creacion de base de datos para los sistemas Wear os y Skill Alexa</t>
  </si>
  <si>
    <t>Toma de decisiones y lluvia de ideas</t>
  </si>
  <si>
    <t>Mayo</t>
  </si>
  <si>
    <t>Junio</t>
  </si>
  <si>
    <t>Nombre de la empresa: CJ Inovations
Nombre de la empresas del cliente: Bookfash</t>
  </si>
  <si>
    <t>Lista de Actividades
de Bookfash</t>
  </si>
  <si>
    <t>Mayo - Agosto</t>
  </si>
  <si>
    <t>Semanas</t>
  </si>
  <si>
    <t>Semana 1</t>
  </si>
  <si>
    <t>Semana 2 y 3</t>
  </si>
  <si>
    <t>Semana 4</t>
  </si>
  <si>
    <t>Semana 10</t>
  </si>
  <si>
    <t>Semana 5</t>
  </si>
  <si>
    <t>Semana 6</t>
  </si>
  <si>
    <t>Semana 7</t>
  </si>
  <si>
    <t>Semana 8</t>
  </si>
  <si>
    <t>Semana 9</t>
  </si>
  <si>
    <t>Semana 11</t>
  </si>
  <si>
    <t>Semana 12</t>
  </si>
  <si>
    <t>Semana 13</t>
  </si>
  <si>
    <t>Semana 14</t>
  </si>
  <si>
    <t>Semana 15</t>
  </si>
  <si>
    <t>Diagrama de Gantt de Bookfash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</si>
</sst>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59">
    <xf numFmtId="0" fontId="0" fillId="0" borderId="0" xfId="0"/>
    <xf numFmtId="9" fontId="0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2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2" fillId="0" borderId="0" xfId="1" applyFont="1" applyAlignment="1">
      <alignment wrapText="1"/>
    </xf>
    <xf numFmtId="0" fontId="0" fillId="0" borderId="1" xfId="0" applyBorder="1"/>
    <xf numFmtId="0" fontId="0" fillId="0" borderId="0" xfId="0" applyFont="1" applyAlignment="1">
      <alignment wrapText="1"/>
    </xf>
    <xf numFmtId="0" fontId="0" fillId="4" borderId="0" xfId="0" applyFill="1" applyAlignment="1">
      <alignment horizontal="center" vertical="center"/>
    </xf>
    <xf numFmtId="0" fontId="1" fillId="2" borderId="0" xfId="2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1" fillId="2" borderId="1" xfId="2" applyNumberForma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9" fontId="0" fillId="5" borderId="2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horizontal="center" vertical="center"/>
    </xf>
  </cellXfs>
  <cellStyles count="3">
    <cellStyle name="20% - Énfasis2" xfId="2" builtinId="34"/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2"/>
  <sheetViews>
    <sheetView tabSelected="1" topLeftCell="S18" zoomScale="76" zoomScaleNormal="76" zoomScalePageLayoutView="115" workbookViewId="0">
      <selection activeCell="DG38" sqref="DG38"/>
    </sheetView>
  </sheetViews>
  <sheetFormatPr baseColWidth="10" defaultRowHeight="14.4" x14ac:dyDescent="0.3"/>
  <cols>
    <col min="2" max="2" width="3" bestFit="1" customWidth="1"/>
    <col min="3" max="3" width="18.6640625" customWidth="1"/>
    <col min="4" max="4" width="15.33203125" customWidth="1"/>
    <col min="5" max="5" width="8.33203125" bestFit="1" customWidth="1"/>
    <col min="6" max="7" width="10.6640625" bestFit="1" customWidth="1"/>
    <col min="8" max="8" width="13.44140625" bestFit="1" customWidth="1"/>
    <col min="9" max="9" width="12.77734375" bestFit="1" customWidth="1"/>
    <col min="11" max="11" width="5.6640625" bestFit="1" customWidth="1"/>
    <col min="12" max="20" width="2" bestFit="1" customWidth="1"/>
    <col min="21" max="42" width="3" bestFit="1" customWidth="1"/>
    <col min="43" max="51" width="2" bestFit="1" customWidth="1"/>
    <col min="52" max="72" width="3" bestFit="1" customWidth="1"/>
    <col min="73" max="81" width="2" bestFit="1" customWidth="1"/>
    <col min="82" max="103" width="3" bestFit="1" customWidth="1"/>
    <col min="104" max="112" width="2" bestFit="1" customWidth="1"/>
    <col min="113" max="122" width="3" bestFit="1" customWidth="1"/>
  </cols>
  <sheetData>
    <row r="1" spans="1:122" x14ac:dyDescent="0.3">
      <c r="C1" s="36" t="s">
        <v>55</v>
      </c>
      <c r="D1" s="35"/>
      <c r="E1" s="35"/>
      <c r="F1" s="35" t="s">
        <v>56</v>
      </c>
      <c r="G1" s="35"/>
      <c r="H1" s="35"/>
      <c r="I1" s="1"/>
      <c r="K1" s="44"/>
      <c r="L1" s="45" t="s">
        <v>52</v>
      </c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 t="s">
        <v>53</v>
      </c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6" t="s">
        <v>38</v>
      </c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8"/>
      <c r="CZ1" s="46" t="s">
        <v>39</v>
      </c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9"/>
    </row>
    <row r="2" spans="1:122" ht="28.8" x14ac:dyDescent="0.3">
      <c r="A2" t="s">
        <v>57</v>
      </c>
      <c r="B2" t="s">
        <v>7</v>
      </c>
      <c r="C2" t="s">
        <v>0</v>
      </c>
      <c r="D2" t="s">
        <v>1</v>
      </c>
      <c r="E2" s="2" t="s">
        <v>40</v>
      </c>
      <c r="F2" t="s">
        <v>2</v>
      </c>
      <c r="G2" t="s">
        <v>3</v>
      </c>
      <c r="H2" t="s">
        <v>4</v>
      </c>
      <c r="I2" s="11" t="s">
        <v>5</v>
      </c>
      <c r="K2" s="50" t="s">
        <v>7</v>
      </c>
      <c r="L2" s="12">
        <v>1</v>
      </c>
      <c r="M2" s="42">
        <v>2</v>
      </c>
      <c r="N2" s="42">
        <v>3</v>
      </c>
      <c r="O2" s="42">
        <v>4</v>
      </c>
      <c r="P2" s="42">
        <v>5</v>
      </c>
      <c r="Q2" s="42">
        <v>6</v>
      </c>
      <c r="R2" s="42">
        <v>7</v>
      </c>
      <c r="S2" s="42">
        <v>8</v>
      </c>
      <c r="T2" s="42">
        <v>9</v>
      </c>
      <c r="U2" s="42">
        <v>10</v>
      </c>
      <c r="V2" s="42">
        <v>11</v>
      </c>
      <c r="W2" s="42">
        <v>12</v>
      </c>
      <c r="X2" s="12">
        <v>13</v>
      </c>
      <c r="Y2" s="12">
        <v>14</v>
      </c>
      <c r="Z2" s="12">
        <v>15</v>
      </c>
      <c r="AA2" s="12">
        <v>16</v>
      </c>
      <c r="AB2" s="12">
        <v>17</v>
      </c>
      <c r="AC2" s="12">
        <v>18</v>
      </c>
      <c r="AD2" s="12">
        <v>19</v>
      </c>
      <c r="AE2" s="12">
        <v>20</v>
      </c>
      <c r="AF2" s="12">
        <v>21</v>
      </c>
      <c r="AG2" s="12">
        <v>22</v>
      </c>
      <c r="AH2" s="12">
        <v>23</v>
      </c>
      <c r="AI2" s="12">
        <v>24</v>
      </c>
      <c r="AJ2" s="12">
        <v>25</v>
      </c>
      <c r="AK2" s="12">
        <v>26</v>
      </c>
      <c r="AL2" s="12">
        <v>27</v>
      </c>
      <c r="AM2" s="12">
        <v>28</v>
      </c>
      <c r="AN2" s="12">
        <v>29</v>
      </c>
      <c r="AO2" s="12">
        <v>30</v>
      </c>
      <c r="AP2" s="12">
        <v>31</v>
      </c>
      <c r="AQ2" s="12">
        <v>1</v>
      </c>
      <c r="AR2" s="12">
        <v>2</v>
      </c>
      <c r="AS2" s="12">
        <v>3</v>
      </c>
      <c r="AT2" s="12">
        <v>4</v>
      </c>
      <c r="AU2" s="12">
        <v>5</v>
      </c>
      <c r="AV2" s="12">
        <v>6</v>
      </c>
      <c r="AW2" s="12">
        <v>7</v>
      </c>
      <c r="AX2" s="12">
        <v>8</v>
      </c>
      <c r="AY2" s="12">
        <v>9</v>
      </c>
      <c r="AZ2" s="12">
        <v>10</v>
      </c>
      <c r="BA2" s="12">
        <v>11</v>
      </c>
      <c r="BB2" s="12">
        <v>12</v>
      </c>
      <c r="BC2" s="12">
        <v>13</v>
      </c>
      <c r="BD2" s="12">
        <v>14</v>
      </c>
      <c r="BE2" s="12">
        <v>15</v>
      </c>
      <c r="BF2" s="12">
        <v>16</v>
      </c>
      <c r="BG2" s="12">
        <v>17</v>
      </c>
      <c r="BH2" s="12">
        <v>18</v>
      </c>
      <c r="BI2" s="12">
        <v>19</v>
      </c>
      <c r="BJ2" s="12">
        <v>20</v>
      </c>
      <c r="BK2" s="12">
        <v>21</v>
      </c>
      <c r="BL2" s="12">
        <v>22</v>
      </c>
      <c r="BM2" s="12">
        <v>23</v>
      </c>
      <c r="BN2" s="12">
        <v>24</v>
      </c>
      <c r="BO2" s="12">
        <v>25</v>
      </c>
      <c r="BP2" s="12">
        <v>26</v>
      </c>
      <c r="BQ2" s="12">
        <v>27</v>
      </c>
      <c r="BR2" s="12">
        <v>28</v>
      </c>
      <c r="BS2" s="12">
        <v>29</v>
      </c>
      <c r="BT2" s="12">
        <v>30</v>
      </c>
      <c r="BU2" s="12">
        <v>1</v>
      </c>
      <c r="BV2" s="12">
        <v>2</v>
      </c>
      <c r="BW2" s="12">
        <v>3</v>
      </c>
      <c r="BX2" s="12">
        <v>4</v>
      </c>
      <c r="BY2" s="12">
        <v>5</v>
      </c>
      <c r="BZ2" s="12">
        <v>6</v>
      </c>
      <c r="CA2" s="12">
        <v>7</v>
      </c>
      <c r="CB2" s="12">
        <v>8</v>
      </c>
      <c r="CC2" s="12">
        <v>9</v>
      </c>
      <c r="CD2" s="12">
        <v>10</v>
      </c>
      <c r="CE2" s="12">
        <v>11</v>
      </c>
      <c r="CF2" s="12">
        <v>12</v>
      </c>
      <c r="CG2" s="12">
        <v>13</v>
      </c>
      <c r="CH2" s="12">
        <v>14</v>
      </c>
      <c r="CI2" s="12">
        <v>15</v>
      </c>
      <c r="CJ2" s="12">
        <v>16</v>
      </c>
      <c r="CK2" s="12">
        <v>17</v>
      </c>
      <c r="CL2" s="12">
        <v>18</v>
      </c>
      <c r="CM2" s="12">
        <v>19</v>
      </c>
      <c r="CN2" s="12">
        <v>20</v>
      </c>
      <c r="CO2" s="12">
        <v>21</v>
      </c>
      <c r="CP2" s="12">
        <v>22</v>
      </c>
      <c r="CQ2" s="12">
        <v>23</v>
      </c>
      <c r="CR2" s="12">
        <v>24</v>
      </c>
      <c r="CS2" s="12">
        <v>25</v>
      </c>
      <c r="CT2" s="12">
        <v>26</v>
      </c>
      <c r="CU2" s="12">
        <v>27</v>
      </c>
      <c r="CV2" s="12">
        <v>28</v>
      </c>
      <c r="CW2" s="12">
        <v>29</v>
      </c>
      <c r="CX2" s="12">
        <v>30</v>
      </c>
      <c r="CY2" s="12">
        <v>31</v>
      </c>
      <c r="CZ2" s="12">
        <v>1</v>
      </c>
      <c r="DA2" s="12">
        <v>2</v>
      </c>
      <c r="DB2" s="12">
        <v>3</v>
      </c>
      <c r="DC2" s="12">
        <v>4</v>
      </c>
      <c r="DD2" s="12">
        <v>5</v>
      </c>
      <c r="DE2" s="12">
        <v>6</v>
      </c>
      <c r="DF2" s="12">
        <v>7</v>
      </c>
      <c r="DG2" s="12">
        <v>8</v>
      </c>
      <c r="DH2" s="12">
        <v>9</v>
      </c>
      <c r="DI2" s="12">
        <v>10</v>
      </c>
      <c r="DJ2" s="12">
        <v>11</v>
      </c>
      <c r="DK2" s="12">
        <v>12</v>
      </c>
      <c r="DL2" s="12">
        <v>13</v>
      </c>
      <c r="DM2" s="12">
        <v>14</v>
      </c>
      <c r="DN2" s="12">
        <v>15</v>
      </c>
      <c r="DO2" s="12">
        <v>16</v>
      </c>
      <c r="DP2" s="12">
        <v>17</v>
      </c>
      <c r="DQ2" s="12">
        <v>18</v>
      </c>
      <c r="DR2" s="51">
        <v>19</v>
      </c>
    </row>
    <row r="3" spans="1:122" ht="28.8" x14ac:dyDescent="0.3">
      <c r="A3" s="40" t="s">
        <v>58</v>
      </c>
      <c r="B3">
        <v>1</v>
      </c>
      <c r="C3" s="6" t="s">
        <v>51</v>
      </c>
      <c r="D3" s="6" t="s">
        <v>9</v>
      </c>
      <c r="E3" s="3">
        <f t="shared" ref="E3:E13" si="0">_xlfn.DAYS(G3,F3)</f>
        <v>10</v>
      </c>
      <c r="F3" s="4">
        <f>DATE(2023,5,2)</f>
        <v>45048</v>
      </c>
      <c r="G3" s="4">
        <f>10+F3</f>
        <v>45058</v>
      </c>
      <c r="H3" s="9" t="s">
        <v>12</v>
      </c>
      <c r="I3" s="5">
        <v>1</v>
      </c>
      <c r="K3" s="52" t="str">
        <f>Actividades1!L1</f>
        <v>Mayo</v>
      </c>
      <c r="L3" s="53"/>
      <c r="M3" s="24">
        <f>I3</f>
        <v>1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43.2" x14ac:dyDescent="0.3">
      <c r="A4" s="40" t="s">
        <v>59</v>
      </c>
      <c r="B4">
        <v>2</v>
      </c>
      <c r="C4" s="6" t="s">
        <v>41</v>
      </c>
      <c r="D4" s="6" t="s">
        <v>9</v>
      </c>
      <c r="E4" s="3">
        <f t="shared" si="0"/>
        <v>5</v>
      </c>
      <c r="F4" s="4">
        <f>DATE(2023,5,15)</f>
        <v>45061</v>
      </c>
      <c r="G4" s="4">
        <f>5+F4</f>
        <v>45066</v>
      </c>
      <c r="H4" s="9" t="s">
        <v>12</v>
      </c>
      <c r="I4" s="5">
        <v>1</v>
      </c>
      <c r="K4" s="52">
        <f>Actividades1!L2</f>
        <v>1</v>
      </c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24">
        <f>I4</f>
        <v>1</v>
      </c>
      <c r="AA4" s="25"/>
      <c r="AB4" s="25"/>
      <c r="AC4" s="25"/>
      <c r="AD4" s="25"/>
      <c r="AE4" s="25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4"/>
    </row>
    <row r="5" spans="1:122" ht="43.2" x14ac:dyDescent="0.3">
      <c r="A5" s="40" t="s">
        <v>60</v>
      </c>
      <c r="B5">
        <v>3</v>
      </c>
      <c r="C5" s="6" t="s">
        <v>42</v>
      </c>
      <c r="D5" s="6" t="s">
        <v>9</v>
      </c>
      <c r="E5" s="3">
        <f t="shared" si="0"/>
        <v>4</v>
      </c>
      <c r="F5" s="4">
        <f>DATE(2023,5,22)</f>
        <v>45068</v>
      </c>
      <c r="G5" s="4">
        <f>4+F5</f>
        <v>45072</v>
      </c>
      <c r="H5" s="9" t="s">
        <v>12</v>
      </c>
      <c r="I5" s="5">
        <v>1</v>
      </c>
      <c r="K5" s="52">
        <f>Actividades1!L3</f>
        <v>0</v>
      </c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24">
        <f>I5</f>
        <v>1</v>
      </c>
      <c r="AH5" s="25"/>
      <c r="AI5" s="25"/>
      <c r="AJ5" s="25"/>
      <c r="AK5" s="25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3"/>
      <c r="DI5" s="53"/>
      <c r="DJ5" s="53"/>
      <c r="DK5" s="53"/>
      <c r="DL5" s="53"/>
      <c r="DM5" s="53"/>
      <c r="DN5" s="53"/>
      <c r="DO5" s="53"/>
      <c r="DP5" s="53"/>
      <c r="DQ5" s="53"/>
      <c r="DR5" s="54"/>
    </row>
    <row r="6" spans="1:122" ht="57.6" x14ac:dyDescent="0.3">
      <c r="A6" s="40" t="s">
        <v>62</v>
      </c>
      <c r="B6">
        <v>4</v>
      </c>
      <c r="C6" s="6" t="s">
        <v>43</v>
      </c>
      <c r="D6" s="6" t="s">
        <v>9</v>
      </c>
      <c r="E6" s="3">
        <f t="shared" si="0"/>
        <v>4</v>
      </c>
      <c r="F6" s="4">
        <f>DATE(2023,5,29)</f>
        <v>45075</v>
      </c>
      <c r="G6" s="4">
        <f>4+F6</f>
        <v>45079</v>
      </c>
      <c r="H6" s="9" t="s">
        <v>12</v>
      </c>
      <c r="I6" s="5">
        <v>1</v>
      </c>
      <c r="K6" s="52">
        <f>Actividades1!L4</f>
        <v>0</v>
      </c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24">
        <f>I6</f>
        <v>1</v>
      </c>
      <c r="AO6" s="25"/>
      <c r="AP6" s="25"/>
      <c r="AQ6" s="25"/>
      <c r="AR6" s="25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3"/>
      <c r="DI6" s="53"/>
      <c r="DJ6" s="53"/>
      <c r="DK6" s="53"/>
      <c r="DL6" s="53"/>
      <c r="DM6" s="53"/>
      <c r="DN6" s="53"/>
      <c r="DO6" s="53"/>
      <c r="DP6" s="53"/>
      <c r="DQ6" s="53"/>
      <c r="DR6" s="54"/>
    </row>
    <row r="7" spans="1:122" ht="43.2" x14ac:dyDescent="0.3">
      <c r="A7" s="41" t="s">
        <v>63</v>
      </c>
      <c r="B7">
        <v>5</v>
      </c>
      <c r="C7" s="6" t="s">
        <v>44</v>
      </c>
      <c r="D7" s="6" t="s">
        <v>9</v>
      </c>
      <c r="E7" s="3">
        <f t="shared" si="0"/>
        <v>4</v>
      </c>
      <c r="F7" s="4">
        <f>DATE(2023,6,5)</f>
        <v>45082</v>
      </c>
      <c r="G7" s="4">
        <f>4+F7</f>
        <v>45086</v>
      </c>
      <c r="H7" s="7" t="s">
        <v>6</v>
      </c>
      <c r="I7" s="5">
        <v>1</v>
      </c>
      <c r="K7" s="52">
        <f>Actividades1!L5</f>
        <v>0</v>
      </c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20">
        <f>I7</f>
        <v>1</v>
      </c>
      <c r="AV7" s="21"/>
      <c r="AW7" s="21"/>
      <c r="AX7" s="21"/>
      <c r="AY7" s="21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3"/>
      <c r="DI7" s="53"/>
      <c r="DJ7" s="53"/>
      <c r="DK7" s="53"/>
      <c r="DL7" s="53"/>
      <c r="DM7" s="53"/>
      <c r="DN7" s="53"/>
      <c r="DO7" s="53"/>
      <c r="DP7" s="53"/>
      <c r="DQ7" s="53"/>
      <c r="DR7" s="54"/>
    </row>
    <row r="8" spans="1:122" ht="57.6" x14ac:dyDescent="0.3">
      <c r="A8" s="41"/>
      <c r="B8">
        <v>6</v>
      </c>
      <c r="C8" s="6" t="s">
        <v>45</v>
      </c>
      <c r="D8" s="6" t="s">
        <v>17</v>
      </c>
      <c r="E8" s="3">
        <f t="shared" si="0"/>
        <v>4</v>
      </c>
      <c r="F8" s="4">
        <f>DATE(2023,6,5)</f>
        <v>45082</v>
      </c>
      <c r="G8" s="4">
        <f>4+F8</f>
        <v>45086</v>
      </c>
      <c r="H8" s="8" t="s">
        <v>14</v>
      </c>
      <c r="I8" s="5">
        <v>1</v>
      </c>
      <c r="K8" s="52">
        <f>Actividades1!L6</f>
        <v>0</v>
      </c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18">
        <f>I8</f>
        <v>1</v>
      </c>
      <c r="AV8" s="19"/>
      <c r="AW8" s="19"/>
      <c r="AX8" s="19"/>
      <c r="AY8" s="19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  <c r="DC8" s="53"/>
      <c r="DD8" s="53"/>
      <c r="DE8" s="53"/>
      <c r="DF8" s="53"/>
      <c r="DG8" s="53"/>
      <c r="DH8" s="53"/>
      <c r="DI8" s="53"/>
      <c r="DJ8" s="53"/>
      <c r="DK8" s="53"/>
      <c r="DL8" s="53"/>
      <c r="DM8" s="53"/>
      <c r="DN8" s="53"/>
      <c r="DO8" s="53"/>
      <c r="DP8" s="53"/>
      <c r="DQ8" s="53"/>
      <c r="DR8" s="54"/>
    </row>
    <row r="9" spans="1:122" ht="43.2" x14ac:dyDescent="0.3">
      <c r="A9" s="41"/>
      <c r="B9">
        <v>7</v>
      </c>
      <c r="C9" s="6" t="s">
        <v>46</v>
      </c>
      <c r="D9" s="6" t="s">
        <v>9</v>
      </c>
      <c r="E9" s="3">
        <f t="shared" si="0"/>
        <v>6</v>
      </c>
      <c r="F9" s="4">
        <f>DATE(2023,6,5)</f>
        <v>45082</v>
      </c>
      <c r="G9" s="4">
        <f t="shared" ref="G9:G13" si="1">6+F9</f>
        <v>45088</v>
      </c>
      <c r="H9" s="7" t="s">
        <v>6</v>
      </c>
      <c r="I9" s="5">
        <v>1</v>
      </c>
      <c r="K9" s="52">
        <f>Actividades1!L7</f>
        <v>0</v>
      </c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20">
        <f>I9</f>
        <v>1</v>
      </c>
      <c r="AV9" s="21"/>
      <c r="AW9" s="21"/>
      <c r="AX9" s="21"/>
      <c r="AY9" s="21"/>
      <c r="AZ9" s="21"/>
      <c r="BA9" s="21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3"/>
      <c r="DI9" s="53"/>
      <c r="DJ9" s="53"/>
      <c r="DK9" s="53"/>
      <c r="DL9" s="53"/>
      <c r="DM9" s="53"/>
      <c r="DN9" s="53"/>
      <c r="DO9" s="53"/>
      <c r="DP9" s="53"/>
      <c r="DQ9" s="53"/>
      <c r="DR9" s="54"/>
    </row>
    <row r="10" spans="1:122" ht="43.2" x14ac:dyDescent="0.3">
      <c r="A10" s="41"/>
      <c r="B10">
        <v>8</v>
      </c>
      <c r="C10" s="6" t="s">
        <v>47</v>
      </c>
      <c r="D10" s="6" t="s">
        <v>9</v>
      </c>
      <c r="E10" s="3">
        <f t="shared" si="0"/>
        <v>6</v>
      </c>
      <c r="F10" s="4">
        <f>DATE(2023,6,5)</f>
        <v>45082</v>
      </c>
      <c r="G10" s="4">
        <f t="shared" si="1"/>
        <v>45088</v>
      </c>
      <c r="H10" s="7" t="s">
        <v>6</v>
      </c>
      <c r="I10" s="5">
        <v>1</v>
      </c>
      <c r="K10" s="52">
        <f>Actividades1!L8</f>
        <v>0</v>
      </c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20">
        <f>I10</f>
        <v>1</v>
      </c>
      <c r="AV10" s="21"/>
      <c r="AW10" s="21"/>
      <c r="AX10" s="21"/>
      <c r="AY10" s="21"/>
      <c r="AZ10" s="21"/>
      <c r="BA10" s="21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3"/>
      <c r="DP10" s="53"/>
      <c r="DQ10" s="53"/>
      <c r="DR10" s="54"/>
    </row>
    <row r="11" spans="1:122" ht="43.2" x14ac:dyDescent="0.3">
      <c r="A11" s="40" t="s">
        <v>64</v>
      </c>
      <c r="B11">
        <v>9</v>
      </c>
      <c r="C11" s="6" t="s">
        <v>48</v>
      </c>
      <c r="D11" s="6" t="s">
        <v>17</v>
      </c>
      <c r="E11" s="3">
        <f t="shared" si="0"/>
        <v>6</v>
      </c>
      <c r="F11" s="4">
        <f>DATE(2023,6,12)</f>
        <v>45089</v>
      </c>
      <c r="G11" s="4">
        <f t="shared" si="1"/>
        <v>45095</v>
      </c>
      <c r="H11" s="7" t="s">
        <v>6</v>
      </c>
      <c r="I11" s="5">
        <v>1</v>
      </c>
      <c r="K11" s="52">
        <f>Actividades1!L9</f>
        <v>0</v>
      </c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20">
        <f>I11</f>
        <v>1</v>
      </c>
      <c r="BC11" s="21"/>
      <c r="BD11" s="21"/>
      <c r="BE11" s="21"/>
      <c r="BF11" s="21"/>
      <c r="BG11" s="21"/>
      <c r="BH11" s="21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4"/>
    </row>
    <row r="12" spans="1:122" ht="43.2" x14ac:dyDescent="0.3">
      <c r="A12" s="40" t="s">
        <v>65</v>
      </c>
      <c r="B12">
        <v>10</v>
      </c>
      <c r="C12" s="6" t="s">
        <v>49</v>
      </c>
      <c r="D12" s="6" t="s">
        <v>17</v>
      </c>
      <c r="E12" s="3">
        <f t="shared" si="0"/>
        <v>6</v>
      </c>
      <c r="F12" s="4">
        <f>DATE(2023,6,19)</f>
        <v>45096</v>
      </c>
      <c r="G12" s="4">
        <f t="shared" si="1"/>
        <v>45102</v>
      </c>
      <c r="H12" s="7" t="s">
        <v>6</v>
      </c>
      <c r="I12" s="5">
        <v>1</v>
      </c>
      <c r="K12" s="52">
        <f>Actividades1!L10</f>
        <v>0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20">
        <f>I12</f>
        <v>1</v>
      </c>
      <c r="BJ12" s="21"/>
      <c r="BK12" s="21"/>
      <c r="BL12" s="21"/>
      <c r="BM12" s="21"/>
      <c r="BN12" s="21"/>
      <c r="BO12" s="21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4"/>
    </row>
    <row r="13" spans="1:122" ht="57.6" x14ac:dyDescent="0.3">
      <c r="A13" s="40" t="s">
        <v>66</v>
      </c>
      <c r="B13">
        <v>11</v>
      </c>
      <c r="C13" s="6" t="s">
        <v>50</v>
      </c>
      <c r="D13" s="6" t="s">
        <v>11</v>
      </c>
      <c r="E13" s="3">
        <f t="shared" si="0"/>
        <v>6</v>
      </c>
      <c r="F13" s="4">
        <f>DATE(2023,6,26)</f>
        <v>45103</v>
      </c>
      <c r="G13" s="4">
        <f t="shared" si="1"/>
        <v>45109</v>
      </c>
      <c r="H13" s="10" t="s">
        <v>13</v>
      </c>
      <c r="I13" s="5">
        <v>1</v>
      </c>
      <c r="K13" s="52">
        <f>Actividades1!L11</f>
        <v>0</v>
      </c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22">
        <f>I13</f>
        <v>1</v>
      </c>
      <c r="BQ13" s="23"/>
      <c r="BR13" s="23"/>
      <c r="BS13" s="23"/>
      <c r="BT13" s="23"/>
      <c r="BU13" s="23"/>
      <c r="BV13" s="2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4"/>
    </row>
    <row r="14" spans="1:122" ht="28.8" x14ac:dyDescent="0.3">
      <c r="A14" s="41" t="s">
        <v>61</v>
      </c>
      <c r="B14">
        <v>12</v>
      </c>
      <c r="C14" s="2" t="s">
        <v>8</v>
      </c>
      <c r="D14" s="6" t="s">
        <v>9</v>
      </c>
      <c r="E14" s="3">
        <f t="shared" ref="E14:E37" si="2">_xlfn.DAYS(G14,F14)</f>
        <v>6</v>
      </c>
      <c r="F14" s="4">
        <f>DATE(2023,7,3)</f>
        <v>45110</v>
      </c>
      <c r="G14" s="4">
        <f t="shared" ref="G14:G37" si="3">6+F14</f>
        <v>45116</v>
      </c>
      <c r="H14" s="15" t="s">
        <v>6</v>
      </c>
      <c r="I14" s="5">
        <v>1</v>
      </c>
      <c r="K14" s="52">
        <f>Actividades1!L12</f>
        <v>0</v>
      </c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20">
        <f>I14</f>
        <v>1</v>
      </c>
      <c r="BX14" s="21"/>
      <c r="BY14" s="21"/>
      <c r="BZ14" s="21"/>
      <c r="CA14" s="21"/>
      <c r="CB14" s="21"/>
      <c r="CC14" s="21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3"/>
      <c r="DI14" s="53"/>
      <c r="DJ14" s="53"/>
      <c r="DK14" s="53"/>
      <c r="DL14" s="53"/>
      <c r="DM14" s="53"/>
      <c r="DN14" s="53"/>
      <c r="DO14" s="53"/>
      <c r="DP14" s="53"/>
      <c r="DQ14" s="53"/>
      <c r="DR14" s="54"/>
    </row>
    <row r="15" spans="1:122" ht="28.8" x14ac:dyDescent="0.3">
      <c r="A15" s="41"/>
      <c r="B15">
        <v>13</v>
      </c>
      <c r="C15" s="2" t="s">
        <v>10</v>
      </c>
      <c r="D15" s="3" t="s">
        <v>11</v>
      </c>
      <c r="E15" s="3">
        <f t="shared" si="2"/>
        <v>6</v>
      </c>
      <c r="F15" s="4">
        <f t="shared" ref="F15:F17" si="4">DATE(2023,7,3)</f>
        <v>45110</v>
      </c>
      <c r="G15" s="4">
        <f t="shared" si="3"/>
        <v>45116</v>
      </c>
      <c r="H15" s="14" t="s">
        <v>12</v>
      </c>
      <c r="I15" s="5">
        <v>1</v>
      </c>
      <c r="K15" s="52">
        <f>Actividades1!L13</f>
        <v>0</v>
      </c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26">
        <f>I15</f>
        <v>1</v>
      </c>
      <c r="BX15" s="27"/>
      <c r="BY15" s="27"/>
      <c r="BZ15" s="27"/>
      <c r="CA15" s="27"/>
      <c r="CB15" s="27"/>
      <c r="CC15" s="28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4"/>
    </row>
    <row r="16" spans="1:122" ht="28.8" x14ac:dyDescent="0.3">
      <c r="A16" s="41"/>
      <c r="B16">
        <v>14</v>
      </c>
      <c r="C16" s="2" t="s">
        <v>15</v>
      </c>
      <c r="D16" s="6" t="s">
        <v>9</v>
      </c>
      <c r="E16" s="3">
        <f t="shared" si="2"/>
        <v>6</v>
      </c>
      <c r="F16" s="4">
        <f t="shared" si="4"/>
        <v>45110</v>
      </c>
      <c r="G16" s="4">
        <f t="shared" si="3"/>
        <v>45116</v>
      </c>
      <c r="H16" s="17" t="s">
        <v>13</v>
      </c>
      <c r="I16" s="5">
        <v>1</v>
      </c>
      <c r="K16" s="52">
        <f>Actividades1!L14</f>
        <v>0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29">
        <f>I16</f>
        <v>1</v>
      </c>
      <c r="BX16" s="30"/>
      <c r="BY16" s="30"/>
      <c r="BZ16" s="30"/>
      <c r="CA16" s="30"/>
      <c r="CB16" s="30"/>
      <c r="CC16" s="31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4"/>
    </row>
    <row r="17" spans="1:122" x14ac:dyDescent="0.3">
      <c r="A17" s="41"/>
      <c r="B17">
        <v>15</v>
      </c>
      <c r="C17" s="2" t="s">
        <v>16</v>
      </c>
      <c r="D17" s="6" t="s">
        <v>17</v>
      </c>
      <c r="E17" s="3">
        <f t="shared" si="2"/>
        <v>6</v>
      </c>
      <c r="F17" s="4">
        <f t="shared" si="4"/>
        <v>45110</v>
      </c>
      <c r="G17" s="4">
        <f t="shared" si="3"/>
        <v>45116</v>
      </c>
      <c r="H17" s="16" t="s">
        <v>14</v>
      </c>
      <c r="I17" s="5">
        <v>1</v>
      </c>
      <c r="K17" s="52">
        <f>Actividades1!L15</f>
        <v>0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32">
        <f>I17</f>
        <v>1</v>
      </c>
      <c r="BX17" s="33"/>
      <c r="BY17" s="33"/>
      <c r="BZ17" s="33"/>
      <c r="CA17" s="33"/>
      <c r="CB17" s="33"/>
      <c r="CC17" s="34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4"/>
    </row>
    <row r="18" spans="1:122" ht="28.8" x14ac:dyDescent="0.3">
      <c r="A18" s="41" t="s">
        <v>67</v>
      </c>
      <c r="B18">
        <v>16</v>
      </c>
      <c r="C18" s="2" t="s">
        <v>18</v>
      </c>
      <c r="D18" s="6" t="s">
        <v>17</v>
      </c>
      <c r="E18" s="3">
        <f t="shared" si="2"/>
        <v>6</v>
      </c>
      <c r="F18" s="4">
        <f>DATE(2023,7,10)</f>
        <v>45117</v>
      </c>
      <c r="G18" s="4">
        <f t="shared" si="3"/>
        <v>45123</v>
      </c>
      <c r="H18" s="15" t="s">
        <v>6</v>
      </c>
      <c r="I18" s="5">
        <v>1</v>
      </c>
      <c r="K18" s="52">
        <f>Actividades1!L16</f>
        <v>0</v>
      </c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20">
        <f>I18</f>
        <v>1</v>
      </c>
      <c r="CE18" s="21"/>
      <c r="CF18" s="21"/>
      <c r="CG18" s="21"/>
      <c r="CH18" s="21"/>
      <c r="CI18" s="21"/>
      <c r="CJ18" s="21"/>
      <c r="CK18" s="21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  <c r="DN18" s="53"/>
      <c r="DO18" s="53"/>
      <c r="DP18" s="53"/>
      <c r="DQ18" s="53"/>
      <c r="DR18" s="54"/>
    </row>
    <row r="19" spans="1:122" ht="28.8" x14ac:dyDescent="0.3">
      <c r="A19" s="41"/>
      <c r="B19">
        <v>17</v>
      </c>
      <c r="C19" s="2" t="s">
        <v>19</v>
      </c>
      <c r="D19" s="6" t="s">
        <v>9</v>
      </c>
      <c r="E19" s="3">
        <f t="shared" si="2"/>
        <v>6</v>
      </c>
      <c r="F19" s="4">
        <f t="shared" ref="F19:F21" si="5">DATE(2023,7,10)</f>
        <v>45117</v>
      </c>
      <c r="G19" s="4">
        <f t="shared" si="3"/>
        <v>45123</v>
      </c>
      <c r="H19" s="14" t="s">
        <v>12</v>
      </c>
      <c r="I19" s="5">
        <v>1</v>
      </c>
      <c r="K19" s="52">
        <f>Actividades1!L17</f>
        <v>0</v>
      </c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24">
        <f>I19</f>
        <v>1</v>
      </c>
      <c r="CE19" s="25"/>
      <c r="CF19" s="25"/>
      <c r="CG19" s="25"/>
      <c r="CH19" s="25"/>
      <c r="CI19" s="25"/>
      <c r="CJ19" s="25"/>
      <c r="CK19" s="25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  <c r="DN19" s="53"/>
      <c r="DO19" s="53"/>
      <c r="DP19" s="53"/>
      <c r="DQ19" s="53"/>
      <c r="DR19" s="54"/>
    </row>
    <row r="20" spans="1:122" x14ac:dyDescent="0.3">
      <c r="A20" s="41"/>
      <c r="B20">
        <v>18</v>
      </c>
      <c r="C20" s="2" t="s">
        <v>20</v>
      </c>
      <c r="D20" s="6" t="s">
        <v>17</v>
      </c>
      <c r="E20" s="3">
        <f t="shared" si="2"/>
        <v>6</v>
      </c>
      <c r="F20" s="4">
        <f t="shared" si="5"/>
        <v>45117</v>
      </c>
      <c r="G20" s="4">
        <f t="shared" si="3"/>
        <v>45123</v>
      </c>
      <c r="H20" s="16" t="s">
        <v>14</v>
      </c>
      <c r="I20" s="5">
        <v>1</v>
      </c>
      <c r="K20" s="52">
        <f>Actividades1!L18</f>
        <v>0</v>
      </c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18">
        <f>I20</f>
        <v>1</v>
      </c>
      <c r="CE20" s="19"/>
      <c r="CF20" s="19"/>
      <c r="CG20" s="19"/>
      <c r="CH20" s="19"/>
      <c r="CI20" s="19"/>
      <c r="CJ20" s="19"/>
      <c r="CK20" s="19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4"/>
    </row>
    <row r="21" spans="1:122" x14ac:dyDescent="0.3">
      <c r="A21" s="41"/>
      <c r="B21">
        <v>19</v>
      </c>
      <c r="C21" s="2" t="s">
        <v>21</v>
      </c>
      <c r="D21" s="6" t="s">
        <v>11</v>
      </c>
      <c r="E21" s="3">
        <f t="shared" si="2"/>
        <v>6</v>
      </c>
      <c r="F21" s="4">
        <f t="shared" si="5"/>
        <v>45117</v>
      </c>
      <c r="G21" s="4">
        <f t="shared" si="3"/>
        <v>45123</v>
      </c>
      <c r="H21" s="17" t="s">
        <v>13</v>
      </c>
      <c r="I21" s="5">
        <v>1</v>
      </c>
      <c r="K21" s="52">
        <f>Actividades1!L19</f>
        <v>0</v>
      </c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22">
        <f>I21</f>
        <v>1</v>
      </c>
      <c r="CE21" s="23"/>
      <c r="CF21" s="23"/>
      <c r="CG21" s="23"/>
      <c r="CH21" s="23"/>
      <c r="CI21" s="23"/>
      <c r="CJ21" s="23"/>
      <c r="CK21" s="2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  <c r="DN21" s="53"/>
      <c r="DO21" s="53"/>
      <c r="DP21" s="53"/>
      <c r="DQ21" s="53"/>
      <c r="DR21" s="54"/>
    </row>
    <row r="22" spans="1:122" x14ac:dyDescent="0.3">
      <c r="A22" s="41" t="s">
        <v>68</v>
      </c>
      <c r="B22">
        <v>20</v>
      </c>
      <c r="C22" s="2" t="s">
        <v>22</v>
      </c>
      <c r="D22" s="6" t="s">
        <v>11</v>
      </c>
      <c r="E22" s="3">
        <f t="shared" si="2"/>
        <v>6</v>
      </c>
      <c r="F22" s="4">
        <f>DATE(2023,7,17)</f>
        <v>45124</v>
      </c>
      <c r="G22" s="4">
        <f t="shared" si="3"/>
        <v>45130</v>
      </c>
      <c r="H22" s="17" t="s">
        <v>13</v>
      </c>
      <c r="I22" s="5">
        <v>1</v>
      </c>
      <c r="K22" s="52">
        <f>Actividades1!L20</f>
        <v>0</v>
      </c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22">
        <f>I22</f>
        <v>1</v>
      </c>
      <c r="CM22" s="23"/>
      <c r="CN22" s="23"/>
      <c r="CO22" s="23"/>
      <c r="CP22" s="23"/>
      <c r="CQ22" s="2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4"/>
    </row>
    <row r="23" spans="1:122" ht="28.8" x14ac:dyDescent="0.3">
      <c r="A23" s="41"/>
      <c r="B23">
        <v>21</v>
      </c>
      <c r="C23" s="2" t="s">
        <v>23</v>
      </c>
      <c r="D23" s="6" t="s">
        <v>11</v>
      </c>
      <c r="E23" s="3">
        <f t="shared" si="2"/>
        <v>6</v>
      </c>
      <c r="F23" s="4">
        <f>DATE(2023,7,17)</f>
        <v>45124</v>
      </c>
      <c r="G23" s="4">
        <f t="shared" si="3"/>
        <v>45130</v>
      </c>
      <c r="H23" s="17" t="s">
        <v>13</v>
      </c>
      <c r="I23" s="5">
        <v>1</v>
      </c>
      <c r="K23" s="52">
        <f>Actividades1!L21</f>
        <v>0</v>
      </c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22">
        <f>I23</f>
        <v>1</v>
      </c>
      <c r="CM23" s="23"/>
      <c r="CN23" s="23"/>
      <c r="CO23" s="23"/>
      <c r="CP23" s="23"/>
      <c r="CQ23" s="2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  <c r="DN23" s="53"/>
      <c r="DO23" s="53"/>
      <c r="DP23" s="53"/>
      <c r="DQ23" s="53"/>
      <c r="DR23" s="54"/>
    </row>
    <row r="24" spans="1:122" ht="28.8" x14ac:dyDescent="0.3">
      <c r="A24" s="41"/>
      <c r="B24">
        <v>22</v>
      </c>
      <c r="C24" s="2" t="s">
        <v>24</v>
      </c>
      <c r="D24" s="6" t="s">
        <v>17</v>
      </c>
      <c r="E24" s="3">
        <f t="shared" si="2"/>
        <v>6</v>
      </c>
      <c r="F24" s="4">
        <f>DATE(2023,7,17)</f>
        <v>45124</v>
      </c>
      <c r="G24" s="4">
        <f t="shared" si="3"/>
        <v>45130</v>
      </c>
      <c r="H24" s="16" t="s">
        <v>14</v>
      </c>
      <c r="I24" s="5">
        <v>0.3</v>
      </c>
      <c r="K24" s="52">
        <f>Actividades1!L22</f>
        <v>0</v>
      </c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18">
        <f>I24</f>
        <v>0.3</v>
      </c>
      <c r="CM24" s="19"/>
      <c r="CN24" s="19"/>
      <c r="CO24" s="19"/>
      <c r="CP24" s="19"/>
      <c r="CQ24" s="19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3"/>
      <c r="DP24" s="53"/>
      <c r="DQ24" s="53"/>
      <c r="DR24" s="54"/>
    </row>
    <row r="25" spans="1:122" ht="28.8" x14ac:dyDescent="0.3">
      <c r="A25" s="41" t="s">
        <v>69</v>
      </c>
      <c r="B25">
        <v>23</v>
      </c>
      <c r="C25" s="2" t="s">
        <v>25</v>
      </c>
      <c r="D25" s="6" t="s">
        <v>17</v>
      </c>
      <c r="E25" s="3">
        <f t="shared" si="2"/>
        <v>6</v>
      </c>
      <c r="F25" s="4">
        <f>DATE(2023,7,24)</f>
        <v>45131</v>
      </c>
      <c r="G25" s="4">
        <f t="shared" si="3"/>
        <v>45137</v>
      </c>
      <c r="H25" s="15" t="s">
        <v>6</v>
      </c>
      <c r="I25" s="5">
        <v>0.8</v>
      </c>
      <c r="K25" s="52">
        <f>Actividades1!L23</f>
        <v>0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20">
        <f>I25</f>
        <v>0.8</v>
      </c>
      <c r="CS25" s="21"/>
      <c r="CT25" s="21"/>
      <c r="CU25" s="21"/>
      <c r="CV25" s="21"/>
      <c r="CW25" s="21"/>
      <c r="CX25" s="21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  <c r="DN25" s="53"/>
      <c r="DO25" s="53"/>
      <c r="DP25" s="53"/>
      <c r="DQ25" s="53"/>
      <c r="DR25" s="54"/>
    </row>
    <row r="26" spans="1:122" ht="28.8" x14ac:dyDescent="0.3">
      <c r="A26" s="41"/>
      <c r="B26">
        <v>24</v>
      </c>
      <c r="C26" s="2" t="s">
        <v>26</v>
      </c>
      <c r="D26" s="6" t="s">
        <v>17</v>
      </c>
      <c r="E26" s="3">
        <f t="shared" si="2"/>
        <v>6</v>
      </c>
      <c r="F26" s="4">
        <f>DATE(2023,7,24)</f>
        <v>45131</v>
      </c>
      <c r="G26" s="4">
        <f t="shared" si="3"/>
        <v>45137</v>
      </c>
      <c r="H26" s="15" t="s">
        <v>6</v>
      </c>
      <c r="I26" s="5">
        <v>0.5</v>
      </c>
      <c r="K26" s="52">
        <f>Actividades1!L24</f>
        <v>0</v>
      </c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20">
        <f>I26</f>
        <v>0.5</v>
      </c>
      <c r="CS26" s="21"/>
      <c r="CT26" s="21"/>
      <c r="CU26" s="21"/>
      <c r="CV26" s="21"/>
      <c r="CW26" s="21"/>
      <c r="CX26" s="21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3"/>
      <c r="DK26" s="53"/>
      <c r="DL26" s="53"/>
      <c r="DM26" s="53"/>
      <c r="DN26" s="53"/>
      <c r="DO26" s="53"/>
      <c r="DP26" s="53"/>
      <c r="DQ26" s="53"/>
      <c r="DR26" s="54"/>
    </row>
    <row r="27" spans="1:122" ht="28.8" x14ac:dyDescent="0.3">
      <c r="A27" s="41"/>
      <c r="B27">
        <v>25</v>
      </c>
      <c r="C27" s="2" t="s">
        <v>27</v>
      </c>
      <c r="D27" s="6" t="s">
        <v>9</v>
      </c>
      <c r="E27" s="3">
        <f t="shared" si="2"/>
        <v>6</v>
      </c>
      <c r="F27" s="4">
        <f>DATE(2023,7,24)</f>
        <v>45131</v>
      </c>
      <c r="G27" s="4">
        <f t="shared" si="3"/>
        <v>45137</v>
      </c>
      <c r="H27" s="14" t="s">
        <v>12</v>
      </c>
      <c r="I27" s="5">
        <v>0.5</v>
      </c>
      <c r="K27" s="52">
        <f>Actividades1!L25</f>
        <v>0</v>
      </c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24">
        <f>I27</f>
        <v>0.5</v>
      </c>
      <c r="CS27" s="25"/>
      <c r="CT27" s="25"/>
      <c r="CU27" s="25"/>
      <c r="CV27" s="25"/>
      <c r="CW27" s="25"/>
      <c r="CX27" s="25"/>
      <c r="CY27" s="53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/>
      <c r="DK27" s="53"/>
      <c r="DL27" s="53"/>
      <c r="DM27" s="53"/>
      <c r="DN27" s="53"/>
      <c r="DO27" s="53"/>
      <c r="DP27" s="53"/>
      <c r="DQ27" s="53"/>
      <c r="DR27" s="54"/>
    </row>
    <row r="28" spans="1:122" ht="43.2" x14ac:dyDescent="0.3">
      <c r="A28" s="41"/>
      <c r="B28">
        <v>26</v>
      </c>
      <c r="C28" s="2" t="s">
        <v>28</v>
      </c>
      <c r="D28" s="6" t="s">
        <v>11</v>
      </c>
      <c r="E28" s="3">
        <f t="shared" si="2"/>
        <v>6</v>
      </c>
      <c r="F28" s="4">
        <f>DATE(2023,7,24)</f>
        <v>45131</v>
      </c>
      <c r="G28" s="4">
        <f t="shared" si="3"/>
        <v>45137</v>
      </c>
      <c r="H28" s="17" t="s">
        <v>13</v>
      </c>
      <c r="I28" s="5">
        <v>0.5</v>
      </c>
      <c r="K28" s="52">
        <f>Actividades1!L26</f>
        <v>0</v>
      </c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22">
        <f>I28</f>
        <v>0.5</v>
      </c>
      <c r="CS28" s="23"/>
      <c r="CT28" s="23"/>
      <c r="CU28" s="23"/>
      <c r="CV28" s="23"/>
      <c r="CW28" s="23"/>
      <c r="CX28" s="23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  <c r="DN28" s="53"/>
      <c r="DO28" s="53"/>
      <c r="DP28" s="53"/>
      <c r="DQ28" s="53"/>
      <c r="DR28" s="54"/>
    </row>
    <row r="29" spans="1:122" ht="43.2" x14ac:dyDescent="0.3">
      <c r="A29" s="41"/>
      <c r="B29">
        <v>27</v>
      </c>
      <c r="C29" s="2" t="s">
        <v>29</v>
      </c>
      <c r="D29" s="6" t="s">
        <v>17</v>
      </c>
      <c r="E29" s="3">
        <f t="shared" si="2"/>
        <v>6</v>
      </c>
      <c r="F29" s="4">
        <f>DATE(2023,7,24)</f>
        <v>45131</v>
      </c>
      <c r="G29" s="4">
        <f t="shared" si="3"/>
        <v>45137</v>
      </c>
      <c r="H29" s="16" t="s">
        <v>14</v>
      </c>
      <c r="I29" s="5">
        <v>1</v>
      </c>
      <c r="K29" s="52">
        <f>Actividades1!L27</f>
        <v>0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18">
        <f>I29</f>
        <v>1</v>
      </c>
      <c r="CS29" s="19"/>
      <c r="CT29" s="19"/>
      <c r="CU29" s="19"/>
      <c r="CV29" s="19"/>
      <c r="CW29" s="19"/>
      <c r="CX29" s="19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4"/>
    </row>
    <row r="30" spans="1:122" ht="28.8" x14ac:dyDescent="0.3">
      <c r="A30" s="41" t="s">
        <v>70</v>
      </c>
      <c r="B30">
        <v>28</v>
      </c>
      <c r="C30" s="13" t="s">
        <v>30</v>
      </c>
      <c r="D30" s="6" t="s">
        <v>17</v>
      </c>
      <c r="E30" s="3">
        <f t="shared" si="2"/>
        <v>6</v>
      </c>
      <c r="F30" s="4">
        <f>DATE(2023,7,31)</f>
        <v>45138</v>
      </c>
      <c r="G30" s="4">
        <f t="shared" si="3"/>
        <v>45144</v>
      </c>
      <c r="H30" s="15" t="s">
        <v>6</v>
      </c>
      <c r="I30" s="5">
        <v>0.5</v>
      </c>
      <c r="K30" s="52">
        <f>Actividades1!L28</f>
        <v>0</v>
      </c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20">
        <f>I30</f>
        <v>0.5</v>
      </c>
      <c r="CZ30" s="21"/>
      <c r="DA30" s="21"/>
      <c r="DB30" s="21"/>
      <c r="DC30" s="21"/>
      <c r="DD30" s="21"/>
      <c r="DE30" s="21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4"/>
    </row>
    <row r="31" spans="1:122" ht="28.8" x14ac:dyDescent="0.3">
      <c r="A31" s="41"/>
      <c r="B31">
        <v>29</v>
      </c>
      <c r="C31" s="2" t="s">
        <v>31</v>
      </c>
      <c r="D31" s="6" t="s">
        <v>11</v>
      </c>
      <c r="E31" s="3">
        <f t="shared" si="2"/>
        <v>6</v>
      </c>
      <c r="F31" s="4">
        <f>DATE(2023,7,31)</f>
        <v>45138</v>
      </c>
      <c r="G31" s="4">
        <f t="shared" si="3"/>
        <v>45144</v>
      </c>
      <c r="H31" s="14" t="s">
        <v>12</v>
      </c>
      <c r="I31" s="5">
        <v>0.7</v>
      </c>
      <c r="K31" s="52">
        <f>Actividades1!L29</f>
        <v>0</v>
      </c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24">
        <f>I31</f>
        <v>0.7</v>
      </c>
      <c r="CZ31" s="25"/>
      <c r="DA31" s="25"/>
      <c r="DB31" s="25"/>
      <c r="DC31" s="25"/>
      <c r="DD31" s="25"/>
      <c r="DE31" s="25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4"/>
    </row>
    <row r="32" spans="1:122" ht="43.2" x14ac:dyDescent="0.3">
      <c r="A32" s="41"/>
      <c r="B32">
        <v>30</v>
      </c>
      <c r="C32" s="2" t="s">
        <v>32</v>
      </c>
      <c r="D32" s="6" t="s">
        <v>17</v>
      </c>
      <c r="E32" s="3">
        <f t="shared" si="2"/>
        <v>6</v>
      </c>
      <c r="F32" s="4">
        <f>DATE(2023,7,31)</f>
        <v>45138</v>
      </c>
      <c r="G32" s="4">
        <f t="shared" si="3"/>
        <v>45144</v>
      </c>
      <c r="H32" s="16" t="s">
        <v>14</v>
      </c>
      <c r="I32" s="5">
        <v>0.8</v>
      </c>
      <c r="K32" s="52">
        <f>Actividades1!L30</f>
        <v>0</v>
      </c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18">
        <f>I32</f>
        <v>0.8</v>
      </c>
      <c r="CZ32" s="19"/>
      <c r="DA32" s="19"/>
      <c r="DB32" s="19"/>
      <c r="DC32" s="19"/>
      <c r="DD32" s="19"/>
      <c r="DE32" s="19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4"/>
    </row>
    <row r="33" spans="1:122" x14ac:dyDescent="0.3">
      <c r="A33" s="41"/>
      <c r="B33">
        <v>31</v>
      </c>
      <c r="C33" s="2" t="s">
        <v>33</v>
      </c>
      <c r="D33" s="6" t="s">
        <v>11</v>
      </c>
      <c r="E33" s="3">
        <f t="shared" si="2"/>
        <v>6</v>
      </c>
      <c r="F33" s="4">
        <f>DATE(2023,7,31)</f>
        <v>45138</v>
      </c>
      <c r="G33" s="4">
        <f t="shared" si="3"/>
        <v>45144</v>
      </c>
      <c r="H33" s="17" t="s">
        <v>13</v>
      </c>
      <c r="I33" s="5">
        <v>0.8</v>
      </c>
      <c r="K33" s="52">
        <f>Actividades1!L31</f>
        <v>0</v>
      </c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22">
        <f>I33</f>
        <v>0.8</v>
      </c>
      <c r="CZ33" s="23"/>
      <c r="DA33" s="23"/>
      <c r="DB33" s="23"/>
      <c r="DC33" s="23"/>
      <c r="DD33" s="23"/>
      <c r="DE33" s="2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4"/>
    </row>
    <row r="34" spans="1:122" x14ac:dyDescent="0.3">
      <c r="A34" s="41" t="s">
        <v>71</v>
      </c>
      <c r="B34">
        <v>32</v>
      </c>
      <c r="C34" s="2" t="s">
        <v>34</v>
      </c>
      <c r="D34" s="6" t="s">
        <v>17</v>
      </c>
      <c r="E34" s="3">
        <f t="shared" si="2"/>
        <v>6</v>
      </c>
      <c r="F34" s="4">
        <f>DATE(2023,8,7)</f>
        <v>45145</v>
      </c>
      <c r="G34" s="4">
        <f t="shared" si="3"/>
        <v>45151</v>
      </c>
      <c r="H34" s="15" t="s">
        <v>6</v>
      </c>
      <c r="I34" s="5">
        <v>0.3</v>
      </c>
      <c r="K34" s="52">
        <f>Actividades1!L32</f>
        <v>0</v>
      </c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20">
        <f>I34</f>
        <v>0.3</v>
      </c>
      <c r="DG34" s="21"/>
      <c r="DH34" s="21"/>
      <c r="DI34" s="21"/>
      <c r="DJ34" s="21"/>
      <c r="DK34" s="21"/>
      <c r="DL34" s="21"/>
      <c r="DM34" s="53"/>
      <c r="DN34" s="53"/>
      <c r="DO34" s="53"/>
      <c r="DP34" s="53"/>
      <c r="DQ34" s="53"/>
      <c r="DR34" s="54"/>
    </row>
    <row r="35" spans="1:122" ht="28.8" x14ac:dyDescent="0.3">
      <c r="A35" s="41"/>
      <c r="B35">
        <v>33</v>
      </c>
      <c r="C35" s="2" t="s">
        <v>35</v>
      </c>
      <c r="D35" s="6" t="s">
        <v>11</v>
      </c>
      <c r="E35" s="3">
        <f t="shared" si="2"/>
        <v>6</v>
      </c>
      <c r="F35" s="4">
        <f>DATE(2023,8,7)</f>
        <v>45145</v>
      </c>
      <c r="G35" s="4">
        <f t="shared" si="3"/>
        <v>45151</v>
      </c>
      <c r="H35" s="14" t="s">
        <v>12</v>
      </c>
      <c r="I35" s="5">
        <v>0.1</v>
      </c>
      <c r="K35" s="52">
        <f>Actividades1!L33</f>
        <v>0</v>
      </c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3"/>
      <c r="DC35" s="53"/>
      <c r="DD35" s="53"/>
      <c r="DE35" s="53"/>
      <c r="DF35" s="24">
        <f>I35</f>
        <v>0.1</v>
      </c>
      <c r="DG35" s="25"/>
      <c r="DH35" s="25"/>
      <c r="DI35" s="25"/>
      <c r="DJ35" s="25"/>
      <c r="DK35" s="25"/>
      <c r="DL35" s="25"/>
      <c r="DM35" s="53"/>
      <c r="DN35" s="53"/>
      <c r="DO35" s="53"/>
      <c r="DP35" s="53"/>
      <c r="DQ35" s="53"/>
      <c r="DR35" s="54"/>
    </row>
    <row r="36" spans="1:122" ht="28.8" x14ac:dyDescent="0.3">
      <c r="A36" s="41"/>
      <c r="B36">
        <v>34</v>
      </c>
      <c r="C36" s="2" t="s">
        <v>36</v>
      </c>
      <c r="D36" s="6" t="s">
        <v>11</v>
      </c>
      <c r="E36" s="3">
        <f t="shared" si="2"/>
        <v>6</v>
      </c>
      <c r="F36" s="4">
        <f>DATE(2023,8,7)</f>
        <v>45145</v>
      </c>
      <c r="G36" s="4">
        <f t="shared" si="3"/>
        <v>45151</v>
      </c>
      <c r="H36" s="17" t="s">
        <v>13</v>
      </c>
      <c r="I36" s="5">
        <v>0.2</v>
      </c>
      <c r="K36" s="52">
        <f>Actividades1!L34</f>
        <v>0</v>
      </c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/>
      <c r="DE36" s="53"/>
      <c r="DF36" s="22">
        <f>I36</f>
        <v>0.2</v>
      </c>
      <c r="DG36" s="23"/>
      <c r="DH36" s="23"/>
      <c r="DI36" s="23"/>
      <c r="DJ36" s="23"/>
      <c r="DK36" s="23"/>
      <c r="DL36" s="23"/>
      <c r="DM36" s="53"/>
      <c r="DN36" s="53"/>
      <c r="DO36" s="53"/>
      <c r="DP36" s="53"/>
      <c r="DQ36" s="53"/>
      <c r="DR36" s="54"/>
    </row>
    <row r="37" spans="1:122" ht="28.8" x14ac:dyDescent="0.3">
      <c r="A37" s="41"/>
      <c r="B37">
        <v>35</v>
      </c>
      <c r="C37" s="2" t="s">
        <v>37</v>
      </c>
      <c r="D37" s="6" t="s">
        <v>17</v>
      </c>
      <c r="E37" s="3">
        <f t="shared" si="2"/>
        <v>6</v>
      </c>
      <c r="F37" s="4">
        <f>DATE(2023,8,7)</f>
        <v>45145</v>
      </c>
      <c r="G37" s="4">
        <f t="shared" si="3"/>
        <v>45151</v>
      </c>
      <c r="H37" s="16" t="s">
        <v>14</v>
      </c>
      <c r="I37" s="5">
        <v>0.1</v>
      </c>
      <c r="K37" s="52">
        <f>Actividades1!L35</f>
        <v>0</v>
      </c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  <c r="DC37" s="53"/>
      <c r="DD37" s="53"/>
      <c r="DE37" s="53"/>
      <c r="DF37" s="18">
        <f>I37</f>
        <v>0.1</v>
      </c>
      <c r="DG37" s="19"/>
      <c r="DH37" s="19"/>
      <c r="DI37" s="19"/>
      <c r="DJ37" s="19"/>
      <c r="DK37" s="19"/>
      <c r="DL37" s="19"/>
      <c r="DM37" s="53"/>
      <c r="DN37" s="53"/>
      <c r="DO37" s="53"/>
      <c r="DP37" s="53"/>
      <c r="DQ37" s="53"/>
      <c r="DR37" s="54"/>
    </row>
    <row r="38" spans="1:122" x14ac:dyDescent="0.3">
      <c r="K38" s="52">
        <v>36</v>
      </c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53"/>
      <c r="CW38" s="53"/>
      <c r="CX38" s="53"/>
      <c r="CY38" s="53"/>
      <c r="CZ38" s="53"/>
      <c r="DA38" s="53"/>
      <c r="DB38" s="53"/>
      <c r="DC38" s="53"/>
      <c r="DD38" s="53"/>
      <c r="DE38" s="53"/>
      <c r="DF38" s="53"/>
      <c r="DG38" s="53"/>
      <c r="DH38" s="53"/>
      <c r="DI38" s="53"/>
      <c r="DJ38" s="53"/>
      <c r="DK38" s="53"/>
      <c r="DL38" s="53"/>
      <c r="DM38" s="53"/>
      <c r="DN38" s="53"/>
      <c r="DO38" s="53"/>
      <c r="DP38" s="53"/>
      <c r="DQ38" s="53"/>
      <c r="DR38" s="54"/>
    </row>
    <row r="39" spans="1:122" x14ac:dyDescent="0.3">
      <c r="K39" s="52">
        <v>37</v>
      </c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  <c r="DQ39" s="53"/>
      <c r="DR39" s="54"/>
    </row>
    <row r="40" spans="1:122" x14ac:dyDescent="0.3">
      <c r="K40" s="52">
        <v>38</v>
      </c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3"/>
      <c r="DK40" s="53"/>
      <c r="DL40" s="53"/>
      <c r="DM40" s="53"/>
      <c r="DN40" s="53"/>
      <c r="DO40" s="53"/>
      <c r="DP40" s="53"/>
      <c r="DQ40" s="53"/>
      <c r="DR40" s="54"/>
    </row>
    <row r="41" spans="1:122" x14ac:dyDescent="0.3">
      <c r="K41" s="52">
        <v>39</v>
      </c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4"/>
    </row>
    <row r="42" spans="1:122" ht="15" thickBot="1" x14ac:dyDescent="0.35">
      <c r="K42" s="55">
        <v>40</v>
      </c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DI42" s="56"/>
      <c r="DJ42" s="56"/>
      <c r="DK42" s="56"/>
      <c r="DL42" s="56"/>
      <c r="DM42" s="56"/>
      <c r="DN42" s="56"/>
      <c r="DO42" s="56"/>
      <c r="DP42" s="56"/>
      <c r="DQ42" s="56"/>
      <c r="DR42" s="57"/>
    </row>
  </sheetData>
  <mergeCells count="48">
    <mergeCell ref="CY30:DE30"/>
    <mergeCell ref="DF34:DL34"/>
    <mergeCell ref="AU9:BA9"/>
    <mergeCell ref="BB11:BH11"/>
    <mergeCell ref="BI12:BO12"/>
    <mergeCell ref="BP13:BV13"/>
    <mergeCell ref="BW14:CC14"/>
    <mergeCell ref="CD18:CK18"/>
    <mergeCell ref="DF37:DL37"/>
    <mergeCell ref="L1:AP1"/>
    <mergeCell ref="AQ1:BT1"/>
    <mergeCell ref="BU1:CY1"/>
    <mergeCell ref="CZ1:DR1"/>
    <mergeCell ref="M3:W3"/>
    <mergeCell ref="Z4:AE4"/>
    <mergeCell ref="AG5:AK5"/>
    <mergeCell ref="AN6:AR6"/>
    <mergeCell ref="CY31:DE31"/>
    <mergeCell ref="CY32:DE32"/>
    <mergeCell ref="CY33:DE33"/>
    <mergeCell ref="DF35:DL35"/>
    <mergeCell ref="DF36:DL36"/>
    <mergeCell ref="CR26:CX26"/>
    <mergeCell ref="CR27:CX27"/>
    <mergeCell ref="CR28:CX28"/>
    <mergeCell ref="CR29:CX29"/>
    <mergeCell ref="CR25:CX25"/>
    <mergeCell ref="CD19:CK19"/>
    <mergeCell ref="CD20:CK20"/>
    <mergeCell ref="CD21:CK21"/>
    <mergeCell ref="CL23:CQ23"/>
    <mergeCell ref="CL24:CQ24"/>
    <mergeCell ref="CL22:CQ22"/>
    <mergeCell ref="BW15:CC15"/>
    <mergeCell ref="BW16:CC16"/>
    <mergeCell ref="BW17:CC17"/>
    <mergeCell ref="AU8:AY8"/>
    <mergeCell ref="AU7:AY7"/>
    <mergeCell ref="A25:A29"/>
    <mergeCell ref="A30:A33"/>
    <mergeCell ref="A34:A37"/>
    <mergeCell ref="AU10:BA10"/>
    <mergeCell ref="C1:E1"/>
    <mergeCell ref="F1:H1"/>
    <mergeCell ref="A7:A10"/>
    <mergeCell ref="A14:A17"/>
    <mergeCell ref="A18:A21"/>
    <mergeCell ref="A22:A24"/>
  </mergeCells>
  <pageMargins left="0.7" right="0.7" top="0.75" bottom="0.75" header="0.3" footer="0.3"/>
  <pageSetup orientation="portrait" r:id="rId1"/>
  <headerFooter>
    <oddHeader>&amp;LNombre de la empresa: CJ Inovations
Nombre de la empresas del cliente: Bookfash&amp;CLista de Actividades
de Bookfash&amp;RMayo - Junio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4"/>
  <sheetViews>
    <sheetView topLeftCell="AX17" zoomScaleNormal="100" workbookViewId="0">
      <selection activeCell="A3" sqref="A3:DH44"/>
    </sheetView>
  </sheetViews>
  <sheetFormatPr baseColWidth="10" defaultRowHeight="14.4" x14ac:dyDescent="0.3"/>
  <cols>
    <col min="1" max="1" width="3" bestFit="1" customWidth="1"/>
    <col min="2" max="10" width="2" bestFit="1" customWidth="1"/>
    <col min="11" max="32" width="3" bestFit="1" customWidth="1"/>
    <col min="33" max="41" width="2" bestFit="1" customWidth="1"/>
    <col min="42" max="62" width="3" bestFit="1" customWidth="1"/>
    <col min="63" max="71" width="2" bestFit="1" customWidth="1"/>
    <col min="72" max="93" width="3" bestFit="1" customWidth="1"/>
    <col min="94" max="102" width="2" bestFit="1" customWidth="1"/>
    <col min="103" max="112" width="3" bestFit="1" customWidth="1"/>
  </cols>
  <sheetData>
    <row r="1" spans="1:112" x14ac:dyDescent="0.3">
      <c r="C1" s="37" t="s">
        <v>54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AB1" s="39" t="s">
        <v>72</v>
      </c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</row>
    <row r="2" spans="1:112" ht="15" thickBot="1" x14ac:dyDescent="0.35"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</row>
    <row r="3" spans="1:112" x14ac:dyDescent="0.3">
      <c r="A3" s="44"/>
      <c r="B3" s="45" t="s">
        <v>52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 t="s">
        <v>53</v>
      </c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6" t="s">
        <v>38</v>
      </c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8"/>
      <c r="CP3" s="46" t="s">
        <v>39</v>
      </c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9"/>
    </row>
    <row r="4" spans="1:112" x14ac:dyDescent="0.3">
      <c r="A4" s="50" t="s">
        <v>7</v>
      </c>
      <c r="B4" s="12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2">
        <v>7</v>
      </c>
      <c r="I4" s="42">
        <v>8</v>
      </c>
      <c r="J4" s="42">
        <v>9</v>
      </c>
      <c r="K4" s="42">
        <v>10</v>
      </c>
      <c r="L4" s="42">
        <v>11</v>
      </c>
      <c r="M4" s="42">
        <v>12</v>
      </c>
      <c r="N4" s="12">
        <v>13</v>
      </c>
      <c r="O4" s="12">
        <v>14</v>
      </c>
      <c r="P4" s="12">
        <v>15</v>
      </c>
      <c r="Q4" s="12">
        <v>16</v>
      </c>
      <c r="R4" s="12">
        <v>17</v>
      </c>
      <c r="S4" s="12">
        <v>18</v>
      </c>
      <c r="T4" s="12">
        <v>19</v>
      </c>
      <c r="U4" s="12">
        <v>20</v>
      </c>
      <c r="V4" s="12">
        <v>21</v>
      </c>
      <c r="W4" s="12">
        <v>22</v>
      </c>
      <c r="X4" s="12">
        <v>23</v>
      </c>
      <c r="Y4" s="12">
        <v>24</v>
      </c>
      <c r="Z4" s="12">
        <v>25</v>
      </c>
      <c r="AA4" s="12">
        <v>26</v>
      </c>
      <c r="AB4" s="12">
        <v>27</v>
      </c>
      <c r="AC4" s="12">
        <v>28</v>
      </c>
      <c r="AD4" s="12">
        <v>29</v>
      </c>
      <c r="AE4" s="12">
        <v>30</v>
      </c>
      <c r="AF4" s="12">
        <v>31</v>
      </c>
      <c r="AG4" s="12">
        <v>1</v>
      </c>
      <c r="AH4" s="12">
        <v>2</v>
      </c>
      <c r="AI4" s="12">
        <v>3</v>
      </c>
      <c r="AJ4" s="12">
        <v>4</v>
      </c>
      <c r="AK4" s="12">
        <v>5</v>
      </c>
      <c r="AL4" s="12">
        <v>6</v>
      </c>
      <c r="AM4" s="12">
        <v>7</v>
      </c>
      <c r="AN4" s="12">
        <v>8</v>
      </c>
      <c r="AO4" s="12">
        <v>9</v>
      </c>
      <c r="AP4" s="12">
        <v>10</v>
      </c>
      <c r="AQ4" s="12">
        <v>11</v>
      </c>
      <c r="AR4" s="12">
        <v>12</v>
      </c>
      <c r="AS4" s="12">
        <v>13</v>
      </c>
      <c r="AT4" s="12">
        <v>14</v>
      </c>
      <c r="AU4" s="12">
        <v>15</v>
      </c>
      <c r="AV4" s="12">
        <v>16</v>
      </c>
      <c r="AW4" s="12">
        <v>17</v>
      </c>
      <c r="AX4" s="12">
        <v>18</v>
      </c>
      <c r="AY4" s="12">
        <v>19</v>
      </c>
      <c r="AZ4" s="12">
        <v>20</v>
      </c>
      <c r="BA4" s="12">
        <v>21</v>
      </c>
      <c r="BB4" s="12">
        <v>22</v>
      </c>
      <c r="BC4" s="12">
        <v>23</v>
      </c>
      <c r="BD4" s="12">
        <v>24</v>
      </c>
      <c r="BE4" s="12">
        <v>25</v>
      </c>
      <c r="BF4" s="12">
        <v>26</v>
      </c>
      <c r="BG4" s="12">
        <v>27</v>
      </c>
      <c r="BH4" s="12">
        <v>28</v>
      </c>
      <c r="BI4" s="12">
        <v>29</v>
      </c>
      <c r="BJ4" s="12">
        <v>30</v>
      </c>
      <c r="BK4" s="12">
        <v>1</v>
      </c>
      <c r="BL4" s="12">
        <v>2</v>
      </c>
      <c r="BM4" s="12">
        <v>3</v>
      </c>
      <c r="BN4" s="12">
        <v>4</v>
      </c>
      <c r="BO4" s="12">
        <v>5</v>
      </c>
      <c r="BP4" s="12">
        <v>6</v>
      </c>
      <c r="BQ4" s="12">
        <v>7</v>
      </c>
      <c r="BR4" s="12">
        <v>8</v>
      </c>
      <c r="BS4" s="12">
        <v>9</v>
      </c>
      <c r="BT4" s="12">
        <v>10</v>
      </c>
      <c r="BU4" s="12">
        <v>11</v>
      </c>
      <c r="BV4" s="12">
        <v>12</v>
      </c>
      <c r="BW4" s="12">
        <v>13</v>
      </c>
      <c r="BX4" s="12">
        <v>14</v>
      </c>
      <c r="BY4" s="12">
        <v>15</v>
      </c>
      <c r="BZ4" s="12">
        <v>16</v>
      </c>
      <c r="CA4" s="12">
        <v>17</v>
      </c>
      <c r="CB4" s="12">
        <v>18</v>
      </c>
      <c r="CC4" s="12">
        <v>19</v>
      </c>
      <c r="CD4" s="12">
        <v>20</v>
      </c>
      <c r="CE4" s="12">
        <v>21</v>
      </c>
      <c r="CF4" s="12">
        <v>22</v>
      </c>
      <c r="CG4" s="12">
        <v>23</v>
      </c>
      <c r="CH4" s="12">
        <v>24</v>
      </c>
      <c r="CI4" s="12">
        <v>25</v>
      </c>
      <c r="CJ4" s="12">
        <v>26</v>
      </c>
      <c r="CK4" s="12">
        <v>27</v>
      </c>
      <c r="CL4" s="12">
        <v>28</v>
      </c>
      <c r="CM4" s="12">
        <v>29</v>
      </c>
      <c r="CN4" s="12">
        <v>30</v>
      </c>
      <c r="CO4" s="12">
        <v>31</v>
      </c>
      <c r="CP4" s="12">
        <v>1</v>
      </c>
      <c r="CQ4" s="12">
        <v>2</v>
      </c>
      <c r="CR4" s="12">
        <v>3</v>
      </c>
      <c r="CS4" s="12">
        <v>4</v>
      </c>
      <c r="CT4" s="12">
        <v>5</v>
      </c>
      <c r="CU4" s="12">
        <v>6</v>
      </c>
      <c r="CV4" s="12">
        <v>7</v>
      </c>
      <c r="CW4" s="12">
        <v>8</v>
      </c>
      <c r="CX4" s="12">
        <v>9</v>
      </c>
      <c r="CY4" s="12">
        <v>10</v>
      </c>
      <c r="CZ4" s="12">
        <v>11</v>
      </c>
      <c r="DA4" s="12">
        <v>12</v>
      </c>
      <c r="DB4" s="12">
        <v>13</v>
      </c>
      <c r="DC4" s="12">
        <v>14</v>
      </c>
      <c r="DD4" s="12">
        <v>15</v>
      </c>
      <c r="DE4" s="12">
        <v>16</v>
      </c>
      <c r="DF4" s="12">
        <v>17</v>
      </c>
      <c r="DG4" s="12">
        <v>18</v>
      </c>
      <c r="DH4" s="51">
        <v>19</v>
      </c>
    </row>
    <row r="5" spans="1:112" x14ac:dyDescent="0.3">
      <c r="A5" s="52">
        <f>Actividades1!B3</f>
        <v>1</v>
      </c>
      <c r="B5" s="53"/>
      <c r="C5" s="24">
        <f>Actividades1!I3</f>
        <v>1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3"/>
      <c r="CX5" s="53"/>
      <c r="CY5" s="53"/>
      <c r="CZ5" s="53"/>
      <c r="DA5" s="53"/>
      <c r="DB5" s="53"/>
      <c r="DC5" s="53"/>
      <c r="DD5" s="53"/>
      <c r="DE5" s="53"/>
      <c r="DF5" s="53"/>
      <c r="DG5" s="53"/>
      <c r="DH5" s="54"/>
    </row>
    <row r="6" spans="1:112" x14ac:dyDescent="0.3">
      <c r="A6" s="52">
        <f>Actividades1!B4</f>
        <v>2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24">
        <f>Actividades1!I4</f>
        <v>1</v>
      </c>
      <c r="Q6" s="25"/>
      <c r="R6" s="25"/>
      <c r="S6" s="25"/>
      <c r="T6" s="25"/>
      <c r="U6" s="25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3"/>
      <c r="CX6" s="53"/>
      <c r="CY6" s="53"/>
      <c r="CZ6" s="53"/>
      <c r="DA6" s="53"/>
      <c r="DB6" s="53"/>
      <c r="DC6" s="53"/>
      <c r="DD6" s="53"/>
      <c r="DE6" s="53"/>
      <c r="DF6" s="53"/>
      <c r="DG6" s="53"/>
      <c r="DH6" s="54"/>
    </row>
    <row r="7" spans="1:112" x14ac:dyDescent="0.3">
      <c r="A7" s="52">
        <f>Actividades1!B5</f>
        <v>3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24">
        <f>Actividades1!I5</f>
        <v>1</v>
      </c>
      <c r="X7" s="25"/>
      <c r="Y7" s="25"/>
      <c r="Z7" s="25"/>
      <c r="AA7" s="25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3"/>
      <c r="CX7" s="53"/>
      <c r="CY7" s="53"/>
      <c r="CZ7" s="53"/>
      <c r="DA7" s="53"/>
      <c r="DB7" s="53"/>
      <c r="DC7" s="53"/>
      <c r="DD7" s="53"/>
      <c r="DE7" s="53"/>
      <c r="DF7" s="53"/>
      <c r="DG7" s="53"/>
      <c r="DH7" s="54"/>
    </row>
    <row r="8" spans="1:112" x14ac:dyDescent="0.3">
      <c r="A8" s="52">
        <f>Actividades1!B6</f>
        <v>4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24">
        <f>Actividades1!I6</f>
        <v>1</v>
      </c>
      <c r="AE8" s="25"/>
      <c r="AF8" s="25"/>
      <c r="AG8" s="25"/>
      <c r="AH8" s="25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53"/>
      <c r="CT8" s="53"/>
      <c r="CU8" s="53"/>
      <c r="CV8" s="53"/>
      <c r="CW8" s="53"/>
      <c r="CX8" s="53"/>
      <c r="CY8" s="53"/>
      <c r="CZ8" s="53"/>
      <c r="DA8" s="53"/>
      <c r="DB8" s="53"/>
      <c r="DC8" s="53"/>
      <c r="DD8" s="53"/>
      <c r="DE8" s="53"/>
      <c r="DF8" s="53"/>
      <c r="DG8" s="53"/>
      <c r="DH8" s="54"/>
    </row>
    <row r="9" spans="1:112" x14ac:dyDescent="0.3">
      <c r="A9" s="52">
        <f>Actividades1!B7</f>
        <v>5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20">
        <f>Actividades1!I7</f>
        <v>1</v>
      </c>
      <c r="AL9" s="21"/>
      <c r="AM9" s="21"/>
      <c r="AN9" s="21"/>
      <c r="AO9" s="21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3"/>
      <c r="CX9" s="53"/>
      <c r="CY9" s="53"/>
      <c r="CZ9" s="53"/>
      <c r="DA9" s="53"/>
      <c r="DB9" s="53"/>
      <c r="DC9" s="53"/>
      <c r="DD9" s="53"/>
      <c r="DE9" s="53"/>
      <c r="DF9" s="53"/>
      <c r="DG9" s="53"/>
      <c r="DH9" s="54"/>
    </row>
    <row r="10" spans="1:112" x14ac:dyDescent="0.3">
      <c r="A10" s="52">
        <f>Actividades1!B8</f>
        <v>6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18">
        <f>Actividades1!I8</f>
        <v>1</v>
      </c>
      <c r="AL10" s="19"/>
      <c r="AM10" s="19"/>
      <c r="AN10" s="19"/>
      <c r="AO10" s="19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3"/>
      <c r="DC10" s="53"/>
      <c r="DD10" s="53"/>
      <c r="DE10" s="53"/>
      <c r="DF10" s="53"/>
      <c r="DG10" s="53"/>
      <c r="DH10" s="54"/>
    </row>
    <row r="11" spans="1:112" x14ac:dyDescent="0.3">
      <c r="A11" s="52">
        <f>Actividades1!B9</f>
        <v>7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20">
        <f>Actividades1!I9</f>
        <v>1</v>
      </c>
      <c r="AL11" s="21"/>
      <c r="AM11" s="21"/>
      <c r="AN11" s="21"/>
      <c r="AO11" s="21"/>
      <c r="AP11" s="21"/>
      <c r="AQ11" s="21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4"/>
    </row>
    <row r="12" spans="1:112" x14ac:dyDescent="0.3">
      <c r="A12" s="52">
        <f>Actividades1!B10</f>
        <v>8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20">
        <f>Actividades1!I10</f>
        <v>1</v>
      </c>
      <c r="AL12" s="21"/>
      <c r="AM12" s="21"/>
      <c r="AN12" s="21"/>
      <c r="AO12" s="21"/>
      <c r="AP12" s="21"/>
      <c r="AQ12" s="21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4"/>
    </row>
    <row r="13" spans="1:112" x14ac:dyDescent="0.3">
      <c r="A13" s="52">
        <f>Actividades1!B11</f>
        <v>9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20">
        <f>Actividades1!I11</f>
        <v>1</v>
      </c>
      <c r="AS13" s="21"/>
      <c r="AT13" s="21"/>
      <c r="AU13" s="21"/>
      <c r="AV13" s="21"/>
      <c r="AW13" s="21"/>
      <c r="AX13" s="21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4"/>
    </row>
    <row r="14" spans="1:112" x14ac:dyDescent="0.3">
      <c r="A14" s="52">
        <f>Actividades1!B12</f>
        <v>10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20">
        <f>Actividades1!I12</f>
        <v>1</v>
      </c>
      <c r="AZ14" s="21"/>
      <c r="BA14" s="21"/>
      <c r="BB14" s="21"/>
      <c r="BC14" s="21"/>
      <c r="BD14" s="21"/>
      <c r="BE14" s="21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X14" s="53"/>
      <c r="CY14" s="53"/>
      <c r="CZ14" s="53"/>
      <c r="DA14" s="53"/>
      <c r="DB14" s="53"/>
      <c r="DC14" s="53"/>
      <c r="DD14" s="53"/>
      <c r="DE14" s="53"/>
      <c r="DF14" s="53"/>
      <c r="DG14" s="53"/>
      <c r="DH14" s="54"/>
    </row>
    <row r="15" spans="1:112" x14ac:dyDescent="0.3">
      <c r="A15" s="52">
        <f>Actividades1!B13</f>
        <v>11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22">
        <f>Actividades1!I13</f>
        <v>1</v>
      </c>
      <c r="BG15" s="23"/>
      <c r="BH15" s="23"/>
      <c r="BI15" s="23"/>
      <c r="BJ15" s="23"/>
      <c r="BK15" s="23"/>
      <c r="BL15" s="2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4"/>
    </row>
    <row r="16" spans="1:112" x14ac:dyDescent="0.3">
      <c r="A16" s="52">
        <f>Actividades1!B14</f>
        <v>12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20">
        <f>Actividades1!I14</f>
        <v>1</v>
      </c>
      <c r="BN16" s="21"/>
      <c r="BO16" s="21"/>
      <c r="BP16" s="21"/>
      <c r="BQ16" s="21"/>
      <c r="BR16" s="21"/>
      <c r="BS16" s="21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4"/>
    </row>
    <row r="17" spans="1:112" x14ac:dyDescent="0.3">
      <c r="A17" s="52">
        <f>Actividades1!B15</f>
        <v>13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26">
        <f>Actividades1!I15</f>
        <v>1</v>
      </c>
      <c r="BN17" s="27"/>
      <c r="BO17" s="27"/>
      <c r="BP17" s="27"/>
      <c r="BQ17" s="27"/>
      <c r="BR17" s="27"/>
      <c r="BS17" s="28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4"/>
    </row>
    <row r="18" spans="1:112" x14ac:dyDescent="0.3">
      <c r="A18" s="52">
        <f>Actividades1!B16</f>
        <v>14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29">
        <f>Actividades1!I16</f>
        <v>1</v>
      </c>
      <c r="BN18" s="30"/>
      <c r="BO18" s="30"/>
      <c r="BP18" s="30"/>
      <c r="BQ18" s="30"/>
      <c r="BR18" s="30"/>
      <c r="BS18" s="31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4"/>
    </row>
    <row r="19" spans="1:112" x14ac:dyDescent="0.3">
      <c r="A19" s="52">
        <f>Actividades1!B17</f>
        <v>15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32">
        <f>Actividades1!I17</f>
        <v>1</v>
      </c>
      <c r="BN19" s="33"/>
      <c r="BO19" s="33"/>
      <c r="BP19" s="33"/>
      <c r="BQ19" s="33"/>
      <c r="BR19" s="33"/>
      <c r="BS19" s="34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F19" s="53"/>
      <c r="DG19" s="53"/>
      <c r="DH19" s="54"/>
    </row>
    <row r="20" spans="1:112" x14ac:dyDescent="0.3">
      <c r="A20" s="52">
        <f>Actividades1!B18</f>
        <v>16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20">
        <f>Actividades1!I18</f>
        <v>1</v>
      </c>
      <c r="BU20" s="21"/>
      <c r="BV20" s="21"/>
      <c r="BW20" s="21"/>
      <c r="BX20" s="21"/>
      <c r="BY20" s="21"/>
      <c r="BZ20" s="21"/>
      <c r="CA20" s="21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4"/>
    </row>
    <row r="21" spans="1:112" x14ac:dyDescent="0.3">
      <c r="A21" s="52">
        <f>Actividades1!B19</f>
        <v>17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24">
        <f>Actividades1!I19</f>
        <v>1</v>
      </c>
      <c r="BU21" s="25"/>
      <c r="BV21" s="25"/>
      <c r="BW21" s="25"/>
      <c r="BX21" s="25"/>
      <c r="BY21" s="25"/>
      <c r="BZ21" s="25"/>
      <c r="CA21" s="25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4"/>
    </row>
    <row r="22" spans="1:112" x14ac:dyDescent="0.3">
      <c r="A22" s="52">
        <f>Actividades1!B20</f>
        <v>18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18">
        <f>Actividades1!I20</f>
        <v>1</v>
      </c>
      <c r="BU22" s="19"/>
      <c r="BV22" s="19"/>
      <c r="BW22" s="19"/>
      <c r="BX22" s="19"/>
      <c r="BY22" s="19"/>
      <c r="BZ22" s="19"/>
      <c r="CA22" s="19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4"/>
    </row>
    <row r="23" spans="1:112" x14ac:dyDescent="0.3">
      <c r="A23" s="52">
        <f>Actividades1!B21</f>
        <v>19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22">
        <f>Actividades1!I21</f>
        <v>1</v>
      </c>
      <c r="BU23" s="23"/>
      <c r="BV23" s="23"/>
      <c r="BW23" s="23"/>
      <c r="BX23" s="23"/>
      <c r="BY23" s="23"/>
      <c r="BZ23" s="23"/>
      <c r="CA23" s="2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4"/>
    </row>
    <row r="24" spans="1:112" x14ac:dyDescent="0.3">
      <c r="A24" s="52">
        <f>Actividades1!B22</f>
        <v>20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22">
        <f>Actividades1!I22</f>
        <v>1</v>
      </c>
      <c r="CC24" s="23"/>
      <c r="CD24" s="23"/>
      <c r="CE24" s="23"/>
      <c r="CF24" s="23"/>
      <c r="CG24" s="2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4"/>
    </row>
    <row r="25" spans="1:112" x14ac:dyDescent="0.3">
      <c r="A25" s="52">
        <f>Actividades1!B23</f>
        <v>21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22">
        <f>Actividades1!I23</f>
        <v>1</v>
      </c>
      <c r="CC25" s="23"/>
      <c r="CD25" s="23"/>
      <c r="CE25" s="23"/>
      <c r="CF25" s="23"/>
      <c r="CG25" s="2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4"/>
    </row>
    <row r="26" spans="1:112" x14ac:dyDescent="0.3">
      <c r="A26" s="52">
        <f>Actividades1!B24</f>
        <v>22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18">
        <f>Actividades1!I24</f>
        <v>0.3</v>
      </c>
      <c r="CC26" s="19"/>
      <c r="CD26" s="19"/>
      <c r="CE26" s="19"/>
      <c r="CF26" s="19"/>
      <c r="CG26" s="19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F26" s="53"/>
      <c r="DG26" s="53"/>
      <c r="DH26" s="54"/>
    </row>
    <row r="27" spans="1:112" x14ac:dyDescent="0.3">
      <c r="A27" s="52">
        <f>Actividades1!B25</f>
        <v>23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20">
        <f>Actividades1!I25</f>
        <v>0.8</v>
      </c>
      <c r="CI27" s="21"/>
      <c r="CJ27" s="21"/>
      <c r="CK27" s="21"/>
      <c r="CL27" s="21"/>
      <c r="CM27" s="21"/>
      <c r="CN27" s="21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F27" s="53"/>
      <c r="DG27" s="53"/>
      <c r="DH27" s="54"/>
    </row>
    <row r="28" spans="1:112" x14ac:dyDescent="0.3">
      <c r="A28" s="52">
        <f>Actividades1!B26</f>
        <v>24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20">
        <f>Actividades1!I26</f>
        <v>0.5</v>
      </c>
      <c r="CI28" s="21"/>
      <c r="CJ28" s="21"/>
      <c r="CK28" s="21"/>
      <c r="CL28" s="21"/>
      <c r="CM28" s="21"/>
      <c r="CN28" s="21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  <c r="DC28" s="53"/>
      <c r="DD28" s="53"/>
      <c r="DE28" s="53"/>
      <c r="DF28" s="53"/>
      <c r="DG28" s="53"/>
      <c r="DH28" s="54"/>
    </row>
    <row r="29" spans="1:112" x14ac:dyDescent="0.3">
      <c r="A29" s="52">
        <f>Actividades1!B27</f>
        <v>25</v>
      </c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24">
        <f>Actividades1!I27</f>
        <v>0.5</v>
      </c>
      <c r="CI29" s="25"/>
      <c r="CJ29" s="25"/>
      <c r="CK29" s="25"/>
      <c r="CL29" s="25"/>
      <c r="CM29" s="25"/>
      <c r="CN29" s="25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4"/>
    </row>
    <row r="30" spans="1:112" x14ac:dyDescent="0.3">
      <c r="A30" s="52">
        <f>Actividades1!B28</f>
        <v>26</v>
      </c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22">
        <f>Actividades1!I28</f>
        <v>0.5</v>
      </c>
      <c r="CI30" s="23"/>
      <c r="CJ30" s="23"/>
      <c r="CK30" s="23"/>
      <c r="CL30" s="23"/>
      <c r="CM30" s="23"/>
      <c r="CN30" s="2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4"/>
    </row>
    <row r="31" spans="1:112" x14ac:dyDescent="0.3">
      <c r="A31" s="52">
        <f>Actividades1!B29</f>
        <v>27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18">
        <f>Actividades1!I29</f>
        <v>1</v>
      </c>
      <c r="CI31" s="19"/>
      <c r="CJ31" s="19"/>
      <c r="CK31" s="19"/>
      <c r="CL31" s="19"/>
      <c r="CM31" s="19"/>
      <c r="CN31" s="19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4"/>
    </row>
    <row r="32" spans="1:112" x14ac:dyDescent="0.3">
      <c r="A32" s="52">
        <f>Actividades1!B30</f>
        <v>28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20">
        <f>Actividades1!I30</f>
        <v>0.5</v>
      </c>
      <c r="CP32" s="21"/>
      <c r="CQ32" s="21"/>
      <c r="CR32" s="21"/>
      <c r="CS32" s="21"/>
      <c r="CT32" s="21"/>
      <c r="CU32" s="21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4"/>
    </row>
    <row r="33" spans="1:112" x14ac:dyDescent="0.3">
      <c r="A33" s="52">
        <f>Actividades1!B31</f>
        <v>29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24">
        <f>Actividades1!I31</f>
        <v>0.7</v>
      </c>
      <c r="CP33" s="25"/>
      <c r="CQ33" s="25"/>
      <c r="CR33" s="25"/>
      <c r="CS33" s="25"/>
      <c r="CT33" s="25"/>
      <c r="CU33" s="25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4"/>
    </row>
    <row r="34" spans="1:112" x14ac:dyDescent="0.3">
      <c r="A34" s="52">
        <f>Actividades1!B32</f>
        <v>30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18">
        <f>Actividades1!I32</f>
        <v>0.8</v>
      </c>
      <c r="CP34" s="19"/>
      <c r="CQ34" s="19"/>
      <c r="CR34" s="19"/>
      <c r="CS34" s="19"/>
      <c r="CT34" s="19"/>
      <c r="CU34" s="19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4"/>
    </row>
    <row r="35" spans="1:112" x14ac:dyDescent="0.3">
      <c r="A35" s="52">
        <f>Actividades1!B33</f>
        <v>31</v>
      </c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22">
        <f>Actividades1!I33</f>
        <v>0.8</v>
      </c>
      <c r="CP35" s="23"/>
      <c r="CQ35" s="23"/>
      <c r="CR35" s="23"/>
      <c r="CS35" s="23"/>
      <c r="CT35" s="23"/>
      <c r="CU35" s="23"/>
      <c r="CV35" s="53"/>
      <c r="CW35" s="53"/>
      <c r="CX35" s="53"/>
      <c r="CY35" s="53"/>
      <c r="CZ35" s="53"/>
      <c r="DA35" s="53"/>
      <c r="DB35" s="53"/>
      <c r="DC35" s="53"/>
      <c r="DD35" s="53"/>
      <c r="DE35" s="53"/>
      <c r="DF35" s="53"/>
      <c r="DG35" s="53"/>
      <c r="DH35" s="54"/>
    </row>
    <row r="36" spans="1:112" x14ac:dyDescent="0.3">
      <c r="A36" s="52">
        <f>Actividades1!B34</f>
        <v>32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20">
        <f>Actividades1!I34</f>
        <v>0.3</v>
      </c>
      <c r="CW36" s="21"/>
      <c r="CX36" s="21"/>
      <c r="CY36" s="21"/>
      <c r="CZ36" s="21"/>
      <c r="DA36" s="21"/>
      <c r="DB36" s="21"/>
      <c r="DC36" s="53"/>
      <c r="DD36" s="53"/>
      <c r="DE36" s="53"/>
      <c r="DF36" s="53"/>
      <c r="DG36" s="53"/>
      <c r="DH36" s="54"/>
    </row>
    <row r="37" spans="1:112" x14ac:dyDescent="0.3">
      <c r="A37" s="52">
        <f>Actividades1!B35</f>
        <v>33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24">
        <f>Actividades1!I35</f>
        <v>0.1</v>
      </c>
      <c r="CW37" s="25"/>
      <c r="CX37" s="25"/>
      <c r="CY37" s="25"/>
      <c r="CZ37" s="25"/>
      <c r="DA37" s="25"/>
      <c r="DB37" s="25"/>
      <c r="DC37" s="53"/>
      <c r="DD37" s="53"/>
      <c r="DE37" s="53"/>
      <c r="DF37" s="53"/>
      <c r="DG37" s="53"/>
      <c r="DH37" s="54"/>
    </row>
    <row r="38" spans="1:112" x14ac:dyDescent="0.3">
      <c r="A38" s="52">
        <f>Actividades1!B36</f>
        <v>34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22">
        <f>Actividades1!I36</f>
        <v>0.2</v>
      </c>
      <c r="CW38" s="23"/>
      <c r="CX38" s="23"/>
      <c r="CY38" s="23"/>
      <c r="CZ38" s="23"/>
      <c r="DA38" s="23"/>
      <c r="DB38" s="23"/>
      <c r="DC38" s="53"/>
      <c r="DD38" s="53"/>
      <c r="DE38" s="53"/>
      <c r="DF38" s="53"/>
      <c r="DG38" s="53"/>
      <c r="DH38" s="54"/>
    </row>
    <row r="39" spans="1:112" x14ac:dyDescent="0.3">
      <c r="A39" s="52">
        <f>Actividades1!B37</f>
        <v>35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18">
        <f>Actividades1!I37</f>
        <v>0.1</v>
      </c>
      <c r="CW39" s="19"/>
      <c r="CX39" s="19"/>
      <c r="CY39" s="19"/>
      <c r="CZ39" s="19"/>
      <c r="DA39" s="19"/>
      <c r="DB39" s="19"/>
      <c r="DC39" s="53"/>
      <c r="DD39" s="53"/>
      <c r="DE39" s="53"/>
      <c r="DF39" s="53"/>
      <c r="DG39" s="53"/>
      <c r="DH39" s="54"/>
    </row>
    <row r="40" spans="1:112" x14ac:dyDescent="0.3">
      <c r="A40" s="52">
        <v>36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3"/>
      <c r="DD40" s="53"/>
      <c r="DE40" s="53"/>
      <c r="DF40" s="53"/>
      <c r="DG40" s="53"/>
      <c r="DH40" s="54"/>
    </row>
    <row r="41" spans="1:112" x14ac:dyDescent="0.3">
      <c r="A41" s="52">
        <v>37</v>
      </c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4"/>
    </row>
    <row r="42" spans="1:112" x14ac:dyDescent="0.3">
      <c r="A42" s="52">
        <v>38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4"/>
    </row>
    <row r="43" spans="1:112" x14ac:dyDescent="0.3">
      <c r="A43" s="52">
        <v>39</v>
      </c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4"/>
    </row>
    <row r="44" spans="1:112" ht="15" thickBot="1" x14ac:dyDescent="0.35">
      <c r="A44" s="55">
        <v>40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7"/>
    </row>
  </sheetData>
  <mergeCells count="41">
    <mergeCell ref="CV39:DB39"/>
    <mergeCell ref="C1:X2"/>
    <mergeCell ref="BK3:CO3"/>
    <mergeCell ref="AB1:BB2"/>
    <mergeCell ref="CO34:CU34"/>
    <mergeCell ref="CO35:CU35"/>
    <mergeCell ref="CV36:DB36"/>
    <mergeCell ref="CV37:DB37"/>
    <mergeCell ref="CV38:DB38"/>
    <mergeCell ref="CH29:CN29"/>
    <mergeCell ref="CH30:CN30"/>
    <mergeCell ref="CH31:CN31"/>
    <mergeCell ref="CO32:CU32"/>
    <mergeCell ref="CO33:CU33"/>
    <mergeCell ref="CB24:CG24"/>
    <mergeCell ref="CB25:CG25"/>
    <mergeCell ref="CB26:CG26"/>
    <mergeCell ref="CH27:CN27"/>
    <mergeCell ref="CH28:CN28"/>
    <mergeCell ref="BM19:BS19"/>
    <mergeCell ref="BT20:CA20"/>
    <mergeCell ref="BT21:CA21"/>
    <mergeCell ref="BT22:CA22"/>
    <mergeCell ref="BT23:CA23"/>
    <mergeCell ref="CP3:DH3"/>
    <mergeCell ref="BM16:BS16"/>
    <mergeCell ref="BM17:BS17"/>
    <mergeCell ref="BM18:BS18"/>
    <mergeCell ref="C5:M5"/>
    <mergeCell ref="AG3:BJ3"/>
    <mergeCell ref="B3:AF3"/>
    <mergeCell ref="P6:U6"/>
    <mergeCell ref="W7:AA7"/>
    <mergeCell ref="AY14:BE14"/>
    <mergeCell ref="BF15:BL15"/>
    <mergeCell ref="AD8:AH8"/>
    <mergeCell ref="AK9:AO9"/>
    <mergeCell ref="AK10:AO10"/>
    <mergeCell ref="AK11:AQ11"/>
    <mergeCell ref="AK12:AQ12"/>
    <mergeCell ref="AR13:AX13"/>
  </mergeCells>
  <pageMargins left="0.25" right="0.25" top="0.75" bottom="0.75" header="0.3" footer="0.3"/>
  <pageSetup orientation="landscape" r:id="rId1"/>
  <headerFooter>
    <oddHeader>&amp;LNombre de la empresa: CJ Inovations
Nombre de la empresas del cliente: Bookfash&amp;CDiagrama de Gantt
de Bookfash&amp;RMayo - Junio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Actividades1</vt:lpstr>
      <vt:lpstr>Gantt1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2023-08-10T03:07:05Z</dcterms:created>
  <dcterms:modified xsi:type="dcterms:W3CDTF">2023-08-10T22:37:45Z</dcterms:modified>
</cp:coreProperties>
</file>