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About-indigenous-statistics\"/>
    </mc:Choice>
  </mc:AlternateContent>
  <bookViews>
    <workbookView xWindow="0" yWindow="0" windowWidth="15336" windowHeight="13428"/>
  </bookViews>
  <sheets>
    <sheet name="原住民族部落國小學校校" sheetId="1" r:id="rId1"/>
    <sheet name="工作表1" sheetId="2" r:id="rId2"/>
  </sheets>
  <definedNames>
    <definedName name="_xlnm._FilterDatabase" localSheetId="0" hidden="1">原住民族部落國小學校校!$K$3:$K$339</definedName>
    <definedName name="_xlnm.Extract" localSheetId="0">原住民族部落國小學校校!$AN$2</definedName>
  </definedNames>
  <calcPr calcId="0"/>
</workbook>
</file>

<file path=xl/calcChain.xml><?xml version="1.0" encoding="utf-8"?>
<calcChain xmlns="http://schemas.openxmlformats.org/spreadsheetml/2006/main">
  <c r="A21" i="2" l="1"/>
  <c r="AM3" i="1"/>
  <c r="AL3" i="1"/>
  <c r="AL4" i="1"/>
  <c r="AL5" i="1"/>
  <c r="AL6" i="1"/>
  <c r="AL7" i="1"/>
  <c r="AL8" i="1"/>
  <c r="AL9" i="1"/>
  <c r="AL10" i="1"/>
  <c r="AL11" i="1"/>
  <c r="AL12" i="1"/>
  <c r="AL13" i="1"/>
  <c r="AL14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3" i="1"/>
  <c r="AJ18" i="1"/>
  <c r="AJ17" i="1"/>
  <c r="J4" i="1"/>
  <c r="J105" i="1"/>
  <c r="J106" i="1"/>
  <c r="J107" i="1"/>
  <c r="J108" i="1"/>
  <c r="J109" i="1"/>
  <c r="J110" i="1"/>
  <c r="J111" i="1"/>
  <c r="J61" i="1"/>
  <c r="J62" i="1"/>
  <c r="J63" i="1"/>
  <c r="J64" i="1"/>
  <c r="J65" i="1"/>
  <c r="J66" i="1"/>
  <c r="J67" i="1"/>
  <c r="J68" i="1"/>
  <c r="J112" i="1"/>
  <c r="J113" i="1"/>
  <c r="J114" i="1"/>
  <c r="J115" i="1"/>
  <c r="J116" i="1"/>
  <c r="J117" i="1"/>
  <c r="J118" i="1"/>
  <c r="J119" i="1"/>
  <c r="J12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" i="1"/>
  <c r="I4" i="1"/>
  <c r="I105" i="1"/>
  <c r="I106" i="1"/>
  <c r="I107" i="1"/>
  <c r="I108" i="1"/>
  <c r="I109" i="1"/>
  <c r="I110" i="1"/>
  <c r="I111" i="1"/>
  <c r="I61" i="1"/>
  <c r="I62" i="1"/>
  <c r="I63" i="1"/>
  <c r="I64" i="1"/>
  <c r="I65" i="1"/>
  <c r="I66" i="1"/>
  <c r="I67" i="1"/>
  <c r="I68" i="1"/>
  <c r="I112" i="1"/>
  <c r="I113" i="1"/>
  <c r="I114" i="1"/>
  <c r="I115" i="1"/>
  <c r="I116" i="1"/>
  <c r="I117" i="1"/>
  <c r="I118" i="1"/>
  <c r="I119" i="1"/>
  <c r="I1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3" i="1"/>
  <c r="AK4" i="1"/>
  <c r="AK5" i="1"/>
  <c r="AK6" i="1"/>
  <c r="AK7" i="1"/>
  <c r="AK8" i="1"/>
  <c r="AK9" i="1"/>
  <c r="AK10" i="1"/>
  <c r="AK11" i="1"/>
  <c r="AK12" i="1"/>
  <c r="AK13" i="1"/>
  <c r="AK14" i="1"/>
  <c r="AK3" i="1"/>
  <c r="AJ4" i="1"/>
  <c r="AJ5" i="1"/>
  <c r="AJ6" i="1"/>
  <c r="AJ7" i="1"/>
  <c r="AJ8" i="1"/>
  <c r="AJ9" i="1"/>
  <c r="AJ10" i="1"/>
  <c r="AJ11" i="1"/>
  <c r="AJ12" i="1"/>
  <c r="AJ13" i="1"/>
  <c r="AJ14" i="1"/>
  <c r="AJ3" i="1"/>
  <c r="AU5" i="1" l="1"/>
  <c r="AW6" i="1"/>
  <c r="AU4" i="1"/>
  <c r="AU6" i="1"/>
  <c r="AW5" i="1"/>
  <c r="AW4" i="1"/>
  <c r="AU3" i="1"/>
  <c r="AV3" i="1"/>
  <c r="AV6" i="1"/>
  <c r="AV5" i="1"/>
  <c r="AV4" i="1"/>
  <c r="AW3" i="1"/>
  <c r="D20" i="2"/>
</calcChain>
</file>

<file path=xl/sharedStrings.xml><?xml version="1.0" encoding="utf-8"?>
<sst xmlns="http://schemas.openxmlformats.org/spreadsheetml/2006/main" count="2920" uniqueCount="1185">
  <si>
    <t>ID</t>
  </si>
  <si>
    <t>NAME</t>
  </si>
  <si>
    <t>ADDR</t>
  </si>
  <si>
    <t>X</t>
  </si>
  <si>
    <t>Y</t>
  </si>
  <si>
    <t>CO_NAME</t>
  </si>
  <si>
    <t>TO_NAME</t>
  </si>
  <si>
    <t>MF</t>
  </si>
  <si>
    <t>STU_CNT</t>
  </si>
  <si>
    <t>AB_STU_CNT</t>
  </si>
  <si>
    <t>AB1_STU_CNT</t>
  </si>
  <si>
    <t>AB2_STU_CNT</t>
  </si>
  <si>
    <t>AB3_STU_CNT</t>
  </si>
  <si>
    <t>AB4_STU_CNT</t>
  </si>
  <si>
    <t>AB5_STU_CNT</t>
  </si>
  <si>
    <t>AB6_STU_CNT</t>
  </si>
  <si>
    <t>AB7_STU_CNT</t>
  </si>
  <si>
    <t>AB8_STU_CNT</t>
  </si>
  <si>
    <t>AB9_STU_CNT</t>
  </si>
  <si>
    <t>AB10_STU_CNT</t>
  </si>
  <si>
    <t>AB11_STU_CNT</t>
  </si>
  <si>
    <t>AB12_STU_CNT</t>
  </si>
  <si>
    <t>AB13_STU_CNT</t>
  </si>
  <si>
    <t>AB14_STU_CNT</t>
  </si>
  <si>
    <t>AB15_STU_CNT</t>
  </si>
  <si>
    <t>AB16_STU_CNT</t>
  </si>
  <si>
    <t>AB17_STU_CNT</t>
  </si>
  <si>
    <t>INFO_TIME</t>
  </si>
  <si>
    <t>識別碼</t>
  </si>
  <si>
    <t>名稱</t>
  </si>
  <si>
    <t>地址</t>
  </si>
  <si>
    <t>X坐標</t>
  </si>
  <si>
    <t>Y坐標</t>
  </si>
  <si>
    <t>TW97經緯度</t>
  </si>
  <si>
    <t>縣市名稱</t>
  </si>
  <si>
    <t>鄉鎮市區名稱</t>
  </si>
  <si>
    <t>原住民族部落國小學生總數</t>
  </si>
  <si>
    <t>原住民族部落國小原住民學生數</t>
  </si>
  <si>
    <t>原住民族學生比例</t>
  </si>
  <si>
    <t>原住民族部落國小阿美族學生數</t>
  </si>
  <si>
    <t>原住民族部落國小泰雅族學生數</t>
  </si>
  <si>
    <t>原住民族部落國小排灣族學生數</t>
  </si>
  <si>
    <t>原住民族部落國小布農族學生數</t>
  </si>
  <si>
    <t>原住民族部落國小卑南族學生數</t>
  </si>
  <si>
    <t>原住民族部落國小鄒_曹_族學生數</t>
  </si>
  <si>
    <t>原住民族部落國小魯凱族學生數</t>
  </si>
  <si>
    <t>原住民族部落國小賽夏族學生數</t>
  </si>
  <si>
    <t>原住民族部落國小雅美族學生數</t>
  </si>
  <si>
    <t>原住民族部落國小邵族學生數</t>
  </si>
  <si>
    <t>原住民族部落國小噶瑪蘭族學生數</t>
  </si>
  <si>
    <t>原住民族部落國小太魯閣族學生數</t>
  </si>
  <si>
    <t>原住民族部落國小撒奇萊雅學生數</t>
  </si>
  <si>
    <t>原住民族部落國小賽德克族學生數</t>
  </si>
  <si>
    <t>原住民族部落國小拉阿魯哇族學生數</t>
  </si>
  <si>
    <t>原住民族部落國小卡那卡那富族學生數</t>
  </si>
  <si>
    <t>原住民族部落國小其他族學生數</t>
  </si>
  <si>
    <t>資料時間</t>
  </si>
  <si>
    <t>市立烏來國(中)小</t>
  </si>
  <si>
    <t>[233]新北市烏來區啦卡路5號</t>
  </si>
  <si>
    <t>24.863038,121.554224</t>
  </si>
  <si>
    <t>[01]新北市</t>
  </si>
  <si>
    <t>烏來區</t>
  </si>
  <si>
    <t>山</t>
  </si>
  <si>
    <t>110Y</t>
  </si>
  <si>
    <t>市立德拉楠民族實驗小學</t>
  </si>
  <si>
    <t>[233]新北市烏來區福山里李茂岸56號</t>
  </si>
  <si>
    <t>24.777316,121.501979</t>
  </si>
  <si>
    <t>縣立達邦國小</t>
  </si>
  <si>
    <t>[605]嘉義縣阿里山鄉達邦村一鄰1號</t>
  </si>
  <si>
    <t>23.453204,120.749376</t>
  </si>
  <si>
    <t>[10]嘉義縣</t>
  </si>
  <si>
    <t>阿里山鄉</t>
  </si>
  <si>
    <t>縣立十字國小</t>
  </si>
  <si>
    <t>[605]嘉義縣阿里山鄉十字村16號</t>
  </si>
  <si>
    <t>23.492485,120.75402</t>
  </si>
  <si>
    <t>縣立來吉國小</t>
  </si>
  <si>
    <t>[605]嘉義縣阿里山鄉來吉村四鄰91號</t>
  </si>
  <si>
    <t>23.529713,120.740007</t>
  </si>
  <si>
    <t>縣立山美國小</t>
  </si>
  <si>
    <t>[605]嘉義縣阿里山鄉山美村61號</t>
  </si>
  <si>
    <t>23.383138,120.668975</t>
  </si>
  <si>
    <t>縣立新美國小</t>
  </si>
  <si>
    <t>[605]嘉義縣阿里山鄉新美村四鄰78號</t>
  </si>
  <si>
    <t>23.337733,120.683345</t>
  </si>
  <si>
    <t>縣立阿里山國(中)小</t>
  </si>
  <si>
    <t>[605]嘉義縣阿里山鄉樂野村一鄰31號</t>
  </si>
  <si>
    <t>23.468532,120.701398</t>
  </si>
  <si>
    <t>縣立茶山國小</t>
  </si>
  <si>
    <t>[605]嘉義縣阿里山鄉茶山村三鄰74號</t>
  </si>
  <si>
    <t>23.300346,120.666749</t>
  </si>
  <si>
    <t>市立和平區和平國小</t>
  </si>
  <si>
    <t>[424]臺中市和平區南勢里東關路三段54號</t>
  </si>
  <si>
    <t>24.170987,120.895552</t>
  </si>
  <si>
    <t>[06]臺中市</t>
  </si>
  <si>
    <t>和平區</t>
  </si>
  <si>
    <t>市立白冷國小</t>
  </si>
  <si>
    <t>[424]臺中市和平區天輪里東關路二路天輪巷42號</t>
  </si>
  <si>
    <t>24.183496,120.930305</t>
  </si>
  <si>
    <t>市立博屋瑪國小</t>
  </si>
  <si>
    <t>[424]臺中市和平區達觀里育英巷6號</t>
  </si>
  <si>
    <t>24.327904,120.920778</t>
  </si>
  <si>
    <t>市立中坑國小</t>
  </si>
  <si>
    <t>[424]臺中市和平區中坑里中坑巷41號</t>
  </si>
  <si>
    <t>24.236586,120.879956</t>
  </si>
  <si>
    <t>市立平等國小</t>
  </si>
  <si>
    <t>[424]臺中市和平區中興路三段環山3巷35號</t>
  </si>
  <si>
    <t>24.31727,121.293573</t>
  </si>
  <si>
    <t>市立博愛國小</t>
  </si>
  <si>
    <t>[424]臺中市和平區博愛里東關路一段松鶴三巷10號</t>
  </si>
  <si>
    <t>24.177052,120.979383</t>
  </si>
  <si>
    <t>市立自由國小</t>
  </si>
  <si>
    <t>[424]臺中市和平區自由里東崎路二段49號</t>
  </si>
  <si>
    <t>24.291388,120.908951</t>
  </si>
  <si>
    <t>市立梨山國(中)小</t>
  </si>
  <si>
    <t>[424]臺中市和平區梨山里福壽路10號</t>
  </si>
  <si>
    <t>24.255927,121.259682</t>
  </si>
  <si>
    <t>市立民生國小</t>
  </si>
  <si>
    <t>[849]高雄市那瑪夏區達卡努瓦里大光巷159號</t>
  </si>
  <si>
    <t>23.27634,120.721363</t>
  </si>
  <si>
    <t>[12]高雄市</t>
  </si>
  <si>
    <t>那瑪夏區</t>
  </si>
  <si>
    <t>市立茂林國小</t>
  </si>
  <si>
    <t>[851]高雄市茂林區茂林里4之3號</t>
  </si>
  <si>
    <t>22.88592,120.664333</t>
  </si>
  <si>
    <t>茂林區</t>
  </si>
  <si>
    <t>市立多納國小</t>
  </si>
  <si>
    <t>[851]高雄市茂林區多納里1-2號</t>
  </si>
  <si>
    <t>22.910415,120.716461</t>
  </si>
  <si>
    <t>市立桃源國小</t>
  </si>
  <si>
    <t>[848]高雄市桃源區桃源里北進巷五十號</t>
  </si>
  <si>
    <t>23.160472,120.765756</t>
  </si>
  <si>
    <t>桃源區</t>
  </si>
  <si>
    <t>市立建山國小</t>
  </si>
  <si>
    <t>[848]高雄市桃源區建山里96號</t>
  </si>
  <si>
    <t>23.105131,120.682515</t>
  </si>
  <si>
    <t>市立興中國小</t>
  </si>
  <si>
    <t>[848]高雄市桃源區高中里興中巷44號</t>
  </si>
  <si>
    <t>23.128565,120.719029</t>
  </si>
  <si>
    <t>市立寶山國小</t>
  </si>
  <si>
    <t>[848]高雄市桃源區寶山里98號</t>
  </si>
  <si>
    <t>23.035647,120.709081</t>
  </si>
  <si>
    <t>市立樟山國小</t>
  </si>
  <si>
    <t>[848]高雄市桃源區拉芙蘭里南橫公路五段440號</t>
  </si>
  <si>
    <t>23.252766,120.819366</t>
  </si>
  <si>
    <t>市立那瑪夏區民權國小</t>
  </si>
  <si>
    <t>[849]高雄市那瑪夏區瑪雅里平和巷220號</t>
  </si>
  <si>
    <t>23.247281,120.702499</t>
  </si>
  <si>
    <t>縣立四季國小</t>
  </si>
  <si>
    <t>[267]宜蘭縣大同鄉四季村和勳巷1號</t>
  </si>
  <si>
    <t>24.488603,121.426309</t>
  </si>
  <si>
    <t>[02]宜蘭縣</t>
  </si>
  <si>
    <t>大同鄉</t>
  </si>
  <si>
    <t>縣立南山國小</t>
  </si>
  <si>
    <t>[267]宜蘭縣大同鄉南山村四鄰埤南巷31之3號</t>
  </si>
  <si>
    <t>24.43738,121.380362</t>
  </si>
  <si>
    <t>縣立大同國小</t>
  </si>
  <si>
    <t>[267]宜蘭縣大同鄉崙埤村10之9號</t>
  </si>
  <si>
    <t>24.678457,121.608901</t>
  </si>
  <si>
    <t>縣立寒溪國小</t>
  </si>
  <si>
    <t>[267]宜蘭縣大同鄉寒溪村寒溪巷16號</t>
  </si>
  <si>
    <t>24.609292,121.687369</t>
  </si>
  <si>
    <t>縣立南澳國小</t>
  </si>
  <si>
    <t>[272]宜蘭縣南澳鄉南澳村中正路15號</t>
  </si>
  <si>
    <t>24.467302,121.800587</t>
  </si>
  <si>
    <t>南澳鄉</t>
  </si>
  <si>
    <t>縣立碧候國小</t>
  </si>
  <si>
    <t>[272]宜蘭縣南澳鄉碧候村自覺巷38號</t>
  </si>
  <si>
    <t>24.474119,121.784688</t>
  </si>
  <si>
    <t>縣立武塔國小</t>
  </si>
  <si>
    <t>[272]宜蘭縣南澳鄉武塔村新溪路1號</t>
  </si>
  <si>
    <t>24.445589,121.778538</t>
  </si>
  <si>
    <t>縣立澳花國小</t>
  </si>
  <si>
    <t>[272]宜蘭縣南澳鄉澳花村中央路19號</t>
  </si>
  <si>
    <t>24.329312,121.739569</t>
  </si>
  <si>
    <t>縣立東澳國小</t>
  </si>
  <si>
    <t>[272]宜蘭縣南澳鄉東岳村蘇花路三段209號</t>
  </si>
  <si>
    <t>24.521552,121.832973</t>
  </si>
  <si>
    <t>縣立金岳國小</t>
  </si>
  <si>
    <t>[272]宜蘭縣南澳鄉金岳村 (路) 二號</t>
  </si>
  <si>
    <t>24.4712,121.777017</t>
  </si>
  <si>
    <t>縣立金洋國小</t>
  </si>
  <si>
    <t>[272]宜蘭縣南澳鄉金洋村11號</t>
  </si>
  <si>
    <t>24.425935,121.74933</t>
  </si>
  <si>
    <t>市立介壽國小</t>
  </si>
  <si>
    <t>[336]桃園市復興區澤仁里中正路33號</t>
  </si>
  <si>
    <t>24.815687,121.350951</t>
  </si>
  <si>
    <t>[03]桃園市</t>
  </si>
  <si>
    <t>復興區</t>
  </si>
  <si>
    <t>市立三民國小</t>
  </si>
  <si>
    <t>[336]桃園市復興區三民里十一鄰57號</t>
  </si>
  <si>
    <t>24.812606,121.324674</t>
  </si>
  <si>
    <t>市立義盛國小</t>
  </si>
  <si>
    <t>[336]桃園市復興區義盛里一鄰11號</t>
  </si>
  <si>
    <t>24.795994,121.389954</t>
  </si>
  <si>
    <t>市立霞雲國小</t>
  </si>
  <si>
    <t>[336]桃園市復興區霞雲里六鄰14號</t>
  </si>
  <si>
    <t>24.821709,121.381396</t>
  </si>
  <si>
    <t>市立奎輝國小</t>
  </si>
  <si>
    <t>[336]桃園市復興區奎輝里三鄰25號</t>
  </si>
  <si>
    <t>24.797303,121.334354</t>
  </si>
  <si>
    <t>市立光華國小</t>
  </si>
  <si>
    <t>[336]桃園市復興區華陵里四鄰12號</t>
  </si>
  <si>
    <t>24.637188,121.404796</t>
  </si>
  <si>
    <t>市立高義國小</t>
  </si>
  <si>
    <t>[336]桃園市復興區高義里三鄰28號</t>
  </si>
  <si>
    <t>24.712107,121.360501</t>
  </si>
  <si>
    <t>市立長興國小</t>
  </si>
  <si>
    <t>[336]桃園市復興區長興里十六鄰頭角43號</t>
  </si>
  <si>
    <t>24.800124,121.30754</t>
  </si>
  <si>
    <t>市立三光國小</t>
  </si>
  <si>
    <t>[336]桃園市復興區三光里四鄰8號</t>
  </si>
  <si>
    <t>24.661734,121.355247</t>
  </si>
  <si>
    <t>市立羅浮國小</t>
  </si>
  <si>
    <t>[336]桃園市復興區羅浮里三鄰16號</t>
  </si>
  <si>
    <t>24.805559,121.36788</t>
  </si>
  <si>
    <t>市立巴崚國小</t>
  </si>
  <si>
    <t>[336]桃園市復興區華陵里九鄰75號</t>
  </si>
  <si>
    <t>24.685672,121.397317</t>
  </si>
  <si>
    <t>縣立南庄國小</t>
  </si>
  <si>
    <t>[353]苗栗縣南庄鄉東村文化路3號</t>
  </si>
  <si>
    <t>24.600358,120.999305</t>
  </si>
  <si>
    <t>[05]苗栗縣</t>
  </si>
  <si>
    <t>南庄鄉</t>
  </si>
  <si>
    <t>平</t>
  </si>
  <si>
    <t>縣立田美國小</t>
  </si>
  <si>
    <t>[353]苗栗縣南庄鄉田美村九鄰191號</t>
  </si>
  <si>
    <t>24.62934,121.008482</t>
  </si>
  <si>
    <t>縣立南埔國小</t>
  </si>
  <si>
    <t>[353]苗栗縣南庄鄉南富村134號</t>
  </si>
  <si>
    <t>24.635183,120.973064</t>
  </si>
  <si>
    <t>縣立東河國小</t>
  </si>
  <si>
    <t>[353]苗栗縣南庄鄉東河村三鄰132號</t>
  </si>
  <si>
    <t>24.600582,121.040398</t>
  </si>
  <si>
    <t>縣立蓬萊國小</t>
  </si>
  <si>
    <t>[353]苗栗縣南庄鄉蓬萊村19鄰118號</t>
  </si>
  <si>
    <t>24.542802,120.970819</t>
  </si>
  <si>
    <t>縣立獅潭國小</t>
  </si>
  <si>
    <t>[354]苗栗縣獅潭鄉新店村129號</t>
  </si>
  <si>
    <t>24.540085,120.920569</t>
  </si>
  <si>
    <t>獅潭鄉</t>
  </si>
  <si>
    <t>縣立永興國小</t>
  </si>
  <si>
    <t>[354]苗栗縣獅潭鄉永興村6鄰55-1號</t>
  </si>
  <si>
    <t>24.573676,120.936491</t>
  </si>
  <si>
    <t>縣立泰安國(中)小</t>
  </si>
  <si>
    <t>[365]苗栗縣泰安鄉大興村32之1號</t>
  </si>
  <si>
    <t>24.421406,120.909241</t>
  </si>
  <si>
    <t>泰安鄉</t>
  </si>
  <si>
    <t>縣立泰興國小</t>
  </si>
  <si>
    <t>[365]苗栗縣泰安鄉中興村1鄰2號</t>
  </si>
  <si>
    <t>24.394243,120.920679</t>
  </si>
  <si>
    <t>縣立清安國小</t>
  </si>
  <si>
    <t>[365]苗栗縣泰安鄉清安村六鄰122號</t>
  </si>
  <si>
    <t>24.439961,120.926521</t>
  </si>
  <si>
    <t>縣立汶水國小</t>
  </si>
  <si>
    <t>[365]苗栗縣泰安鄉錦水村四鄰12號</t>
  </si>
  <si>
    <t>24.460208,120.922185</t>
  </si>
  <si>
    <t>縣立象鼻國小</t>
  </si>
  <si>
    <t>[365]苗栗縣泰安鄉象鼻村一鄰4號</t>
  </si>
  <si>
    <t>24.359989,120.947039</t>
  </si>
  <si>
    <t>縣立梅園國小</t>
  </si>
  <si>
    <t>[365]苗栗縣泰安鄉梅園村二鄰38號</t>
  </si>
  <si>
    <t>24.388136,120.971146</t>
  </si>
  <si>
    <t>縣立士林國小</t>
  </si>
  <si>
    <t>[365]苗栗縣泰安鄉士林村5鄰26號</t>
  </si>
  <si>
    <t>24.347888,120.930408</t>
  </si>
  <si>
    <t>縣立關西國小</t>
  </si>
  <si>
    <t>[306]新竹縣關西鎮西安里中山路126號</t>
  </si>
  <si>
    <t>24.702893,121.05411</t>
  </si>
  <si>
    <t>[04]新竹縣</t>
  </si>
  <si>
    <t>關西鎮</t>
  </si>
  <si>
    <t>縣立東安國小</t>
  </si>
  <si>
    <t>[306]新竹縣關西鎮東安里中山東路40號</t>
  </si>
  <si>
    <t>24.790302,121.183916</t>
  </si>
  <si>
    <t>縣立石光國小</t>
  </si>
  <si>
    <t>[306]新竹縣關西鎮石光里石岡子386號</t>
  </si>
  <si>
    <t>24.81366,121.128999</t>
  </si>
  <si>
    <t>縣立坪林國小</t>
  </si>
  <si>
    <t>[306]新竹縣關西鎮上林里坪林11號</t>
  </si>
  <si>
    <t>24.800973,121.140246</t>
  </si>
  <si>
    <t>縣立南和國小</t>
  </si>
  <si>
    <t>[306]新竹縣關西鎮南和里69號</t>
  </si>
  <si>
    <t>24.810295,121.118838</t>
  </si>
  <si>
    <t>縣立東光國小</t>
  </si>
  <si>
    <t>[306]新竹縣關西鎮東光里190號</t>
  </si>
  <si>
    <t>24.776401,121.176007</t>
  </si>
  <si>
    <t>縣立錦山國小</t>
  </si>
  <si>
    <t>[306]新竹縣關西鎮金山里107號</t>
  </si>
  <si>
    <t>24.768678,121.22532</t>
  </si>
  <si>
    <t>縣立玉山國小</t>
  </si>
  <si>
    <t>[306]新竹縣關西鎮玉山里四鄰25號</t>
  </si>
  <si>
    <t>24.757551,121.208677</t>
  </si>
  <si>
    <t>縣立尖石國小</t>
  </si>
  <si>
    <t>[313]新竹縣尖石鄉嘉樂村六鄰7號</t>
  </si>
  <si>
    <t>24.6991,121.192646</t>
  </si>
  <si>
    <t>尖石鄉</t>
  </si>
  <si>
    <t>縣立嘉興國小</t>
  </si>
  <si>
    <t>[313]新竹縣尖石鄉嘉樂村三鄰177號</t>
  </si>
  <si>
    <t>24.705256,121.210711</t>
  </si>
  <si>
    <t>縣立新樂國小</t>
  </si>
  <si>
    <t>[313]新竹縣尖石鄉新樂村一鄰10號</t>
  </si>
  <si>
    <t>24.731741,121.250464</t>
  </si>
  <si>
    <t>縣立梅花國小</t>
  </si>
  <si>
    <t>[313]新竹縣尖石鄉梅花村1鄰25號</t>
  </si>
  <si>
    <t>24.677794,121.208948</t>
  </si>
  <si>
    <t>縣立錦屏國小</t>
  </si>
  <si>
    <t>[313]新竹縣尖石鄉錦屏村十鄰116號</t>
  </si>
  <si>
    <t>24.680253,121.246791</t>
  </si>
  <si>
    <t>縣立玉峰國小</t>
  </si>
  <si>
    <t>[313]新竹縣尖石鄉玉峰村五鄰59號</t>
  </si>
  <si>
    <t>24.660115,121.301204</t>
  </si>
  <si>
    <t>縣立石磊國小</t>
  </si>
  <si>
    <t>[313]新竹縣尖石鄉玉峰村十鄰49號</t>
  </si>
  <si>
    <t>24.655545,121.326417</t>
  </si>
  <si>
    <t>縣立秀巒國小</t>
  </si>
  <si>
    <t>[313]新竹縣尖石鄉秀巒村四鄰19號</t>
  </si>
  <si>
    <t>24.618203,121.285664</t>
  </si>
  <si>
    <t>縣立新光國小</t>
  </si>
  <si>
    <t>[313]新竹縣尖石鄉秀巒村八鄰17號</t>
  </si>
  <si>
    <t>24.579903,121.303174</t>
  </si>
  <si>
    <t>縣立五峰國小</t>
  </si>
  <si>
    <t>[311]新竹縣五峰鄉大隘村六鄰123號</t>
  </si>
  <si>
    <t>24.630245,121.117779</t>
  </si>
  <si>
    <t>五峰鄉</t>
  </si>
  <si>
    <t>縣立桃山國小</t>
  </si>
  <si>
    <t>[311]新竹縣五峰鄉桃山村15鄰243號</t>
  </si>
  <si>
    <t>24.574894,121.105418</t>
  </si>
  <si>
    <t>縣立花園國小</t>
  </si>
  <si>
    <t>[311]新竹縣五峰鄉花園村八鄰174號</t>
  </si>
  <si>
    <t>24.648011,121.151503</t>
  </si>
  <si>
    <t>縣立滿州國小</t>
  </si>
  <si>
    <t>[947]屏東縣滿州鄉滿州村中山路39號</t>
  </si>
  <si>
    <t>22.020382,120.838101</t>
  </si>
  <si>
    <t>[13]屏東縣</t>
  </si>
  <si>
    <t>滿州鄉</t>
  </si>
  <si>
    <t>縣立長樂國小</t>
  </si>
  <si>
    <t>[947]屏東縣滿州鄉長樂村大公路35號</t>
  </si>
  <si>
    <t>22.075527,120.828649</t>
  </si>
  <si>
    <t>縣立永港國小</t>
  </si>
  <si>
    <t>[947]屏東縣滿州鄉永靖村新庄路25號</t>
  </si>
  <si>
    <t>22.005679,120.817377</t>
  </si>
  <si>
    <t>縣立地磨兒國小</t>
  </si>
  <si>
    <t>[901]屏東縣三地門鄉三地村行政街9號</t>
  </si>
  <si>
    <t>22.714903,120.654518</t>
  </si>
  <si>
    <t>三地門鄉</t>
  </si>
  <si>
    <t>縣立青山國小</t>
  </si>
  <si>
    <t>[901]屏東縣三地門鄉青山村民族巷9號</t>
  </si>
  <si>
    <t>22.817112,120.641368</t>
  </si>
  <si>
    <t>縣立青葉國小</t>
  </si>
  <si>
    <t>[901]屏東縣三地門鄉青葉村光復巷1之2號</t>
  </si>
  <si>
    <t>22.83828,120.639288</t>
  </si>
  <si>
    <t>縣立口社國小</t>
  </si>
  <si>
    <t>[901]屏東縣三地門鄉口社村信義巷65號</t>
  </si>
  <si>
    <t>22.770344,120.64481</t>
  </si>
  <si>
    <t>縣立佳義國小</t>
  </si>
  <si>
    <t>[903]屏東縣瑪家鄉佳義村泰平巷12號</t>
  </si>
  <si>
    <t>22.653103,120.630764</t>
  </si>
  <si>
    <t>瑪家鄉</t>
  </si>
  <si>
    <t>縣立北葉國小</t>
  </si>
  <si>
    <t>[903]屏東縣瑪家鄉北葉村風景巷1-22號</t>
  </si>
  <si>
    <t>22.706688,120.646516</t>
  </si>
  <si>
    <t>縣立霧臺國小</t>
  </si>
  <si>
    <t>[902]屏東縣霧臺鄉霧臺村中山巷45號</t>
  </si>
  <si>
    <t>22.745244,120.731319</t>
  </si>
  <si>
    <t>霧臺鄉</t>
  </si>
  <si>
    <t>縣立武潭國小</t>
  </si>
  <si>
    <t>[921]屏東縣泰武鄉武潭村潭中巷45號</t>
  </si>
  <si>
    <t>22.578386,120.634462</t>
  </si>
  <si>
    <t>泰武鄉</t>
  </si>
  <si>
    <t>縣立泰武國小</t>
  </si>
  <si>
    <t>[921]屏東縣泰武鄉泰武村阿夫魯岸路1號</t>
  </si>
  <si>
    <t>22.605613,120.61082</t>
  </si>
  <si>
    <t>縣立萬安國小</t>
  </si>
  <si>
    <t>[921]屏東縣泰武鄉萬安村萬安路1號</t>
  </si>
  <si>
    <t>22.626766,120.638038</t>
  </si>
  <si>
    <t>縣立來義國小</t>
  </si>
  <si>
    <t>[922]屏東縣來義鄉丹林村古義路2號</t>
  </si>
  <si>
    <t>22.527948,120.649284</t>
  </si>
  <si>
    <t>來義鄉</t>
  </si>
  <si>
    <t>縣立望嘉國小</t>
  </si>
  <si>
    <t>[922]屏東縣來義鄉望嘉村165號</t>
  </si>
  <si>
    <t>22.46282,120.62303</t>
  </si>
  <si>
    <t>縣立文樂國小</t>
  </si>
  <si>
    <t>[922]屏東縣來義鄉文樂村新樂路1號</t>
  </si>
  <si>
    <t>22.492982,120.623526</t>
  </si>
  <si>
    <t>[922]屏東縣來義鄉南和村51號</t>
  </si>
  <si>
    <t>22.436443,120.642631</t>
  </si>
  <si>
    <t>縣立古樓國小</t>
  </si>
  <si>
    <t>[922]屏東縣來義鄉古樓村育英路2號</t>
  </si>
  <si>
    <t>22.527569,120.625908</t>
  </si>
  <si>
    <t>縣立春日國小</t>
  </si>
  <si>
    <t>[942]屏東縣春日鄉春日村春日路314號</t>
  </si>
  <si>
    <t>22.370293,120.627017</t>
  </si>
  <si>
    <t>春日鄉</t>
  </si>
  <si>
    <t>縣立力里國小</t>
  </si>
  <si>
    <t>[942]屏東縣春日鄉七佳村自強一路92號</t>
  </si>
  <si>
    <t>22.42766,120.629041</t>
  </si>
  <si>
    <t>縣立古華國小</t>
  </si>
  <si>
    <t>[942]屏東縣春日鄉古華村古華路3巷63號</t>
  </si>
  <si>
    <t>22.361034,120.625992</t>
  </si>
  <si>
    <t>縣立楓林國小</t>
  </si>
  <si>
    <t>[943]屏東縣獅子鄉楓林村楓林2巷22-2號</t>
  </si>
  <si>
    <t>22.202065,120.704813</t>
  </si>
  <si>
    <t>獅子鄉</t>
  </si>
  <si>
    <t>縣立丹路國小</t>
  </si>
  <si>
    <t>[943]屏東縣獅子鄉丹路村丹路1巷39號</t>
  </si>
  <si>
    <t>22.203353,120.751471</t>
  </si>
  <si>
    <t>縣立內獅國小</t>
  </si>
  <si>
    <t>[943]屏東縣獅子鄉內獅村1號</t>
  </si>
  <si>
    <t>22.297729,120.646004</t>
  </si>
  <si>
    <t>縣立草埔國小</t>
  </si>
  <si>
    <t>[943]屏東縣獅子鄉草埔村1巷5號</t>
  </si>
  <si>
    <t>22.234732,120.803213</t>
  </si>
  <si>
    <t>縣立石門國小</t>
  </si>
  <si>
    <t>[945]屏東縣牡丹鄉石門村石門路33號</t>
  </si>
  <si>
    <t>22.12581,120.772518</t>
  </si>
  <si>
    <t>牡丹鄉</t>
  </si>
  <si>
    <t>縣立高士國小</t>
  </si>
  <si>
    <t>[945]屏東縣牡丹鄉高士村高士路29號</t>
  </si>
  <si>
    <t>22.124771,120.846985</t>
  </si>
  <si>
    <t>縣立牡丹國小</t>
  </si>
  <si>
    <t>[945]屏東縣牡丹鄉牡丹村牡丹路93號</t>
  </si>
  <si>
    <t>22.176637,120.837682</t>
  </si>
  <si>
    <t>縣立賽嘉國小</t>
  </si>
  <si>
    <t>[901]屏東縣三地門鄉賽嘉村2號</t>
  </si>
  <si>
    <t>22.743992,120.639813</t>
  </si>
  <si>
    <t>縣立長榮百合國小</t>
  </si>
  <si>
    <t>[903]屏東縣瑪家鄉瑪家村和平路一段65號</t>
  </si>
  <si>
    <t>22.698503,120.642799</t>
  </si>
  <si>
    <t>縣立魚池國小</t>
  </si>
  <si>
    <t>[555]南投縣魚池鄉魚池村瓊文巷41號</t>
  </si>
  <si>
    <t>23.898952,120.937311</t>
  </si>
  <si>
    <t>[08]南投縣</t>
  </si>
  <si>
    <t>魚池鄉</t>
  </si>
  <si>
    <t>縣立頭社國小</t>
  </si>
  <si>
    <t>[555]南投縣魚池鄉頭社村平和巷105號</t>
  </si>
  <si>
    <t>23.837316,120.902666</t>
  </si>
  <si>
    <t>[555]南投縣魚池鄉東光村慶隆巷36號</t>
  </si>
  <si>
    <t>23.890466,120.966696</t>
  </si>
  <si>
    <t>縣立五城國小</t>
  </si>
  <si>
    <t>[555]南投縣魚池鄉五城村華龍巷1之2號</t>
  </si>
  <si>
    <t>23.890896,120.889143</t>
  </si>
  <si>
    <t>縣立新城國小</t>
  </si>
  <si>
    <t>[555]南投縣魚池鄉新城村通文巷7之1號</t>
  </si>
  <si>
    <t>23.904191,120.924251</t>
  </si>
  <si>
    <t>縣立伊達邵國小</t>
  </si>
  <si>
    <t>[555]南投縣魚池鄉日月村中正路211巷1號</t>
  </si>
  <si>
    <t>23.848534,120.93547</t>
  </si>
  <si>
    <t>縣立共和國小</t>
  </si>
  <si>
    <t>[555]南投縣魚池鄉共和村五馬巷57之1號</t>
  </si>
  <si>
    <t>23.919214,120.966261</t>
  </si>
  <si>
    <t>縣立信義國小</t>
  </si>
  <si>
    <t>[556]南投縣信義鄉明德村玉山路24號</t>
  </si>
  <si>
    <t>23.697933,120.854739</t>
  </si>
  <si>
    <t>信義鄉</t>
  </si>
  <si>
    <t>縣立羅娜國小</t>
  </si>
  <si>
    <t>[556]南投縣信義鄉羅娜村1鄰信筆巷73號</t>
  </si>
  <si>
    <t>23.628338,120.87009</t>
  </si>
  <si>
    <t>縣立同富國小</t>
  </si>
  <si>
    <t>[556]南投縣信義鄉同富村同和巷4號</t>
  </si>
  <si>
    <t>23.593848,120.887789</t>
  </si>
  <si>
    <t>縣立愛國國小</t>
  </si>
  <si>
    <t>[556]南投縣信義鄉愛國村愛國巷108號</t>
  </si>
  <si>
    <t>23.693862,120.848623</t>
  </si>
  <si>
    <t>縣立人和國小</t>
  </si>
  <si>
    <t>[556]南投縣信義鄉人和村民生巷3號</t>
  </si>
  <si>
    <t>23.779746,120.897032</t>
  </si>
  <si>
    <t>縣立地利國小</t>
  </si>
  <si>
    <t>[556]南投縣信義鄉地利村開信巷17號</t>
  </si>
  <si>
    <t>23.794194,120.943374</t>
  </si>
  <si>
    <t>縣立東埔國小</t>
  </si>
  <si>
    <t>[556]南投縣信義鄉東埔村開高巷63號</t>
  </si>
  <si>
    <t>23.562256,120.927625</t>
  </si>
  <si>
    <t>縣立潭南國小</t>
  </si>
  <si>
    <t>[556]南投縣信義鄉潭南村和平巷49號</t>
  </si>
  <si>
    <t>23.821298,120.940253</t>
  </si>
  <si>
    <t>縣立桐林國小</t>
  </si>
  <si>
    <t>[556]南投縣信義鄉同富村太平巷18號</t>
  </si>
  <si>
    <t>23.560312,120.875065</t>
  </si>
  <si>
    <t>縣立隆華國小</t>
  </si>
  <si>
    <t>[556]南投縣信義鄉神木村民和巷65-6號</t>
  </si>
  <si>
    <t>23.563401,120.867746</t>
  </si>
  <si>
    <t>縣立希娜巴嵐國小</t>
  </si>
  <si>
    <t>[556]南投縣信義鄉新鄉村新鄉路80號</t>
  </si>
  <si>
    <t>23.639873,120.869436</t>
  </si>
  <si>
    <t>縣立久美國小</t>
  </si>
  <si>
    <t>[556]南投縣信義鄉望美村美信巷54號</t>
  </si>
  <si>
    <t>23.615478,120.884319</t>
  </si>
  <si>
    <t>縣立雙龍國小</t>
  </si>
  <si>
    <t>[556]南投縣信義鄉雙龍村光復巷4號</t>
  </si>
  <si>
    <t>23.785727,120.950278</t>
  </si>
  <si>
    <t>縣立豐丘國小</t>
  </si>
  <si>
    <t>[556]南投縣信義鄉豐丘村高平巷77號</t>
  </si>
  <si>
    <t>23.670289,120.87513</t>
  </si>
  <si>
    <t>縣立仁愛國小</t>
  </si>
  <si>
    <t>[546]南投縣仁愛鄉大同村山農巷5號</t>
  </si>
  <si>
    <t>24.020472,121.133247</t>
  </si>
  <si>
    <t>仁愛鄉</t>
  </si>
  <si>
    <t>縣立親愛國小</t>
  </si>
  <si>
    <t>[546]南投縣仁愛鄉親愛村高平路3號</t>
  </si>
  <si>
    <t>23.967764,121.109248</t>
  </si>
  <si>
    <t>縣立法治國小</t>
  </si>
  <si>
    <t>[546]南投縣仁愛鄉法治村界山巷6號</t>
  </si>
  <si>
    <t>23.916706,121.046193</t>
  </si>
  <si>
    <t>縣立德鹿谷國小</t>
  </si>
  <si>
    <t>[546]南投縣仁愛鄉德鹿谷村莎都部落一巷23號</t>
  </si>
  <si>
    <t>24.086275,121.216619</t>
  </si>
  <si>
    <t>縣立互助國小</t>
  </si>
  <si>
    <t>[546]南投縣仁愛鄉互助村中華路19號</t>
  </si>
  <si>
    <t>24.06306,120.969626</t>
  </si>
  <si>
    <t>縣立力行國小</t>
  </si>
  <si>
    <t>[546]南投縣仁愛鄉力行村新望洋67號</t>
  </si>
  <si>
    <t>24.148298,121.189337</t>
  </si>
  <si>
    <t>縣立南豐國小</t>
  </si>
  <si>
    <t>[546]南投縣仁愛鄉南豐村楓林路3號</t>
  </si>
  <si>
    <t>24.000306,121.078613</t>
  </si>
  <si>
    <t>縣立中正國小</t>
  </si>
  <si>
    <t>[546]南投縣仁愛鄉中正村平等巷114號</t>
  </si>
  <si>
    <t>23.904648,120.99119</t>
  </si>
  <si>
    <t>縣立廬山國小</t>
  </si>
  <si>
    <t>[546]南投縣仁愛鄉精英村中華巷19號</t>
  </si>
  <si>
    <t>24.035074,121.186213</t>
  </si>
  <si>
    <t>縣立發祥國小</t>
  </si>
  <si>
    <t>[546]南投縣仁愛鄉發祥村光復巷24號</t>
  </si>
  <si>
    <t>24.123869,121.157417</t>
  </si>
  <si>
    <t>縣立萬豐國小</t>
  </si>
  <si>
    <t>[546]南投縣仁愛鄉萬豐村清華巷8號</t>
  </si>
  <si>
    <t>23.946871,121.076248</t>
  </si>
  <si>
    <t>縣立都達國小</t>
  </si>
  <si>
    <t>[546]南投縣仁愛鄉都達村法觀路17號</t>
  </si>
  <si>
    <t>24.059516,121.192195</t>
  </si>
  <si>
    <t>縣立春陽國小</t>
  </si>
  <si>
    <t>[546]南投縣仁愛鄉春陽村永樂巷58號</t>
  </si>
  <si>
    <t>24.028052,121.148787</t>
  </si>
  <si>
    <t>縣立紅葉國小</t>
  </si>
  <si>
    <t>[546]南投縣仁愛鄉發祥村仁盛路70號</t>
  </si>
  <si>
    <t>24.159708,121.177232</t>
  </si>
  <si>
    <t>縣立清境國小</t>
  </si>
  <si>
    <t>[546]南投縣仁愛鄉定遠新村24號</t>
  </si>
  <si>
    <t>24.044545,121.158584</t>
  </si>
  <si>
    <t>國立臺東大學附小</t>
  </si>
  <si>
    <t>[950]臺東縣臺東市博愛路345號</t>
  </si>
  <si>
    <t>22.755307,121.147247</t>
  </si>
  <si>
    <t>[14]臺東縣</t>
  </si>
  <si>
    <t>臺東市</t>
  </si>
  <si>
    <t>[950]臺東縣臺東市四維路一段400號</t>
  </si>
  <si>
    <t>22.757352,121.158858</t>
  </si>
  <si>
    <t>縣立復興國小</t>
  </si>
  <si>
    <t>[950]臺東縣臺東市鐵花路87巷55號</t>
  </si>
  <si>
    <t>22.747096,121.151484</t>
  </si>
  <si>
    <t>縣立光明國小</t>
  </si>
  <si>
    <t>[950]臺東縣臺東市中興路二段150巷29弄1號</t>
  </si>
  <si>
    <t>22.768704,121.129201</t>
  </si>
  <si>
    <t>縣立寶桑國小</t>
  </si>
  <si>
    <t>[950]臺東縣臺東市四維路二段23號</t>
  </si>
  <si>
    <t>22.76218,121.151164</t>
  </si>
  <si>
    <t>縣立新生國小</t>
  </si>
  <si>
    <t>[950]臺東縣臺東市更生路474巷45號</t>
  </si>
  <si>
    <t>22.764138,121.142075</t>
  </si>
  <si>
    <t>縣立豐里國小</t>
  </si>
  <si>
    <t>[950]臺東縣臺東市中華路三段80號</t>
  </si>
  <si>
    <t>22.737098,121.122111</t>
  </si>
  <si>
    <t>縣立豐榮國小</t>
  </si>
  <si>
    <t>[950]臺東縣臺東市中華路二段154巷150號</t>
  </si>
  <si>
    <t>22.74743,121.136821</t>
  </si>
  <si>
    <t>縣立馬蘭國小</t>
  </si>
  <si>
    <t>[950]臺東縣臺東市馬蘭里新社三街6號</t>
  </si>
  <si>
    <t>22.76538,121.135664</t>
  </si>
  <si>
    <t>縣立豐源國小</t>
  </si>
  <si>
    <t>[950]臺東縣臺東市中華路四段392號</t>
  </si>
  <si>
    <t>22.73013,121.108325</t>
  </si>
  <si>
    <t>縣立康樂國小</t>
  </si>
  <si>
    <t>[950]臺東縣臺東市山西路一段256號</t>
  </si>
  <si>
    <t>22.755454,121.11948</t>
  </si>
  <si>
    <t>縣立豐年國小</t>
  </si>
  <si>
    <t>[950]臺東縣臺東市中興路三段320號</t>
  </si>
  <si>
    <t>22.771781,121.111427</t>
  </si>
  <si>
    <t>縣立卑南國小</t>
  </si>
  <si>
    <t>[950]臺東縣臺東市卑南里更生北路317號</t>
  </si>
  <si>
    <t>22.781848,121.11923</t>
  </si>
  <si>
    <t>縣立岩灣國小</t>
  </si>
  <si>
    <t>[950]臺東縣臺東市岩灣路50巷401弄11號</t>
  </si>
  <si>
    <t>22.805913,121.124892</t>
  </si>
  <si>
    <t>縣立南王國小</t>
  </si>
  <si>
    <t>[950]臺東縣臺東市南王里更生北路726號</t>
  </si>
  <si>
    <t>22.78896,121.114333</t>
  </si>
  <si>
    <t>縣立知本國小</t>
  </si>
  <si>
    <t>[950]臺東縣臺東市知本路三段107號</t>
  </si>
  <si>
    <t>22.7057,121.054493</t>
  </si>
  <si>
    <t>縣立建和國小</t>
  </si>
  <si>
    <t>[950]臺東縣臺東市青海路三段640號</t>
  </si>
  <si>
    <t>22.716736,121.049167</t>
  </si>
  <si>
    <t>縣立豐田國小</t>
  </si>
  <si>
    <t>[950]臺東縣臺東市中興路四段750號</t>
  </si>
  <si>
    <t>22.774815,121.086749</t>
  </si>
  <si>
    <t>縣立富岡國小</t>
  </si>
  <si>
    <t>[950]臺東縣臺東市松江路一段441號</t>
  </si>
  <si>
    <t>22.796183,121.19389</t>
  </si>
  <si>
    <t>縣立新園國小</t>
  </si>
  <si>
    <t>[950]臺東縣臺東市新園路88號</t>
  </si>
  <si>
    <t>22.765066,121.062352</t>
  </si>
  <si>
    <t>縣立賓朗國小</t>
  </si>
  <si>
    <t>[954]臺東縣卑南鄉賓朗村474巷2號</t>
  </si>
  <si>
    <t>22.807137,121.093574</t>
  </si>
  <si>
    <t>卑南鄉</t>
  </si>
  <si>
    <t>縣立溫泉國小</t>
  </si>
  <si>
    <t>[954]臺東縣卑南鄉溫泉村溫泉路291號</t>
  </si>
  <si>
    <t>22.697667,121.02593</t>
  </si>
  <si>
    <t>縣立利嘉國小</t>
  </si>
  <si>
    <t>[954]臺東縣卑南鄉利嘉村利嘉路666號</t>
  </si>
  <si>
    <t>22.77697,121.062908</t>
  </si>
  <si>
    <t>縣立初鹿國小</t>
  </si>
  <si>
    <t>[954]臺東縣卑南鄉初鹿村梅園路97號</t>
  </si>
  <si>
    <t>22.860167,121.092081</t>
  </si>
  <si>
    <t>縣立東成國小</t>
  </si>
  <si>
    <t>[954]臺東縣卑南鄉美農村22鄰班鳩92號</t>
  </si>
  <si>
    <t>22.835595,121.082405</t>
  </si>
  <si>
    <t>縣立富山國小</t>
  </si>
  <si>
    <t>[954]臺東縣卑南鄉富山村漁場三鄰66號</t>
  </si>
  <si>
    <t>22.850543,121.191351</t>
  </si>
  <si>
    <t>縣立大南國小</t>
  </si>
  <si>
    <t>[954]臺東縣卑南鄉東興村東園一街40號</t>
  </si>
  <si>
    <t>22.764927,121.043038</t>
  </si>
  <si>
    <t>縣立太平國小</t>
  </si>
  <si>
    <t>[954]臺東縣卑南鄉泰安村6號</t>
  </si>
  <si>
    <t>22.790805,121.075772</t>
  </si>
  <si>
    <t>縣立大王國小</t>
  </si>
  <si>
    <t>[963]臺東縣太麻里鄉大王村文化路60號</t>
  </si>
  <si>
    <t>22.612995,121.003862</t>
  </si>
  <si>
    <t>太麻里鄉</t>
  </si>
  <si>
    <t>縣立香蘭國小</t>
  </si>
  <si>
    <t>[963]臺東縣太麻里鄉香蘭村四鄰28號</t>
  </si>
  <si>
    <t>22.58776,120.993452</t>
  </si>
  <si>
    <t>縣立三和國小</t>
  </si>
  <si>
    <t>[963]臺東縣太麻里鄉三和村漁場94號</t>
  </si>
  <si>
    <t>22.672406,121.037245</t>
  </si>
  <si>
    <t>縣立美和國小</t>
  </si>
  <si>
    <t>[963]臺東縣太麻里鄉美和村美和90號</t>
  </si>
  <si>
    <t>22.687685,121.044275</t>
  </si>
  <si>
    <t>縣立大溪國小</t>
  </si>
  <si>
    <t>[963]臺東縣太麻里鄉多良村十五鄰大溪85號</t>
  </si>
  <si>
    <t>22.462403,120.941524</t>
  </si>
  <si>
    <t>縣立尚武國小</t>
  </si>
  <si>
    <t>[965]臺東縣大武鄉尚武村八鄰學府路7號</t>
  </si>
  <si>
    <t>22.339864,120.888285</t>
  </si>
  <si>
    <t>大武鄉</t>
  </si>
  <si>
    <t>縣立大武國小</t>
  </si>
  <si>
    <t>[965]臺東縣大武鄉大武村民族街2巷49號</t>
  </si>
  <si>
    <t>22.365175,120.905008</t>
  </si>
  <si>
    <t>縣立大鳥國小</t>
  </si>
  <si>
    <t>[965]臺東縣大武鄉大鳥村一鄰12號</t>
  </si>
  <si>
    <t>22.383242,120.910495</t>
  </si>
  <si>
    <t>縣立鹿野國小</t>
  </si>
  <si>
    <t>[955]臺東縣鹿野鄉鹿野村中華路一段402號</t>
  </si>
  <si>
    <t>22.909392,121.137013</t>
  </si>
  <si>
    <t>鹿野鄉</t>
  </si>
  <si>
    <t>縣立龍田國小</t>
  </si>
  <si>
    <t>[955]臺東縣鹿野鄉龍田村光榮路236號</t>
  </si>
  <si>
    <t>22.904233,121.124251</t>
  </si>
  <si>
    <t>縣立永安國小</t>
  </si>
  <si>
    <t>[955]臺東縣鹿野鄉永安村鹿寮路31號</t>
  </si>
  <si>
    <t>22.93362,121.12835</t>
  </si>
  <si>
    <t>縣立瑞豐國小</t>
  </si>
  <si>
    <t>[955]臺東縣鹿野鄉瑞豐村中山路67號</t>
  </si>
  <si>
    <t>22.979066,121.136934</t>
  </si>
  <si>
    <t>縣立瑞源國小</t>
  </si>
  <si>
    <t>[955]臺東縣鹿野鄉瑞源村文化路67號</t>
  </si>
  <si>
    <t>22.957844,121.155446</t>
  </si>
  <si>
    <t>縣立關山國小</t>
  </si>
  <si>
    <t>[956]臺東縣關山鎮中華路101號</t>
  </si>
  <si>
    <t>23.050617,121.164718</t>
  </si>
  <si>
    <t>關山鎮</t>
  </si>
  <si>
    <t>縣立月眉國小</t>
  </si>
  <si>
    <t>[956]臺東縣關山鎮月眉里盛豐路二鄰1號</t>
  </si>
  <si>
    <t>23.009385,121.14848</t>
  </si>
  <si>
    <t>縣立德高國小</t>
  </si>
  <si>
    <t>[956]臺東縣關山鎮德高里7鄰永豐16號</t>
  </si>
  <si>
    <t>23.073942,121.177977</t>
  </si>
  <si>
    <t>縣立電光國小</t>
  </si>
  <si>
    <t>[956]臺東縣關山鎮電光里中興路93號</t>
  </si>
  <si>
    <t>23.006108,121.173353</t>
  </si>
  <si>
    <t>縣立福原國小</t>
  </si>
  <si>
    <t>[958]臺東縣池上鄉福原村中華路17號</t>
  </si>
  <si>
    <t>23.125069,121.215367</t>
  </si>
  <si>
    <t>池上鄉</t>
  </si>
  <si>
    <t>縣立大坡國小</t>
  </si>
  <si>
    <t>[958]臺東縣池上鄉慶豐村八鄰87號</t>
  </si>
  <si>
    <t>23.125545,121.230773</t>
  </si>
  <si>
    <t>[958]臺東縣池上鄉萬安村一鄰5之2號</t>
  </si>
  <si>
    <t>23.095275,121.218752</t>
  </si>
  <si>
    <t>[959]臺東縣東河鄉東河村十六鄰35號</t>
  </si>
  <si>
    <t>22.956452,121.292314</t>
  </si>
  <si>
    <t>東河鄉</t>
  </si>
  <si>
    <t>縣立都蘭國小</t>
  </si>
  <si>
    <t>[959]臺東縣東河鄉都蘭村431號</t>
  </si>
  <si>
    <t>22.877955,121.226932</t>
  </si>
  <si>
    <t>縣立泰源國小</t>
  </si>
  <si>
    <t>[959]臺東縣東河鄉泰源村11鄰297號</t>
  </si>
  <si>
    <t>22.998414,121.285041</t>
  </si>
  <si>
    <t>縣立北源國小</t>
  </si>
  <si>
    <t>[959]臺東縣東河鄉北源村順那21號</t>
  </si>
  <si>
    <t>23.039731,121.292706</t>
  </si>
  <si>
    <t>縣立三民國小</t>
  </si>
  <si>
    <t>[961]臺東縣成功鎮三民路18號</t>
  </si>
  <si>
    <t>23.10184,121.371283</t>
  </si>
  <si>
    <t>成功鎮</t>
  </si>
  <si>
    <t>縣立成功國小</t>
  </si>
  <si>
    <t>[961]臺東縣成功鎮太平路28號</t>
  </si>
  <si>
    <t>23.102212,121.382624</t>
  </si>
  <si>
    <t>[961]臺東縣成功鎮信義里都歷路58號</t>
  </si>
  <si>
    <t>23.02686,121.330869</t>
  </si>
  <si>
    <t>縣立三仙國小</t>
  </si>
  <si>
    <t>[961]臺東縣成功鎮三仙里基翬路八鄰16號</t>
  </si>
  <si>
    <t>23.120311,121.393754</t>
  </si>
  <si>
    <t>縣立忠孝國小</t>
  </si>
  <si>
    <t>[961]臺東縣成功鎮忠孝里成廣路8號</t>
  </si>
  <si>
    <t>23.156879,121.399532</t>
  </si>
  <si>
    <t>縣立長濱國小</t>
  </si>
  <si>
    <t>[962]臺東縣長濱鄉長濱村五鄰11號</t>
  </si>
  <si>
    <t>23.306155,121.443159</t>
  </si>
  <si>
    <t>長濱鄉</t>
  </si>
  <si>
    <t>縣立寧埔國小</t>
  </si>
  <si>
    <t>[962]臺東縣長濱鄉寧埔村十鄰41號</t>
  </si>
  <si>
    <t>23.224122,121.415615</t>
  </si>
  <si>
    <t>縣立竹湖國小</t>
  </si>
  <si>
    <t>[962]臺東縣長濱鄉竹湖村十鄰14號</t>
  </si>
  <si>
    <t>23.285694,121.428547</t>
  </si>
  <si>
    <t>縣立三間國小</t>
  </si>
  <si>
    <t>[962]臺東縣長濱鄉三間村七鄰16號</t>
  </si>
  <si>
    <t>23.341362,121.461784</t>
  </si>
  <si>
    <t>縣立樟原國小</t>
  </si>
  <si>
    <t>[962]臺東縣長濱鄉樟原村一鄰7號</t>
  </si>
  <si>
    <t>23.415621,121.472322</t>
  </si>
  <si>
    <t>縣立嘉蘭國小</t>
  </si>
  <si>
    <t>[964]臺東縣金峰鄉嘉蘭村3鄰132號</t>
  </si>
  <si>
    <t>22.595122,120.96138</t>
  </si>
  <si>
    <t>金峰鄉</t>
  </si>
  <si>
    <t>縣立介達國小</t>
  </si>
  <si>
    <t>[964]臺東縣金峰鄉正興村105號</t>
  </si>
  <si>
    <t>22.604513,120.996656</t>
  </si>
  <si>
    <t>縣立新興國小</t>
  </si>
  <si>
    <t>[964]臺東縣金峰鄉新興村一鄰1號</t>
  </si>
  <si>
    <t>22.631657,121.003091</t>
  </si>
  <si>
    <t>縣立賓茂國小</t>
  </si>
  <si>
    <t>[964]臺東縣金峰鄉賓茂村68號</t>
  </si>
  <si>
    <t>22.532404,120.95583</t>
  </si>
  <si>
    <t>縣立安朔國小</t>
  </si>
  <si>
    <t>[966]臺東縣達仁鄉安朔村8鄰113號</t>
  </si>
  <si>
    <t>22.294293,120.868276</t>
  </si>
  <si>
    <t>達仁鄉</t>
  </si>
  <si>
    <t>縣立土?vusam實小</t>
  </si>
  <si>
    <t>[966]臺東縣達仁鄉土?村10號</t>
  </si>
  <si>
    <t>22.453554,120.887515</t>
  </si>
  <si>
    <t>縣立臺?國小</t>
  </si>
  <si>
    <t>[966]臺東縣達仁鄉台?村10鄰59-1號</t>
  </si>
  <si>
    <t>22.477615,120.907378</t>
  </si>
  <si>
    <t>縣立蘭嶼國小</t>
  </si>
  <si>
    <t>[952]臺東縣蘭嶼鄉紅頭村1之1號</t>
  </si>
  <si>
    <t>22.026946,121.544121</t>
  </si>
  <si>
    <t>蘭嶼鄉</t>
  </si>
  <si>
    <t>縣立椰油國小</t>
  </si>
  <si>
    <t>[952]臺東縣蘭嶼鄉椰油村忠孝街1號</t>
  </si>
  <si>
    <t>22.045091,121.517157</t>
  </si>
  <si>
    <t>縣立東清國小</t>
  </si>
  <si>
    <t>[952]臺東縣蘭嶼鄉東清村1號</t>
  </si>
  <si>
    <t>22.05685,121.564695</t>
  </si>
  <si>
    <t>縣立朗島國小</t>
  </si>
  <si>
    <t>[952]臺東縣蘭嶼鄉朗島村17號</t>
  </si>
  <si>
    <t>22.079623,121.528425</t>
  </si>
  <si>
    <t>縣立桃源國小</t>
  </si>
  <si>
    <t>[953]臺東縣延平鄉桃源村昇平路84號</t>
  </si>
  <si>
    <t>22.902863,121.083689</t>
  </si>
  <si>
    <t>延平鄉</t>
  </si>
  <si>
    <t>縣立武陵國小</t>
  </si>
  <si>
    <t>[953]臺東縣延平鄉武陵村一鄰明野路16號</t>
  </si>
  <si>
    <t>22.969873,121.116342</t>
  </si>
  <si>
    <t>縣立鸞山國小</t>
  </si>
  <si>
    <t>[953]臺東縣延平鄉鸞山村一鄰14號</t>
  </si>
  <si>
    <t>22.898034,121.149684</t>
  </si>
  <si>
    <t>[953]臺東縣延平鄉紅葉村紅谷路1號</t>
  </si>
  <si>
    <t>22.893495,121.063654</t>
  </si>
  <si>
    <t>縣立海端國小</t>
  </si>
  <si>
    <t>[957]臺東縣海端鄉海端村山界路36號</t>
  </si>
  <si>
    <t>23.101469,121.176179</t>
  </si>
  <si>
    <t>海端鄉</t>
  </si>
  <si>
    <t>縣立初來國小</t>
  </si>
  <si>
    <t>[957]臺東縣海端鄉海端村七鄰5號</t>
  </si>
  <si>
    <t>23.117114,121.169866</t>
  </si>
  <si>
    <t>縣立崁頂國小</t>
  </si>
  <si>
    <t>[957]臺東縣海端鄉崁頂村中福21號</t>
  </si>
  <si>
    <t>23.044968,121.146483</t>
  </si>
  <si>
    <t>縣立廣原國小</t>
  </si>
  <si>
    <t>[957]臺東縣海端鄉廣原村大埔路一鄰1號</t>
  </si>
  <si>
    <t>23.149564,121.207101</t>
  </si>
  <si>
    <t>[957]臺東縣海端鄉廣原村錦屏1號</t>
  </si>
  <si>
    <t>23.132207,121.176151</t>
  </si>
  <si>
    <t>縣立加拿國小</t>
  </si>
  <si>
    <t>[957]臺東縣海端鄉加拿村加南5號</t>
  </si>
  <si>
    <t>23.001067,121.130619</t>
  </si>
  <si>
    <t>縣立東海國小</t>
  </si>
  <si>
    <t>[950]臺東縣臺東市長沙街329號</t>
  </si>
  <si>
    <t>22.752569,121.140285</t>
  </si>
  <si>
    <t>縣立霧鹿國小</t>
  </si>
  <si>
    <t>[957]臺東縣海端鄉霧鹿村12號</t>
  </si>
  <si>
    <t>23.16932,121.041568</t>
  </si>
  <si>
    <t>縣立興隆國小</t>
  </si>
  <si>
    <t>[959]臺東縣東河鄉興昌村155號</t>
  </si>
  <si>
    <t>22.895201,121.248432</t>
  </si>
  <si>
    <t>國立東華大學附設實小</t>
  </si>
  <si>
    <t>[970]花蓮縣花蓮市永安街100號</t>
  </si>
  <si>
    <t>23.991018,121.622569</t>
  </si>
  <si>
    <t>[15]花蓮縣</t>
  </si>
  <si>
    <t>花蓮市</t>
  </si>
  <si>
    <t>私立海星國小</t>
  </si>
  <si>
    <t>[970]花蓮縣花蓮市永興路21號</t>
  </si>
  <si>
    <t>23.992157,121.624797</t>
  </si>
  <si>
    <t>縣立明禮國小</t>
  </si>
  <si>
    <t>[970]花蓮縣花蓮市明禮路6號</t>
  </si>
  <si>
    <t>23.980025,121.610557</t>
  </si>
  <si>
    <t>縣立明義國小</t>
  </si>
  <si>
    <t>[970]花蓮縣花蓮市明義街107號</t>
  </si>
  <si>
    <t>23.978974,121.602899</t>
  </si>
  <si>
    <t>縣立明廉國小</t>
  </si>
  <si>
    <t>[970]花蓮縣花蓮市中山路903號</t>
  </si>
  <si>
    <t>23.995007,121.594718</t>
  </si>
  <si>
    <t>縣立明恥國小</t>
  </si>
  <si>
    <t>[970]花蓮縣花蓮市中興路41號</t>
  </si>
  <si>
    <t>23.99183,121.631002</t>
  </si>
  <si>
    <t>[970]花蓮縣花蓮市中正路210號</t>
  </si>
  <si>
    <t>23.971689,121.599711</t>
  </si>
  <si>
    <t>[970]花蓮縣花蓮市主計里信義街1號</t>
  </si>
  <si>
    <t>23.971144,121.606227</t>
  </si>
  <si>
    <t>[970]花蓮縣花蓮市府前路682號</t>
  </si>
  <si>
    <t>24.006713,121.619302</t>
  </si>
  <si>
    <t>縣立中華國小</t>
  </si>
  <si>
    <t>[970]花蓮縣花蓮市國盛二街22號</t>
  </si>
  <si>
    <t>23.991964,121.607044</t>
  </si>
  <si>
    <t>[970]花蓮縣花蓮市中華路298號</t>
  </si>
  <si>
    <t>23.975649,121.598639</t>
  </si>
  <si>
    <t>縣立北濱國小</t>
  </si>
  <si>
    <t>[970]花蓮縣花蓮市北濱街113號</t>
  </si>
  <si>
    <t>23.977893,121.616234</t>
  </si>
  <si>
    <t>縣立鑄強國小</t>
  </si>
  <si>
    <t>[970]花蓮縣花蓮市永興路20號</t>
  </si>
  <si>
    <t>23.992815,121.625537</t>
  </si>
  <si>
    <t>縣立國福國小</t>
  </si>
  <si>
    <t>[970]花蓮縣花蓮市福光街277巷1號</t>
  </si>
  <si>
    <t>24.009091,121.580299</t>
  </si>
  <si>
    <t>[971]花蓮縣新城鄉新城村博愛路30號</t>
  </si>
  <si>
    <t>24.127935,121.65148</t>
  </si>
  <si>
    <t>新城鄉</t>
  </si>
  <si>
    <t>縣立北埔國小</t>
  </si>
  <si>
    <t>[971]花蓮縣新城鄉北埔路170號</t>
  </si>
  <si>
    <t>24.032095,121.605392</t>
  </si>
  <si>
    <t>[971]花蓮縣新城鄉康樂村康樂一街38號</t>
  </si>
  <si>
    <t>24.052503,121.607778</t>
  </si>
  <si>
    <t>縣立嘉里國小</t>
  </si>
  <si>
    <t>[971]花蓮縣新城鄉嘉里村嘉里三街28號</t>
  </si>
  <si>
    <t>24.014653,121.609183</t>
  </si>
  <si>
    <t>縣立吉安國小</t>
  </si>
  <si>
    <t>[973]花蓮縣吉安鄉吉安路二段97號</t>
  </si>
  <si>
    <t>23.973416,121.56281</t>
  </si>
  <si>
    <t>吉安鄉</t>
  </si>
  <si>
    <t>縣立宜昌國小</t>
  </si>
  <si>
    <t>[973]花蓮縣吉安鄉宜昌一街45號</t>
  </si>
  <si>
    <t>23.971077,121.585515</t>
  </si>
  <si>
    <t>縣立北昌國小</t>
  </si>
  <si>
    <t>[973]花蓮縣吉安鄉北昌村自強路533號</t>
  </si>
  <si>
    <t>23.987103,121.592085</t>
  </si>
  <si>
    <t>縣立稻香國小</t>
  </si>
  <si>
    <t>[973]花蓮縣吉安鄉稻香村稻香路99號</t>
  </si>
  <si>
    <t>23.963231,121.569151</t>
  </si>
  <si>
    <t>縣立光華國小</t>
  </si>
  <si>
    <t>[973]花蓮縣吉安鄉光華村光華二街180號</t>
  </si>
  <si>
    <t>23.935441,121.579143</t>
  </si>
  <si>
    <t>縣立南華國小</t>
  </si>
  <si>
    <t>[973]花蓮縣吉安鄉干城村吉安路6段60號</t>
  </si>
  <si>
    <t>23.94841,121.547487</t>
  </si>
  <si>
    <t>縣立化仁國小</t>
  </si>
  <si>
    <t>[973]花蓮縣吉安鄉東里十一街83號</t>
  </si>
  <si>
    <t>23.962753,121.595908</t>
  </si>
  <si>
    <t>縣立太昌國小</t>
  </si>
  <si>
    <t>[973]花蓮縣吉安鄉太昌村明義五街1號</t>
  </si>
  <si>
    <t>23.995181,121.565122</t>
  </si>
  <si>
    <t>縣立壽豐國小</t>
  </si>
  <si>
    <t>[974]花蓮縣壽豐鄉壽豐村壽山路37號</t>
  </si>
  <si>
    <t>23.870367,121.507951</t>
  </si>
  <si>
    <t>壽豐鄉</t>
  </si>
  <si>
    <t>縣立豐山國小</t>
  </si>
  <si>
    <t>[974]花蓮縣壽豐鄉豐山村中山路41號</t>
  </si>
  <si>
    <t>23.846421,121.491777</t>
  </si>
  <si>
    <t>縣立豐裡國小</t>
  </si>
  <si>
    <t>[974]花蓮縣壽豐鄉豐裡村中山路299號</t>
  </si>
  <si>
    <t>23.841568,121.507821</t>
  </si>
  <si>
    <t>縣立志學國小</t>
  </si>
  <si>
    <t>[974]花蓮縣壽豐鄉志學村中正路120巷10號</t>
  </si>
  <si>
    <t>23.904977,121.531851</t>
  </si>
  <si>
    <t>縣立平和國小</t>
  </si>
  <si>
    <t>[974]花蓮縣壽豐鄉平和路34號</t>
  </si>
  <si>
    <t>23.884061,121.519368</t>
  </si>
  <si>
    <t>縣立溪口國小</t>
  </si>
  <si>
    <t>[974]花蓮縣壽豐鄉溪口村溪口路87號</t>
  </si>
  <si>
    <t>23.819553,121.473539</t>
  </si>
  <si>
    <t>[974]花蓮縣壽豐鄉月眉村月眉三段24號</t>
  </si>
  <si>
    <t>23.868397,121.556557</t>
  </si>
  <si>
    <t>縣立水璉國小</t>
  </si>
  <si>
    <t>[974]花蓮縣壽豐鄉水璉村水璉二街20號</t>
  </si>
  <si>
    <t>23.782957,121.563609</t>
  </si>
  <si>
    <t>縣立鳳林國小</t>
  </si>
  <si>
    <t>[975]花蓮縣鳳林鎮中正路二段1號</t>
  </si>
  <si>
    <t>23.742943,121.447179</t>
  </si>
  <si>
    <t>鳳林鎮</t>
  </si>
  <si>
    <t>縣立大榮國小</t>
  </si>
  <si>
    <t>[975]花蓮縣鳳林鎮大榮里復興路85號</t>
  </si>
  <si>
    <t>23.754195,121.468369</t>
  </si>
  <si>
    <t>縣立鳳仁國小</t>
  </si>
  <si>
    <t>[975]花蓮縣鳳林鎮鳳仁里光復路94號</t>
  </si>
  <si>
    <t>23.751224,121.451826</t>
  </si>
  <si>
    <t>縣立北林國小</t>
  </si>
  <si>
    <t>[975]花蓮縣鳳林鎮北林里平園路32號</t>
  </si>
  <si>
    <t>23.771563,121.468265</t>
  </si>
  <si>
    <t>縣立長橋國小</t>
  </si>
  <si>
    <t>[975]花蓮縣鳳林鎮長橋里長橋路2號</t>
  </si>
  <si>
    <t>23.709453,121.420104</t>
  </si>
  <si>
    <t>縣立林榮國小</t>
  </si>
  <si>
    <t>[975]花蓮縣鳳林鎮林榮里永安街2號</t>
  </si>
  <si>
    <t>23.801235,121.452848</t>
  </si>
  <si>
    <t>縣立光復國小</t>
  </si>
  <si>
    <t>[976]花蓮縣光復鄉大馬村中山路三段75號</t>
  </si>
  <si>
    <t>23.673706,121.427004</t>
  </si>
  <si>
    <t>光復鄉</t>
  </si>
  <si>
    <t>縣立太巴塱國小</t>
  </si>
  <si>
    <t>[976]花蓮縣光復鄉中正路二段23號</t>
  </si>
  <si>
    <t>23.660091,121.448397</t>
  </si>
  <si>
    <t>縣立大進國小</t>
  </si>
  <si>
    <t>[976]花蓮縣光復鄉大進村糖廠街4號</t>
  </si>
  <si>
    <t>23.654883,121.419285</t>
  </si>
  <si>
    <t>縣立瑞穗國小</t>
  </si>
  <si>
    <t>[978]花蓮縣瑞穗鄉溫泉路一段19號</t>
  </si>
  <si>
    <t>23.497064,121.373809</t>
  </si>
  <si>
    <t>瑞穗鄉</t>
  </si>
  <si>
    <t>縣立瑞北國小</t>
  </si>
  <si>
    <t>[978]花蓮縣瑞穗鄉中正北路二段35號</t>
  </si>
  <si>
    <t>23.525771,121.378639</t>
  </si>
  <si>
    <t>縣立瑞美國小</t>
  </si>
  <si>
    <t>[978]花蓮縣瑞穗鄉中山路二段389號</t>
  </si>
  <si>
    <t>23.493117,121.391573</t>
  </si>
  <si>
    <t>縣立鶴岡國小</t>
  </si>
  <si>
    <t>[978]花蓮縣瑞穗鄉鶴岡村167號</t>
  </si>
  <si>
    <t>23.522887,121.390379</t>
  </si>
  <si>
    <t>縣立舞鶴國小</t>
  </si>
  <si>
    <t>[978]花蓮縣瑞穗鄉舞鶴村64號</t>
  </si>
  <si>
    <t>23.458864,121.35232</t>
  </si>
  <si>
    <t>縣立富源國小</t>
  </si>
  <si>
    <t>[978]花蓮縣瑞穗鄉富源村30號</t>
  </si>
  <si>
    <t>23.578619,121.375572</t>
  </si>
  <si>
    <t>縣立豐濱國小</t>
  </si>
  <si>
    <t>[977]花蓮縣豐濱鄉豐濱村民族街5號</t>
  </si>
  <si>
    <t>23.598581,121.521095</t>
  </si>
  <si>
    <t>豐濱鄉</t>
  </si>
  <si>
    <t>縣立港口國小</t>
  </si>
  <si>
    <t>[977]花蓮縣豐濱鄉港口村43號</t>
  </si>
  <si>
    <t>23.482002,121.508405</t>
  </si>
  <si>
    <t>縣立靜浦國小</t>
  </si>
  <si>
    <t>[977]花蓮縣豐濱鄉靜浦村64號</t>
  </si>
  <si>
    <t>23.461561,121.49549</t>
  </si>
  <si>
    <t>縣立新社國小</t>
  </si>
  <si>
    <t>[977]花蓮縣豐濱鄉新社村150號</t>
  </si>
  <si>
    <t>23.651931,121.535861</t>
  </si>
  <si>
    <t>縣立玉里國小</t>
  </si>
  <si>
    <t>[981]花蓮縣玉里鎮忠智路43號</t>
  </si>
  <si>
    <t>23.328496,121.319138</t>
  </si>
  <si>
    <t>玉里鎮</t>
  </si>
  <si>
    <t>縣立中城國小</t>
  </si>
  <si>
    <t>[981]花蓮縣玉里鎮中山路一段1號</t>
  </si>
  <si>
    <t>23.324907,121.317467</t>
  </si>
  <si>
    <t>縣立源城國小</t>
  </si>
  <si>
    <t>[981]花蓮縣玉里鎮源城里水源62號</t>
  </si>
  <si>
    <t>23.321624,121.299751</t>
  </si>
  <si>
    <t>縣立樂合國小</t>
  </si>
  <si>
    <t>[981]花蓮縣玉里鎮樂合里新民41號</t>
  </si>
  <si>
    <t>23.32138,121.339273</t>
  </si>
  <si>
    <t>縣立觀音國小</t>
  </si>
  <si>
    <t>[981]花蓮縣玉里鎮觀音里16鄰9號</t>
  </si>
  <si>
    <t>23.394572,121.357188</t>
  </si>
  <si>
    <t>縣立高寮國小</t>
  </si>
  <si>
    <t>[981]花蓮縣玉里鎮高寮92號</t>
  </si>
  <si>
    <t>23.382881,121.359052</t>
  </si>
  <si>
    <t>縣立松浦國小</t>
  </si>
  <si>
    <t>[981]花蓮縣玉里鎮松浦里12鄰212號</t>
  </si>
  <si>
    <t>23.428647,121.373479</t>
  </si>
  <si>
    <t>[981]花蓮縣玉里鎮春日里泰林95號</t>
  </si>
  <si>
    <t>23.452059,121.393025</t>
  </si>
  <si>
    <t>縣立德武國小</t>
  </si>
  <si>
    <t>[981]花蓮縣玉里鎮德武里9鄰171號</t>
  </si>
  <si>
    <t>23.465877,121.40557</t>
  </si>
  <si>
    <t>[981]花蓮縣玉里鎮三民里118號</t>
  </si>
  <si>
    <t>23.429877,121.348449</t>
  </si>
  <si>
    <t>縣立大禹國小</t>
  </si>
  <si>
    <t>[981]花蓮縣玉里鎮中禹里225號</t>
  </si>
  <si>
    <t>23.379901,121.328809</t>
  </si>
  <si>
    <t>縣立長良國小</t>
  </si>
  <si>
    <t>[981]花蓮縣玉里鎮長良里163號</t>
  </si>
  <si>
    <t>23.284564,121.286975</t>
  </si>
  <si>
    <t>縣立富里國小</t>
  </si>
  <si>
    <t>[983]花蓮縣富里鄉富里村永安街52號</t>
  </si>
  <si>
    <t>23.172188,121.248453</t>
  </si>
  <si>
    <t>富里鄉</t>
  </si>
  <si>
    <t>縣立東里國小</t>
  </si>
  <si>
    <t>[983]花蓮縣富里鄉東里村道化路74號</t>
  </si>
  <si>
    <t>23.265481,121.302998</t>
  </si>
  <si>
    <t>縣立明里國小</t>
  </si>
  <si>
    <t>[983]花蓮縣富里鄉明里村1鄰16號</t>
  </si>
  <si>
    <t>23.201352,121.248719</t>
  </si>
  <si>
    <t>縣立吳江國小</t>
  </si>
  <si>
    <t>[983]花蓮縣富里鄉吳江村6鄰52號</t>
  </si>
  <si>
    <t>23.278677,121.322606</t>
  </si>
  <si>
    <t>縣立學田國小</t>
  </si>
  <si>
    <t>[983]花蓮縣富里鄉學田村光明路1號</t>
  </si>
  <si>
    <t>23.155448,121.227145</t>
  </si>
  <si>
    <t>縣立永豐國小</t>
  </si>
  <si>
    <t>[983]花蓮縣富里鄉豐南村永豐84號</t>
  </si>
  <si>
    <t>23.154782,121.266614</t>
  </si>
  <si>
    <t>縣立萬寧國小</t>
  </si>
  <si>
    <t>[983]花蓮縣富里鄉萬寧村鎮寧108號</t>
  </si>
  <si>
    <t>23.253997,121.297527</t>
  </si>
  <si>
    <t>縣立東竹國小</t>
  </si>
  <si>
    <t>[983]花蓮縣富里鄉竹田村富田3號</t>
  </si>
  <si>
    <t>23.21418,121.279779</t>
  </si>
  <si>
    <t>縣立秀林國小</t>
  </si>
  <si>
    <t>[972]花蓮縣秀林鄉秀林村秀林路76號</t>
  </si>
  <si>
    <t>24.118008,121.624427</t>
  </si>
  <si>
    <t>秀林鄉</t>
  </si>
  <si>
    <t>縣立富世國小</t>
  </si>
  <si>
    <t>[972]花蓮縣秀林鄉富世村127號</t>
  </si>
  <si>
    <t>24.147369,121.629529</t>
  </si>
  <si>
    <t>縣立崇德國小</t>
  </si>
  <si>
    <t>[972]花蓮縣秀林鄉崇德村72號</t>
  </si>
  <si>
    <t>24.169165,121.654421</t>
  </si>
  <si>
    <t>縣立和平國小</t>
  </si>
  <si>
    <t>[972]花蓮縣秀林鄉和平村112號</t>
  </si>
  <si>
    <t>24.307774,121.748554</t>
  </si>
  <si>
    <t>縣立景美國小</t>
  </si>
  <si>
    <t>[972]花蓮縣秀林鄉景美村加灣112號</t>
  </si>
  <si>
    <t>24.082571,121.605871</t>
  </si>
  <si>
    <t>縣立三棧國小</t>
  </si>
  <si>
    <t>[972]花蓮縣秀林鄉景美村三棧102號</t>
  </si>
  <si>
    <t>24.102808,121.606459</t>
  </si>
  <si>
    <t>縣立佳民國小</t>
  </si>
  <si>
    <t>[972]花蓮縣秀林鄉佳民村119號</t>
  </si>
  <si>
    <t>24.053934,121.599388</t>
  </si>
  <si>
    <t>縣立銅門國小</t>
  </si>
  <si>
    <t>[972]花蓮縣秀林鄉銅門村69號</t>
  </si>
  <si>
    <t>23.965506,121.493218</t>
  </si>
  <si>
    <t>縣立水源國小</t>
  </si>
  <si>
    <t>[972]花蓮縣秀林鄉水源村111號</t>
  </si>
  <si>
    <t>24.003331,121.556867</t>
  </si>
  <si>
    <t>縣立銅蘭國小</t>
  </si>
  <si>
    <t>[972]花蓮縣秀林鄉文蘭村70號</t>
  </si>
  <si>
    <t>23.892304,121.501599</t>
  </si>
  <si>
    <t>縣立文蘭國小</t>
  </si>
  <si>
    <t>[972]花蓮縣秀林鄉文蘭村米亞丸1號</t>
  </si>
  <si>
    <t>23.92225,121.501594</t>
  </si>
  <si>
    <t>縣立萬榮國小</t>
  </si>
  <si>
    <t>[979]花蓮縣萬榮鄉萬榮村2鄰31號</t>
  </si>
  <si>
    <t>23.715531,121.411005</t>
  </si>
  <si>
    <t>萬榮鄉</t>
  </si>
  <si>
    <t>縣立明利國小</t>
  </si>
  <si>
    <t>[979]花蓮縣萬榮鄉明利村35號</t>
  </si>
  <si>
    <t>23.705647,121.41236</t>
  </si>
  <si>
    <t>縣立見晴國小</t>
  </si>
  <si>
    <t>[979]花蓮縣萬榮鄉見晴村89號</t>
  </si>
  <si>
    <t>23.783681,121.451891</t>
  </si>
  <si>
    <t>縣立馬遠國小</t>
  </si>
  <si>
    <t>[979]花蓮縣萬榮鄉馬遠村39號</t>
  </si>
  <si>
    <t>23.576774,121.361764</t>
  </si>
  <si>
    <t>縣立西林國小</t>
  </si>
  <si>
    <t>[979]花蓮縣萬榮鄉西林村8鄰114號</t>
  </si>
  <si>
    <t>23.811434,121.441005</t>
  </si>
  <si>
    <t>[979]花蓮縣萬榮鄉紅葉村1鄰4號</t>
  </si>
  <si>
    <t>23.49463,121.345447</t>
  </si>
  <si>
    <t>縣立卓溪國小</t>
  </si>
  <si>
    <t>[982]花蓮縣卓溪鄉卓溪村中正路72號</t>
  </si>
  <si>
    <t>23.345458,121.303159</t>
  </si>
  <si>
    <t>卓溪鄉</t>
  </si>
  <si>
    <t>縣立崙山國小</t>
  </si>
  <si>
    <t>[982]花蓮縣卓溪鄉崙山村1鄰12號</t>
  </si>
  <si>
    <t>23.439121,121.344269</t>
  </si>
  <si>
    <t>縣立立山國小</t>
  </si>
  <si>
    <t>[982]花蓮縣卓溪鄉立山村9鄰90號</t>
  </si>
  <si>
    <t>23.430999,121.320691</t>
  </si>
  <si>
    <t>[982]花蓮縣卓溪鄉太平村1鄰2號</t>
  </si>
  <si>
    <t>23.406026,121.320497</t>
  </si>
  <si>
    <t>縣立卓清國小</t>
  </si>
  <si>
    <t>[982]花蓮縣卓溪鄉卓清村清水6號</t>
  </si>
  <si>
    <t>23.27831,121.272828</t>
  </si>
  <si>
    <t>縣立卓樂國小</t>
  </si>
  <si>
    <t>[982]花蓮縣卓溪鄉卓清村卓樂86號</t>
  </si>
  <si>
    <t>23.295916,121.267409</t>
  </si>
  <si>
    <t>縣立古風國小</t>
  </si>
  <si>
    <t>[982]花蓮縣卓溪鄉古風村崙天18號</t>
  </si>
  <si>
    <t>23.219247,121.264571</t>
  </si>
  <si>
    <t>縣立奇美國小</t>
  </si>
  <si>
    <t>[978]花蓮縣瑞穗鄉奇美村47號</t>
  </si>
  <si>
    <t>23.497526,121.445869</t>
  </si>
  <si>
    <t>縣立卓楓國小</t>
  </si>
  <si>
    <t>[982]花蓮縣卓溪鄉古風村十二鄰古楓6號</t>
  </si>
  <si>
    <t>23.243771,121.271995</t>
  </si>
  <si>
    <t>縣立西富國小</t>
  </si>
  <si>
    <t>[976]花蓮縣光復鄉西富村民有街51巷3號</t>
  </si>
  <si>
    <t>23.636739,121.429999</t>
  </si>
  <si>
    <t>縣立大興國小</t>
  </si>
  <si>
    <t>[976]花蓮縣光復鄉大興村民權街17號</t>
  </si>
  <si>
    <t>23.63233,121.398157</t>
  </si>
  <si>
    <t>縣立西寶國小</t>
  </si>
  <si>
    <t>[972]花蓮縣秀林鄉富世村西寶11號</t>
  </si>
  <si>
    <t>24.206759,121.48259</t>
  </si>
  <si>
    <t>縣立中原國小</t>
  </si>
  <si>
    <t>[970]花蓮縣花蓮市中原路531號</t>
  </si>
  <si>
    <t>23.971763,121.596448</t>
  </si>
  <si>
    <t>學生數</t>
    <phoneticPr fontId="18" type="noConversion"/>
  </si>
  <si>
    <t>原住民學生數</t>
    <phoneticPr fontId="18" type="noConversion"/>
  </si>
  <si>
    <t>鄉鎮</t>
    <phoneticPr fontId="18" type="noConversion"/>
  </si>
  <si>
    <t>縣市</t>
  </si>
  <si>
    <t>縣市</t>
    <phoneticPr fontId="18" type="noConversion"/>
  </si>
  <si>
    <t>臺北市</t>
    <phoneticPr fontId="18" type="noConversion"/>
  </si>
  <si>
    <t>新北市</t>
  </si>
  <si>
    <t>新北市</t>
    <phoneticPr fontId="18" type="noConversion"/>
  </si>
  <si>
    <t>基隆市</t>
    <phoneticPr fontId="18" type="noConversion"/>
  </si>
  <si>
    <t>新竹市</t>
    <phoneticPr fontId="18" type="noConversion"/>
  </si>
  <si>
    <t>桃園市</t>
  </si>
  <si>
    <t>桃園市</t>
    <phoneticPr fontId="18" type="noConversion"/>
  </si>
  <si>
    <t>新竹縣</t>
  </si>
  <si>
    <t>新竹縣</t>
    <phoneticPr fontId="18" type="noConversion"/>
  </si>
  <si>
    <t>宜蘭縣</t>
  </si>
  <si>
    <t>宜蘭縣</t>
    <phoneticPr fontId="18" type="noConversion"/>
  </si>
  <si>
    <t>北部</t>
  </si>
  <si>
    <t>臺中市</t>
  </si>
  <si>
    <t>臺中市</t>
    <phoneticPr fontId="18" type="noConversion"/>
  </si>
  <si>
    <t>苗栗縣</t>
  </si>
  <si>
    <t>苗栗縣</t>
    <phoneticPr fontId="18" type="noConversion"/>
  </si>
  <si>
    <t>彰化縣</t>
    <phoneticPr fontId="18" type="noConversion"/>
  </si>
  <si>
    <t>南投縣</t>
  </si>
  <si>
    <t>南投縣</t>
    <phoneticPr fontId="18" type="noConversion"/>
  </si>
  <si>
    <t>雲林縣</t>
    <phoneticPr fontId="18" type="noConversion"/>
  </si>
  <si>
    <t>中部</t>
    <phoneticPr fontId="18" type="noConversion"/>
  </si>
  <si>
    <t>高雄市</t>
  </si>
  <si>
    <t>高雄市</t>
    <phoneticPr fontId="18" type="noConversion"/>
  </si>
  <si>
    <t>臺南市</t>
    <phoneticPr fontId="18" type="noConversion"/>
  </si>
  <si>
    <t>嘉義市</t>
    <phoneticPr fontId="18" type="noConversion"/>
  </si>
  <si>
    <t>嘉義縣</t>
  </si>
  <si>
    <t>嘉義縣</t>
    <phoneticPr fontId="18" type="noConversion"/>
  </si>
  <si>
    <t>屏東縣</t>
  </si>
  <si>
    <t>屏東縣</t>
    <phoneticPr fontId="18" type="noConversion"/>
  </si>
  <si>
    <t>澎湖縣</t>
    <phoneticPr fontId="18" type="noConversion"/>
  </si>
  <si>
    <t>南部</t>
  </si>
  <si>
    <t>南部</t>
    <phoneticPr fontId="18" type="noConversion"/>
  </si>
  <si>
    <t>花蓮縣</t>
  </si>
  <si>
    <t>花蓮縣</t>
    <phoneticPr fontId="18" type="noConversion"/>
  </si>
  <si>
    <t>臺東縣</t>
  </si>
  <si>
    <t>臺東縣</t>
    <phoneticPr fontId="18" type="noConversion"/>
  </si>
  <si>
    <t>東部</t>
  </si>
  <si>
    <t>東部</t>
    <phoneticPr fontId="18" type="noConversion"/>
  </si>
  <si>
    <t>區域</t>
    <phoneticPr fontId="18" type="noConversion"/>
  </si>
  <si>
    <t>北部</t>
    <phoneticPr fontId="18" type="noConversion"/>
  </si>
  <si>
    <t>統計</t>
    <phoneticPr fontId="18" type="noConversion"/>
  </si>
  <si>
    <t>原住民族部落國小山地別</t>
    <phoneticPr fontId="18" type="noConversion"/>
  </si>
  <si>
    <t>數量</t>
    <phoneticPr fontId="18" type="noConversion"/>
  </si>
  <si>
    <t>山</t>
    <phoneticPr fontId="18" type="noConversion"/>
  </si>
  <si>
    <t>平</t>
    <phoneticPr fontId="18" type="noConversion"/>
  </si>
  <si>
    <t>學校數</t>
    <phoneticPr fontId="18" type="noConversion"/>
  </si>
  <si>
    <t>鄉鎮統計</t>
    <phoneticPr fontId="18" type="noConversion"/>
  </si>
  <si>
    <t>地區</t>
  </si>
  <si>
    <t>銷售人員</t>
  </si>
  <si>
    <t>類型</t>
  </si>
  <si>
    <t>銷售額</t>
  </si>
  <si>
    <t>立民</t>
  </si>
  <si>
    <t>飲料</t>
  </si>
  <si>
    <t>西部</t>
  </si>
  <si>
    <t>又倫</t>
  </si>
  <si>
    <t>乳品</t>
  </si>
  <si>
    <t>國唯</t>
  </si>
  <si>
    <t>書成</t>
  </si>
  <si>
    <t>農產品</t>
  </si>
  <si>
    <t>Meat</t>
  </si>
  <si>
    <t>肉類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</si>
</sst>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303233"/>
      <name val="微軟正黑體"/>
      <family val="2"/>
      <charset val="136"/>
    </font>
    <font>
      <b/>
      <sz val="19.2"/>
      <color rgb="FF393939"/>
      <name val="Segoe UI"/>
      <family val="2"/>
    </font>
    <font>
      <sz val="19.2"/>
      <color rgb="FF1E1E1E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33" borderId="10" xfId="0" applyFont="1" applyFill="1" applyBorder="1" applyAlignment="1">
      <alignment vertical="center" wrapText="1"/>
    </xf>
    <xf numFmtId="0" fontId="21" fillId="34" borderId="10" xfId="0" applyFont="1" applyFill="1" applyBorder="1" applyAlignment="1">
      <alignment vertical="center" wrapText="1"/>
    </xf>
    <xf numFmtId="0" fontId="0" fillId="0" borderId="0" xfId="0" quotePrefix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39"/>
  <sheetViews>
    <sheetView tabSelected="1" workbookViewId="0">
      <selection activeCell="K10" sqref="K10"/>
    </sheetView>
  </sheetViews>
  <sheetFormatPr defaultRowHeight="16.2" x14ac:dyDescent="0.3"/>
  <cols>
    <col min="10" max="10" width="9.6640625" bestFit="1" customWidth="1"/>
    <col min="35" max="35" width="27.6640625" customWidth="1"/>
    <col min="37" max="38" width="16.6640625" customWidth="1"/>
    <col min="39" max="39" width="11.109375" customWidth="1"/>
    <col min="40" max="40" width="11.33203125" style="2" customWidth="1"/>
    <col min="41" max="41" width="9.33203125" style="2" customWidth="1"/>
    <col min="42" max="42" width="15.33203125" style="2" customWidth="1"/>
    <col min="43" max="43" width="10" style="2" customWidth="1"/>
    <col min="46" max="47" width="8.88671875" style="2"/>
    <col min="49" max="49" width="15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K1" t="s">
        <v>6</v>
      </c>
      <c r="L1" t="s">
        <v>7</v>
      </c>
      <c r="M1" t="s">
        <v>8</v>
      </c>
      <c r="N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</row>
    <row r="2" spans="1:49" x14ac:dyDescent="0.3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1122</v>
      </c>
      <c r="I2" t="s">
        <v>1123</v>
      </c>
      <c r="J2" t="s">
        <v>1162</v>
      </c>
      <c r="K2" t="s">
        <v>35</v>
      </c>
      <c r="L2" t="s">
        <v>1165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t="s">
        <v>47</v>
      </c>
      <c r="Y2" t="s">
        <v>48</v>
      </c>
      <c r="Z2" t="s">
        <v>49</v>
      </c>
      <c r="AA2" t="s">
        <v>50</v>
      </c>
      <c r="AB2" t="s">
        <v>51</v>
      </c>
      <c r="AC2" t="s">
        <v>52</v>
      </c>
      <c r="AD2" t="s">
        <v>53</v>
      </c>
      <c r="AE2" t="s">
        <v>54</v>
      </c>
      <c r="AF2" t="s">
        <v>55</v>
      </c>
      <c r="AG2" t="s">
        <v>56</v>
      </c>
      <c r="AI2" s="2" t="s">
        <v>1123</v>
      </c>
      <c r="AJ2" s="2" t="s">
        <v>1119</v>
      </c>
      <c r="AK2" s="2" t="s">
        <v>1120</v>
      </c>
      <c r="AL2" s="2" t="s">
        <v>1169</v>
      </c>
      <c r="AM2" s="2" t="s">
        <v>1170</v>
      </c>
      <c r="AN2" s="2" t="s">
        <v>1121</v>
      </c>
      <c r="AO2" s="2" t="s">
        <v>1119</v>
      </c>
      <c r="AP2" s="2" t="s">
        <v>1120</v>
      </c>
      <c r="AQ2" s="2" t="s">
        <v>1169</v>
      </c>
      <c r="AR2" s="2" t="s">
        <v>1123</v>
      </c>
      <c r="AS2" s="2" t="s">
        <v>1162</v>
      </c>
      <c r="AT2" s="2" t="s">
        <v>1162</v>
      </c>
      <c r="AU2" s="2" t="s">
        <v>1164</v>
      </c>
      <c r="AV2" s="2" t="s">
        <v>1119</v>
      </c>
      <c r="AW2" s="2" t="s">
        <v>1120</v>
      </c>
    </row>
    <row r="3" spans="1:49" x14ac:dyDescent="0.3">
      <c r="A3">
        <v>14684</v>
      </c>
      <c r="B3" t="s">
        <v>57</v>
      </c>
      <c r="C3" t="s">
        <v>58</v>
      </c>
      <c r="D3">
        <v>306005.82199999999</v>
      </c>
      <c r="E3">
        <v>2750721.3960000002</v>
      </c>
      <c r="F3" t="s">
        <v>59</v>
      </c>
      <c r="G3" t="s">
        <v>60</v>
      </c>
      <c r="H3" t="s">
        <v>1125</v>
      </c>
      <c r="I3" t="str">
        <f>MID(G3,5,3)</f>
        <v>新北市</v>
      </c>
      <c r="J3" t="str">
        <f>VLOOKUP(H3,AR$3:AS$22,2,FALSE)</f>
        <v>北部</v>
      </c>
      <c r="K3" t="s">
        <v>61</v>
      </c>
      <c r="L3" t="s">
        <v>62</v>
      </c>
      <c r="M3">
        <v>76</v>
      </c>
      <c r="N3">
        <v>69</v>
      </c>
      <c r="O3" s="1">
        <v>0.90790000000000004</v>
      </c>
      <c r="P3">
        <v>1</v>
      </c>
      <c r="Q3">
        <v>63</v>
      </c>
      <c r="R3">
        <v>0</v>
      </c>
      <c r="S3">
        <v>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63</v>
      </c>
      <c r="AI3" s="2" t="s">
        <v>60</v>
      </c>
      <c r="AJ3" s="2">
        <f xml:space="preserve"> SUMIF(G$3:G$339,AI3,M$3:M$339)</f>
        <v>96</v>
      </c>
      <c r="AK3" s="2">
        <f xml:space="preserve"> SUMIF(G$3:G$339,AI3,N$3:N$339)</f>
        <v>85</v>
      </c>
      <c r="AL3" s="2">
        <f>COUNTIF(G$3:G$339,AI3)</f>
        <v>2</v>
      </c>
      <c r="AM3" s="2">
        <f>COUNTIF(G$3:G$339,AI3)</f>
        <v>2</v>
      </c>
      <c r="AN3" s="2" t="s">
        <v>61</v>
      </c>
      <c r="AO3" s="2">
        <f xml:space="preserve"> SUMIF(K$3:K$339,AN3,M$3:M$339)</f>
        <v>96</v>
      </c>
      <c r="AP3" s="2">
        <f xml:space="preserve"> SUMIF(K$3:K$339,AN3,N$3:N$339)</f>
        <v>85</v>
      </c>
      <c r="AQ3" s="2">
        <f>COUNTIF(K$3:K$339,AN3)</f>
        <v>2</v>
      </c>
      <c r="AR3" t="s">
        <v>1124</v>
      </c>
      <c r="AS3" s="3" t="s">
        <v>1135</v>
      </c>
      <c r="AT3" s="2" t="s">
        <v>1163</v>
      </c>
      <c r="AU3" s="2">
        <f>COUNTIF(J3:J339,AT3)</f>
        <v>44</v>
      </c>
      <c r="AV3" s="2">
        <f xml:space="preserve"> SUMIF(J$3:J$339,AT3,M$3:M$339)</f>
        <v>2905</v>
      </c>
      <c r="AW3" s="2">
        <f xml:space="preserve"> SUMIF(J$3:J$339,AT3,N$3:N$339)</f>
        <v>1879</v>
      </c>
    </row>
    <row r="4" spans="1:49" x14ac:dyDescent="0.3">
      <c r="A4">
        <v>14685</v>
      </c>
      <c r="B4" t="s">
        <v>64</v>
      </c>
      <c r="C4" t="s">
        <v>65</v>
      </c>
      <c r="D4">
        <v>300761.11200000002</v>
      </c>
      <c r="E4">
        <v>2741206.2769999998</v>
      </c>
      <c r="F4" t="s">
        <v>66</v>
      </c>
      <c r="G4" t="s">
        <v>60</v>
      </c>
      <c r="H4" t="s">
        <v>1125</v>
      </c>
      <c r="I4" t="str">
        <f>MID(G4,5,3)</f>
        <v>新北市</v>
      </c>
      <c r="J4" t="str">
        <f>VLOOKUP(H4,AR$3:AS$22,2,FALSE)</f>
        <v>北部</v>
      </c>
      <c r="K4" t="s">
        <v>61</v>
      </c>
      <c r="L4" t="s">
        <v>62</v>
      </c>
      <c r="M4">
        <v>20</v>
      </c>
      <c r="N4">
        <v>16</v>
      </c>
      <c r="O4" s="1">
        <v>0.8</v>
      </c>
      <c r="P4">
        <v>1</v>
      </c>
      <c r="Q4">
        <v>13</v>
      </c>
      <c r="R4">
        <v>0</v>
      </c>
      <c r="S4">
        <v>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63</v>
      </c>
      <c r="AI4" s="2" t="s">
        <v>150</v>
      </c>
      <c r="AJ4" s="2">
        <f xml:space="preserve"> SUMIF(G$3:G$339,AI4,M$3:M$339)</f>
        <v>674</v>
      </c>
      <c r="AK4" s="2">
        <f xml:space="preserve"> SUMIF(G$3:G$339,AI4,N$3:N$339)</f>
        <v>650</v>
      </c>
      <c r="AL4" s="2">
        <f>COUNTIF(G$3:G$339,AI4)</f>
        <v>11</v>
      </c>
      <c r="AM4" s="2"/>
      <c r="AN4" s="2" t="s">
        <v>71</v>
      </c>
      <c r="AO4" s="2">
        <f xml:space="preserve"> SUMIF(K$3:K$339,AN4,M$3:M$339)</f>
        <v>224</v>
      </c>
      <c r="AP4" s="2">
        <f xml:space="preserve"> SUMIF(K$3:K$339,AN4,N$3:N$339)</f>
        <v>181</v>
      </c>
      <c r="AQ4" s="2">
        <f>COUNTIF(K$3:K$339,AN4)</f>
        <v>7</v>
      </c>
      <c r="AR4" t="s">
        <v>1126</v>
      </c>
      <c r="AS4" s="3" t="s">
        <v>1135</v>
      </c>
      <c r="AT4" s="2" t="s">
        <v>1144</v>
      </c>
      <c r="AU4" s="2">
        <f>COUNTIF(J4:J340,AT4)</f>
        <v>58</v>
      </c>
      <c r="AV4" s="2">
        <f xml:space="preserve"> SUMIF(J$3:J$339,AT4,M$3:M$339)</f>
        <v>3020</v>
      </c>
      <c r="AW4" s="2">
        <f xml:space="preserve"> SUMIF(J$3:J$339,AT4,N$3:N$339)</f>
        <v>1931</v>
      </c>
    </row>
    <row r="5" spans="1:49" x14ac:dyDescent="0.3">
      <c r="A5">
        <v>24668</v>
      </c>
      <c r="B5" t="s">
        <v>147</v>
      </c>
      <c r="C5" t="s">
        <v>148</v>
      </c>
      <c r="D5">
        <v>293208.3</v>
      </c>
      <c r="E5">
        <v>2709202.88</v>
      </c>
      <c r="F5" t="s">
        <v>149</v>
      </c>
      <c r="G5" t="s">
        <v>150</v>
      </c>
      <c r="H5" t="s">
        <v>1133</v>
      </c>
      <c r="I5" t="str">
        <f>MID(G5,5,3)</f>
        <v>宜蘭縣</v>
      </c>
      <c r="J5" t="str">
        <f>VLOOKUP(H5,AR$3:AS$22,2,FALSE)</f>
        <v>北部</v>
      </c>
      <c r="K5" t="s">
        <v>151</v>
      </c>
      <c r="L5" t="s">
        <v>62</v>
      </c>
      <c r="M5">
        <v>93</v>
      </c>
      <c r="N5">
        <v>93</v>
      </c>
      <c r="O5" s="1">
        <v>1</v>
      </c>
      <c r="P5">
        <v>0</v>
      </c>
      <c r="Q5">
        <v>93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63</v>
      </c>
      <c r="AI5" s="2" t="s">
        <v>186</v>
      </c>
      <c r="AJ5" s="2">
        <f xml:space="preserve"> SUMIF(G$3:G$339,AI5,M$3:M$339)</f>
        <v>469</v>
      </c>
      <c r="AK5" s="2">
        <f xml:space="preserve"> SUMIF(G$3:G$339,AI5,N$3:N$339)</f>
        <v>429</v>
      </c>
      <c r="AL5" s="2">
        <f>COUNTIF(G$3:G$339,AI5)</f>
        <v>11</v>
      </c>
      <c r="AM5" s="2"/>
      <c r="AN5" s="2" t="s">
        <v>94</v>
      </c>
      <c r="AO5" s="2">
        <f xml:space="preserve"> SUMIF(K$3:K$339,AN5,M$3:M$339)</f>
        <v>355</v>
      </c>
      <c r="AP5" s="2">
        <f xml:space="preserve"> SUMIF(K$3:K$339,AN5,N$3:N$339)</f>
        <v>189</v>
      </c>
      <c r="AQ5" s="2">
        <f>COUNTIF(K$3:K$339,AN5)</f>
        <v>8</v>
      </c>
      <c r="AR5" t="s">
        <v>1127</v>
      </c>
      <c r="AS5" s="3" t="s">
        <v>1135</v>
      </c>
      <c r="AT5" s="2" t="s">
        <v>1155</v>
      </c>
      <c r="AU5" s="2">
        <f>COUNTIF(J5:J341,AT5)</f>
        <v>46</v>
      </c>
      <c r="AV5" s="2">
        <f xml:space="preserve"> SUMIF(J$3:J$339,AT5,M$3:M$339)</f>
        <v>3003</v>
      </c>
      <c r="AW5" s="2">
        <f xml:space="preserve"> SUMIF(J$3:J$339,AT5,N$3:N$339)</f>
        <v>2742</v>
      </c>
    </row>
    <row r="6" spans="1:49" x14ac:dyDescent="0.3">
      <c r="A6">
        <v>24669</v>
      </c>
      <c r="B6" t="s">
        <v>152</v>
      </c>
      <c r="C6" t="s">
        <v>153</v>
      </c>
      <c r="D6">
        <v>288566.90999999997</v>
      </c>
      <c r="E6">
        <v>2703516.02</v>
      </c>
      <c r="F6" t="s">
        <v>154</v>
      </c>
      <c r="G6" t="s">
        <v>150</v>
      </c>
      <c r="H6" t="s">
        <v>1133</v>
      </c>
      <c r="I6" t="str">
        <f>MID(G6,5,3)</f>
        <v>宜蘭縣</v>
      </c>
      <c r="J6" t="str">
        <f>VLOOKUP(H6,AR$3:AS$22,2,FALSE)</f>
        <v>北部</v>
      </c>
      <c r="K6" t="s">
        <v>151</v>
      </c>
      <c r="L6" t="s">
        <v>62</v>
      </c>
      <c r="M6">
        <v>56</v>
      </c>
      <c r="N6">
        <v>56</v>
      </c>
      <c r="O6" s="1">
        <v>1</v>
      </c>
      <c r="P6">
        <v>0</v>
      </c>
      <c r="Q6">
        <v>53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2</v>
      </c>
      <c r="AD6">
        <v>0</v>
      </c>
      <c r="AE6">
        <v>0</v>
      </c>
      <c r="AF6">
        <v>0</v>
      </c>
      <c r="AG6" t="s">
        <v>63</v>
      </c>
      <c r="AI6" s="2" t="s">
        <v>268</v>
      </c>
      <c r="AJ6" s="2">
        <f xml:space="preserve"> SUMIF(G$3:G$339,AI6,M$3:M$339)</f>
        <v>1666</v>
      </c>
      <c r="AK6" s="2">
        <f xml:space="preserve"> SUMIF(G$3:G$339,AI6,N$3:N$339)</f>
        <v>715</v>
      </c>
      <c r="AL6" s="2">
        <f>COUNTIF(G$3:G$339,AI6)</f>
        <v>20</v>
      </c>
      <c r="AM6" s="2"/>
      <c r="AN6" s="2" t="s">
        <v>120</v>
      </c>
      <c r="AO6" s="2">
        <f xml:space="preserve"> SUMIF(K$3:K$339,AN6,M$3:M$339)</f>
        <v>234</v>
      </c>
      <c r="AP6" s="2">
        <f xml:space="preserve"> SUMIF(K$3:K$339,AN6,N$3:N$339)</f>
        <v>175</v>
      </c>
      <c r="AQ6" s="2">
        <f>COUNTIF(K$3:K$339,AN6)</f>
        <v>2</v>
      </c>
      <c r="AR6" t="s">
        <v>1128</v>
      </c>
      <c r="AS6" s="3" t="s">
        <v>1135</v>
      </c>
      <c r="AT6" s="2" t="s">
        <v>1161</v>
      </c>
      <c r="AU6" s="2">
        <f>COUNTIF(J6:J342,AT6)</f>
        <v>189</v>
      </c>
      <c r="AV6" s="2">
        <f xml:space="preserve"> SUMIF(J$3:J$339,AT6,M$3:M$339)</f>
        <v>24291</v>
      </c>
      <c r="AW6" s="2">
        <f xml:space="preserve"> SUMIF(J$3:J$339,AT6,N$3:N$339)</f>
        <v>9956</v>
      </c>
    </row>
    <row r="7" spans="1:49" x14ac:dyDescent="0.3">
      <c r="A7">
        <v>24670</v>
      </c>
      <c r="B7" t="s">
        <v>155</v>
      </c>
      <c r="C7" t="s">
        <v>156</v>
      </c>
      <c r="D7">
        <v>311622.21000000002</v>
      </c>
      <c r="E7">
        <v>2730300.35</v>
      </c>
      <c r="F7" t="s">
        <v>157</v>
      </c>
      <c r="G7" t="s">
        <v>150</v>
      </c>
      <c r="H7" t="s">
        <v>1133</v>
      </c>
      <c r="I7" t="str">
        <f>MID(G7,5,3)</f>
        <v>宜蘭縣</v>
      </c>
      <c r="J7" t="str">
        <f>VLOOKUP(H7,AR$3:AS$22,2,FALSE)</f>
        <v>北部</v>
      </c>
      <c r="K7" t="s">
        <v>151</v>
      </c>
      <c r="L7" t="s">
        <v>62</v>
      </c>
      <c r="M7">
        <v>93</v>
      </c>
      <c r="N7">
        <v>84</v>
      </c>
      <c r="O7" s="1">
        <v>0.9032</v>
      </c>
      <c r="P7">
        <v>2</v>
      </c>
      <c r="Q7">
        <v>78</v>
      </c>
      <c r="R7">
        <v>1</v>
      </c>
      <c r="S7">
        <v>1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 t="s">
        <v>63</v>
      </c>
      <c r="AI7" s="2" t="s">
        <v>221</v>
      </c>
      <c r="AJ7" s="2">
        <f xml:space="preserve"> SUMIF(G$3:G$339,AI7,M$3:M$339)</f>
        <v>585</v>
      </c>
      <c r="AK7" s="2">
        <f xml:space="preserve"> SUMIF(G$3:G$339,AI7,N$3:N$339)</f>
        <v>333</v>
      </c>
      <c r="AL7" s="2">
        <f>COUNTIF(G$3:G$339,AI7)</f>
        <v>14</v>
      </c>
      <c r="AM7" s="2"/>
      <c r="AN7" s="2" t="s">
        <v>124</v>
      </c>
      <c r="AO7" s="2">
        <f xml:space="preserve"> SUMIF(K$3:K$339,AN7,M$3:M$339)</f>
        <v>68</v>
      </c>
      <c r="AP7" s="2">
        <f xml:space="preserve"> SUMIF(K$3:K$339,AN7,N$3:N$339)</f>
        <v>63</v>
      </c>
      <c r="AQ7" s="2">
        <f>COUNTIF(K$3:K$339,AN7)</f>
        <v>2</v>
      </c>
      <c r="AR7" t="s">
        <v>1130</v>
      </c>
      <c r="AS7" s="3" t="s">
        <v>1135</v>
      </c>
    </row>
    <row r="8" spans="1:49" x14ac:dyDescent="0.3">
      <c r="A8">
        <v>24671</v>
      </c>
      <c r="B8" t="s">
        <v>158</v>
      </c>
      <c r="C8" t="s">
        <v>159</v>
      </c>
      <c r="D8">
        <v>319601.96999999997</v>
      </c>
      <c r="E8">
        <v>2722677.06</v>
      </c>
      <c r="F8" t="s">
        <v>160</v>
      </c>
      <c r="G8" t="s">
        <v>150</v>
      </c>
      <c r="H8" t="s">
        <v>1133</v>
      </c>
      <c r="I8" t="str">
        <f>MID(G8,5,3)</f>
        <v>宜蘭縣</v>
      </c>
      <c r="J8" t="str">
        <f>VLOOKUP(H8,AR$3:AS$22,2,FALSE)</f>
        <v>北部</v>
      </c>
      <c r="K8" t="s">
        <v>151</v>
      </c>
      <c r="L8" t="s">
        <v>62</v>
      </c>
      <c r="M8">
        <v>51</v>
      </c>
      <c r="N8">
        <v>51</v>
      </c>
      <c r="O8" s="1">
        <v>1</v>
      </c>
      <c r="P8">
        <v>0</v>
      </c>
      <c r="Q8">
        <v>51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 t="s">
        <v>63</v>
      </c>
      <c r="AI8" s="2" t="s">
        <v>93</v>
      </c>
      <c r="AJ8" s="2">
        <f xml:space="preserve"> SUMIF(G$3:G$339,AI8,M$3:M$339)</f>
        <v>355</v>
      </c>
      <c r="AK8" s="2">
        <f xml:space="preserve"> SUMIF(G$3:G$339,AI8,N$3:N$339)</f>
        <v>189</v>
      </c>
      <c r="AL8" s="2">
        <f>COUNTIF(G$3:G$339,AI8)</f>
        <v>8</v>
      </c>
      <c r="AM8" s="2"/>
      <c r="AN8" s="2" t="s">
        <v>131</v>
      </c>
      <c r="AO8" s="2">
        <f xml:space="preserve"> SUMIF(K$3:K$339,AN8,M$3:M$339)</f>
        <v>201</v>
      </c>
      <c r="AP8" s="2">
        <f xml:space="preserve"> SUMIF(K$3:K$339,AN8,N$3:N$339)</f>
        <v>195</v>
      </c>
      <c r="AQ8" s="2">
        <f>COUNTIF(K$3:K$339,AN8)</f>
        <v>5</v>
      </c>
      <c r="AR8" t="s">
        <v>1132</v>
      </c>
      <c r="AS8" s="3" t="s">
        <v>1135</v>
      </c>
    </row>
    <row r="9" spans="1:49" x14ac:dyDescent="0.3">
      <c r="A9">
        <v>24672</v>
      </c>
      <c r="B9" t="s">
        <v>161</v>
      </c>
      <c r="C9" t="s">
        <v>162</v>
      </c>
      <c r="D9">
        <v>331157.94</v>
      </c>
      <c r="E9">
        <v>2707011.88</v>
      </c>
      <c r="F9" t="s">
        <v>163</v>
      </c>
      <c r="G9" t="s">
        <v>150</v>
      </c>
      <c r="H9" t="s">
        <v>1133</v>
      </c>
      <c r="I9" t="str">
        <f>MID(G9,5,3)</f>
        <v>宜蘭縣</v>
      </c>
      <c r="J9" t="str">
        <f>VLOOKUP(H9,AR$3:AS$22,2,FALSE)</f>
        <v>北部</v>
      </c>
      <c r="K9" t="s">
        <v>164</v>
      </c>
      <c r="L9" t="s">
        <v>62</v>
      </c>
      <c r="M9">
        <v>66</v>
      </c>
      <c r="N9">
        <v>65</v>
      </c>
      <c r="O9" s="1">
        <v>0.98480000000000001</v>
      </c>
      <c r="P9">
        <v>0</v>
      </c>
      <c r="Q9">
        <v>65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t="s">
        <v>63</v>
      </c>
      <c r="AI9" s="2" t="s">
        <v>431</v>
      </c>
      <c r="AJ9" s="2">
        <f xml:space="preserve"> SUMIF(G$3:G$339,AI9,M$3:M$339)</f>
        <v>2080</v>
      </c>
      <c r="AK9" s="2">
        <f xml:space="preserve"> SUMIF(G$3:G$339,AI9,N$3:N$339)</f>
        <v>1409</v>
      </c>
      <c r="AL9" s="2">
        <f>COUNTIF(G$3:G$339,AI9)</f>
        <v>36</v>
      </c>
      <c r="AM9" s="2"/>
      <c r="AN9" s="2" t="s">
        <v>151</v>
      </c>
      <c r="AO9" s="2">
        <f xml:space="preserve"> SUMIF(K$3:K$339,AN9,M$3:M$339)</f>
        <v>293</v>
      </c>
      <c r="AP9" s="2">
        <f xml:space="preserve"> SUMIF(K$3:K$339,AN9,N$3:N$339)</f>
        <v>284</v>
      </c>
      <c r="AQ9" s="2">
        <f>COUNTIF(K$3:K$339,AN9)</f>
        <v>4</v>
      </c>
      <c r="AR9" t="s">
        <v>1134</v>
      </c>
      <c r="AS9" s="3" t="s">
        <v>1135</v>
      </c>
    </row>
    <row r="10" spans="1:49" x14ac:dyDescent="0.3">
      <c r="A10">
        <v>24673</v>
      </c>
      <c r="B10" t="s">
        <v>165</v>
      </c>
      <c r="C10" t="s">
        <v>166</v>
      </c>
      <c r="D10">
        <v>329541.85100000002</v>
      </c>
      <c r="E10">
        <v>2707757.6949999998</v>
      </c>
      <c r="F10" t="s">
        <v>167</v>
      </c>
      <c r="G10" t="s">
        <v>150</v>
      </c>
      <c r="H10" t="s">
        <v>1133</v>
      </c>
      <c r="I10" t="str">
        <f>MID(G10,5,3)</f>
        <v>宜蘭縣</v>
      </c>
      <c r="J10" t="str">
        <f>VLOOKUP(H10,AR$3:AS$22,2,FALSE)</f>
        <v>北部</v>
      </c>
      <c r="K10" t="s">
        <v>164</v>
      </c>
      <c r="L10" t="s">
        <v>62</v>
      </c>
      <c r="M10">
        <v>98</v>
      </c>
      <c r="N10">
        <v>95</v>
      </c>
      <c r="O10" s="1">
        <v>0.96940000000000004</v>
      </c>
      <c r="P10">
        <v>0</v>
      </c>
      <c r="Q10">
        <v>93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 t="s">
        <v>63</v>
      </c>
      <c r="AI10" s="2" t="s">
        <v>70</v>
      </c>
      <c r="AJ10" s="2">
        <f xml:space="preserve"> SUMIF(G$3:G$339,AI10,M$3:M$339)</f>
        <v>224</v>
      </c>
      <c r="AK10" s="2">
        <f xml:space="preserve"> SUMIF(G$3:G$339,AI10,N$3:N$339)</f>
        <v>181</v>
      </c>
      <c r="AL10" s="2">
        <f>COUNTIF(G$3:G$339,AI10)</f>
        <v>7</v>
      </c>
      <c r="AM10" s="2"/>
      <c r="AN10" s="2" t="s">
        <v>164</v>
      </c>
      <c r="AO10" s="2">
        <f xml:space="preserve"> SUMIF(K$3:K$339,AN10,M$3:M$339)</f>
        <v>381</v>
      </c>
      <c r="AP10" s="2">
        <f xml:space="preserve"> SUMIF(K$3:K$339,AN10,N$3:N$339)</f>
        <v>366</v>
      </c>
      <c r="AQ10" s="2">
        <f>COUNTIF(K$3:K$339,AN10)</f>
        <v>7</v>
      </c>
      <c r="AR10" t="s">
        <v>1137</v>
      </c>
      <c r="AS10" s="3" t="s">
        <v>1144</v>
      </c>
    </row>
    <row r="11" spans="1:49" x14ac:dyDescent="0.3">
      <c r="A11">
        <v>24674</v>
      </c>
      <c r="B11" t="s">
        <v>168</v>
      </c>
      <c r="C11" t="s">
        <v>169</v>
      </c>
      <c r="D11">
        <v>328936.23</v>
      </c>
      <c r="E11">
        <v>2704594.18</v>
      </c>
      <c r="F11" t="s">
        <v>170</v>
      </c>
      <c r="G11" t="s">
        <v>150</v>
      </c>
      <c r="H11" t="s">
        <v>1133</v>
      </c>
      <c r="I11" t="str">
        <f>MID(G11,5,3)</f>
        <v>宜蘭縣</v>
      </c>
      <c r="J11" t="str">
        <f>VLOOKUP(H11,AR$3:AS$22,2,FALSE)</f>
        <v>北部</v>
      </c>
      <c r="K11" t="s">
        <v>164</v>
      </c>
      <c r="L11" t="s">
        <v>62</v>
      </c>
      <c r="M11">
        <v>20</v>
      </c>
      <c r="N11">
        <v>18</v>
      </c>
      <c r="O11" s="1">
        <v>0.9</v>
      </c>
      <c r="P11">
        <v>3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63</v>
      </c>
      <c r="AI11" s="2" t="s">
        <v>119</v>
      </c>
      <c r="AJ11" s="2">
        <f xml:space="preserve"> SUMIF(G$3:G$339,AI11,M$3:M$339)</f>
        <v>503</v>
      </c>
      <c r="AK11" s="2">
        <f xml:space="preserve"> SUMIF(G$3:G$339,AI11,N$3:N$339)</f>
        <v>433</v>
      </c>
      <c r="AL11" s="2">
        <f>COUNTIF(G$3:G$339,AI11)</f>
        <v>9</v>
      </c>
      <c r="AM11" s="2"/>
      <c r="AN11" s="2" t="s">
        <v>187</v>
      </c>
      <c r="AO11" s="2">
        <f xml:space="preserve"> SUMIF(K$3:K$339,AN11,M$3:M$339)</f>
        <v>469</v>
      </c>
      <c r="AP11" s="2">
        <f xml:space="preserve"> SUMIF(K$3:K$339,AN11,N$3:N$339)</f>
        <v>429</v>
      </c>
      <c r="AQ11" s="2">
        <f>COUNTIF(K$3:K$339,AN11)</f>
        <v>11</v>
      </c>
      <c r="AR11" t="s">
        <v>1139</v>
      </c>
      <c r="AS11" s="3" t="s">
        <v>1144</v>
      </c>
    </row>
    <row r="12" spans="1:49" x14ac:dyDescent="0.3">
      <c r="A12">
        <v>24675</v>
      </c>
      <c r="B12" t="s">
        <v>171</v>
      </c>
      <c r="C12" t="s">
        <v>172</v>
      </c>
      <c r="D12">
        <v>325053.65000000002</v>
      </c>
      <c r="E12">
        <v>2691693.82</v>
      </c>
      <c r="F12" t="s">
        <v>173</v>
      </c>
      <c r="G12" t="s">
        <v>150</v>
      </c>
      <c r="H12" t="s">
        <v>1133</v>
      </c>
      <c r="I12" t="str">
        <f>MID(G12,5,3)</f>
        <v>宜蘭縣</v>
      </c>
      <c r="J12" t="str">
        <f>VLOOKUP(H12,AR$3:AS$22,2,FALSE)</f>
        <v>北部</v>
      </c>
      <c r="K12" t="s">
        <v>164</v>
      </c>
      <c r="L12" t="s">
        <v>62</v>
      </c>
      <c r="M12">
        <v>67</v>
      </c>
      <c r="N12">
        <v>67</v>
      </c>
      <c r="O12" s="1">
        <v>1</v>
      </c>
      <c r="P12">
        <v>0</v>
      </c>
      <c r="Q12">
        <v>67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t="s">
        <v>63</v>
      </c>
      <c r="AI12" s="2" t="s">
        <v>332</v>
      </c>
      <c r="AJ12" s="2">
        <f xml:space="preserve"> SUMIF(G$3:G$339,AI12,M$3:M$339)</f>
        <v>2276</v>
      </c>
      <c r="AK12" s="2">
        <f xml:space="preserve"> SUMIF(G$3:G$339,AI12,N$3:N$339)</f>
        <v>2128</v>
      </c>
      <c r="AL12" s="2">
        <f>COUNTIF(G$3:G$339,AI12)</f>
        <v>30</v>
      </c>
      <c r="AM12" s="2"/>
      <c r="AN12" s="2" t="s">
        <v>222</v>
      </c>
      <c r="AO12" s="2">
        <f xml:space="preserve"> SUMIF(K$3:K$339,AN12,M$3:M$339)</f>
        <v>311</v>
      </c>
      <c r="AP12" s="2">
        <f xml:space="preserve"> SUMIF(K$3:K$339,AN12,N$3:N$339)</f>
        <v>116</v>
      </c>
      <c r="AQ12" s="2">
        <f>COUNTIF(K$3:K$339,AN12)</f>
        <v>5</v>
      </c>
      <c r="AR12" t="s">
        <v>1140</v>
      </c>
      <c r="AS12" s="3" t="s">
        <v>1144</v>
      </c>
    </row>
    <row r="13" spans="1:49" x14ac:dyDescent="0.3">
      <c r="A13">
        <v>24676</v>
      </c>
      <c r="B13" t="s">
        <v>174</v>
      </c>
      <c r="C13" t="s">
        <v>175</v>
      </c>
      <c r="D13">
        <v>334404.96000000002</v>
      </c>
      <c r="E13">
        <v>2713040.11</v>
      </c>
      <c r="F13" t="s">
        <v>176</v>
      </c>
      <c r="G13" t="s">
        <v>150</v>
      </c>
      <c r="H13" t="s">
        <v>1133</v>
      </c>
      <c r="I13" t="str">
        <f>MID(G13,5,3)</f>
        <v>宜蘭縣</v>
      </c>
      <c r="J13" t="str">
        <f>VLOOKUP(H13,AR$3:AS$22,2,FALSE)</f>
        <v>北部</v>
      </c>
      <c r="K13" t="s">
        <v>164</v>
      </c>
      <c r="L13" t="s">
        <v>62</v>
      </c>
      <c r="M13">
        <v>49</v>
      </c>
      <c r="N13">
        <v>40</v>
      </c>
      <c r="O13" s="1">
        <v>0.81630000000000003</v>
      </c>
      <c r="P13">
        <v>0</v>
      </c>
      <c r="Q13">
        <v>39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 t="s">
        <v>63</v>
      </c>
      <c r="AI13" s="2" t="s">
        <v>542</v>
      </c>
      <c r="AJ13" s="2">
        <f xml:space="preserve"> SUMIF(G$3:G$339,AI13,M$3:M$339)</f>
        <v>9560</v>
      </c>
      <c r="AK13" s="2">
        <f xml:space="preserve"> SUMIF(G$3:G$339,AI13,N$3:N$339)</f>
        <v>4356</v>
      </c>
      <c r="AL13" s="2">
        <f>COUNTIF(G$3:G$339,AI13)</f>
        <v>86</v>
      </c>
      <c r="AM13" s="2"/>
      <c r="AN13" s="2" t="s">
        <v>239</v>
      </c>
      <c r="AO13" s="2">
        <f xml:space="preserve"> SUMIF(K$3:K$339,AN13,M$3:M$339)</f>
        <v>59</v>
      </c>
      <c r="AP13" s="2">
        <f xml:space="preserve"> SUMIF(K$3:K$339,AN13,N$3:N$339)</f>
        <v>8</v>
      </c>
      <c r="AQ13" s="2">
        <f>COUNTIF(K$3:K$339,AN13)</f>
        <v>2</v>
      </c>
      <c r="AR13" t="s">
        <v>1142</v>
      </c>
      <c r="AS13" s="3" t="s">
        <v>1144</v>
      </c>
    </row>
    <row r="14" spans="1:49" x14ac:dyDescent="0.3">
      <c r="A14">
        <v>24677</v>
      </c>
      <c r="B14" t="s">
        <v>177</v>
      </c>
      <c r="C14" t="s">
        <v>178</v>
      </c>
      <c r="D14">
        <v>328766</v>
      </c>
      <c r="E14">
        <v>2707430.01</v>
      </c>
      <c r="F14" t="s">
        <v>179</v>
      </c>
      <c r="G14" t="s">
        <v>150</v>
      </c>
      <c r="H14" t="s">
        <v>1133</v>
      </c>
      <c r="I14" t="str">
        <f>MID(G14,5,3)</f>
        <v>宜蘭縣</v>
      </c>
      <c r="J14" t="str">
        <f>VLOOKUP(H14,AR$3:AS$22,2,FALSE)</f>
        <v>北部</v>
      </c>
      <c r="K14" t="s">
        <v>164</v>
      </c>
      <c r="L14" t="s">
        <v>62</v>
      </c>
      <c r="M14">
        <v>42</v>
      </c>
      <c r="N14">
        <v>42</v>
      </c>
      <c r="O14" s="1">
        <v>1</v>
      </c>
      <c r="P14">
        <v>0</v>
      </c>
      <c r="Q14">
        <v>40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 t="s">
        <v>63</v>
      </c>
      <c r="AI14" s="2" t="s">
        <v>810</v>
      </c>
      <c r="AJ14" s="2">
        <f xml:space="preserve"> SUMIF(G$3:G$339,AI14,M$3:M$339)</f>
        <v>14731</v>
      </c>
      <c r="AK14" s="2">
        <f xml:space="preserve"> SUMIF(G$3:G$339,AI14,N$3:N$339)</f>
        <v>5600</v>
      </c>
      <c r="AL14" s="2">
        <f>COUNTIF(G$3:G$339,AI14)</f>
        <v>103</v>
      </c>
      <c r="AM14" s="2"/>
      <c r="AN14" s="2" t="s">
        <v>246</v>
      </c>
      <c r="AO14" s="2">
        <f xml:space="preserve"> SUMIF(K$3:K$339,AN14,M$3:M$339)</f>
        <v>215</v>
      </c>
      <c r="AP14" s="2">
        <f xml:space="preserve"> SUMIF(K$3:K$339,AN14,N$3:N$339)</f>
        <v>209</v>
      </c>
      <c r="AQ14" s="2">
        <f>COUNTIF(K$3:K$339,AN14)</f>
        <v>7</v>
      </c>
      <c r="AR14" t="s">
        <v>1143</v>
      </c>
      <c r="AS14" s="3" t="s">
        <v>1144</v>
      </c>
    </row>
    <row r="15" spans="1:49" x14ac:dyDescent="0.3">
      <c r="A15">
        <v>24678</v>
      </c>
      <c r="B15" t="s">
        <v>180</v>
      </c>
      <c r="C15" t="s">
        <v>181</v>
      </c>
      <c r="D15">
        <v>325986.44</v>
      </c>
      <c r="E15">
        <v>2702401.02</v>
      </c>
      <c r="F15" t="s">
        <v>182</v>
      </c>
      <c r="G15" t="s">
        <v>150</v>
      </c>
      <c r="H15" t="s">
        <v>1133</v>
      </c>
      <c r="I15" t="str">
        <f>MID(G15,5,3)</f>
        <v>宜蘭縣</v>
      </c>
      <c r="J15" t="str">
        <f>VLOOKUP(H15,AR$3:AS$22,2,FALSE)</f>
        <v>北部</v>
      </c>
      <c r="K15" t="s">
        <v>164</v>
      </c>
      <c r="L15" t="s">
        <v>62</v>
      </c>
      <c r="M15">
        <v>39</v>
      </c>
      <c r="N15">
        <v>39</v>
      </c>
      <c r="O15" s="1">
        <v>1</v>
      </c>
      <c r="P15">
        <v>0</v>
      </c>
      <c r="Q15">
        <v>37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 t="s">
        <v>63</v>
      </c>
      <c r="AN15" s="2" t="s">
        <v>269</v>
      </c>
      <c r="AO15" s="2">
        <f xml:space="preserve"> SUMIF(K$3:K$339,AN15,M$3:M$339)</f>
        <v>992</v>
      </c>
      <c r="AP15" s="2">
        <f xml:space="preserve"> SUMIF(K$3:K$339,AN15,N$3:N$339)</f>
        <v>57</v>
      </c>
      <c r="AQ15" s="2">
        <f>COUNTIF(K$3:K$339,AN15)</f>
        <v>8</v>
      </c>
      <c r="AR15" t="s">
        <v>1146</v>
      </c>
      <c r="AS15" s="3" t="s">
        <v>1155</v>
      </c>
    </row>
    <row r="16" spans="1:49" x14ac:dyDescent="0.3">
      <c r="A16">
        <v>34730</v>
      </c>
      <c r="B16" t="s">
        <v>183</v>
      </c>
      <c r="C16" t="s">
        <v>184</v>
      </c>
      <c r="D16">
        <v>285477.82</v>
      </c>
      <c r="E16">
        <v>2745408.6</v>
      </c>
      <c r="F16" t="s">
        <v>185</v>
      </c>
      <c r="G16" t="s">
        <v>186</v>
      </c>
      <c r="H16" t="s">
        <v>1129</v>
      </c>
      <c r="I16" t="str">
        <f>MID(G16,5,3)</f>
        <v>桃園市</v>
      </c>
      <c r="J16" t="str">
        <f>VLOOKUP(H16,AR$3:AS$22,2,FALSE)</f>
        <v>北部</v>
      </c>
      <c r="K16" t="s">
        <v>187</v>
      </c>
      <c r="L16" t="s">
        <v>62</v>
      </c>
      <c r="M16">
        <v>72</v>
      </c>
      <c r="N16">
        <v>59</v>
      </c>
      <c r="O16" s="1">
        <v>0.81940000000000002</v>
      </c>
      <c r="P16">
        <v>3</v>
      </c>
      <c r="Q16">
        <v>54</v>
      </c>
      <c r="R16">
        <v>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t="s">
        <v>63</v>
      </c>
      <c r="AI16" s="4" t="s">
        <v>1165</v>
      </c>
      <c r="AJ16" s="2" t="s">
        <v>1166</v>
      </c>
      <c r="AN16" s="2" t="s">
        <v>294</v>
      </c>
      <c r="AO16" s="2">
        <f xml:space="preserve"> SUMIF(K$3:K$339,AN16,M$3:M$339)</f>
        <v>501</v>
      </c>
      <c r="AP16" s="2">
        <f xml:space="preserve"> SUMIF(K$3:K$339,AN16,N$3:N$339)</f>
        <v>490</v>
      </c>
      <c r="AQ16" s="2">
        <f>COUNTIF(K$3:K$339,AN16)</f>
        <v>9</v>
      </c>
      <c r="AR16" t="s">
        <v>1147</v>
      </c>
      <c r="AS16" s="3" t="s">
        <v>1155</v>
      </c>
    </row>
    <row r="17" spans="1:45" x14ac:dyDescent="0.3">
      <c r="A17">
        <v>34731</v>
      </c>
      <c r="B17" t="s">
        <v>188</v>
      </c>
      <c r="C17" t="s">
        <v>189</v>
      </c>
      <c r="D17">
        <v>282822.27</v>
      </c>
      <c r="E17">
        <v>2745060.77</v>
      </c>
      <c r="F17" t="s">
        <v>190</v>
      </c>
      <c r="G17" t="s">
        <v>186</v>
      </c>
      <c r="H17" t="s">
        <v>1129</v>
      </c>
      <c r="I17" t="str">
        <f>MID(G17,5,3)</f>
        <v>桃園市</v>
      </c>
      <c r="J17" t="str">
        <f>VLOOKUP(H17,AR$3:AS$22,2,FALSE)</f>
        <v>北部</v>
      </c>
      <c r="K17" t="s">
        <v>187</v>
      </c>
      <c r="L17" t="s">
        <v>62</v>
      </c>
      <c r="M17">
        <v>49</v>
      </c>
      <c r="N17">
        <v>31</v>
      </c>
      <c r="O17" s="1">
        <v>0.63270000000000004</v>
      </c>
      <c r="P17">
        <v>0</v>
      </c>
      <c r="Q17">
        <v>31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t="s">
        <v>63</v>
      </c>
      <c r="AI17" s="2" t="s">
        <v>1167</v>
      </c>
      <c r="AJ17" s="2">
        <f>COUNTIF(L3:L339,AI17)</f>
        <v>171</v>
      </c>
      <c r="AN17" s="2" t="s">
        <v>322</v>
      </c>
      <c r="AO17" s="2">
        <f xml:space="preserve"> SUMIF(K$3:K$339,AN17,M$3:M$339)</f>
        <v>173</v>
      </c>
      <c r="AP17" s="2">
        <f xml:space="preserve"> SUMIF(K$3:K$339,AN17,N$3:N$339)</f>
        <v>168</v>
      </c>
      <c r="AQ17" s="2">
        <f>COUNTIF(K$3:K$339,AN17)</f>
        <v>3</v>
      </c>
      <c r="AR17" t="s">
        <v>1148</v>
      </c>
      <c r="AS17" s="3" t="s">
        <v>1155</v>
      </c>
    </row>
    <row r="18" spans="1:45" x14ac:dyDescent="0.3">
      <c r="A18">
        <v>34732</v>
      </c>
      <c r="B18" t="s">
        <v>191</v>
      </c>
      <c r="C18" t="s">
        <v>192</v>
      </c>
      <c r="D18">
        <v>289426.84999999998</v>
      </c>
      <c r="E18">
        <v>2743238.1</v>
      </c>
      <c r="F18" t="s">
        <v>193</v>
      </c>
      <c r="G18" t="s">
        <v>186</v>
      </c>
      <c r="H18" t="s">
        <v>1129</v>
      </c>
      <c r="I18" t="str">
        <f>MID(G18,5,3)</f>
        <v>桃園市</v>
      </c>
      <c r="J18" t="str">
        <f>VLOOKUP(H18,AR$3:AS$22,2,FALSE)</f>
        <v>北部</v>
      </c>
      <c r="K18" t="s">
        <v>187</v>
      </c>
      <c r="L18" t="s">
        <v>62</v>
      </c>
      <c r="M18">
        <v>39</v>
      </c>
      <c r="N18">
        <v>37</v>
      </c>
      <c r="O18" s="1">
        <v>0.94869999999999999</v>
      </c>
      <c r="P18">
        <v>0</v>
      </c>
      <c r="Q18">
        <v>37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 t="s">
        <v>63</v>
      </c>
      <c r="AI18" s="2" t="s">
        <v>1168</v>
      </c>
      <c r="AJ18" s="2">
        <f>COUNTIF(L3:L339,AI18)</f>
        <v>166</v>
      </c>
      <c r="AN18" s="2" t="s">
        <v>333</v>
      </c>
      <c r="AO18" s="2">
        <f xml:space="preserve"> SUMIF(K$3:K$339,AN18,M$3:M$339)</f>
        <v>158</v>
      </c>
      <c r="AP18" s="2">
        <f xml:space="preserve"> SUMIF(K$3:K$339,AN18,N$3:N$339)</f>
        <v>62</v>
      </c>
      <c r="AQ18" s="2">
        <f>COUNTIF(K$3:K$339,AN18)</f>
        <v>3</v>
      </c>
      <c r="AR18" t="s">
        <v>1150</v>
      </c>
      <c r="AS18" s="3" t="s">
        <v>1155</v>
      </c>
    </row>
    <row r="19" spans="1:45" x14ac:dyDescent="0.3">
      <c r="A19">
        <v>34733</v>
      </c>
      <c r="B19" t="s">
        <v>194</v>
      </c>
      <c r="C19" t="s">
        <v>195</v>
      </c>
      <c r="D19">
        <v>288553.65999999997</v>
      </c>
      <c r="E19">
        <v>2746083.88</v>
      </c>
      <c r="F19" t="s">
        <v>196</v>
      </c>
      <c r="G19" t="s">
        <v>186</v>
      </c>
      <c r="H19" t="s">
        <v>1129</v>
      </c>
      <c r="I19" t="str">
        <f>MID(G19,5,3)</f>
        <v>桃園市</v>
      </c>
      <c r="J19" t="str">
        <f>VLOOKUP(H19,AR$3:AS$22,2,FALSE)</f>
        <v>北部</v>
      </c>
      <c r="K19" t="s">
        <v>187</v>
      </c>
      <c r="L19" t="s">
        <v>62</v>
      </c>
      <c r="M19">
        <v>28</v>
      </c>
      <c r="N19">
        <v>27</v>
      </c>
      <c r="O19" s="1">
        <v>0.96430000000000005</v>
      </c>
      <c r="P19">
        <v>0</v>
      </c>
      <c r="Q19">
        <v>26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 t="s">
        <v>63</v>
      </c>
      <c r="AN19" s="2" t="s">
        <v>343</v>
      </c>
      <c r="AO19" s="2">
        <f xml:space="preserve"> SUMIF(K$3:K$339,AN19,M$3:M$339)</f>
        <v>335</v>
      </c>
      <c r="AP19" s="2">
        <f xml:space="preserve"> SUMIF(K$3:K$339,AN19,N$3:N$339)</f>
        <v>328</v>
      </c>
      <c r="AQ19" s="2">
        <f>COUNTIF(K$3:K$339,AN19)</f>
        <v>5</v>
      </c>
      <c r="AR19" t="s">
        <v>1152</v>
      </c>
      <c r="AS19" s="3" t="s">
        <v>1155</v>
      </c>
    </row>
    <row r="20" spans="1:45" x14ac:dyDescent="0.3">
      <c r="A20">
        <v>34734</v>
      </c>
      <c r="B20" t="s">
        <v>197</v>
      </c>
      <c r="C20" t="s">
        <v>198</v>
      </c>
      <c r="D20">
        <v>283804.94</v>
      </c>
      <c r="E20">
        <v>2743368.19</v>
      </c>
      <c r="F20" t="s">
        <v>199</v>
      </c>
      <c r="G20" t="s">
        <v>186</v>
      </c>
      <c r="H20" t="s">
        <v>1129</v>
      </c>
      <c r="I20" t="str">
        <f>MID(G20,5,3)</f>
        <v>桃園市</v>
      </c>
      <c r="J20" t="str">
        <f>VLOOKUP(H20,AR$3:AS$22,2,FALSE)</f>
        <v>北部</v>
      </c>
      <c r="K20" t="s">
        <v>187</v>
      </c>
      <c r="L20" t="s">
        <v>62</v>
      </c>
      <c r="M20">
        <v>56</v>
      </c>
      <c r="N20">
        <v>54</v>
      </c>
      <c r="O20" s="1">
        <v>0.96430000000000005</v>
      </c>
      <c r="P20">
        <v>0</v>
      </c>
      <c r="Q20">
        <v>54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t="s">
        <v>63</v>
      </c>
      <c r="AI20" s="2"/>
      <c r="AJ20" s="2"/>
      <c r="AN20" s="2" t="s">
        <v>356</v>
      </c>
      <c r="AO20" s="2">
        <f xml:space="preserve"> SUMIF(K$3:K$339,AN20,M$3:M$339)</f>
        <v>387</v>
      </c>
      <c r="AP20" s="2">
        <f xml:space="preserve"> SUMIF(K$3:K$339,AN20,N$3:N$339)</f>
        <v>367</v>
      </c>
      <c r="AQ20" s="2">
        <f>COUNTIF(K$3:K$339,AN20)</f>
        <v>3</v>
      </c>
      <c r="AR20" t="s">
        <v>1153</v>
      </c>
      <c r="AS20" s="3" t="s">
        <v>1155</v>
      </c>
    </row>
    <row r="21" spans="1:45" x14ac:dyDescent="0.3">
      <c r="A21">
        <v>34735</v>
      </c>
      <c r="B21" t="s">
        <v>200</v>
      </c>
      <c r="C21" t="s">
        <v>201</v>
      </c>
      <c r="D21">
        <v>290979.53999999998</v>
      </c>
      <c r="E21">
        <v>2725653.21</v>
      </c>
      <c r="F21" t="s">
        <v>202</v>
      </c>
      <c r="G21" t="s">
        <v>186</v>
      </c>
      <c r="H21" t="s">
        <v>1129</v>
      </c>
      <c r="I21" t="str">
        <f>MID(G21,5,3)</f>
        <v>桃園市</v>
      </c>
      <c r="J21" t="str">
        <f>VLOOKUP(H21,AR$3:AS$22,2,FALSE)</f>
        <v>北部</v>
      </c>
      <c r="K21" t="s">
        <v>187</v>
      </c>
      <c r="L21" t="s">
        <v>62</v>
      </c>
      <c r="M21">
        <v>17</v>
      </c>
      <c r="N21">
        <v>17</v>
      </c>
      <c r="O21" s="1">
        <v>1</v>
      </c>
      <c r="P21">
        <v>0</v>
      </c>
      <c r="Q21">
        <v>17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 t="s">
        <v>63</v>
      </c>
      <c r="AI21" s="2"/>
      <c r="AJ21" s="2"/>
      <c r="AN21" s="2" t="s">
        <v>363</v>
      </c>
      <c r="AO21" s="2">
        <f xml:space="preserve"> SUMIF(K$3:K$339,AN21,M$3:M$339)</f>
        <v>102</v>
      </c>
      <c r="AP21" s="2">
        <f xml:space="preserve"> SUMIF(K$3:K$339,AN21,N$3:N$339)</f>
        <v>102</v>
      </c>
      <c r="AQ21" s="2">
        <f>COUNTIF(K$3:K$339,AN21)</f>
        <v>1</v>
      </c>
      <c r="AR21" t="s">
        <v>1157</v>
      </c>
      <c r="AS21" s="3" t="s">
        <v>1161</v>
      </c>
    </row>
    <row r="22" spans="1:45" x14ac:dyDescent="0.3">
      <c r="A22">
        <v>34736</v>
      </c>
      <c r="B22" t="s">
        <v>203</v>
      </c>
      <c r="C22" t="s">
        <v>204</v>
      </c>
      <c r="D22">
        <v>286473.46000000002</v>
      </c>
      <c r="E22">
        <v>2733938.62</v>
      </c>
      <c r="F22" t="s">
        <v>205</v>
      </c>
      <c r="G22" t="s">
        <v>186</v>
      </c>
      <c r="H22" t="s">
        <v>1129</v>
      </c>
      <c r="I22" t="str">
        <f>MID(G22,5,3)</f>
        <v>桃園市</v>
      </c>
      <c r="J22" t="str">
        <f>VLOOKUP(H22,AR$3:AS$22,2,FALSE)</f>
        <v>北部</v>
      </c>
      <c r="K22" t="s">
        <v>187</v>
      </c>
      <c r="L22" t="s">
        <v>62</v>
      </c>
      <c r="M22">
        <v>26</v>
      </c>
      <c r="N22">
        <v>25</v>
      </c>
      <c r="O22" s="1">
        <v>0.96150000000000002</v>
      </c>
      <c r="P22">
        <v>0</v>
      </c>
      <c r="Q22">
        <v>25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 t="s">
        <v>63</v>
      </c>
      <c r="AI22" s="2"/>
      <c r="AJ22" s="2"/>
      <c r="AN22" s="2" t="s">
        <v>367</v>
      </c>
      <c r="AO22" s="2">
        <f xml:space="preserve"> SUMIF(K$3:K$339,AN22,M$3:M$339)</f>
        <v>351</v>
      </c>
      <c r="AP22" s="2">
        <f xml:space="preserve"> SUMIF(K$3:K$339,AN22,N$3:N$339)</f>
        <v>345</v>
      </c>
      <c r="AQ22" s="2">
        <f>COUNTIF(K$3:K$339,AN22)</f>
        <v>3</v>
      </c>
      <c r="AR22" t="s">
        <v>1159</v>
      </c>
      <c r="AS22" s="3" t="s">
        <v>1161</v>
      </c>
    </row>
    <row r="23" spans="1:45" x14ac:dyDescent="0.3">
      <c r="A23">
        <v>34737</v>
      </c>
      <c r="B23" t="s">
        <v>206</v>
      </c>
      <c r="C23" t="s">
        <v>207</v>
      </c>
      <c r="D23">
        <v>281093.2</v>
      </c>
      <c r="E23">
        <v>2743674.26</v>
      </c>
      <c r="F23" t="s">
        <v>208</v>
      </c>
      <c r="G23" t="s">
        <v>186</v>
      </c>
      <c r="H23" t="s">
        <v>1129</v>
      </c>
      <c r="I23" t="str">
        <f>MID(G23,5,3)</f>
        <v>桃園市</v>
      </c>
      <c r="J23" t="str">
        <f>VLOOKUP(H23,AR$3:AS$22,2,FALSE)</f>
        <v>北部</v>
      </c>
      <c r="K23" t="s">
        <v>187</v>
      </c>
      <c r="L23" t="s">
        <v>62</v>
      </c>
      <c r="M23">
        <v>39</v>
      </c>
      <c r="N23">
        <v>39</v>
      </c>
      <c r="O23" s="1">
        <v>1</v>
      </c>
      <c r="P23">
        <v>0</v>
      </c>
      <c r="Q23">
        <v>38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 t="s">
        <v>63</v>
      </c>
      <c r="AI23" s="2"/>
      <c r="AJ23" s="2"/>
      <c r="AN23" s="2" t="s">
        <v>377</v>
      </c>
      <c r="AO23" s="2">
        <f xml:space="preserve"> SUMIF(K$3:K$339,AN23,M$3:M$339)</f>
        <v>339</v>
      </c>
      <c r="AP23" s="2">
        <f xml:space="preserve"> SUMIF(K$3:K$339,AN23,N$3:N$339)</f>
        <v>330</v>
      </c>
      <c r="AQ23" s="2">
        <f>COUNTIF(K$3:K$339,AN23)</f>
        <v>5</v>
      </c>
    </row>
    <row r="24" spans="1:45" x14ac:dyDescent="0.3">
      <c r="A24">
        <v>34738</v>
      </c>
      <c r="B24" t="s">
        <v>209</v>
      </c>
      <c r="C24" t="s">
        <v>210</v>
      </c>
      <c r="D24">
        <v>285956.36</v>
      </c>
      <c r="E24">
        <v>2728357.93</v>
      </c>
      <c r="F24" t="s">
        <v>211</v>
      </c>
      <c r="G24" t="s">
        <v>186</v>
      </c>
      <c r="H24" t="s">
        <v>1129</v>
      </c>
      <c r="I24" t="str">
        <f>MID(G24,5,3)</f>
        <v>桃園市</v>
      </c>
      <c r="J24" t="str">
        <f>VLOOKUP(H24,AR$3:AS$22,2,FALSE)</f>
        <v>北部</v>
      </c>
      <c r="K24" t="s">
        <v>187</v>
      </c>
      <c r="L24" t="s">
        <v>62</v>
      </c>
      <c r="M24">
        <v>32</v>
      </c>
      <c r="N24">
        <v>32</v>
      </c>
      <c r="O24" s="1">
        <v>1</v>
      </c>
      <c r="P24">
        <v>5</v>
      </c>
      <c r="Q24">
        <v>27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 t="s">
        <v>63</v>
      </c>
      <c r="AI24" s="2"/>
      <c r="AJ24" s="2"/>
      <c r="AN24" s="2" t="s">
        <v>392</v>
      </c>
      <c r="AO24" s="2">
        <f xml:space="preserve"> SUMIF(K$3:K$339,AN24,M$3:M$339)</f>
        <v>244</v>
      </c>
      <c r="AP24" s="2">
        <f xml:space="preserve"> SUMIF(K$3:K$339,AN24,N$3:N$339)</f>
        <v>239</v>
      </c>
      <c r="AQ24" s="2">
        <f>COUNTIF(K$3:K$339,AN24)</f>
        <v>3</v>
      </c>
    </row>
    <row r="25" spans="1:45" x14ac:dyDescent="0.3">
      <c r="A25">
        <v>34740</v>
      </c>
      <c r="B25" t="s">
        <v>212</v>
      </c>
      <c r="C25" t="s">
        <v>213</v>
      </c>
      <c r="D25">
        <v>287192.21000000002</v>
      </c>
      <c r="E25">
        <v>2744291.29</v>
      </c>
      <c r="F25" t="s">
        <v>214</v>
      </c>
      <c r="G25" t="s">
        <v>186</v>
      </c>
      <c r="H25" t="s">
        <v>1129</v>
      </c>
      <c r="I25" t="str">
        <f>MID(G25,5,3)</f>
        <v>桃園市</v>
      </c>
      <c r="J25" t="str">
        <f>VLOOKUP(H25,AR$3:AS$22,2,FALSE)</f>
        <v>北部</v>
      </c>
      <c r="K25" t="s">
        <v>187</v>
      </c>
      <c r="L25" t="s">
        <v>62</v>
      </c>
      <c r="M25">
        <v>62</v>
      </c>
      <c r="N25">
        <v>60</v>
      </c>
      <c r="O25" s="1">
        <v>0.9677</v>
      </c>
      <c r="P25">
        <v>0</v>
      </c>
      <c r="Q25">
        <v>59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 t="s">
        <v>63</v>
      </c>
      <c r="AI25" s="2"/>
      <c r="AJ25" s="2"/>
      <c r="AN25" s="2" t="s">
        <v>402</v>
      </c>
      <c r="AO25" s="2">
        <f xml:space="preserve"> SUMIF(K$3:K$339,AN25,M$3:M$339)</f>
        <v>169</v>
      </c>
      <c r="AP25" s="2">
        <f xml:space="preserve"> SUMIF(K$3:K$339,AN25,N$3:N$339)</f>
        <v>166</v>
      </c>
      <c r="AQ25" s="2">
        <f>COUNTIF(K$3:K$339,AN25)</f>
        <v>4</v>
      </c>
    </row>
    <row r="26" spans="1:45" x14ac:dyDescent="0.3">
      <c r="A26">
        <v>34741</v>
      </c>
      <c r="B26" t="s">
        <v>215</v>
      </c>
      <c r="C26" t="s">
        <v>216</v>
      </c>
      <c r="D26">
        <v>290206.82</v>
      </c>
      <c r="E26">
        <v>2731020.93</v>
      </c>
      <c r="F26" t="s">
        <v>217</v>
      </c>
      <c r="G26" t="s">
        <v>186</v>
      </c>
      <c r="H26" t="s">
        <v>1129</v>
      </c>
      <c r="I26" t="str">
        <f>MID(G26,5,3)</f>
        <v>桃園市</v>
      </c>
      <c r="J26" t="str">
        <f>VLOOKUP(H26,AR$3:AS$22,2,FALSE)</f>
        <v>北部</v>
      </c>
      <c r="K26" t="s">
        <v>187</v>
      </c>
      <c r="L26" t="s">
        <v>62</v>
      </c>
      <c r="M26">
        <v>49</v>
      </c>
      <c r="N26">
        <v>48</v>
      </c>
      <c r="O26" s="1">
        <v>0.97960000000000003</v>
      </c>
      <c r="P26">
        <v>1</v>
      </c>
      <c r="Q26">
        <v>47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t="s">
        <v>63</v>
      </c>
      <c r="AI26" s="2"/>
      <c r="AJ26" s="2"/>
      <c r="AN26" s="2" t="s">
        <v>415</v>
      </c>
      <c r="AO26" s="2">
        <f xml:space="preserve"> SUMIF(K$3:K$339,AN26,M$3:M$339)</f>
        <v>191</v>
      </c>
      <c r="AP26" s="2">
        <f xml:space="preserve"> SUMIF(K$3:K$339,AN26,N$3:N$339)</f>
        <v>189</v>
      </c>
      <c r="AQ26" s="2">
        <f>COUNTIF(K$3:K$339,AN26)</f>
        <v>3</v>
      </c>
    </row>
    <row r="27" spans="1:45" x14ac:dyDescent="0.3">
      <c r="A27">
        <v>44601</v>
      </c>
      <c r="B27" t="s">
        <v>265</v>
      </c>
      <c r="C27" t="s">
        <v>266</v>
      </c>
      <c r="D27">
        <v>255474.94500000001</v>
      </c>
      <c r="E27">
        <v>2732871.2220000001</v>
      </c>
      <c r="F27" t="s">
        <v>267</v>
      </c>
      <c r="G27" t="s">
        <v>268</v>
      </c>
      <c r="H27" t="s">
        <v>1131</v>
      </c>
      <c r="I27" t="str">
        <f>MID(G27,5,3)</f>
        <v>新竹縣</v>
      </c>
      <c r="J27" t="str">
        <f>VLOOKUP(H27,AR$3:AS$22,2,FALSE)</f>
        <v>北部</v>
      </c>
      <c r="K27" t="s">
        <v>269</v>
      </c>
      <c r="L27" t="s">
        <v>223</v>
      </c>
      <c r="M27">
        <v>504</v>
      </c>
      <c r="N27">
        <v>37</v>
      </c>
      <c r="O27" s="1">
        <v>7.3400000000000007E-2</v>
      </c>
      <c r="P27">
        <v>5</v>
      </c>
      <c r="Q27">
        <v>22</v>
      </c>
      <c r="R27">
        <v>3</v>
      </c>
      <c r="S27">
        <v>2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1</v>
      </c>
      <c r="AA27">
        <v>3</v>
      </c>
      <c r="AB27">
        <v>0</v>
      </c>
      <c r="AC27">
        <v>0</v>
      </c>
      <c r="AD27">
        <v>0</v>
      </c>
      <c r="AE27">
        <v>0</v>
      </c>
      <c r="AF27">
        <v>0</v>
      </c>
      <c r="AG27" t="s">
        <v>63</v>
      </c>
      <c r="AI27" s="2"/>
      <c r="AJ27" s="2"/>
      <c r="AN27" s="2" t="s">
        <v>432</v>
      </c>
      <c r="AO27" s="2">
        <f xml:space="preserve"> SUMIF(K$3:K$339,AN27,M$3:M$339)</f>
        <v>444</v>
      </c>
      <c r="AP27" s="2">
        <f xml:space="preserve"> SUMIF(K$3:K$339,AN27,N$3:N$339)</f>
        <v>33</v>
      </c>
      <c r="AQ27" s="2">
        <f>COUNTIF(K$3:K$339,AN27)</f>
        <v>7</v>
      </c>
    </row>
    <row r="28" spans="1:45" x14ac:dyDescent="0.3">
      <c r="A28">
        <v>44602</v>
      </c>
      <c r="B28" t="s">
        <v>270</v>
      </c>
      <c r="C28" t="s">
        <v>271</v>
      </c>
      <c r="D28">
        <v>268595.83600000001</v>
      </c>
      <c r="E28">
        <v>2742563.9139999999</v>
      </c>
      <c r="F28" t="s">
        <v>272</v>
      </c>
      <c r="G28" t="s">
        <v>268</v>
      </c>
      <c r="H28" t="s">
        <v>1131</v>
      </c>
      <c r="I28" t="str">
        <f>MID(G28,5,3)</f>
        <v>新竹縣</v>
      </c>
      <c r="J28" t="str">
        <f>VLOOKUP(H28,AR$3:AS$22,2,FALSE)</f>
        <v>北部</v>
      </c>
      <c r="K28" t="s">
        <v>269</v>
      </c>
      <c r="L28" t="s">
        <v>223</v>
      </c>
      <c r="M28">
        <v>227</v>
      </c>
      <c r="N28">
        <v>3</v>
      </c>
      <c r="O28" s="1">
        <v>1.32E-2</v>
      </c>
      <c r="P28">
        <v>0</v>
      </c>
      <c r="Q28">
        <v>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 t="s">
        <v>63</v>
      </c>
      <c r="AI28" s="2"/>
      <c r="AJ28" s="2"/>
      <c r="AN28" s="2" t="s">
        <v>453</v>
      </c>
      <c r="AO28" s="2">
        <f xml:space="preserve"> SUMIF(K$3:K$339,AN28,M$3:M$339)</f>
        <v>845</v>
      </c>
      <c r="AP28" s="2">
        <f xml:space="preserve"> SUMIF(K$3:K$339,AN28,N$3:N$339)</f>
        <v>655</v>
      </c>
      <c r="AQ28" s="2">
        <f>COUNTIF(K$3:K$339,AN28)</f>
        <v>14</v>
      </c>
    </row>
    <row r="29" spans="1:45" x14ac:dyDescent="0.3">
      <c r="A29">
        <v>44603</v>
      </c>
      <c r="B29" t="s">
        <v>273</v>
      </c>
      <c r="C29" t="s">
        <v>274</v>
      </c>
      <c r="D29">
        <v>263040.71100000001</v>
      </c>
      <c r="E29">
        <v>2745144.59</v>
      </c>
      <c r="F29" t="s">
        <v>275</v>
      </c>
      <c r="G29" t="s">
        <v>268</v>
      </c>
      <c r="H29" t="s">
        <v>1131</v>
      </c>
      <c r="I29" t="str">
        <f>MID(G29,5,3)</f>
        <v>新竹縣</v>
      </c>
      <c r="J29" t="str">
        <f>VLOOKUP(H29,AR$3:AS$22,2,FALSE)</f>
        <v>北部</v>
      </c>
      <c r="K29" t="s">
        <v>269</v>
      </c>
      <c r="L29" t="s">
        <v>223</v>
      </c>
      <c r="M29">
        <v>69</v>
      </c>
      <c r="N29">
        <v>2</v>
      </c>
      <c r="O29" s="1">
        <v>2.9000000000000001E-2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 t="s">
        <v>63</v>
      </c>
      <c r="AI29" s="2"/>
      <c r="AJ29" s="2"/>
      <c r="AN29" s="2" t="s">
        <v>496</v>
      </c>
      <c r="AO29" s="2">
        <f xml:space="preserve"> SUMIF(K$3:K$339,AN29,M$3:M$339)</f>
        <v>791</v>
      </c>
      <c r="AP29" s="2">
        <f xml:space="preserve"> SUMIF(K$3:K$339,AN29,N$3:N$339)</f>
        <v>721</v>
      </c>
      <c r="AQ29" s="2">
        <f>COUNTIF(K$3:K$339,AN29)</f>
        <v>15</v>
      </c>
    </row>
    <row r="30" spans="1:45" x14ac:dyDescent="0.3">
      <c r="A30">
        <v>44604</v>
      </c>
      <c r="B30" t="s">
        <v>276</v>
      </c>
      <c r="C30" t="s">
        <v>277</v>
      </c>
      <c r="D30">
        <v>264179.11700000003</v>
      </c>
      <c r="E30">
        <v>2743740.5150000001</v>
      </c>
      <c r="F30" t="s">
        <v>278</v>
      </c>
      <c r="G30" t="s">
        <v>268</v>
      </c>
      <c r="H30" t="s">
        <v>1131</v>
      </c>
      <c r="I30" t="str">
        <f>MID(G30,5,3)</f>
        <v>新竹縣</v>
      </c>
      <c r="J30" t="str">
        <f>VLOOKUP(H30,AR$3:AS$22,2,FALSE)</f>
        <v>北部</v>
      </c>
      <c r="K30" t="s">
        <v>269</v>
      </c>
      <c r="L30" t="s">
        <v>223</v>
      </c>
      <c r="M30">
        <v>46</v>
      </c>
      <c r="N30">
        <v>1</v>
      </c>
      <c r="O30" s="1">
        <v>2.1700000000000001E-2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t="s">
        <v>63</v>
      </c>
      <c r="AI30" s="2"/>
      <c r="AJ30" s="2"/>
      <c r="AN30" s="2" t="s">
        <v>543</v>
      </c>
      <c r="AO30" s="2">
        <f xml:space="preserve"> SUMIF(K$3:K$339,AN30,M$3:M$339)</f>
        <v>5539</v>
      </c>
      <c r="AP30" s="2">
        <f xml:space="preserve"> SUMIF(K$3:K$339,AN30,N$3:N$339)</f>
        <v>1716</v>
      </c>
      <c r="AQ30" s="2">
        <f>COUNTIF(K$3:K$339,AN30)</f>
        <v>21</v>
      </c>
    </row>
    <row r="31" spans="1:45" x14ac:dyDescent="0.3">
      <c r="A31">
        <v>44605</v>
      </c>
      <c r="B31" t="s">
        <v>279</v>
      </c>
      <c r="C31" t="s">
        <v>280</v>
      </c>
      <c r="D31">
        <v>262013.85200000001</v>
      </c>
      <c r="E31">
        <v>2744771.037</v>
      </c>
      <c r="F31" t="s">
        <v>281</v>
      </c>
      <c r="G31" t="s">
        <v>268</v>
      </c>
      <c r="H31" t="s">
        <v>1131</v>
      </c>
      <c r="I31" t="str">
        <f>MID(G31,5,3)</f>
        <v>新竹縣</v>
      </c>
      <c r="J31" t="str">
        <f>VLOOKUP(H31,AR$3:AS$22,2,FALSE)</f>
        <v>北部</v>
      </c>
      <c r="K31" t="s">
        <v>269</v>
      </c>
      <c r="L31" t="s">
        <v>223</v>
      </c>
      <c r="M31">
        <v>32</v>
      </c>
      <c r="N31">
        <v>2</v>
      </c>
      <c r="O31" s="1">
        <v>6.25E-2</v>
      </c>
      <c r="P31">
        <v>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 t="s">
        <v>63</v>
      </c>
      <c r="AI31" s="2"/>
      <c r="AJ31" s="2"/>
      <c r="AN31" s="2" t="s">
        <v>603</v>
      </c>
      <c r="AO31" s="2">
        <f xml:space="preserve"> SUMIF(K$3:K$339,AN31,M$3:M$339)</f>
        <v>640</v>
      </c>
      <c r="AP31" s="2">
        <f xml:space="preserve"> SUMIF(K$3:K$339,AN31,N$3:N$339)</f>
        <v>373</v>
      </c>
      <c r="AQ31" s="2">
        <f>COUNTIF(K$3:K$339,AN31)</f>
        <v>8</v>
      </c>
    </row>
    <row r="32" spans="1:45" x14ac:dyDescent="0.3">
      <c r="A32">
        <v>44607</v>
      </c>
      <c r="B32" t="s">
        <v>282</v>
      </c>
      <c r="C32" t="s">
        <v>283</v>
      </c>
      <c r="D32">
        <v>267798.20400000003</v>
      </c>
      <c r="E32">
        <v>2741023.1179999998</v>
      </c>
      <c r="F32" t="s">
        <v>284</v>
      </c>
      <c r="G32" t="s">
        <v>268</v>
      </c>
      <c r="H32" t="s">
        <v>1131</v>
      </c>
      <c r="I32" t="str">
        <f>MID(G32,5,3)</f>
        <v>新竹縣</v>
      </c>
      <c r="J32" t="str">
        <f>VLOOKUP(H32,AR$3:AS$22,2,FALSE)</f>
        <v>北部</v>
      </c>
      <c r="K32" t="s">
        <v>269</v>
      </c>
      <c r="L32" t="s">
        <v>223</v>
      </c>
      <c r="M32">
        <v>34</v>
      </c>
      <c r="N32">
        <v>4</v>
      </c>
      <c r="O32" s="1">
        <v>0.1176</v>
      </c>
      <c r="P32">
        <v>0</v>
      </c>
      <c r="Q32">
        <v>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 t="s">
        <v>63</v>
      </c>
      <c r="AI32" s="2"/>
      <c r="AJ32" s="2"/>
      <c r="AN32" s="2" t="s">
        <v>628</v>
      </c>
      <c r="AO32" s="2">
        <f xml:space="preserve"> SUMIF(K$3:K$339,AN32,M$3:M$339)</f>
        <v>329</v>
      </c>
      <c r="AP32" s="2">
        <f xml:space="preserve"> SUMIF(K$3:K$339,AN32,N$3:N$339)</f>
        <v>178</v>
      </c>
      <c r="AQ32" s="2">
        <f>COUNTIF(K$3:K$339,AN32)</f>
        <v>5</v>
      </c>
    </row>
    <row r="33" spans="1:43" x14ac:dyDescent="0.3">
      <c r="A33">
        <v>44608</v>
      </c>
      <c r="B33" t="s">
        <v>285</v>
      </c>
      <c r="C33" t="s">
        <v>286</v>
      </c>
      <c r="D33">
        <v>272786.201</v>
      </c>
      <c r="E33">
        <v>2740175.0929999999</v>
      </c>
      <c r="F33" t="s">
        <v>287</v>
      </c>
      <c r="G33" t="s">
        <v>268</v>
      </c>
      <c r="H33" t="s">
        <v>1131</v>
      </c>
      <c r="I33" t="str">
        <f>MID(G33,5,3)</f>
        <v>新竹縣</v>
      </c>
      <c r="J33" t="str">
        <f>VLOOKUP(H33,AR$3:AS$22,2,FALSE)</f>
        <v>北部</v>
      </c>
      <c r="K33" t="s">
        <v>269</v>
      </c>
      <c r="L33" t="s">
        <v>223</v>
      </c>
      <c r="M33">
        <v>32</v>
      </c>
      <c r="N33">
        <v>7</v>
      </c>
      <c r="O33" s="1">
        <v>0.21879999999999999</v>
      </c>
      <c r="P33">
        <v>0</v>
      </c>
      <c r="Q33">
        <v>7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t="s">
        <v>63</v>
      </c>
      <c r="AN33" s="2" t="s">
        <v>644</v>
      </c>
      <c r="AO33" s="2">
        <f xml:space="preserve"> SUMIF(K$3:K$339,AN33,M$3:M$339)</f>
        <v>235</v>
      </c>
      <c r="AP33" s="2">
        <f xml:space="preserve"> SUMIF(K$3:K$339,AN33,N$3:N$339)</f>
        <v>192</v>
      </c>
      <c r="AQ33" s="2">
        <f>COUNTIF(K$3:K$339,AN33)</f>
        <v>3</v>
      </c>
    </row>
    <row r="34" spans="1:43" x14ac:dyDescent="0.3">
      <c r="A34">
        <v>44609</v>
      </c>
      <c r="B34" t="s">
        <v>288</v>
      </c>
      <c r="C34" t="s">
        <v>289</v>
      </c>
      <c r="D34">
        <v>271105</v>
      </c>
      <c r="E34">
        <v>2738940.01</v>
      </c>
      <c r="F34" t="s">
        <v>290</v>
      </c>
      <c r="G34" t="s">
        <v>268</v>
      </c>
      <c r="H34" t="s">
        <v>1131</v>
      </c>
      <c r="I34" t="str">
        <f>MID(G34,5,3)</f>
        <v>新竹縣</v>
      </c>
      <c r="J34" t="str">
        <f>VLOOKUP(H34,AR$3:AS$22,2,FALSE)</f>
        <v>北部</v>
      </c>
      <c r="K34" t="s">
        <v>269</v>
      </c>
      <c r="L34" t="s">
        <v>223</v>
      </c>
      <c r="M34">
        <v>48</v>
      </c>
      <c r="N34">
        <v>1</v>
      </c>
      <c r="O34" s="1">
        <v>2.0799999999999999E-2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63</v>
      </c>
      <c r="AN34" s="2" t="s">
        <v>654</v>
      </c>
      <c r="AO34" s="2">
        <f xml:space="preserve"> SUMIF(K$3:K$339,AN34,M$3:M$339)</f>
        <v>247</v>
      </c>
      <c r="AP34" s="2">
        <f xml:space="preserve"> SUMIF(K$3:K$339,AN34,N$3:N$339)</f>
        <v>100</v>
      </c>
      <c r="AQ34" s="2">
        <f>COUNTIF(K$3:K$339,AN34)</f>
        <v>5</v>
      </c>
    </row>
    <row r="35" spans="1:43" x14ac:dyDescent="0.3">
      <c r="A35">
        <v>44666</v>
      </c>
      <c r="B35" t="s">
        <v>291</v>
      </c>
      <c r="C35" t="s">
        <v>292</v>
      </c>
      <c r="D35">
        <v>269492.76799999998</v>
      </c>
      <c r="E35">
        <v>2732463.7</v>
      </c>
      <c r="F35" t="s">
        <v>293</v>
      </c>
      <c r="G35" t="s">
        <v>268</v>
      </c>
      <c r="H35" t="s">
        <v>1131</v>
      </c>
      <c r="I35" t="str">
        <f>MID(G35,5,3)</f>
        <v>新竹縣</v>
      </c>
      <c r="J35" t="str">
        <f>VLOOKUP(H35,AR$3:AS$22,2,FALSE)</f>
        <v>北部</v>
      </c>
      <c r="K35" t="s">
        <v>294</v>
      </c>
      <c r="L35" t="s">
        <v>62</v>
      </c>
      <c r="M35">
        <v>28</v>
      </c>
      <c r="N35">
        <v>28</v>
      </c>
      <c r="O35" s="1">
        <v>1</v>
      </c>
      <c r="P35">
        <v>0</v>
      </c>
      <c r="Q35">
        <v>28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 t="s">
        <v>63</v>
      </c>
      <c r="AN35" s="2" t="s">
        <v>670</v>
      </c>
      <c r="AO35" s="2">
        <f xml:space="preserve"> SUMIF(K$3:K$339,AN35,M$3:M$339)</f>
        <v>377</v>
      </c>
      <c r="AP35" s="2">
        <f xml:space="preserve"> SUMIF(K$3:K$339,AN35,N$3:N$339)</f>
        <v>175</v>
      </c>
      <c r="AQ35" s="2">
        <f>COUNTIF(K$3:K$339,AN35)</f>
        <v>4</v>
      </c>
    </row>
    <row r="36" spans="1:43" x14ac:dyDescent="0.3">
      <c r="A36">
        <v>44667</v>
      </c>
      <c r="B36" t="s">
        <v>295</v>
      </c>
      <c r="C36" t="s">
        <v>296</v>
      </c>
      <c r="D36">
        <v>271319.70600000001</v>
      </c>
      <c r="E36">
        <v>2733148.24</v>
      </c>
      <c r="F36" t="s">
        <v>297</v>
      </c>
      <c r="G36" t="s">
        <v>268</v>
      </c>
      <c r="H36" t="s">
        <v>1131</v>
      </c>
      <c r="I36" t="str">
        <f>MID(G36,5,3)</f>
        <v>新竹縣</v>
      </c>
      <c r="J36" t="str">
        <f>VLOOKUP(H36,AR$3:AS$22,2,FALSE)</f>
        <v>北部</v>
      </c>
      <c r="K36" t="s">
        <v>294</v>
      </c>
      <c r="L36" t="s">
        <v>62</v>
      </c>
      <c r="M36">
        <v>77</v>
      </c>
      <c r="N36">
        <v>76</v>
      </c>
      <c r="O36" s="1">
        <v>0.98699999999999999</v>
      </c>
      <c r="P36">
        <v>0</v>
      </c>
      <c r="Q36">
        <v>72</v>
      </c>
      <c r="R36">
        <v>0</v>
      </c>
      <c r="S36">
        <v>4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 t="s">
        <v>63</v>
      </c>
      <c r="AN36" s="2" t="s">
        <v>683</v>
      </c>
      <c r="AO36" s="2">
        <f xml:space="preserve"> SUMIF(K$3:K$339,AN36,M$3:M$339)</f>
        <v>265</v>
      </c>
      <c r="AP36" s="2">
        <f xml:space="preserve"> SUMIF(K$3:K$339,AN36,N$3:N$339)</f>
        <v>90</v>
      </c>
      <c r="AQ36" s="2">
        <f>COUNTIF(K$3:K$339,AN36)</f>
        <v>3</v>
      </c>
    </row>
    <row r="37" spans="1:43" x14ac:dyDescent="0.3">
      <c r="A37">
        <v>44668</v>
      </c>
      <c r="B37" t="s">
        <v>298</v>
      </c>
      <c r="C37" t="s">
        <v>299</v>
      </c>
      <c r="D37">
        <v>275336.49200000003</v>
      </c>
      <c r="E37">
        <v>2736088.4619999998</v>
      </c>
      <c r="F37" t="s">
        <v>300</v>
      </c>
      <c r="G37" t="s">
        <v>268</v>
      </c>
      <c r="H37" t="s">
        <v>1131</v>
      </c>
      <c r="I37" t="str">
        <f>MID(G37,5,3)</f>
        <v>新竹縣</v>
      </c>
      <c r="J37" t="str">
        <f>VLOOKUP(H37,AR$3:AS$22,2,FALSE)</f>
        <v>北部</v>
      </c>
      <c r="K37" t="s">
        <v>294</v>
      </c>
      <c r="L37" t="s">
        <v>62</v>
      </c>
      <c r="M37">
        <v>112</v>
      </c>
      <c r="N37">
        <v>105</v>
      </c>
      <c r="O37" s="1">
        <v>0.9375</v>
      </c>
      <c r="P37">
        <v>0</v>
      </c>
      <c r="Q37">
        <v>105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63</v>
      </c>
      <c r="AN37" s="2" t="s">
        <v>691</v>
      </c>
      <c r="AO37" s="2">
        <f xml:space="preserve"> SUMIF(K$3:K$339,AN37,M$3:M$339)</f>
        <v>235</v>
      </c>
      <c r="AP37" s="2">
        <f xml:space="preserve"> SUMIF(K$3:K$339,AN37,N$3:N$339)</f>
        <v>134</v>
      </c>
      <c r="AQ37" s="2">
        <f>COUNTIF(K$3:K$339,AN37)</f>
        <v>5</v>
      </c>
    </row>
    <row r="38" spans="1:43" x14ac:dyDescent="0.3">
      <c r="A38">
        <v>44669</v>
      </c>
      <c r="B38" t="s">
        <v>301</v>
      </c>
      <c r="C38" t="s">
        <v>302</v>
      </c>
      <c r="D38">
        <v>271145.95199999999</v>
      </c>
      <c r="E38">
        <v>2730106.3309999998</v>
      </c>
      <c r="F38" t="s">
        <v>303</v>
      </c>
      <c r="G38" t="s">
        <v>268</v>
      </c>
      <c r="H38" t="s">
        <v>1131</v>
      </c>
      <c r="I38" t="str">
        <f>MID(G38,5,3)</f>
        <v>新竹縣</v>
      </c>
      <c r="J38" t="str">
        <f>VLOOKUP(H38,AR$3:AS$22,2,FALSE)</f>
        <v>北部</v>
      </c>
      <c r="K38" t="s">
        <v>294</v>
      </c>
      <c r="L38" t="s">
        <v>62</v>
      </c>
      <c r="M38">
        <v>50</v>
      </c>
      <c r="N38">
        <v>50</v>
      </c>
      <c r="O38" s="1">
        <v>1</v>
      </c>
      <c r="P38">
        <v>0</v>
      </c>
      <c r="Q38">
        <v>50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t="s">
        <v>63</v>
      </c>
      <c r="AN38" s="2" t="s">
        <v>704</v>
      </c>
      <c r="AO38" s="2">
        <f xml:space="preserve"> SUMIF(K$3:K$339,AN38,M$3:M$339)</f>
        <v>471</v>
      </c>
      <c r="AP38" s="2">
        <f xml:space="preserve"> SUMIF(K$3:K$339,AN38,N$3:N$339)</f>
        <v>271</v>
      </c>
      <c r="AQ38" s="2">
        <f>COUNTIF(K$3:K$339,AN38)</f>
        <v>5</v>
      </c>
    </row>
    <row r="39" spans="1:43" x14ac:dyDescent="0.3">
      <c r="A39">
        <v>44670</v>
      </c>
      <c r="B39" t="s">
        <v>304</v>
      </c>
      <c r="C39" t="s">
        <v>305</v>
      </c>
      <c r="D39">
        <v>274975.23</v>
      </c>
      <c r="E39">
        <v>2730385.0660000001</v>
      </c>
      <c r="F39" t="s">
        <v>306</v>
      </c>
      <c r="G39" t="s">
        <v>268</v>
      </c>
      <c r="H39" t="s">
        <v>1131</v>
      </c>
      <c r="I39" t="str">
        <f>MID(G39,5,3)</f>
        <v>新竹縣</v>
      </c>
      <c r="J39" t="str">
        <f>VLOOKUP(H39,AR$3:AS$22,2,FALSE)</f>
        <v>北部</v>
      </c>
      <c r="K39" t="s">
        <v>294</v>
      </c>
      <c r="L39" t="s">
        <v>62</v>
      </c>
      <c r="M39">
        <v>40</v>
      </c>
      <c r="N39">
        <v>40</v>
      </c>
      <c r="O39" s="1">
        <v>1</v>
      </c>
      <c r="P39">
        <v>2</v>
      </c>
      <c r="Q39">
        <v>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</v>
      </c>
      <c r="AD39">
        <v>0</v>
      </c>
      <c r="AE39">
        <v>0</v>
      </c>
      <c r="AF39">
        <v>0</v>
      </c>
      <c r="AG39" t="s">
        <v>63</v>
      </c>
      <c r="AN39" s="2" t="s">
        <v>719</v>
      </c>
      <c r="AO39" s="2">
        <f xml:space="preserve"> SUMIF(K$3:K$339,AN39,M$3:M$339)</f>
        <v>177</v>
      </c>
      <c r="AP39" s="2">
        <f xml:space="preserve"> SUMIF(K$3:K$339,AN39,N$3:N$339)</f>
        <v>123</v>
      </c>
      <c r="AQ39" s="2">
        <f>COUNTIF(K$3:K$339,AN39)</f>
        <v>5</v>
      </c>
    </row>
    <row r="40" spans="1:43" x14ac:dyDescent="0.3">
      <c r="A40">
        <v>44671</v>
      </c>
      <c r="B40" t="s">
        <v>307</v>
      </c>
      <c r="C40" t="s">
        <v>308</v>
      </c>
      <c r="D40">
        <v>280486.75300000003</v>
      </c>
      <c r="E40">
        <v>2728165.57</v>
      </c>
      <c r="F40" t="s">
        <v>309</v>
      </c>
      <c r="G40" t="s">
        <v>268</v>
      </c>
      <c r="H40" t="s">
        <v>1131</v>
      </c>
      <c r="I40" t="str">
        <f>MID(G40,5,3)</f>
        <v>新竹縣</v>
      </c>
      <c r="J40" t="str">
        <f>VLOOKUP(H40,AR$3:AS$22,2,FALSE)</f>
        <v>北部</v>
      </c>
      <c r="K40" t="s">
        <v>294</v>
      </c>
      <c r="L40" t="s">
        <v>62</v>
      </c>
      <c r="M40">
        <v>23</v>
      </c>
      <c r="N40">
        <v>23</v>
      </c>
      <c r="O40" s="1">
        <v>1</v>
      </c>
      <c r="P40">
        <v>0</v>
      </c>
      <c r="Q40">
        <v>22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 t="s">
        <v>63</v>
      </c>
      <c r="AN40" s="2" t="s">
        <v>735</v>
      </c>
      <c r="AO40" s="2">
        <f xml:space="preserve"> SUMIF(K$3:K$339,AN40,M$3:M$339)</f>
        <v>296</v>
      </c>
      <c r="AP40" s="2">
        <f xml:space="preserve"> SUMIF(K$3:K$339,AN40,N$3:N$339)</f>
        <v>288</v>
      </c>
      <c r="AQ40" s="2">
        <f>COUNTIF(K$3:K$339,AN40)</f>
        <v>4</v>
      </c>
    </row>
    <row r="41" spans="1:43" x14ac:dyDescent="0.3">
      <c r="A41">
        <v>44672</v>
      </c>
      <c r="B41" t="s">
        <v>310</v>
      </c>
      <c r="C41" t="s">
        <v>311</v>
      </c>
      <c r="D41">
        <v>283039.91100000002</v>
      </c>
      <c r="E41">
        <v>2727665.2719999999</v>
      </c>
      <c r="F41" t="s">
        <v>312</v>
      </c>
      <c r="G41" t="s">
        <v>268</v>
      </c>
      <c r="H41" t="s">
        <v>1131</v>
      </c>
      <c r="I41" t="str">
        <f>MID(G41,5,3)</f>
        <v>新竹縣</v>
      </c>
      <c r="J41" t="str">
        <f>VLOOKUP(H41,AR$3:AS$22,2,FALSE)</f>
        <v>北部</v>
      </c>
      <c r="K41" t="s">
        <v>294</v>
      </c>
      <c r="L41" t="s">
        <v>62</v>
      </c>
      <c r="M41">
        <v>32</v>
      </c>
      <c r="N41">
        <v>31</v>
      </c>
      <c r="O41" s="1">
        <v>0.96879999999999999</v>
      </c>
      <c r="P41">
        <v>0</v>
      </c>
      <c r="Q41">
        <v>31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63</v>
      </c>
      <c r="AN41" s="2" t="s">
        <v>748</v>
      </c>
      <c r="AO41" s="2">
        <f xml:space="preserve"> SUMIF(K$3:K$339,AN41,M$3:M$339)</f>
        <v>91</v>
      </c>
      <c r="AP41" s="2">
        <f xml:space="preserve"> SUMIF(K$3:K$339,AN41,N$3:N$339)</f>
        <v>89</v>
      </c>
      <c r="AQ41" s="2">
        <f>COUNTIF(K$3:K$339,AN41)</f>
        <v>3</v>
      </c>
    </row>
    <row r="42" spans="1:43" x14ac:dyDescent="0.3">
      <c r="A42">
        <v>44673</v>
      </c>
      <c r="B42" t="s">
        <v>313</v>
      </c>
      <c r="C42" t="s">
        <v>314</v>
      </c>
      <c r="D42">
        <v>278923.44799999997</v>
      </c>
      <c r="E42">
        <v>2723520.1060000001</v>
      </c>
      <c r="F42" t="s">
        <v>315</v>
      </c>
      <c r="G42" t="s">
        <v>268</v>
      </c>
      <c r="H42" t="s">
        <v>1131</v>
      </c>
      <c r="I42" t="str">
        <f>MID(G42,5,3)</f>
        <v>新竹縣</v>
      </c>
      <c r="J42" t="str">
        <f>VLOOKUP(H42,AR$3:AS$22,2,FALSE)</f>
        <v>北部</v>
      </c>
      <c r="K42" t="s">
        <v>294</v>
      </c>
      <c r="L42" t="s">
        <v>62</v>
      </c>
      <c r="M42">
        <v>67</v>
      </c>
      <c r="N42">
        <v>66</v>
      </c>
      <c r="O42" s="1">
        <v>0.98509999999999998</v>
      </c>
      <c r="P42">
        <v>0</v>
      </c>
      <c r="Q42">
        <v>66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63</v>
      </c>
      <c r="AN42" s="2" t="s">
        <v>758</v>
      </c>
      <c r="AO42" s="2">
        <f xml:space="preserve"> SUMIF(K$3:K$339,AN42,M$3:M$339)</f>
        <v>169</v>
      </c>
      <c r="AP42" s="2">
        <f xml:space="preserve"> SUMIF(K$3:K$339,AN42,N$3:N$339)</f>
        <v>165</v>
      </c>
      <c r="AQ42" s="2">
        <f>COUNTIF(K$3:K$339,AN42)</f>
        <v>4</v>
      </c>
    </row>
    <row r="43" spans="1:43" x14ac:dyDescent="0.3">
      <c r="A43">
        <v>44674</v>
      </c>
      <c r="B43" t="s">
        <v>316</v>
      </c>
      <c r="C43" t="s">
        <v>317</v>
      </c>
      <c r="D43">
        <v>280705.69099999999</v>
      </c>
      <c r="E43">
        <v>2719282.0150000001</v>
      </c>
      <c r="F43" t="s">
        <v>318</v>
      </c>
      <c r="G43" t="s">
        <v>268</v>
      </c>
      <c r="H43" t="s">
        <v>1131</v>
      </c>
      <c r="I43" t="str">
        <f>MID(G43,5,3)</f>
        <v>新竹縣</v>
      </c>
      <c r="J43" t="str">
        <f>VLOOKUP(H43,AR$3:AS$22,2,FALSE)</f>
        <v>北部</v>
      </c>
      <c r="K43" t="s">
        <v>294</v>
      </c>
      <c r="L43" t="s">
        <v>62</v>
      </c>
      <c r="M43">
        <v>72</v>
      </c>
      <c r="N43">
        <v>71</v>
      </c>
      <c r="O43" s="1">
        <v>0.98609999999999998</v>
      </c>
      <c r="P43">
        <v>0</v>
      </c>
      <c r="Q43">
        <v>71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t="s">
        <v>63</v>
      </c>
      <c r="AN43" s="2" t="s">
        <v>771</v>
      </c>
      <c r="AO43" s="2">
        <f xml:space="preserve"> SUMIF(K$3:K$339,AN43,M$3:M$339)</f>
        <v>221</v>
      </c>
      <c r="AP43" s="2">
        <f xml:space="preserve"> SUMIF(K$3:K$339,AN43,N$3:N$339)</f>
        <v>216</v>
      </c>
      <c r="AQ43" s="2">
        <f>COUNTIF(K$3:K$339,AN43)</f>
        <v>4</v>
      </c>
    </row>
    <row r="44" spans="1:43" x14ac:dyDescent="0.3">
      <c r="A44">
        <v>44675</v>
      </c>
      <c r="B44" t="s">
        <v>319</v>
      </c>
      <c r="C44" t="s">
        <v>320</v>
      </c>
      <c r="D44">
        <v>261923.95</v>
      </c>
      <c r="E44">
        <v>2724828.92</v>
      </c>
      <c r="F44" t="s">
        <v>321</v>
      </c>
      <c r="G44" t="s">
        <v>268</v>
      </c>
      <c r="H44" t="s">
        <v>1131</v>
      </c>
      <c r="I44" t="str">
        <f>MID(G44,5,3)</f>
        <v>新竹縣</v>
      </c>
      <c r="J44" t="str">
        <f>VLOOKUP(H44,AR$3:AS$22,2,FALSE)</f>
        <v>北部</v>
      </c>
      <c r="K44" t="s">
        <v>322</v>
      </c>
      <c r="L44" t="s">
        <v>62</v>
      </c>
      <c r="M44">
        <v>71</v>
      </c>
      <c r="N44">
        <v>69</v>
      </c>
      <c r="O44" s="1">
        <v>0.9718</v>
      </c>
      <c r="P44">
        <v>0</v>
      </c>
      <c r="Q44">
        <v>40</v>
      </c>
      <c r="R44">
        <v>1</v>
      </c>
      <c r="S44">
        <v>0</v>
      </c>
      <c r="T44">
        <v>0</v>
      </c>
      <c r="U44">
        <v>0</v>
      </c>
      <c r="V44">
        <v>0</v>
      </c>
      <c r="W44">
        <v>28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 t="s">
        <v>63</v>
      </c>
      <c r="AN44" s="2" t="s">
        <v>783</v>
      </c>
      <c r="AO44" s="2">
        <f xml:space="preserve"> SUMIF(K$3:K$339,AN44,M$3:M$339)</f>
        <v>268</v>
      </c>
      <c r="AP44" s="2">
        <f xml:space="preserve"> SUMIF(K$3:K$339,AN44,N$3:N$339)</f>
        <v>246</v>
      </c>
      <c r="AQ44" s="2">
        <f>COUNTIF(K$3:K$339,AN44)</f>
        <v>7</v>
      </c>
    </row>
    <row r="45" spans="1:43" x14ac:dyDescent="0.3">
      <c r="A45">
        <v>44676</v>
      </c>
      <c r="B45" t="s">
        <v>323</v>
      </c>
      <c r="C45" t="s">
        <v>324</v>
      </c>
      <c r="D45">
        <v>260677.177</v>
      </c>
      <c r="E45">
        <v>2718697.4959999998</v>
      </c>
      <c r="F45" t="s">
        <v>325</v>
      </c>
      <c r="G45" t="s">
        <v>268</v>
      </c>
      <c r="H45" t="s">
        <v>1131</v>
      </c>
      <c r="I45" t="str">
        <f>MID(G45,5,3)</f>
        <v>新竹縣</v>
      </c>
      <c r="J45" t="str">
        <f>VLOOKUP(H45,AR$3:AS$22,2,FALSE)</f>
        <v>北部</v>
      </c>
      <c r="K45" t="s">
        <v>322</v>
      </c>
      <c r="L45" t="s">
        <v>62</v>
      </c>
      <c r="M45">
        <v>59</v>
      </c>
      <c r="N45">
        <v>58</v>
      </c>
      <c r="O45" s="1">
        <v>0.98309999999999997</v>
      </c>
      <c r="P45">
        <v>0</v>
      </c>
      <c r="Q45">
        <v>58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 t="s">
        <v>63</v>
      </c>
      <c r="AN45" s="2" t="s">
        <v>811</v>
      </c>
      <c r="AO45" s="2">
        <f xml:space="preserve"> SUMIF(K$3:K$339,AN45,M$3:M$339)</f>
        <v>6655</v>
      </c>
      <c r="AP45" s="2">
        <f xml:space="preserve"> SUMIF(K$3:K$339,AN45,N$3:N$339)</f>
        <v>1391</v>
      </c>
      <c r="AQ45" s="2">
        <f>COUNTIF(K$3:K$339,AN45)</f>
        <v>15</v>
      </c>
    </row>
    <row r="46" spans="1:43" x14ac:dyDescent="0.3">
      <c r="A46">
        <v>44677</v>
      </c>
      <c r="B46" t="s">
        <v>326</v>
      </c>
      <c r="C46" t="s">
        <v>327</v>
      </c>
      <c r="D46">
        <v>265336</v>
      </c>
      <c r="E46">
        <v>2726800.01</v>
      </c>
      <c r="F46" t="s">
        <v>328</v>
      </c>
      <c r="G46" t="s">
        <v>268</v>
      </c>
      <c r="H46" t="s">
        <v>1131</v>
      </c>
      <c r="I46" t="str">
        <f>MID(G46,5,3)</f>
        <v>新竹縣</v>
      </c>
      <c r="J46" t="str">
        <f>VLOOKUP(H46,AR$3:AS$22,2,FALSE)</f>
        <v>北部</v>
      </c>
      <c r="K46" t="s">
        <v>322</v>
      </c>
      <c r="L46" t="s">
        <v>62</v>
      </c>
      <c r="M46">
        <v>43</v>
      </c>
      <c r="N46">
        <v>41</v>
      </c>
      <c r="O46" s="1">
        <v>0.95350000000000001</v>
      </c>
      <c r="P46">
        <v>0</v>
      </c>
      <c r="Q46">
        <v>40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 t="s">
        <v>63</v>
      </c>
      <c r="AN46" s="2" t="s">
        <v>849</v>
      </c>
      <c r="AO46" s="2">
        <f xml:space="preserve"> SUMIF(K$3:K$339,AN46,M$3:M$339)</f>
        <v>827</v>
      </c>
      <c r="AP46" s="2">
        <f xml:space="preserve"> SUMIF(K$3:K$339,AN46,N$3:N$339)</f>
        <v>550</v>
      </c>
      <c r="AQ46" s="2">
        <f>COUNTIF(K$3:K$339,AN46)</f>
        <v>4</v>
      </c>
    </row>
    <row r="47" spans="1:43" x14ac:dyDescent="0.3">
      <c r="A47">
        <v>54668</v>
      </c>
      <c r="B47" t="s">
        <v>218</v>
      </c>
      <c r="C47" t="s">
        <v>219</v>
      </c>
      <c r="D47">
        <v>249929.67</v>
      </c>
      <c r="E47">
        <v>2721513.64</v>
      </c>
      <c r="F47" t="s">
        <v>220</v>
      </c>
      <c r="G47" t="s">
        <v>221</v>
      </c>
      <c r="H47" t="s">
        <v>1138</v>
      </c>
      <c r="I47" t="str">
        <f>MID(G47,5,3)</f>
        <v>苗栗縣</v>
      </c>
      <c r="J47" t="str">
        <f>VLOOKUP(H47,AR$3:AS$22,2,FALSE)</f>
        <v>中部</v>
      </c>
      <c r="K47" t="s">
        <v>222</v>
      </c>
      <c r="L47" t="s">
        <v>223</v>
      </c>
      <c r="M47">
        <v>130</v>
      </c>
      <c r="N47">
        <v>49</v>
      </c>
      <c r="O47" s="1">
        <v>0.37690000000000001</v>
      </c>
      <c r="P47">
        <v>1</v>
      </c>
      <c r="Q47">
        <v>33</v>
      </c>
      <c r="R47">
        <v>0</v>
      </c>
      <c r="S47">
        <v>0</v>
      </c>
      <c r="T47">
        <v>0</v>
      </c>
      <c r="U47">
        <v>0</v>
      </c>
      <c r="V47">
        <v>0</v>
      </c>
      <c r="W47">
        <v>15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 t="s">
        <v>63</v>
      </c>
      <c r="AN47" s="2" t="s">
        <v>861</v>
      </c>
      <c r="AO47" s="2">
        <f xml:space="preserve"> SUMIF(K$3:K$339,AN47,M$3:M$339)</f>
        <v>2831</v>
      </c>
      <c r="AP47" s="2">
        <f xml:space="preserve"> SUMIF(K$3:K$339,AN47,N$3:N$339)</f>
        <v>922</v>
      </c>
      <c r="AQ47" s="2">
        <f>COUNTIF(K$3:K$339,AN47)</f>
        <v>8</v>
      </c>
    </row>
    <row r="48" spans="1:43" x14ac:dyDescent="0.3">
      <c r="A48">
        <v>54669</v>
      </c>
      <c r="B48" t="s">
        <v>224</v>
      </c>
      <c r="C48" t="s">
        <v>225</v>
      </c>
      <c r="D48">
        <v>250858.76</v>
      </c>
      <c r="E48">
        <v>2724723.66</v>
      </c>
      <c r="F48" t="s">
        <v>226</v>
      </c>
      <c r="G48" t="s">
        <v>221</v>
      </c>
      <c r="H48" t="s">
        <v>1138</v>
      </c>
      <c r="I48" t="str">
        <f>MID(G48,5,3)</f>
        <v>苗栗縣</v>
      </c>
      <c r="J48" t="str">
        <f>VLOOKUP(H48,AR$3:AS$22,2,FALSE)</f>
        <v>中部</v>
      </c>
      <c r="K48" t="s">
        <v>222</v>
      </c>
      <c r="L48" t="s">
        <v>223</v>
      </c>
      <c r="M48">
        <v>45</v>
      </c>
      <c r="N48">
        <v>5</v>
      </c>
      <c r="O48" s="1">
        <v>0.1111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3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63</v>
      </c>
      <c r="AN48" s="2" t="s">
        <v>886</v>
      </c>
      <c r="AO48" s="2">
        <f xml:space="preserve"> SUMIF(K$3:K$339,AN48,M$3:M$339)</f>
        <v>541</v>
      </c>
      <c r="AP48" s="2">
        <f xml:space="preserve"> SUMIF(K$3:K$339,AN48,N$3:N$339)</f>
        <v>233</v>
      </c>
      <c r="AQ48" s="2">
        <f>COUNTIF(K$3:K$339,AN48)</f>
        <v>8</v>
      </c>
    </row>
    <row r="49" spans="1:43" x14ac:dyDescent="0.3">
      <c r="A49">
        <v>54670</v>
      </c>
      <c r="B49" t="s">
        <v>227</v>
      </c>
      <c r="C49" t="s">
        <v>228</v>
      </c>
      <c r="D49">
        <v>247273.08</v>
      </c>
      <c r="E49">
        <v>2725370.98</v>
      </c>
      <c r="F49" t="s">
        <v>229</v>
      </c>
      <c r="G49" t="s">
        <v>221</v>
      </c>
      <c r="H49" t="s">
        <v>1138</v>
      </c>
      <c r="I49" t="str">
        <f>MID(G49,5,3)</f>
        <v>苗栗縣</v>
      </c>
      <c r="J49" t="str">
        <f>VLOOKUP(H49,AR$3:AS$22,2,FALSE)</f>
        <v>中部</v>
      </c>
      <c r="K49" t="s">
        <v>222</v>
      </c>
      <c r="L49" t="s">
        <v>223</v>
      </c>
      <c r="M49">
        <v>61</v>
      </c>
      <c r="N49">
        <v>4</v>
      </c>
      <c r="O49" s="1">
        <v>6.5600000000000006E-2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 t="s">
        <v>63</v>
      </c>
      <c r="AN49" s="2" t="s">
        <v>910</v>
      </c>
      <c r="AO49" s="2">
        <f xml:space="preserve"> SUMIF(K$3:K$339,AN49,M$3:M$339)</f>
        <v>349</v>
      </c>
      <c r="AP49" s="2">
        <f xml:space="preserve"> SUMIF(K$3:K$339,AN49,N$3:N$339)</f>
        <v>137</v>
      </c>
      <c r="AQ49" s="2">
        <f>COUNTIF(K$3:K$339,AN49)</f>
        <v>6</v>
      </c>
    </row>
    <row r="50" spans="1:43" x14ac:dyDescent="0.3">
      <c r="A50">
        <v>54671</v>
      </c>
      <c r="B50" t="s">
        <v>230</v>
      </c>
      <c r="C50" t="s">
        <v>231</v>
      </c>
      <c r="D50">
        <v>254090.81</v>
      </c>
      <c r="E50">
        <v>2721539.14</v>
      </c>
      <c r="F50" t="s">
        <v>232</v>
      </c>
      <c r="G50" t="s">
        <v>221</v>
      </c>
      <c r="H50" t="s">
        <v>1138</v>
      </c>
      <c r="I50" t="str">
        <f>MID(G50,5,3)</f>
        <v>苗栗縣</v>
      </c>
      <c r="J50" t="str">
        <f>VLOOKUP(H50,AR$3:AS$22,2,FALSE)</f>
        <v>中部</v>
      </c>
      <c r="K50" t="s">
        <v>222</v>
      </c>
      <c r="L50" t="s">
        <v>223</v>
      </c>
      <c r="M50">
        <v>43</v>
      </c>
      <c r="N50">
        <v>38</v>
      </c>
      <c r="O50" s="1">
        <v>0.88370000000000004</v>
      </c>
      <c r="P50">
        <v>1</v>
      </c>
      <c r="Q50">
        <v>7</v>
      </c>
      <c r="R50">
        <v>0</v>
      </c>
      <c r="S50">
        <v>0</v>
      </c>
      <c r="T50">
        <v>0</v>
      </c>
      <c r="U50">
        <v>0</v>
      </c>
      <c r="V50">
        <v>0</v>
      </c>
      <c r="W50">
        <v>30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 t="s">
        <v>63</v>
      </c>
      <c r="AN50" s="2" t="s">
        <v>929</v>
      </c>
      <c r="AO50" s="2">
        <f xml:space="preserve"> SUMIF(K$3:K$339,AN50,M$3:M$339)</f>
        <v>397</v>
      </c>
      <c r="AP50" s="2">
        <f xml:space="preserve"> SUMIF(K$3:K$339,AN50,N$3:N$339)</f>
        <v>259</v>
      </c>
      <c r="AQ50" s="2">
        <f>COUNTIF(K$3:K$339,AN50)</f>
        <v>5</v>
      </c>
    </row>
    <row r="51" spans="1:43" x14ac:dyDescent="0.3">
      <c r="A51">
        <v>54672</v>
      </c>
      <c r="B51" t="s">
        <v>233</v>
      </c>
      <c r="C51" t="s">
        <v>234</v>
      </c>
      <c r="D51">
        <v>247043.64300000001</v>
      </c>
      <c r="E51">
        <v>2715139.4010000001</v>
      </c>
      <c r="F51" t="s">
        <v>235</v>
      </c>
      <c r="G51" t="s">
        <v>221</v>
      </c>
      <c r="H51" t="s">
        <v>1138</v>
      </c>
      <c r="I51" t="str">
        <f>MID(G51,5,3)</f>
        <v>苗栗縣</v>
      </c>
      <c r="J51" t="str">
        <f>VLOOKUP(H51,AR$3:AS$22,2,FALSE)</f>
        <v>中部</v>
      </c>
      <c r="K51" t="s">
        <v>222</v>
      </c>
      <c r="L51" t="s">
        <v>223</v>
      </c>
      <c r="M51">
        <v>32</v>
      </c>
      <c r="N51">
        <v>20</v>
      </c>
      <c r="O51" s="1">
        <v>0.625</v>
      </c>
      <c r="P51">
        <v>0</v>
      </c>
      <c r="Q51">
        <v>4</v>
      </c>
      <c r="R51">
        <v>2</v>
      </c>
      <c r="S51">
        <v>0</v>
      </c>
      <c r="T51">
        <v>0</v>
      </c>
      <c r="U51">
        <v>0</v>
      </c>
      <c r="V51">
        <v>0</v>
      </c>
      <c r="W51">
        <v>14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63</v>
      </c>
      <c r="AN51" s="2" t="s">
        <v>939</v>
      </c>
      <c r="AO51" s="2">
        <f xml:space="preserve"> SUMIF(K$3:K$339,AN51,M$3:M$339)</f>
        <v>411</v>
      </c>
      <c r="AP51" s="2">
        <f xml:space="preserve"> SUMIF(K$3:K$339,AN51,N$3:N$339)</f>
        <v>248</v>
      </c>
      <c r="AQ51" s="2">
        <f>COUNTIF(K$3:K$339,AN51)</f>
        <v>7</v>
      </c>
    </row>
    <row r="52" spans="1:43" x14ac:dyDescent="0.3">
      <c r="A52">
        <v>54698</v>
      </c>
      <c r="B52" t="s">
        <v>236</v>
      </c>
      <c r="C52" t="s">
        <v>237</v>
      </c>
      <c r="D52">
        <v>241952.6</v>
      </c>
      <c r="E52">
        <v>2714840.41</v>
      </c>
      <c r="F52" t="s">
        <v>238</v>
      </c>
      <c r="G52" t="s">
        <v>221</v>
      </c>
      <c r="H52" t="s">
        <v>1138</v>
      </c>
      <c r="I52" t="str">
        <f>MID(G52,5,3)</f>
        <v>苗栗縣</v>
      </c>
      <c r="J52" t="str">
        <f>VLOOKUP(H52,AR$3:AS$22,2,FALSE)</f>
        <v>中部</v>
      </c>
      <c r="K52" t="s">
        <v>239</v>
      </c>
      <c r="L52" t="s">
        <v>223</v>
      </c>
      <c r="M52">
        <v>43</v>
      </c>
      <c r="N52">
        <v>2</v>
      </c>
      <c r="O52" s="1">
        <v>4.65E-2</v>
      </c>
      <c r="P52">
        <v>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63</v>
      </c>
      <c r="AN52" s="2" t="s">
        <v>958</v>
      </c>
      <c r="AO52" s="2">
        <f xml:space="preserve"> SUMIF(K$3:K$339,AN52,M$3:M$339)</f>
        <v>106</v>
      </c>
      <c r="AP52" s="2">
        <f xml:space="preserve"> SUMIF(K$3:K$339,AN52,N$3:N$339)</f>
        <v>89</v>
      </c>
      <c r="AQ52" s="2">
        <f>COUNTIF(K$3:K$339,AN52)</f>
        <v>4</v>
      </c>
    </row>
    <row r="53" spans="1:43" x14ac:dyDescent="0.3">
      <c r="A53">
        <v>54700</v>
      </c>
      <c r="B53" t="s">
        <v>240</v>
      </c>
      <c r="C53" t="s">
        <v>241</v>
      </c>
      <c r="D53">
        <v>243567.45</v>
      </c>
      <c r="E53">
        <v>2718559.98</v>
      </c>
      <c r="F53" t="s">
        <v>242</v>
      </c>
      <c r="G53" t="s">
        <v>221</v>
      </c>
      <c r="H53" t="s">
        <v>1138</v>
      </c>
      <c r="I53" t="str">
        <f>MID(G53,5,3)</f>
        <v>苗栗縣</v>
      </c>
      <c r="J53" t="str">
        <f>VLOOKUP(H53,AR$3:AS$22,2,FALSE)</f>
        <v>中部</v>
      </c>
      <c r="K53" t="s">
        <v>239</v>
      </c>
      <c r="L53" t="s">
        <v>223</v>
      </c>
      <c r="M53">
        <v>16</v>
      </c>
      <c r="N53">
        <v>6</v>
      </c>
      <c r="O53" s="1">
        <v>0.375</v>
      </c>
      <c r="P53">
        <v>0</v>
      </c>
      <c r="Q53">
        <v>2</v>
      </c>
      <c r="R53">
        <v>0</v>
      </c>
      <c r="S53">
        <v>0</v>
      </c>
      <c r="T53">
        <v>0</v>
      </c>
      <c r="U53">
        <v>0</v>
      </c>
      <c r="V53">
        <v>0</v>
      </c>
      <c r="W53">
        <v>4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 t="s">
        <v>63</v>
      </c>
      <c r="AN53" s="2" t="s">
        <v>971</v>
      </c>
      <c r="AO53" s="2">
        <f xml:space="preserve"> SUMIF(K$3:K$339,AN53,M$3:M$339)</f>
        <v>952</v>
      </c>
      <c r="AP53" s="2">
        <f xml:space="preserve"> SUMIF(K$3:K$339,AN53,N$3:N$339)</f>
        <v>379</v>
      </c>
      <c r="AQ53" s="2">
        <f>COUNTIF(K$3:K$339,AN53)</f>
        <v>12</v>
      </c>
    </row>
    <row r="54" spans="1:43" x14ac:dyDescent="0.3">
      <c r="A54">
        <v>54707</v>
      </c>
      <c r="B54" t="s">
        <v>243</v>
      </c>
      <c r="C54" t="s">
        <v>244</v>
      </c>
      <c r="D54">
        <v>240796.37</v>
      </c>
      <c r="E54">
        <v>2701696.9</v>
      </c>
      <c r="F54" t="s">
        <v>245</v>
      </c>
      <c r="G54" t="s">
        <v>221</v>
      </c>
      <c r="H54" t="s">
        <v>1138</v>
      </c>
      <c r="I54" t="str">
        <f>MID(G54,5,3)</f>
        <v>苗栗縣</v>
      </c>
      <c r="J54" t="str">
        <f>VLOOKUP(H54,AR$3:AS$22,2,FALSE)</f>
        <v>中部</v>
      </c>
      <c r="K54" t="s">
        <v>246</v>
      </c>
      <c r="L54" t="s">
        <v>62</v>
      </c>
      <c r="M54">
        <v>6</v>
      </c>
      <c r="N54">
        <v>5</v>
      </c>
      <c r="O54" s="1">
        <v>0.83330000000000004</v>
      </c>
      <c r="P54">
        <v>0</v>
      </c>
      <c r="Q54">
        <v>4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 t="s">
        <v>63</v>
      </c>
      <c r="AN54" s="2" t="s">
        <v>1006</v>
      </c>
      <c r="AO54" s="2">
        <f xml:space="preserve"> SUMIF(K$3:K$339,AN54,M$3:M$339)</f>
        <v>351</v>
      </c>
      <c r="AP54" s="2">
        <f xml:space="preserve"> SUMIF(K$3:K$339,AN54,N$3:N$339)</f>
        <v>126</v>
      </c>
      <c r="AQ54" s="2">
        <f>COUNTIF(K$3:K$339,AN54)</f>
        <v>8</v>
      </c>
    </row>
    <row r="55" spans="1:43" x14ac:dyDescent="0.3">
      <c r="A55">
        <v>54708</v>
      </c>
      <c r="B55" t="s">
        <v>247</v>
      </c>
      <c r="C55" t="s">
        <v>248</v>
      </c>
      <c r="D55">
        <v>241954.51</v>
      </c>
      <c r="E55">
        <v>2698687.83</v>
      </c>
      <c r="F55" t="s">
        <v>249</v>
      </c>
      <c r="G55" t="s">
        <v>221</v>
      </c>
      <c r="H55" t="s">
        <v>1138</v>
      </c>
      <c r="I55" t="str">
        <f>MID(G55,5,3)</f>
        <v>苗栗縣</v>
      </c>
      <c r="J55" t="str">
        <f>VLOOKUP(H55,AR$3:AS$22,2,FALSE)</f>
        <v>中部</v>
      </c>
      <c r="K55" t="s">
        <v>246</v>
      </c>
      <c r="L55" t="s">
        <v>62</v>
      </c>
      <c r="M55">
        <v>30</v>
      </c>
      <c r="N55">
        <v>29</v>
      </c>
      <c r="O55" s="1">
        <v>0.9667</v>
      </c>
      <c r="P55">
        <v>0</v>
      </c>
      <c r="Q55">
        <v>27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 t="s">
        <v>63</v>
      </c>
      <c r="AN55" s="2" t="s">
        <v>1031</v>
      </c>
      <c r="AO55" s="2">
        <f xml:space="preserve"> SUMIF(K$3:K$339,AN55,M$3:M$339)</f>
        <v>719</v>
      </c>
      <c r="AP55" s="2">
        <f xml:space="preserve"> SUMIF(K$3:K$339,AN55,N$3:N$339)</f>
        <v>682</v>
      </c>
      <c r="AQ55" s="2">
        <f>COUNTIF(K$3:K$339,AN55)</f>
        <v>12</v>
      </c>
    </row>
    <row r="56" spans="1:43" x14ac:dyDescent="0.3">
      <c r="A56">
        <v>54709</v>
      </c>
      <c r="B56" t="s">
        <v>250</v>
      </c>
      <c r="C56" t="s">
        <v>251</v>
      </c>
      <c r="D56">
        <v>242549.73</v>
      </c>
      <c r="E56">
        <v>2703750.97</v>
      </c>
      <c r="F56" t="s">
        <v>252</v>
      </c>
      <c r="G56" t="s">
        <v>221</v>
      </c>
      <c r="H56" t="s">
        <v>1138</v>
      </c>
      <c r="I56" t="str">
        <f>MID(G56,5,3)</f>
        <v>苗栗縣</v>
      </c>
      <c r="J56" t="str">
        <f>VLOOKUP(H56,AR$3:AS$22,2,FALSE)</f>
        <v>中部</v>
      </c>
      <c r="K56" t="s">
        <v>246</v>
      </c>
      <c r="L56" t="s">
        <v>62</v>
      </c>
      <c r="M56">
        <v>11</v>
      </c>
      <c r="N56">
        <v>10</v>
      </c>
      <c r="O56" s="1">
        <v>0.90910000000000002</v>
      </c>
      <c r="P56">
        <v>0</v>
      </c>
      <c r="Q56">
        <v>10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 t="s">
        <v>63</v>
      </c>
      <c r="AN56" s="2" t="s">
        <v>1065</v>
      </c>
      <c r="AO56" s="2">
        <f xml:space="preserve"> SUMIF(K$3:K$339,AN56,M$3:M$339)</f>
        <v>274</v>
      </c>
      <c r="AP56" s="2">
        <f xml:space="preserve"> SUMIF(K$3:K$339,AN56,N$3:N$339)</f>
        <v>271</v>
      </c>
      <c r="AQ56" s="2">
        <f>COUNTIF(K$3:K$339,AN56)</f>
        <v>6</v>
      </c>
    </row>
    <row r="57" spans="1:43" x14ac:dyDescent="0.3">
      <c r="A57">
        <v>54711</v>
      </c>
      <c r="B57" t="s">
        <v>253</v>
      </c>
      <c r="C57" t="s">
        <v>254</v>
      </c>
      <c r="D57">
        <v>242111.35999999999</v>
      </c>
      <c r="E57">
        <v>2705993.59</v>
      </c>
      <c r="F57" t="s">
        <v>255</v>
      </c>
      <c r="G57" t="s">
        <v>221</v>
      </c>
      <c r="H57" t="s">
        <v>1138</v>
      </c>
      <c r="I57" t="str">
        <f>MID(G57,5,3)</f>
        <v>苗栗縣</v>
      </c>
      <c r="J57" t="str">
        <f>VLOOKUP(H57,AR$3:AS$22,2,FALSE)</f>
        <v>中部</v>
      </c>
      <c r="K57" t="s">
        <v>246</v>
      </c>
      <c r="L57" t="s">
        <v>62</v>
      </c>
      <c r="M57">
        <v>50</v>
      </c>
      <c r="N57">
        <v>47</v>
      </c>
      <c r="O57" s="1">
        <v>0.94</v>
      </c>
      <c r="P57">
        <v>0</v>
      </c>
      <c r="Q57">
        <v>47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 t="s">
        <v>63</v>
      </c>
      <c r="AN57" s="2" t="s">
        <v>1083</v>
      </c>
      <c r="AO57" s="2">
        <f xml:space="preserve"> SUMIF(K$3:K$339,AN57,M$3:M$339)</f>
        <v>318</v>
      </c>
      <c r="AP57" s="2">
        <f xml:space="preserve"> SUMIF(K$3:K$339,AN57,N$3:N$339)</f>
        <v>313</v>
      </c>
      <c r="AQ57" s="2">
        <f>COUNTIF(K$3:K$339,AN57)</f>
        <v>8</v>
      </c>
    </row>
    <row r="58" spans="1:43" x14ac:dyDescent="0.3">
      <c r="A58">
        <v>54712</v>
      </c>
      <c r="B58" t="s">
        <v>256</v>
      </c>
      <c r="C58" t="s">
        <v>257</v>
      </c>
      <c r="D58">
        <v>244626.76</v>
      </c>
      <c r="E58">
        <v>2694892.89</v>
      </c>
      <c r="F58" t="s">
        <v>258</v>
      </c>
      <c r="G58" t="s">
        <v>221</v>
      </c>
      <c r="H58" t="s">
        <v>1138</v>
      </c>
      <c r="I58" t="str">
        <f>MID(G58,5,3)</f>
        <v>苗栗縣</v>
      </c>
      <c r="J58" t="str">
        <f>VLOOKUP(H58,AR$3:AS$22,2,FALSE)</f>
        <v>中部</v>
      </c>
      <c r="K58" t="s">
        <v>246</v>
      </c>
      <c r="L58" t="s">
        <v>62</v>
      </c>
      <c r="M58">
        <v>40</v>
      </c>
      <c r="N58">
        <v>40</v>
      </c>
      <c r="O58" s="1">
        <v>1</v>
      </c>
      <c r="P58">
        <v>0</v>
      </c>
      <c r="Q58">
        <v>40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 t="s">
        <v>63</v>
      </c>
    </row>
    <row r="59" spans="1:43" x14ac:dyDescent="0.3">
      <c r="A59">
        <v>54714</v>
      </c>
      <c r="B59" t="s">
        <v>259</v>
      </c>
      <c r="C59" t="s">
        <v>260</v>
      </c>
      <c r="D59">
        <v>247073.27</v>
      </c>
      <c r="E59">
        <v>2698009.48</v>
      </c>
      <c r="F59" t="s">
        <v>261</v>
      </c>
      <c r="G59" t="s">
        <v>221</v>
      </c>
      <c r="H59" t="s">
        <v>1138</v>
      </c>
      <c r="I59" t="str">
        <f>MID(G59,5,3)</f>
        <v>苗栗縣</v>
      </c>
      <c r="J59" t="str">
        <f>VLOOKUP(H59,AR$3:AS$22,2,FALSE)</f>
        <v>中部</v>
      </c>
      <c r="K59" t="s">
        <v>246</v>
      </c>
      <c r="L59" t="s">
        <v>62</v>
      </c>
      <c r="M59">
        <v>51</v>
      </c>
      <c r="N59">
        <v>51</v>
      </c>
      <c r="O59" s="1">
        <v>1</v>
      </c>
      <c r="P59">
        <v>0</v>
      </c>
      <c r="Q59">
        <v>51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 t="s">
        <v>63</v>
      </c>
    </row>
    <row r="60" spans="1:43" x14ac:dyDescent="0.3">
      <c r="A60">
        <v>54725</v>
      </c>
      <c r="B60" t="s">
        <v>262</v>
      </c>
      <c r="C60" t="s">
        <v>263</v>
      </c>
      <c r="D60">
        <v>242938.77</v>
      </c>
      <c r="E60">
        <v>2693553.38</v>
      </c>
      <c r="F60" t="s">
        <v>264</v>
      </c>
      <c r="G60" t="s">
        <v>221</v>
      </c>
      <c r="H60" t="s">
        <v>1138</v>
      </c>
      <c r="I60" t="str">
        <f>MID(G60,5,3)</f>
        <v>苗栗縣</v>
      </c>
      <c r="J60" t="str">
        <f>VLOOKUP(H60,AR$3:AS$22,2,FALSE)</f>
        <v>中部</v>
      </c>
      <c r="K60" t="s">
        <v>246</v>
      </c>
      <c r="L60" t="s">
        <v>62</v>
      </c>
      <c r="M60">
        <v>27</v>
      </c>
      <c r="N60">
        <v>27</v>
      </c>
      <c r="O60" s="1">
        <v>1</v>
      </c>
      <c r="P60">
        <v>0</v>
      </c>
      <c r="Q60">
        <v>27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63</v>
      </c>
    </row>
    <row r="61" spans="1:43" x14ac:dyDescent="0.3">
      <c r="A61">
        <v>64729</v>
      </c>
      <c r="B61" t="s">
        <v>90</v>
      </c>
      <c r="C61" t="s">
        <v>91</v>
      </c>
      <c r="D61">
        <v>239387.36600000001</v>
      </c>
      <c r="E61">
        <v>2673963.5950000002</v>
      </c>
      <c r="F61" t="s">
        <v>92</v>
      </c>
      <c r="G61" t="s">
        <v>93</v>
      </c>
      <c r="H61" t="s">
        <v>1136</v>
      </c>
      <c r="I61" t="str">
        <f>MID(G61,5,3)</f>
        <v>臺中市</v>
      </c>
      <c r="J61" t="str">
        <f>VLOOKUP(H61,AR$3:AS$22,2,FALSE)</f>
        <v>中部</v>
      </c>
      <c r="K61" t="s">
        <v>94</v>
      </c>
      <c r="L61" t="s">
        <v>62</v>
      </c>
      <c r="M61">
        <v>45</v>
      </c>
      <c r="N61">
        <v>20</v>
      </c>
      <c r="O61" s="1">
        <v>0.44440000000000002</v>
      </c>
      <c r="P61">
        <v>2</v>
      </c>
      <c r="Q61">
        <v>18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 t="s">
        <v>63</v>
      </c>
    </row>
    <row r="62" spans="1:43" x14ac:dyDescent="0.3">
      <c r="A62">
        <v>64731</v>
      </c>
      <c r="B62" t="s">
        <v>95</v>
      </c>
      <c r="C62" t="s">
        <v>96</v>
      </c>
      <c r="D62">
        <v>242919.22700000001</v>
      </c>
      <c r="E62">
        <v>2675346.7680000002</v>
      </c>
      <c r="F62" t="s">
        <v>97</v>
      </c>
      <c r="G62" t="s">
        <v>93</v>
      </c>
      <c r="H62" t="s">
        <v>1136</v>
      </c>
      <c r="I62" t="str">
        <f>MID(G62,5,3)</f>
        <v>臺中市</v>
      </c>
      <c r="J62" t="str">
        <f>VLOOKUP(H62,AR$3:AS$22,2,FALSE)</f>
        <v>中部</v>
      </c>
      <c r="K62" t="s">
        <v>94</v>
      </c>
      <c r="L62" t="s">
        <v>62</v>
      </c>
      <c r="M62">
        <v>15</v>
      </c>
      <c r="N62">
        <v>5</v>
      </c>
      <c r="O62" s="1">
        <v>0.33329999999999999</v>
      </c>
      <c r="P62">
        <v>0</v>
      </c>
      <c r="Q62">
        <v>5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 t="s">
        <v>63</v>
      </c>
    </row>
    <row r="63" spans="1:43" x14ac:dyDescent="0.3">
      <c r="A63">
        <v>64732</v>
      </c>
      <c r="B63" t="s">
        <v>98</v>
      </c>
      <c r="C63" t="s">
        <v>99</v>
      </c>
      <c r="D63">
        <v>241960.38800000001</v>
      </c>
      <c r="E63">
        <v>2691340.5929999999</v>
      </c>
      <c r="F63" t="s">
        <v>100</v>
      </c>
      <c r="G63" t="s">
        <v>93</v>
      </c>
      <c r="H63" t="s">
        <v>1136</v>
      </c>
      <c r="I63" t="str">
        <f>MID(G63,5,3)</f>
        <v>臺中市</v>
      </c>
      <c r="J63" t="str">
        <f>VLOOKUP(H63,AR$3:AS$22,2,FALSE)</f>
        <v>中部</v>
      </c>
      <c r="K63" t="s">
        <v>94</v>
      </c>
      <c r="L63" t="s">
        <v>62</v>
      </c>
      <c r="M63">
        <v>57</v>
      </c>
      <c r="N63">
        <v>52</v>
      </c>
      <c r="O63" s="1">
        <v>0.9123</v>
      </c>
      <c r="P63">
        <v>2</v>
      </c>
      <c r="Q63">
        <v>45</v>
      </c>
      <c r="R63">
        <v>1</v>
      </c>
      <c r="S63">
        <v>1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 t="s">
        <v>63</v>
      </c>
    </row>
    <row r="64" spans="1:43" x14ac:dyDescent="0.3">
      <c r="A64">
        <v>64733</v>
      </c>
      <c r="B64" t="s">
        <v>101</v>
      </c>
      <c r="C64" t="s">
        <v>102</v>
      </c>
      <c r="D64">
        <v>237809</v>
      </c>
      <c r="E64">
        <v>2681230.0099999998</v>
      </c>
      <c r="F64" t="s">
        <v>103</v>
      </c>
      <c r="G64" t="s">
        <v>93</v>
      </c>
      <c r="H64" t="s">
        <v>1136</v>
      </c>
      <c r="I64" t="str">
        <f>MID(G64,5,3)</f>
        <v>臺中市</v>
      </c>
      <c r="J64" t="str">
        <f>VLOOKUP(H64,AR$3:AS$22,2,FALSE)</f>
        <v>中部</v>
      </c>
      <c r="K64" t="s">
        <v>94</v>
      </c>
      <c r="L64" t="s">
        <v>62</v>
      </c>
      <c r="M64">
        <v>31</v>
      </c>
      <c r="N64">
        <v>2</v>
      </c>
      <c r="O64" s="1">
        <v>6.4500000000000002E-2</v>
      </c>
      <c r="P64">
        <v>0</v>
      </c>
      <c r="Q64">
        <v>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 t="s">
        <v>63</v>
      </c>
    </row>
    <row r="65" spans="1:33" x14ac:dyDescent="0.3">
      <c r="A65">
        <v>64734</v>
      </c>
      <c r="B65" t="s">
        <v>104</v>
      </c>
      <c r="C65" t="s">
        <v>105</v>
      </c>
      <c r="D65">
        <v>279794.99400000001</v>
      </c>
      <c r="E65">
        <v>2690192.0639999998</v>
      </c>
      <c r="F65" t="s">
        <v>106</v>
      </c>
      <c r="G65" t="s">
        <v>93</v>
      </c>
      <c r="H65" t="s">
        <v>1136</v>
      </c>
      <c r="I65" t="str">
        <f>MID(G65,5,3)</f>
        <v>臺中市</v>
      </c>
      <c r="J65" t="str">
        <f>VLOOKUP(H65,AR$3:AS$22,2,FALSE)</f>
        <v>中部</v>
      </c>
      <c r="K65" t="s">
        <v>94</v>
      </c>
      <c r="L65" t="s">
        <v>62</v>
      </c>
      <c r="M65">
        <v>39</v>
      </c>
      <c r="N65">
        <v>27</v>
      </c>
      <c r="O65" s="1">
        <v>0.69230000000000003</v>
      </c>
      <c r="P65">
        <v>0</v>
      </c>
      <c r="Q65">
        <v>26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 t="s">
        <v>63</v>
      </c>
    </row>
    <row r="66" spans="1:33" x14ac:dyDescent="0.3">
      <c r="A66">
        <v>64735</v>
      </c>
      <c r="B66" t="s">
        <v>107</v>
      </c>
      <c r="C66" t="s">
        <v>108</v>
      </c>
      <c r="D66">
        <v>247905.23199999999</v>
      </c>
      <c r="E66">
        <v>2674631.5460000001</v>
      </c>
      <c r="F66" t="s">
        <v>109</v>
      </c>
      <c r="G66" t="s">
        <v>93</v>
      </c>
      <c r="H66" t="s">
        <v>1136</v>
      </c>
      <c r="I66" t="str">
        <f>MID(G66,5,3)</f>
        <v>臺中市</v>
      </c>
      <c r="J66" t="str">
        <f>VLOOKUP(H66,AR$3:AS$22,2,FALSE)</f>
        <v>中部</v>
      </c>
      <c r="K66" t="s">
        <v>94</v>
      </c>
      <c r="L66" t="s">
        <v>62</v>
      </c>
      <c r="M66">
        <v>43</v>
      </c>
      <c r="N66">
        <v>28</v>
      </c>
      <c r="O66" s="1">
        <v>0.6512</v>
      </c>
      <c r="P66">
        <v>0</v>
      </c>
      <c r="Q66">
        <v>21</v>
      </c>
      <c r="R66">
        <v>0</v>
      </c>
      <c r="S66">
        <v>2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4</v>
      </c>
      <c r="AD66">
        <v>0</v>
      </c>
      <c r="AE66">
        <v>0</v>
      </c>
      <c r="AF66">
        <v>0</v>
      </c>
      <c r="AG66" t="s">
        <v>63</v>
      </c>
    </row>
    <row r="67" spans="1:33" x14ac:dyDescent="0.3">
      <c r="A67">
        <v>64736</v>
      </c>
      <c r="B67" t="s">
        <v>110</v>
      </c>
      <c r="C67" t="s">
        <v>111</v>
      </c>
      <c r="D67">
        <v>240757.54399999999</v>
      </c>
      <c r="E67">
        <v>2687297.1120000002</v>
      </c>
      <c r="F67" t="s">
        <v>112</v>
      </c>
      <c r="G67" t="s">
        <v>93</v>
      </c>
      <c r="H67" t="s">
        <v>1136</v>
      </c>
      <c r="I67" t="str">
        <f>MID(G67,5,3)</f>
        <v>臺中市</v>
      </c>
      <c r="J67" t="str">
        <f>VLOOKUP(H67,AR$3:AS$22,2,FALSE)</f>
        <v>中部</v>
      </c>
      <c r="K67" t="s">
        <v>94</v>
      </c>
      <c r="L67" t="s">
        <v>62</v>
      </c>
      <c r="M67">
        <v>28</v>
      </c>
      <c r="N67">
        <v>22</v>
      </c>
      <c r="O67" s="1">
        <v>0.78569999999999995</v>
      </c>
      <c r="P67">
        <v>0</v>
      </c>
      <c r="Q67">
        <v>17</v>
      </c>
      <c r="R67">
        <v>2</v>
      </c>
      <c r="S67">
        <v>1</v>
      </c>
      <c r="T67">
        <v>0</v>
      </c>
      <c r="U67">
        <v>0</v>
      </c>
      <c r="V67">
        <v>1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63</v>
      </c>
    </row>
    <row r="68" spans="1:33" x14ac:dyDescent="0.3">
      <c r="A68">
        <v>64737</v>
      </c>
      <c r="B68" t="s">
        <v>113</v>
      </c>
      <c r="C68" t="s">
        <v>114</v>
      </c>
      <c r="D68">
        <v>276368.02</v>
      </c>
      <c r="E68">
        <v>2683391.2799999998</v>
      </c>
      <c r="F68" t="s">
        <v>115</v>
      </c>
      <c r="G68" t="s">
        <v>93</v>
      </c>
      <c r="H68" t="s">
        <v>1136</v>
      </c>
      <c r="I68" t="str">
        <f>MID(G68,5,3)</f>
        <v>臺中市</v>
      </c>
      <c r="J68" t="str">
        <f>VLOOKUP(H68,AR$3:AS$22,2,FALSE)</f>
        <v>中部</v>
      </c>
      <c r="K68" t="s">
        <v>94</v>
      </c>
      <c r="L68" t="s">
        <v>62</v>
      </c>
      <c r="M68">
        <v>97</v>
      </c>
      <c r="N68">
        <v>33</v>
      </c>
      <c r="O68" s="1">
        <v>0.3402</v>
      </c>
      <c r="P68">
        <v>13</v>
      </c>
      <c r="Q68">
        <v>10</v>
      </c>
      <c r="R68">
        <v>2</v>
      </c>
      <c r="S68">
        <v>6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 t="s">
        <v>63</v>
      </c>
    </row>
    <row r="69" spans="1:33" x14ac:dyDescent="0.3">
      <c r="A69">
        <v>84687</v>
      </c>
      <c r="B69" t="s">
        <v>428</v>
      </c>
      <c r="C69" t="s">
        <v>429</v>
      </c>
      <c r="D69">
        <v>243616.91</v>
      </c>
      <c r="E69">
        <v>2643833.81</v>
      </c>
      <c r="F69" t="s">
        <v>430</v>
      </c>
      <c r="G69" t="s">
        <v>431</v>
      </c>
      <c r="H69" t="s">
        <v>1141</v>
      </c>
      <c r="I69" t="str">
        <f>MID(G69,5,3)</f>
        <v>南投縣</v>
      </c>
      <c r="J69" t="str">
        <f>VLOOKUP(H69,AR$3:AS$22,2,FALSE)</f>
        <v>中部</v>
      </c>
      <c r="K69" t="s">
        <v>432</v>
      </c>
      <c r="L69" t="s">
        <v>223</v>
      </c>
      <c r="M69">
        <v>175</v>
      </c>
      <c r="N69">
        <v>7</v>
      </c>
      <c r="O69" s="1">
        <v>0.04</v>
      </c>
      <c r="P69">
        <v>0</v>
      </c>
      <c r="Q69">
        <v>1</v>
      </c>
      <c r="R69">
        <v>0</v>
      </c>
      <c r="S69">
        <v>6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63</v>
      </c>
    </row>
    <row r="70" spans="1:33" x14ac:dyDescent="0.3">
      <c r="A70">
        <v>84688</v>
      </c>
      <c r="B70" t="s">
        <v>433</v>
      </c>
      <c r="C70" t="s">
        <v>434</v>
      </c>
      <c r="D70">
        <v>240084.66</v>
      </c>
      <c r="E70">
        <v>2637009.96</v>
      </c>
      <c r="F70" t="s">
        <v>435</v>
      </c>
      <c r="G70" t="s">
        <v>431</v>
      </c>
      <c r="H70" t="s">
        <v>1141</v>
      </c>
      <c r="I70" t="str">
        <f>MID(G70,5,3)</f>
        <v>南投縣</v>
      </c>
      <c r="J70" t="str">
        <f>VLOOKUP(H70,AR$3:AS$22,2,FALSE)</f>
        <v>中部</v>
      </c>
      <c r="K70" t="s">
        <v>432</v>
      </c>
      <c r="L70" t="s">
        <v>223</v>
      </c>
      <c r="M70">
        <v>26</v>
      </c>
      <c r="N70">
        <v>1</v>
      </c>
      <c r="O70" s="1">
        <v>3.85E-2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63</v>
      </c>
    </row>
    <row r="71" spans="1:33" x14ac:dyDescent="0.3">
      <c r="A71">
        <v>84689</v>
      </c>
      <c r="B71" t="s">
        <v>282</v>
      </c>
      <c r="C71" t="s">
        <v>436</v>
      </c>
      <c r="D71">
        <v>246608.74</v>
      </c>
      <c r="E71">
        <v>2642893.06</v>
      </c>
      <c r="F71" t="s">
        <v>437</v>
      </c>
      <c r="G71" t="s">
        <v>431</v>
      </c>
      <c r="H71" t="s">
        <v>1141</v>
      </c>
      <c r="I71" t="str">
        <f>MID(G71,5,3)</f>
        <v>南投縣</v>
      </c>
      <c r="J71" t="str">
        <f>VLOOKUP(H71,AR$3:AS$22,2,FALSE)</f>
        <v>中部</v>
      </c>
      <c r="K71" t="s">
        <v>432</v>
      </c>
      <c r="L71" t="s">
        <v>223</v>
      </c>
      <c r="M71">
        <v>42</v>
      </c>
      <c r="N71">
        <v>5</v>
      </c>
      <c r="O71" s="1">
        <v>0.11899999999999999</v>
      </c>
      <c r="P71">
        <v>1</v>
      </c>
      <c r="Q71">
        <v>0</v>
      </c>
      <c r="R71">
        <v>0</v>
      </c>
      <c r="S71">
        <v>2</v>
      </c>
      <c r="T71">
        <v>0</v>
      </c>
      <c r="U71">
        <v>0</v>
      </c>
      <c r="V71">
        <v>2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63</v>
      </c>
    </row>
    <row r="72" spans="1:33" x14ac:dyDescent="0.3">
      <c r="A72">
        <v>84690</v>
      </c>
      <c r="B72" t="s">
        <v>438</v>
      </c>
      <c r="C72" t="s">
        <v>439</v>
      </c>
      <c r="D72">
        <v>238711.75</v>
      </c>
      <c r="E72">
        <v>2642944.7000000002</v>
      </c>
      <c r="F72" t="s">
        <v>440</v>
      </c>
      <c r="G72" t="s">
        <v>431</v>
      </c>
      <c r="H72" t="s">
        <v>1141</v>
      </c>
      <c r="I72" t="str">
        <f>MID(G72,5,3)</f>
        <v>南投縣</v>
      </c>
      <c r="J72" t="str">
        <f>VLOOKUP(H72,AR$3:AS$22,2,FALSE)</f>
        <v>中部</v>
      </c>
      <c r="K72" t="s">
        <v>432</v>
      </c>
      <c r="L72" t="s">
        <v>223</v>
      </c>
      <c r="M72">
        <v>30</v>
      </c>
      <c r="N72">
        <v>1</v>
      </c>
      <c r="O72" s="1">
        <v>3.3300000000000003E-2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 t="s">
        <v>63</v>
      </c>
    </row>
    <row r="73" spans="1:33" x14ac:dyDescent="0.3">
      <c r="A73">
        <v>84693</v>
      </c>
      <c r="B73" t="s">
        <v>441</v>
      </c>
      <c r="C73" t="s">
        <v>442</v>
      </c>
      <c r="D73">
        <v>242287.46</v>
      </c>
      <c r="E73">
        <v>2644414.63</v>
      </c>
      <c r="F73" t="s">
        <v>443</v>
      </c>
      <c r="G73" t="s">
        <v>431</v>
      </c>
      <c r="H73" t="s">
        <v>1141</v>
      </c>
      <c r="I73" t="str">
        <f>MID(G73,5,3)</f>
        <v>南投縣</v>
      </c>
      <c r="J73" t="str">
        <f>VLOOKUP(H73,AR$3:AS$22,2,FALSE)</f>
        <v>中部</v>
      </c>
      <c r="K73" t="s">
        <v>432</v>
      </c>
      <c r="L73" t="s">
        <v>223</v>
      </c>
      <c r="M73">
        <v>110</v>
      </c>
      <c r="N73">
        <v>7</v>
      </c>
      <c r="O73" s="1">
        <v>6.3600000000000004E-2</v>
      </c>
      <c r="P73">
        <v>0</v>
      </c>
      <c r="Q73">
        <v>0</v>
      </c>
      <c r="R73">
        <v>2</v>
      </c>
      <c r="S73">
        <v>5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 t="s">
        <v>63</v>
      </c>
    </row>
    <row r="74" spans="1:33" x14ac:dyDescent="0.3">
      <c r="A74">
        <v>84694</v>
      </c>
      <c r="B74" t="s">
        <v>444</v>
      </c>
      <c r="C74" t="s">
        <v>445</v>
      </c>
      <c r="D74">
        <v>243426.93</v>
      </c>
      <c r="E74">
        <v>2638250.41</v>
      </c>
      <c r="F74" t="s">
        <v>446</v>
      </c>
      <c r="G74" t="s">
        <v>431</v>
      </c>
      <c r="H74" t="s">
        <v>1141</v>
      </c>
      <c r="I74" t="str">
        <f>MID(G74,5,3)</f>
        <v>南投縣</v>
      </c>
      <c r="J74" t="str">
        <f>VLOOKUP(H74,AR$3:AS$22,2,FALSE)</f>
        <v>中部</v>
      </c>
      <c r="K74" t="s">
        <v>432</v>
      </c>
      <c r="L74" t="s">
        <v>223</v>
      </c>
      <c r="M74">
        <v>29</v>
      </c>
      <c r="N74">
        <v>10</v>
      </c>
      <c r="O74" s="1">
        <v>0.3448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9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63</v>
      </c>
    </row>
    <row r="75" spans="1:33" x14ac:dyDescent="0.3">
      <c r="A75">
        <v>84695</v>
      </c>
      <c r="B75" t="s">
        <v>447</v>
      </c>
      <c r="C75" t="s">
        <v>448</v>
      </c>
      <c r="D75">
        <v>246565.18</v>
      </c>
      <c r="E75">
        <v>2646076.77</v>
      </c>
      <c r="F75" t="s">
        <v>449</v>
      </c>
      <c r="G75" t="s">
        <v>431</v>
      </c>
      <c r="H75" t="s">
        <v>1141</v>
      </c>
      <c r="I75" t="str">
        <f>MID(G75,5,3)</f>
        <v>南投縣</v>
      </c>
      <c r="J75" t="str">
        <f>VLOOKUP(H75,AR$3:AS$22,2,FALSE)</f>
        <v>中部</v>
      </c>
      <c r="K75" t="s">
        <v>432</v>
      </c>
      <c r="L75" t="s">
        <v>223</v>
      </c>
      <c r="M75">
        <v>32</v>
      </c>
      <c r="N75">
        <v>2</v>
      </c>
      <c r="O75" s="1">
        <v>6.25E-2</v>
      </c>
      <c r="P75">
        <v>0</v>
      </c>
      <c r="Q75">
        <v>0</v>
      </c>
      <c r="R75">
        <v>0</v>
      </c>
      <c r="S75">
        <v>2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 t="s">
        <v>63</v>
      </c>
    </row>
    <row r="76" spans="1:33" x14ac:dyDescent="0.3">
      <c r="A76">
        <v>84716</v>
      </c>
      <c r="B76" t="s">
        <v>450</v>
      </c>
      <c r="C76" t="s">
        <v>451</v>
      </c>
      <c r="D76">
        <v>235186.61</v>
      </c>
      <c r="E76">
        <v>2621578.2799999998</v>
      </c>
      <c r="F76" t="s">
        <v>452</v>
      </c>
      <c r="G76" t="s">
        <v>431</v>
      </c>
      <c r="H76" t="s">
        <v>1141</v>
      </c>
      <c r="I76" t="str">
        <f>MID(G76,5,3)</f>
        <v>南投縣</v>
      </c>
      <c r="J76" t="str">
        <f>VLOOKUP(H76,AR$3:AS$22,2,FALSE)</f>
        <v>中部</v>
      </c>
      <c r="K76" t="s">
        <v>453</v>
      </c>
      <c r="L76" t="s">
        <v>62</v>
      </c>
      <c r="M76">
        <v>46</v>
      </c>
      <c r="N76">
        <v>37</v>
      </c>
      <c r="O76" s="1">
        <v>0.80430000000000001</v>
      </c>
      <c r="P76">
        <v>2</v>
      </c>
      <c r="Q76">
        <v>0</v>
      </c>
      <c r="R76">
        <v>2</v>
      </c>
      <c r="S76">
        <v>32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 t="s">
        <v>63</v>
      </c>
    </row>
    <row r="77" spans="1:33" x14ac:dyDescent="0.3">
      <c r="A77">
        <v>84717</v>
      </c>
      <c r="B77" t="s">
        <v>454</v>
      </c>
      <c r="C77" t="s">
        <v>455</v>
      </c>
      <c r="D77">
        <v>236745.06</v>
      </c>
      <c r="E77">
        <v>2613869.6800000002</v>
      </c>
      <c r="F77" t="s">
        <v>456</v>
      </c>
      <c r="G77" t="s">
        <v>431</v>
      </c>
      <c r="H77" t="s">
        <v>1141</v>
      </c>
      <c r="I77" t="str">
        <f>MID(G77,5,3)</f>
        <v>南投縣</v>
      </c>
      <c r="J77" t="str">
        <f>VLOOKUP(H77,AR$3:AS$22,2,FALSE)</f>
        <v>中部</v>
      </c>
      <c r="K77" t="s">
        <v>453</v>
      </c>
      <c r="L77" t="s">
        <v>62</v>
      </c>
      <c r="M77">
        <v>91</v>
      </c>
      <c r="N77">
        <v>88</v>
      </c>
      <c r="O77" s="1">
        <v>0.96699999999999997</v>
      </c>
      <c r="P77">
        <v>3</v>
      </c>
      <c r="Q77">
        <v>1</v>
      </c>
      <c r="R77">
        <v>0</v>
      </c>
      <c r="S77">
        <v>83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0</v>
      </c>
      <c r="AE77">
        <v>0</v>
      </c>
      <c r="AF77">
        <v>0</v>
      </c>
      <c r="AG77" t="s">
        <v>63</v>
      </c>
    </row>
    <row r="78" spans="1:33" x14ac:dyDescent="0.3">
      <c r="A78">
        <v>84718</v>
      </c>
      <c r="B78" t="s">
        <v>457</v>
      </c>
      <c r="C78" t="s">
        <v>458</v>
      </c>
      <c r="D78">
        <v>238547.96</v>
      </c>
      <c r="E78">
        <v>2610048.64</v>
      </c>
      <c r="F78" t="s">
        <v>459</v>
      </c>
      <c r="G78" t="s">
        <v>431</v>
      </c>
      <c r="H78" t="s">
        <v>1141</v>
      </c>
      <c r="I78" t="str">
        <f>MID(G78,5,3)</f>
        <v>南投縣</v>
      </c>
      <c r="J78" t="str">
        <f>VLOOKUP(H78,AR$3:AS$22,2,FALSE)</f>
        <v>中部</v>
      </c>
      <c r="K78" t="s">
        <v>453</v>
      </c>
      <c r="L78" t="s">
        <v>62</v>
      </c>
      <c r="M78">
        <v>123</v>
      </c>
      <c r="N78">
        <v>73</v>
      </c>
      <c r="O78" s="1">
        <v>0.59350000000000003</v>
      </c>
      <c r="P78">
        <v>0</v>
      </c>
      <c r="Q78">
        <v>0</v>
      </c>
      <c r="R78">
        <v>1</v>
      </c>
      <c r="S78">
        <v>69</v>
      </c>
      <c r="T78">
        <v>0</v>
      </c>
      <c r="U78">
        <v>3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 t="s">
        <v>63</v>
      </c>
    </row>
    <row r="79" spans="1:33" x14ac:dyDescent="0.3">
      <c r="A79">
        <v>84719</v>
      </c>
      <c r="B79" t="s">
        <v>460</v>
      </c>
      <c r="C79" t="s">
        <v>461</v>
      </c>
      <c r="D79">
        <v>234562.47</v>
      </c>
      <c r="E79">
        <v>2621128.1</v>
      </c>
      <c r="F79" t="s">
        <v>462</v>
      </c>
      <c r="G79" t="s">
        <v>431</v>
      </c>
      <c r="H79" t="s">
        <v>1141</v>
      </c>
      <c r="I79" t="str">
        <f>MID(G79,5,3)</f>
        <v>南投縣</v>
      </c>
      <c r="J79" t="str">
        <f>VLOOKUP(H79,AR$3:AS$22,2,FALSE)</f>
        <v>中部</v>
      </c>
      <c r="K79" t="s">
        <v>453</v>
      </c>
      <c r="L79" t="s">
        <v>62</v>
      </c>
      <c r="M79">
        <v>49</v>
      </c>
      <c r="N79">
        <v>5</v>
      </c>
      <c r="O79" s="1">
        <v>0.10199999999999999</v>
      </c>
      <c r="P79">
        <v>0</v>
      </c>
      <c r="Q79">
        <v>0</v>
      </c>
      <c r="R79">
        <v>0</v>
      </c>
      <c r="S79">
        <v>5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63</v>
      </c>
    </row>
    <row r="80" spans="1:33" x14ac:dyDescent="0.3">
      <c r="A80">
        <v>84720</v>
      </c>
      <c r="B80" t="s">
        <v>463</v>
      </c>
      <c r="C80" t="s">
        <v>464</v>
      </c>
      <c r="D80">
        <v>239506.08</v>
      </c>
      <c r="E80">
        <v>2630634.77</v>
      </c>
      <c r="F80" t="s">
        <v>465</v>
      </c>
      <c r="G80" t="s">
        <v>431</v>
      </c>
      <c r="H80" t="s">
        <v>1141</v>
      </c>
      <c r="I80" t="str">
        <f>MID(G80,5,3)</f>
        <v>南投縣</v>
      </c>
      <c r="J80" t="str">
        <f>VLOOKUP(H80,AR$3:AS$22,2,FALSE)</f>
        <v>中部</v>
      </c>
      <c r="K80" t="s">
        <v>453</v>
      </c>
      <c r="L80" t="s">
        <v>62</v>
      </c>
      <c r="M80">
        <v>82</v>
      </c>
      <c r="N80">
        <v>81</v>
      </c>
      <c r="O80" s="1">
        <v>0.98780000000000001</v>
      </c>
      <c r="P80">
        <v>0</v>
      </c>
      <c r="Q80">
        <v>0</v>
      </c>
      <c r="R80">
        <v>0</v>
      </c>
      <c r="S80">
        <v>81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 t="s">
        <v>63</v>
      </c>
    </row>
    <row r="81" spans="1:33" x14ac:dyDescent="0.3">
      <c r="A81">
        <v>84721</v>
      </c>
      <c r="B81" t="s">
        <v>466</v>
      </c>
      <c r="C81" t="s">
        <v>467</v>
      </c>
      <c r="D81">
        <v>244229.62</v>
      </c>
      <c r="E81">
        <v>2632232.17</v>
      </c>
      <c r="F81" t="s">
        <v>468</v>
      </c>
      <c r="G81" t="s">
        <v>431</v>
      </c>
      <c r="H81" t="s">
        <v>1141</v>
      </c>
      <c r="I81" t="str">
        <f>MID(G81,5,3)</f>
        <v>南投縣</v>
      </c>
      <c r="J81" t="str">
        <f>VLOOKUP(H81,AR$3:AS$22,2,FALSE)</f>
        <v>中部</v>
      </c>
      <c r="K81" t="s">
        <v>453</v>
      </c>
      <c r="L81" t="s">
        <v>62</v>
      </c>
      <c r="M81">
        <v>65</v>
      </c>
      <c r="N81">
        <v>59</v>
      </c>
      <c r="O81" s="1">
        <v>0.90769999999999995</v>
      </c>
      <c r="P81">
        <v>0</v>
      </c>
      <c r="Q81">
        <v>0</v>
      </c>
      <c r="R81">
        <v>0</v>
      </c>
      <c r="S81">
        <v>59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 t="s">
        <v>63</v>
      </c>
    </row>
    <row r="82" spans="1:33" x14ac:dyDescent="0.3">
      <c r="A82">
        <v>84722</v>
      </c>
      <c r="B82" t="s">
        <v>469</v>
      </c>
      <c r="C82" t="s">
        <v>470</v>
      </c>
      <c r="D82">
        <v>242611.731</v>
      </c>
      <c r="E82">
        <v>2606547.4780000001</v>
      </c>
      <c r="F82" t="s">
        <v>471</v>
      </c>
      <c r="G82" t="s">
        <v>431</v>
      </c>
      <c r="H82" t="s">
        <v>1141</v>
      </c>
      <c r="I82" t="str">
        <f>MID(G82,5,3)</f>
        <v>南投縣</v>
      </c>
      <c r="J82" t="str">
        <f>VLOOKUP(H82,AR$3:AS$22,2,FALSE)</f>
        <v>中部</v>
      </c>
      <c r="K82" t="s">
        <v>453</v>
      </c>
      <c r="L82" t="s">
        <v>62</v>
      </c>
      <c r="M82">
        <v>40</v>
      </c>
      <c r="N82">
        <v>39</v>
      </c>
      <c r="O82" s="1">
        <v>0.97499999999999998</v>
      </c>
      <c r="P82">
        <v>0</v>
      </c>
      <c r="Q82">
        <v>0</v>
      </c>
      <c r="R82">
        <v>0</v>
      </c>
      <c r="S82">
        <v>39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 t="s">
        <v>63</v>
      </c>
    </row>
    <row r="83" spans="1:33" x14ac:dyDescent="0.3">
      <c r="A83">
        <v>84724</v>
      </c>
      <c r="B83" t="s">
        <v>472</v>
      </c>
      <c r="C83" t="s">
        <v>473</v>
      </c>
      <c r="D83">
        <v>243912.91</v>
      </c>
      <c r="E83">
        <v>2635233.87</v>
      </c>
      <c r="F83" t="s">
        <v>474</v>
      </c>
      <c r="G83" t="s">
        <v>431</v>
      </c>
      <c r="H83" t="s">
        <v>1141</v>
      </c>
      <c r="I83" t="str">
        <f>MID(G83,5,3)</f>
        <v>南投縣</v>
      </c>
      <c r="J83" t="str">
        <f>VLOOKUP(H83,AR$3:AS$22,2,FALSE)</f>
        <v>中部</v>
      </c>
      <c r="K83" t="s">
        <v>453</v>
      </c>
      <c r="L83" t="s">
        <v>62</v>
      </c>
      <c r="M83">
        <v>88</v>
      </c>
      <c r="N83">
        <v>87</v>
      </c>
      <c r="O83" s="1">
        <v>0.98860000000000003</v>
      </c>
      <c r="P83">
        <v>0</v>
      </c>
      <c r="Q83">
        <v>0</v>
      </c>
      <c r="R83">
        <v>0</v>
      </c>
      <c r="S83">
        <v>87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63</v>
      </c>
    </row>
    <row r="84" spans="1:33" x14ac:dyDescent="0.3">
      <c r="A84">
        <v>84727</v>
      </c>
      <c r="B84" t="s">
        <v>475</v>
      </c>
      <c r="C84" t="s">
        <v>476</v>
      </c>
      <c r="D84">
        <v>237246.09</v>
      </c>
      <c r="E84">
        <v>2606335.88</v>
      </c>
      <c r="F84" t="s">
        <v>477</v>
      </c>
      <c r="G84" t="s">
        <v>431</v>
      </c>
      <c r="H84" t="s">
        <v>1141</v>
      </c>
      <c r="I84" t="str">
        <f>MID(G84,5,3)</f>
        <v>南投縣</v>
      </c>
      <c r="J84" t="str">
        <f>VLOOKUP(H84,AR$3:AS$22,2,FALSE)</f>
        <v>中部</v>
      </c>
      <c r="K84" t="s">
        <v>453</v>
      </c>
      <c r="L84" t="s">
        <v>62</v>
      </c>
      <c r="M84">
        <v>34</v>
      </c>
      <c r="N84">
        <v>1</v>
      </c>
      <c r="O84" s="1">
        <v>2.9399999999999999E-2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 t="s">
        <v>63</v>
      </c>
    </row>
    <row r="85" spans="1:33" x14ac:dyDescent="0.3">
      <c r="A85">
        <v>84728</v>
      </c>
      <c r="B85" t="s">
        <v>478</v>
      </c>
      <c r="C85" t="s">
        <v>479</v>
      </c>
      <c r="D85">
        <v>236499.28</v>
      </c>
      <c r="E85">
        <v>2606678.65</v>
      </c>
      <c r="F85" t="s">
        <v>480</v>
      </c>
      <c r="G85" t="s">
        <v>431</v>
      </c>
      <c r="H85" t="s">
        <v>1141</v>
      </c>
      <c r="I85" t="str">
        <f>MID(G85,5,3)</f>
        <v>南投縣</v>
      </c>
      <c r="J85" t="str">
        <f>VLOOKUP(H85,AR$3:AS$22,2,FALSE)</f>
        <v>中部</v>
      </c>
      <c r="K85" t="s">
        <v>453</v>
      </c>
      <c r="L85" t="s">
        <v>62</v>
      </c>
      <c r="M85">
        <v>45</v>
      </c>
      <c r="N85">
        <v>8</v>
      </c>
      <c r="O85" s="1">
        <v>0.17780000000000001</v>
      </c>
      <c r="P85">
        <v>2</v>
      </c>
      <c r="Q85">
        <v>2</v>
      </c>
      <c r="R85">
        <v>1</v>
      </c>
      <c r="S85">
        <v>3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 t="s">
        <v>63</v>
      </c>
    </row>
    <row r="86" spans="1:33" x14ac:dyDescent="0.3">
      <c r="A86">
        <v>84729</v>
      </c>
      <c r="B86" t="s">
        <v>481</v>
      </c>
      <c r="C86" t="s">
        <v>482</v>
      </c>
      <c r="D86">
        <v>236679.5</v>
      </c>
      <c r="E86">
        <v>2615147.11</v>
      </c>
      <c r="F86" t="s">
        <v>483</v>
      </c>
      <c r="G86" t="s">
        <v>431</v>
      </c>
      <c r="H86" t="s">
        <v>1141</v>
      </c>
      <c r="I86" t="str">
        <f>MID(G86,5,3)</f>
        <v>南投縣</v>
      </c>
      <c r="J86" t="str">
        <f>VLOOKUP(H86,AR$3:AS$22,2,FALSE)</f>
        <v>中部</v>
      </c>
      <c r="K86" t="s">
        <v>453</v>
      </c>
      <c r="L86" t="s">
        <v>62</v>
      </c>
      <c r="M86">
        <v>53</v>
      </c>
      <c r="N86">
        <v>53</v>
      </c>
      <c r="O86" s="1">
        <v>1</v>
      </c>
      <c r="P86">
        <v>0</v>
      </c>
      <c r="Q86">
        <v>0</v>
      </c>
      <c r="R86">
        <v>0</v>
      </c>
      <c r="S86">
        <v>52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63</v>
      </c>
    </row>
    <row r="87" spans="1:33" x14ac:dyDescent="0.3">
      <c r="A87">
        <v>84730</v>
      </c>
      <c r="B87" t="s">
        <v>484</v>
      </c>
      <c r="C87" t="s">
        <v>485</v>
      </c>
      <c r="D87">
        <v>238195.7</v>
      </c>
      <c r="E87">
        <v>2612444.21</v>
      </c>
      <c r="F87" t="s">
        <v>486</v>
      </c>
      <c r="G87" t="s">
        <v>431</v>
      </c>
      <c r="H87" t="s">
        <v>1141</v>
      </c>
      <c r="I87" t="str">
        <f>MID(G87,5,3)</f>
        <v>南投縣</v>
      </c>
      <c r="J87" t="str">
        <f>VLOOKUP(H87,AR$3:AS$22,2,FALSE)</f>
        <v>中部</v>
      </c>
      <c r="K87" t="s">
        <v>453</v>
      </c>
      <c r="L87" t="s">
        <v>62</v>
      </c>
      <c r="M87">
        <v>56</v>
      </c>
      <c r="N87">
        <v>55</v>
      </c>
      <c r="O87" s="1">
        <v>0.98209999999999997</v>
      </c>
      <c r="P87">
        <v>0</v>
      </c>
      <c r="Q87">
        <v>2</v>
      </c>
      <c r="R87">
        <v>0</v>
      </c>
      <c r="S87">
        <v>45</v>
      </c>
      <c r="T87">
        <v>0</v>
      </c>
      <c r="U87">
        <v>8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 t="s">
        <v>63</v>
      </c>
    </row>
    <row r="88" spans="1:33" x14ac:dyDescent="0.3">
      <c r="A88">
        <v>84731</v>
      </c>
      <c r="B88" t="s">
        <v>487</v>
      </c>
      <c r="C88" t="s">
        <v>488</v>
      </c>
      <c r="D88">
        <v>244932.84</v>
      </c>
      <c r="E88">
        <v>2631294.2000000002</v>
      </c>
      <c r="F88" t="s">
        <v>489</v>
      </c>
      <c r="G88" t="s">
        <v>431</v>
      </c>
      <c r="H88" t="s">
        <v>1141</v>
      </c>
      <c r="I88" t="str">
        <f>MID(G88,5,3)</f>
        <v>南投縣</v>
      </c>
      <c r="J88" t="str">
        <f>VLOOKUP(H88,AR$3:AS$22,2,FALSE)</f>
        <v>中部</v>
      </c>
      <c r="K88" t="s">
        <v>453</v>
      </c>
      <c r="L88" t="s">
        <v>62</v>
      </c>
      <c r="M88">
        <v>46</v>
      </c>
      <c r="N88">
        <v>46</v>
      </c>
      <c r="O88" s="1">
        <v>1</v>
      </c>
      <c r="P88">
        <v>0</v>
      </c>
      <c r="Q88">
        <v>4</v>
      </c>
      <c r="R88">
        <v>0</v>
      </c>
      <c r="S88">
        <v>42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63</v>
      </c>
    </row>
    <row r="89" spans="1:33" x14ac:dyDescent="0.3">
      <c r="A89">
        <v>84732</v>
      </c>
      <c r="B89" t="s">
        <v>490</v>
      </c>
      <c r="C89" t="s">
        <v>491</v>
      </c>
      <c r="D89">
        <v>237263.4</v>
      </c>
      <c r="E89">
        <v>2618514.94</v>
      </c>
      <c r="F89" t="s">
        <v>492</v>
      </c>
      <c r="G89" t="s">
        <v>431</v>
      </c>
      <c r="H89" t="s">
        <v>1141</v>
      </c>
      <c r="I89" t="str">
        <f>MID(G89,5,3)</f>
        <v>南投縣</v>
      </c>
      <c r="J89" t="str">
        <f>VLOOKUP(H89,AR$3:AS$22,2,FALSE)</f>
        <v>中部</v>
      </c>
      <c r="K89" t="s">
        <v>453</v>
      </c>
      <c r="L89" t="s">
        <v>62</v>
      </c>
      <c r="M89">
        <v>27</v>
      </c>
      <c r="N89">
        <v>23</v>
      </c>
      <c r="O89" s="1">
        <v>0.85189999999999999</v>
      </c>
      <c r="P89">
        <v>0</v>
      </c>
      <c r="Q89">
        <v>0</v>
      </c>
      <c r="R89">
        <v>0</v>
      </c>
      <c r="S89">
        <v>20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3</v>
      </c>
      <c r="AD89">
        <v>0</v>
      </c>
      <c r="AE89">
        <v>0</v>
      </c>
      <c r="AF89">
        <v>0</v>
      </c>
      <c r="AG89" t="s">
        <v>63</v>
      </c>
    </row>
    <row r="90" spans="1:33" x14ac:dyDescent="0.3">
      <c r="A90">
        <v>84733</v>
      </c>
      <c r="B90" t="s">
        <v>493</v>
      </c>
      <c r="C90" t="s">
        <v>494</v>
      </c>
      <c r="D90">
        <v>263554.62</v>
      </c>
      <c r="E90">
        <v>2657296.75</v>
      </c>
      <c r="F90" t="s">
        <v>495</v>
      </c>
      <c r="G90" t="s">
        <v>431</v>
      </c>
      <c r="H90" t="s">
        <v>1141</v>
      </c>
      <c r="I90" t="str">
        <f>MID(G90,5,3)</f>
        <v>南投縣</v>
      </c>
      <c r="J90" t="str">
        <f>VLOOKUP(H90,AR$3:AS$22,2,FALSE)</f>
        <v>中部</v>
      </c>
      <c r="K90" t="s">
        <v>496</v>
      </c>
      <c r="L90" t="s">
        <v>62</v>
      </c>
      <c r="M90">
        <v>50</v>
      </c>
      <c r="N90">
        <v>46</v>
      </c>
      <c r="O90" s="1">
        <v>0.92</v>
      </c>
      <c r="P90">
        <v>3</v>
      </c>
      <c r="Q90">
        <v>1</v>
      </c>
      <c r="R90">
        <v>0</v>
      </c>
      <c r="S90">
        <v>5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37</v>
      </c>
      <c r="AD90">
        <v>0</v>
      </c>
      <c r="AE90">
        <v>0</v>
      </c>
      <c r="AF90">
        <v>0</v>
      </c>
      <c r="AG90" t="s">
        <v>63</v>
      </c>
    </row>
    <row r="91" spans="1:33" x14ac:dyDescent="0.3">
      <c r="A91">
        <v>84734</v>
      </c>
      <c r="B91" t="s">
        <v>497</v>
      </c>
      <c r="C91" t="s">
        <v>498</v>
      </c>
      <c r="D91">
        <v>261117.83</v>
      </c>
      <c r="E91">
        <v>2651457.44</v>
      </c>
      <c r="F91" t="s">
        <v>499</v>
      </c>
      <c r="G91" t="s">
        <v>431</v>
      </c>
      <c r="H91" t="s">
        <v>1141</v>
      </c>
      <c r="I91" t="str">
        <f>MID(G91,5,3)</f>
        <v>南投縣</v>
      </c>
      <c r="J91" t="str">
        <f>VLOOKUP(H91,AR$3:AS$22,2,FALSE)</f>
        <v>中部</v>
      </c>
      <c r="K91" t="s">
        <v>496</v>
      </c>
      <c r="L91" t="s">
        <v>62</v>
      </c>
      <c r="M91">
        <v>76</v>
      </c>
      <c r="N91">
        <v>67</v>
      </c>
      <c r="O91" s="1">
        <v>0.88160000000000005</v>
      </c>
      <c r="P91">
        <v>0</v>
      </c>
      <c r="Q91">
        <v>41</v>
      </c>
      <c r="R91">
        <v>0</v>
      </c>
      <c r="S91">
        <v>5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2</v>
      </c>
      <c r="AB91">
        <v>0</v>
      </c>
      <c r="AC91">
        <v>19</v>
      </c>
      <c r="AD91">
        <v>0</v>
      </c>
      <c r="AE91">
        <v>0</v>
      </c>
      <c r="AF91">
        <v>0</v>
      </c>
      <c r="AG91" t="s">
        <v>63</v>
      </c>
    </row>
    <row r="92" spans="1:33" x14ac:dyDescent="0.3">
      <c r="A92">
        <v>84735</v>
      </c>
      <c r="B92" t="s">
        <v>500</v>
      </c>
      <c r="C92" t="s">
        <v>501</v>
      </c>
      <c r="D92">
        <v>254702.81</v>
      </c>
      <c r="E92">
        <v>2645799.36</v>
      </c>
      <c r="F92" t="s">
        <v>502</v>
      </c>
      <c r="G92" t="s">
        <v>431</v>
      </c>
      <c r="H92" t="s">
        <v>1141</v>
      </c>
      <c r="I92" t="str">
        <f>MID(G92,5,3)</f>
        <v>南投縣</v>
      </c>
      <c r="J92" t="str">
        <f>VLOOKUP(H92,AR$3:AS$22,2,FALSE)</f>
        <v>中部</v>
      </c>
      <c r="K92" t="s">
        <v>496</v>
      </c>
      <c r="L92" t="s">
        <v>62</v>
      </c>
      <c r="M92">
        <v>69</v>
      </c>
      <c r="N92">
        <v>69</v>
      </c>
      <c r="O92" s="1">
        <v>1</v>
      </c>
      <c r="P92">
        <v>0</v>
      </c>
      <c r="Q92">
        <v>0</v>
      </c>
      <c r="R92">
        <v>0</v>
      </c>
      <c r="S92">
        <v>69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 t="s">
        <v>63</v>
      </c>
    </row>
    <row r="93" spans="1:33" x14ac:dyDescent="0.3">
      <c r="A93">
        <v>84736</v>
      </c>
      <c r="B93" t="s">
        <v>503</v>
      </c>
      <c r="C93" t="s">
        <v>504</v>
      </c>
      <c r="D93">
        <v>272024.43699999998</v>
      </c>
      <c r="E93">
        <v>2664594.858</v>
      </c>
      <c r="F93" t="s">
        <v>505</v>
      </c>
      <c r="G93" t="s">
        <v>431</v>
      </c>
      <c r="H93" t="s">
        <v>1141</v>
      </c>
      <c r="I93" t="str">
        <f>MID(G93,5,3)</f>
        <v>南投縣</v>
      </c>
      <c r="J93" t="str">
        <f>VLOOKUP(H93,AR$3:AS$22,2,FALSE)</f>
        <v>中部</v>
      </c>
      <c r="K93" t="s">
        <v>496</v>
      </c>
      <c r="L93" t="s">
        <v>62</v>
      </c>
      <c r="M93">
        <v>23</v>
      </c>
      <c r="N93">
        <v>23</v>
      </c>
      <c r="O93" s="1">
        <v>1</v>
      </c>
      <c r="P93">
        <v>0</v>
      </c>
      <c r="Q93">
        <v>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21</v>
      </c>
      <c r="AD93">
        <v>0</v>
      </c>
      <c r="AE93">
        <v>0</v>
      </c>
      <c r="AF93">
        <v>0</v>
      </c>
      <c r="AG93" t="s">
        <v>63</v>
      </c>
    </row>
    <row r="94" spans="1:33" x14ac:dyDescent="0.3">
      <c r="A94">
        <v>84737</v>
      </c>
      <c r="B94" t="s">
        <v>506</v>
      </c>
      <c r="C94" t="s">
        <v>507</v>
      </c>
      <c r="D94">
        <v>246911.23</v>
      </c>
      <c r="E94">
        <v>2662007.25</v>
      </c>
      <c r="F94" t="s">
        <v>508</v>
      </c>
      <c r="G94" t="s">
        <v>431</v>
      </c>
      <c r="H94" t="s">
        <v>1141</v>
      </c>
      <c r="I94" t="str">
        <f>MID(G94,5,3)</f>
        <v>南投縣</v>
      </c>
      <c r="J94" t="str">
        <f>VLOOKUP(H94,AR$3:AS$22,2,FALSE)</f>
        <v>中部</v>
      </c>
      <c r="K94" t="s">
        <v>496</v>
      </c>
      <c r="L94" t="s">
        <v>62</v>
      </c>
      <c r="M94">
        <v>76</v>
      </c>
      <c r="N94">
        <v>75</v>
      </c>
      <c r="O94" s="1">
        <v>0.98680000000000001</v>
      </c>
      <c r="P94">
        <v>1</v>
      </c>
      <c r="Q94">
        <v>21</v>
      </c>
      <c r="R94">
        <v>0</v>
      </c>
      <c r="S94">
        <v>2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  <c r="AC94">
        <v>50</v>
      </c>
      <c r="AD94">
        <v>0</v>
      </c>
      <c r="AE94">
        <v>0</v>
      </c>
      <c r="AF94">
        <v>0</v>
      </c>
      <c r="AG94" t="s">
        <v>63</v>
      </c>
    </row>
    <row r="95" spans="1:33" x14ac:dyDescent="0.3">
      <c r="A95">
        <v>84738</v>
      </c>
      <c r="B95" t="s">
        <v>509</v>
      </c>
      <c r="C95" t="s">
        <v>510</v>
      </c>
      <c r="D95">
        <v>269241.32</v>
      </c>
      <c r="E95">
        <v>2671459.875</v>
      </c>
      <c r="F95" t="s">
        <v>511</v>
      </c>
      <c r="G95" t="s">
        <v>431</v>
      </c>
      <c r="H95" t="s">
        <v>1141</v>
      </c>
      <c r="I95" t="str">
        <f>MID(G95,5,3)</f>
        <v>南投縣</v>
      </c>
      <c r="J95" t="str">
        <f>VLOOKUP(H95,AR$3:AS$22,2,FALSE)</f>
        <v>中部</v>
      </c>
      <c r="K95" t="s">
        <v>496</v>
      </c>
      <c r="L95" t="s">
        <v>62</v>
      </c>
      <c r="M95">
        <v>23</v>
      </c>
      <c r="N95">
        <v>23</v>
      </c>
      <c r="O95" s="1">
        <v>1</v>
      </c>
      <c r="P95">
        <v>0</v>
      </c>
      <c r="Q95">
        <v>22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0</v>
      </c>
      <c r="AG95" t="s">
        <v>63</v>
      </c>
    </row>
    <row r="96" spans="1:33" x14ac:dyDescent="0.3">
      <c r="A96">
        <v>84739</v>
      </c>
      <c r="B96" t="s">
        <v>512</v>
      </c>
      <c r="C96" t="s">
        <v>513</v>
      </c>
      <c r="D96">
        <v>257998.22</v>
      </c>
      <c r="E96">
        <v>2655059.21</v>
      </c>
      <c r="F96" t="s">
        <v>514</v>
      </c>
      <c r="G96" t="s">
        <v>431</v>
      </c>
      <c r="H96" t="s">
        <v>1141</v>
      </c>
      <c r="I96" t="str">
        <f>MID(G96,5,3)</f>
        <v>南投縣</v>
      </c>
      <c r="J96" t="str">
        <f>VLOOKUP(H96,AR$3:AS$22,2,FALSE)</f>
        <v>中部</v>
      </c>
      <c r="K96" t="s">
        <v>496</v>
      </c>
      <c r="L96" t="s">
        <v>62</v>
      </c>
      <c r="M96">
        <v>46</v>
      </c>
      <c r="N96">
        <v>39</v>
      </c>
      <c r="O96" s="1">
        <v>0.8478</v>
      </c>
      <c r="P96">
        <v>1</v>
      </c>
      <c r="Q96">
        <v>5</v>
      </c>
      <c r="R96">
        <v>0</v>
      </c>
      <c r="S96">
        <v>4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29</v>
      </c>
      <c r="AD96">
        <v>0</v>
      </c>
      <c r="AE96">
        <v>0</v>
      </c>
      <c r="AF96">
        <v>0</v>
      </c>
      <c r="AG96" t="s">
        <v>63</v>
      </c>
    </row>
    <row r="97" spans="1:33" x14ac:dyDescent="0.3">
      <c r="A97">
        <v>84740</v>
      </c>
      <c r="B97" t="s">
        <v>515</v>
      </c>
      <c r="C97" t="s">
        <v>516</v>
      </c>
      <c r="D97">
        <v>249102.95</v>
      </c>
      <c r="E97">
        <v>2644463.29</v>
      </c>
      <c r="F97" t="s">
        <v>517</v>
      </c>
      <c r="G97" t="s">
        <v>431</v>
      </c>
      <c r="H97" t="s">
        <v>1141</v>
      </c>
      <c r="I97" t="str">
        <f>MID(G97,5,3)</f>
        <v>南投縣</v>
      </c>
      <c r="J97" t="str">
        <f>VLOOKUP(H97,AR$3:AS$22,2,FALSE)</f>
        <v>中部</v>
      </c>
      <c r="K97" t="s">
        <v>496</v>
      </c>
      <c r="L97" t="s">
        <v>62</v>
      </c>
      <c r="M97">
        <v>97</v>
      </c>
      <c r="N97">
        <v>92</v>
      </c>
      <c r="O97" s="1">
        <v>0.94850000000000001</v>
      </c>
      <c r="P97">
        <v>2</v>
      </c>
      <c r="Q97">
        <v>4</v>
      </c>
      <c r="R97">
        <v>1</v>
      </c>
      <c r="S97">
        <v>82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2</v>
      </c>
      <c r="AB97">
        <v>0</v>
      </c>
      <c r="AC97">
        <v>1</v>
      </c>
      <c r="AD97">
        <v>0</v>
      </c>
      <c r="AE97">
        <v>0</v>
      </c>
      <c r="AF97">
        <v>0</v>
      </c>
      <c r="AG97" t="s">
        <v>63</v>
      </c>
    </row>
    <row r="98" spans="1:33" x14ac:dyDescent="0.3">
      <c r="A98">
        <v>84741</v>
      </c>
      <c r="B98" t="s">
        <v>518</v>
      </c>
      <c r="C98" t="s">
        <v>519</v>
      </c>
      <c r="D98">
        <v>268940.45</v>
      </c>
      <c r="E98">
        <v>2658920.06</v>
      </c>
      <c r="F98" t="s">
        <v>520</v>
      </c>
      <c r="G98" t="s">
        <v>431</v>
      </c>
      <c r="H98" t="s">
        <v>1141</v>
      </c>
      <c r="I98" t="str">
        <f>MID(G98,5,3)</f>
        <v>南投縣</v>
      </c>
      <c r="J98" t="str">
        <f>VLOOKUP(H98,AR$3:AS$22,2,FALSE)</f>
        <v>中部</v>
      </c>
      <c r="K98" t="s">
        <v>496</v>
      </c>
      <c r="L98" t="s">
        <v>62</v>
      </c>
      <c r="M98">
        <v>56</v>
      </c>
      <c r="N98">
        <v>56</v>
      </c>
      <c r="O98" s="1">
        <v>1</v>
      </c>
      <c r="P98">
        <v>0</v>
      </c>
      <c r="Q98">
        <v>3</v>
      </c>
      <c r="R98">
        <v>0</v>
      </c>
      <c r="S98">
        <v>2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51</v>
      </c>
      <c r="AD98">
        <v>0</v>
      </c>
      <c r="AE98">
        <v>0</v>
      </c>
      <c r="AF98">
        <v>0</v>
      </c>
      <c r="AG98" t="s">
        <v>63</v>
      </c>
    </row>
    <row r="99" spans="1:33" x14ac:dyDescent="0.3">
      <c r="A99">
        <v>84742</v>
      </c>
      <c r="B99" t="s">
        <v>521</v>
      </c>
      <c r="C99" t="s">
        <v>522</v>
      </c>
      <c r="D99">
        <v>266000.51</v>
      </c>
      <c r="E99">
        <v>2668750.35</v>
      </c>
      <c r="F99" t="s">
        <v>523</v>
      </c>
      <c r="G99" t="s">
        <v>431</v>
      </c>
      <c r="H99" t="s">
        <v>1141</v>
      </c>
      <c r="I99" t="str">
        <f>MID(G99,5,3)</f>
        <v>南投縣</v>
      </c>
      <c r="J99" t="str">
        <f>VLOOKUP(H99,AR$3:AS$22,2,FALSE)</f>
        <v>中部</v>
      </c>
      <c r="K99" t="s">
        <v>496</v>
      </c>
      <c r="L99" t="s">
        <v>62</v>
      </c>
      <c r="M99">
        <v>19</v>
      </c>
      <c r="N99">
        <v>18</v>
      </c>
      <c r="O99" s="1">
        <v>0.94740000000000002</v>
      </c>
      <c r="P99">
        <v>0</v>
      </c>
      <c r="Q99">
        <v>16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2</v>
      </c>
      <c r="AD99">
        <v>0</v>
      </c>
      <c r="AE99">
        <v>0</v>
      </c>
      <c r="AF99">
        <v>0</v>
      </c>
      <c r="AG99" t="s">
        <v>63</v>
      </c>
    </row>
    <row r="100" spans="1:33" x14ac:dyDescent="0.3">
      <c r="A100">
        <v>84743</v>
      </c>
      <c r="B100" t="s">
        <v>524</v>
      </c>
      <c r="C100" t="s">
        <v>525</v>
      </c>
      <c r="D100">
        <v>257760.78</v>
      </c>
      <c r="E100">
        <v>2649141.34</v>
      </c>
      <c r="F100" t="s">
        <v>526</v>
      </c>
      <c r="G100" t="s">
        <v>431</v>
      </c>
      <c r="H100" t="s">
        <v>1141</v>
      </c>
      <c r="I100" t="str">
        <f>MID(G100,5,3)</f>
        <v>南投縣</v>
      </c>
      <c r="J100" t="str">
        <f>VLOOKUP(H100,AR$3:AS$22,2,FALSE)</f>
        <v>中部</v>
      </c>
      <c r="K100" t="s">
        <v>496</v>
      </c>
      <c r="L100" t="s">
        <v>62</v>
      </c>
      <c r="M100">
        <v>63</v>
      </c>
      <c r="N100">
        <v>62</v>
      </c>
      <c r="O100" s="1">
        <v>0.98409999999999997</v>
      </c>
      <c r="P100">
        <v>0</v>
      </c>
      <c r="Q100">
        <v>0</v>
      </c>
      <c r="R100">
        <v>0</v>
      </c>
      <c r="S100">
        <v>61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0</v>
      </c>
      <c r="AE100">
        <v>0</v>
      </c>
      <c r="AF100">
        <v>0</v>
      </c>
      <c r="AG100" t="s">
        <v>63</v>
      </c>
    </row>
    <row r="101" spans="1:33" x14ac:dyDescent="0.3">
      <c r="A101">
        <v>84744</v>
      </c>
      <c r="B101" t="s">
        <v>527</v>
      </c>
      <c r="C101" t="s">
        <v>528</v>
      </c>
      <c r="D101">
        <v>269545.2</v>
      </c>
      <c r="E101">
        <v>2661627.7200000002</v>
      </c>
      <c r="F101" t="s">
        <v>529</v>
      </c>
      <c r="G101" t="s">
        <v>431</v>
      </c>
      <c r="H101" t="s">
        <v>1141</v>
      </c>
      <c r="I101" t="str">
        <f>MID(G101,5,3)</f>
        <v>南投縣</v>
      </c>
      <c r="J101" t="str">
        <f>VLOOKUP(H101,AR$3:AS$22,2,FALSE)</f>
        <v>中部</v>
      </c>
      <c r="K101" t="s">
        <v>496</v>
      </c>
      <c r="L101" t="s">
        <v>62</v>
      </c>
      <c r="M101">
        <v>42</v>
      </c>
      <c r="N101">
        <v>42</v>
      </c>
      <c r="O101" s="1">
        <v>1</v>
      </c>
      <c r="P101">
        <v>0</v>
      </c>
      <c r="Q101">
        <v>4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37</v>
      </c>
      <c r="AD101">
        <v>0</v>
      </c>
      <c r="AE101">
        <v>0</v>
      </c>
      <c r="AF101">
        <v>0</v>
      </c>
      <c r="AG101" t="s">
        <v>63</v>
      </c>
    </row>
    <row r="102" spans="1:33" x14ac:dyDescent="0.3">
      <c r="A102">
        <v>84745</v>
      </c>
      <c r="B102" t="s">
        <v>530</v>
      </c>
      <c r="C102" t="s">
        <v>531</v>
      </c>
      <c r="D102">
        <v>265134.59100000001</v>
      </c>
      <c r="E102">
        <v>2658137.861</v>
      </c>
      <c r="F102" t="s">
        <v>532</v>
      </c>
      <c r="G102" t="s">
        <v>431</v>
      </c>
      <c r="H102" t="s">
        <v>1141</v>
      </c>
      <c r="I102" t="str">
        <f>MID(G102,5,3)</f>
        <v>南投縣</v>
      </c>
      <c r="J102" t="str">
        <f>VLOOKUP(H102,AR$3:AS$22,2,FALSE)</f>
        <v>中部</v>
      </c>
      <c r="K102" t="s">
        <v>496</v>
      </c>
      <c r="L102" t="s">
        <v>62</v>
      </c>
      <c r="M102">
        <v>67</v>
      </c>
      <c r="N102">
        <v>67</v>
      </c>
      <c r="O102" s="1">
        <v>1</v>
      </c>
      <c r="P102">
        <v>0</v>
      </c>
      <c r="Q102">
        <v>4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63</v>
      </c>
      <c r="AD102">
        <v>0</v>
      </c>
      <c r="AE102">
        <v>0</v>
      </c>
      <c r="AF102">
        <v>0</v>
      </c>
      <c r="AG102" t="s">
        <v>63</v>
      </c>
    </row>
    <row r="103" spans="1:33" x14ac:dyDescent="0.3">
      <c r="A103">
        <v>84746</v>
      </c>
      <c r="B103" t="s">
        <v>533</v>
      </c>
      <c r="C103" t="s">
        <v>534</v>
      </c>
      <c r="D103">
        <v>268009.52</v>
      </c>
      <c r="E103">
        <v>2672721.86</v>
      </c>
      <c r="F103" t="s">
        <v>535</v>
      </c>
      <c r="G103" t="s">
        <v>431</v>
      </c>
      <c r="H103" t="s">
        <v>1141</v>
      </c>
      <c r="I103" t="str">
        <f>MID(G103,5,3)</f>
        <v>南投縣</v>
      </c>
      <c r="J103" t="str">
        <f>VLOOKUP(H103,AR$3:AS$22,2,FALSE)</f>
        <v>中部</v>
      </c>
      <c r="K103" t="s">
        <v>496</v>
      </c>
      <c r="L103" t="s">
        <v>62</v>
      </c>
      <c r="M103">
        <v>22</v>
      </c>
      <c r="N103">
        <v>22</v>
      </c>
      <c r="O103" s="1">
        <v>1</v>
      </c>
      <c r="P103">
        <v>0</v>
      </c>
      <c r="Q103">
        <v>22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 t="s">
        <v>63</v>
      </c>
    </row>
    <row r="104" spans="1:33" x14ac:dyDescent="0.3">
      <c r="A104">
        <v>84747</v>
      </c>
      <c r="B104" t="s">
        <v>536</v>
      </c>
      <c r="C104" t="s">
        <v>537</v>
      </c>
      <c r="D104">
        <v>266129.06599999999</v>
      </c>
      <c r="E104">
        <v>2659965.4730000002</v>
      </c>
      <c r="F104" t="s">
        <v>538</v>
      </c>
      <c r="G104" t="s">
        <v>431</v>
      </c>
      <c r="H104" t="s">
        <v>1141</v>
      </c>
      <c r="I104" t="str">
        <f>MID(G104,5,3)</f>
        <v>南投縣</v>
      </c>
      <c r="J104" t="str">
        <f>VLOOKUP(H104,AR$3:AS$22,2,FALSE)</f>
        <v>中部</v>
      </c>
      <c r="K104" t="s">
        <v>496</v>
      </c>
      <c r="L104" t="s">
        <v>62</v>
      </c>
      <c r="M104">
        <v>62</v>
      </c>
      <c r="N104">
        <v>20</v>
      </c>
      <c r="O104" s="1">
        <v>0.3226</v>
      </c>
      <c r="P104">
        <v>0</v>
      </c>
      <c r="Q104">
        <v>0</v>
      </c>
      <c r="R104">
        <v>1</v>
      </c>
      <c r="S104">
        <v>1</v>
      </c>
      <c r="T104">
        <v>1</v>
      </c>
      <c r="U104">
        <v>0</v>
      </c>
      <c r="V104">
        <v>1</v>
      </c>
      <c r="W104">
        <v>0</v>
      </c>
      <c r="X104">
        <v>0</v>
      </c>
      <c r="Y104">
        <v>2</v>
      </c>
      <c r="Z104">
        <v>1</v>
      </c>
      <c r="AA104">
        <v>0</v>
      </c>
      <c r="AB104">
        <v>0</v>
      </c>
      <c r="AC104">
        <v>13</v>
      </c>
      <c r="AD104">
        <v>0</v>
      </c>
      <c r="AE104">
        <v>0</v>
      </c>
      <c r="AF104">
        <v>0</v>
      </c>
      <c r="AG104" t="s">
        <v>63</v>
      </c>
    </row>
    <row r="105" spans="1:33" x14ac:dyDescent="0.3">
      <c r="A105">
        <v>104727</v>
      </c>
      <c r="B105" t="s">
        <v>67</v>
      </c>
      <c r="C105" t="s">
        <v>68</v>
      </c>
      <c r="D105">
        <v>224394.46</v>
      </c>
      <c r="E105">
        <v>2594491.4900000002</v>
      </c>
      <c r="F105" t="s">
        <v>69</v>
      </c>
      <c r="G105" t="s">
        <v>70</v>
      </c>
      <c r="H105" t="s">
        <v>1149</v>
      </c>
      <c r="I105" t="str">
        <f>MID(G105,5,3)</f>
        <v>嘉義縣</v>
      </c>
      <c r="J105" t="str">
        <f>VLOOKUP(H105,AR$3:AS$22,2,FALSE)</f>
        <v>南部</v>
      </c>
      <c r="K105" t="s">
        <v>71</v>
      </c>
      <c r="L105" t="s">
        <v>62</v>
      </c>
      <c r="M105">
        <v>60</v>
      </c>
      <c r="N105">
        <v>57</v>
      </c>
      <c r="O105" s="1">
        <v>0.95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56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 t="s">
        <v>63</v>
      </c>
    </row>
    <row r="106" spans="1:33" x14ac:dyDescent="0.3">
      <c r="A106">
        <v>104729</v>
      </c>
      <c r="B106" t="s">
        <v>72</v>
      </c>
      <c r="C106" t="s">
        <v>73</v>
      </c>
      <c r="D106">
        <v>224876.37</v>
      </c>
      <c r="E106">
        <v>2598840.66</v>
      </c>
      <c r="F106" t="s">
        <v>74</v>
      </c>
      <c r="G106" t="s">
        <v>70</v>
      </c>
      <c r="H106" t="s">
        <v>1149</v>
      </c>
      <c r="I106" t="str">
        <f>MID(G106,5,3)</f>
        <v>嘉義縣</v>
      </c>
      <c r="J106" t="str">
        <f>VLOOKUP(H106,AR$3:AS$22,2,FALSE)</f>
        <v>南部</v>
      </c>
      <c r="K106" t="s">
        <v>71</v>
      </c>
      <c r="L106" t="s">
        <v>62</v>
      </c>
      <c r="M106">
        <v>11</v>
      </c>
      <c r="N106">
        <v>4</v>
      </c>
      <c r="O106" s="1">
        <v>0.36359999999999998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 t="s">
        <v>63</v>
      </c>
    </row>
    <row r="107" spans="1:33" x14ac:dyDescent="0.3">
      <c r="A107">
        <v>104730</v>
      </c>
      <c r="B107" t="s">
        <v>75</v>
      </c>
      <c r="C107" t="s">
        <v>76</v>
      </c>
      <c r="D107">
        <v>223452.58</v>
      </c>
      <c r="E107">
        <v>2602965.85</v>
      </c>
      <c r="F107" t="s">
        <v>77</v>
      </c>
      <c r="G107" t="s">
        <v>70</v>
      </c>
      <c r="H107" t="s">
        <v>1149</v>
      </c>
      <c r="I107" t="str">
        <f>MID(G107,5,3)</f>
        <v>嘉義縣</v>
      </c>
      <c r="J107" t="str">
        <f>VLOOKUP(H107,AR$3:AS$22,2,FALSE)</f>
        <v>南部</v>
      </c>
      <c r="K107" t="s">
        <v>71</v>
      </c>
      <c r="L107" t="s">
        <v>62</v>
      </c>
      <c r="M107">
        <v>11</v>
      </c>
      <c r="N107">
        <v>10</v>
      </c>
      <c r="O107" s="1">
        <v>0.90910000000000002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63</v>
      </c>
    </row>
    <row r="108" spans="1:33" x14ac:dyDescent="0.3">
      <c r="A108">
        <v>104732</v>
      </c>
      <c r="B108" t="s">
        <v>78</v>
      </c>
      <c r="C108" t="s">
        <v>79</v>
      </c>
      <c r="D108">
        <v>216162.25</v>
      </c>
      <c r="E108">
        <v>2586748.9700000002</v>
      </c>
      <c r="F108" t="s">
        <v>80</v>
      </c>
      <c r="G108" t="s">
        <v>70</v>
      </c>
      <c r="H108" t="s">
        <v>1149</v>
      </c>
      <c r="I108" t="str">
        <f>MID(G108,5,3)</f>
        <v>嘉義縣</v>
      </c>
      <c r="J108" t="str">
        <f>VLOOKUP(H108,AR$3:AS$22,2,FALSE)</f>
        <v>南部</v>
      </c>
      <c r="K108" t="s">
        <v>71</v>
      </c>
      <c r="L108" t="s">
        <v>62</v>
      </c>
      <c r="M108">
        <v>25</v>
      </c>
      <c r="N108">
        <v>23</v>
      </c>
      <c r="O108" s="1">
        <v>0.92</v>
      </c>
      <c r="P108">
        <v>0</v>
      </c>
      <c r="Q108">
        <v>0</v>
      </c>
      <c r="R108">
        <v>0</v>
      </c>
      <c r="S108">
        <v>5</v>
      </c>
      <c r="T108">
        <v>0</v>
      </c>
      <c r="U108">
        <v>18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 t="s">
        <v>63</v>
      </c>
    </row>
    <row r="109" spans="1:33" x14ac:dyDescent="0.3">
      <c r="A109">
        <v>104733</v>
      </c>
      <c r="B109" t="s">
        <v>81</v>
      </c>
      <c r="C109" t="s">
        <v>82</v>
      </c>
      <c r="D109">
        <v>217620.16</v>
      </c>
      <c r="E109">
        <v>2581717.5699999998</v>
      </c>
      <c r="F109" t="s">
        <v>83</v>
      </c>
      <c r="G109" t="s">
        <v>70</v>
      </c>
      <c r="H109" t="s">
        <v>1149</v>
      </c>
      <c r="I109" t="str">
        <f>MID(G109,5,3)</f>
        <v>嘉義縣</v>
      </c>
      <c r="J109" t="str">
        <f>VLOOKUP(H109,AR$3:AS$22,2,FALSE)</f>
        <v>南部</v>
      </c>
      <c r="K109" t="s">
        <v>71</v>
      </c>
      <c r="L109" t="s">
        <v>62</v>
      </c>
      <c r="M109">
        <v>26</v>
      </c>
      <c r="N109">
        <v>22</v>
      </c>
      <c r="O109" s="1">
        <v>0.84619999999999995</v>
      </c>
      <c r="P109">
        <v>1</v>
      </c>
      <c r="Q109">
        <v>0</v>
      </c>
      <c r="R109">
        <v>1</v>
      </c>
      <c r="S109">
        <v>1</v>
      </c>
      <c r="T109">
        <v>0</v>
      </c>
      <c r="U109">
        <v>19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63</v>
      </c>
    </row>
    <row r="110" spans="1:33" x14ac:dyDescent="0.3">
      <c r="A110">
        <v>104734</v>
      </c>
      <c r="B110" t="s">
        <v>84</v>
      </c>
      <c r="C110" t="s">
        <v>85</v>
      </c>
      <c r="D110">
        <v>219496.18</v>
      </c>
      <c r="E110">
        <v>2596198.2799999998</v>
      </c>
      <c r="F110" t="s">
        <v>86</v>
      </c>
      <c r="G110" t="s">
        <v>70</v>
      </c>
      <c r="H110" t="s">
        <v>1149</v>
      </c>
      <c r="I110" t="str">
        <f>MID(G110,5,3)</f>
        <v>嘉義縣</v>
      </c>
      <c r="J110" t="str">
        <f>VLOOKUP(H110,AR$3:AS$22,2,FALSE)</f>
        <v>南部</v>
      </c>
      <c r="K110" t="s">
        <v>71</v>
      </c>
      <c r="L110" t="s">
        <v>62</v>
      </c>
      <c r="M110">
        <v>73</v>
      </c>
      <c r="N110">
        <v>48</v>
      </c>
      <c r="O110" s="1">
        <v>0.65749999999999997</v>
      </c>
      <c r="P110">
        <v>0</v>
      </c>
      <c r="Q110">
        <v>3</v>
      </c>
      <c r="R110">
        <v>0</v>
      </c>
      <c r="S110">
        <v>0</v>
      </c>
      <c r="T110">
        <v>0</v>
      </c>
      <c r="U110">
        <v>45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 t="s">
        <v>63</v>
      </c>
    </row>
    <row r="111" spans="1:33" x14ac:dyDescent="0.3">
      <c r="A111">
        <v>104737</v>
      </c>
      <c r="B111" t="s">
        <v>87</v>
      </c>
      <c r="C111" t="s">
        <v>88</v>
      </c>
      <c r="D111">
        <v>215913.57</v>
      </c>
      <c r="E111">
        <v>2577581.19</v>
      </c>
      <c r="F111" t="s">
        <v>89</v>
      </c>
      <c r="G111" t="s">
        <v>70</v>
      </c>
      <c r="H111" t="s">
        <v>1149</v>
      </c>
      <c r="I111" t="str">
        <f>MID(G111,5,3)</f>
        <v>嘉義縣</v>
      </c>
      <c r="J111" t="str">
        <f>VLOOKUP(H111,AR$3:AS$22,2,FALSE)</f>
        <v>南部</v>
      </c>
      <c r="K111" t="s">
        <v>71</v>
      </c>
      <c r="L111" t="s">
        <v>62</v>
      </c>
      <c r="M111">
        <v>18</v>
      </c>
      <c r="N111">
        <v>17</v>
      </c>
      <c r="O111" s="1">
        <v>0.94440000000000002</v>
      </c>
      <c r="P111">
        <v>1</v>
      </c>
      <c r="Q111">
        <v>0</v>
      </c>
      <c r="R111">
        <v>1</v>
      </c>
      <c r="S111">
        <v>3</v>
      </c>
      <c r="T111">
        <v>0</v>
      </c>
      <c r="U111">
        <v>12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 t="s">
        <v>63</v>
      </c>
    </row>
    <row r="112" spans="1:33" x14ac:dyDescent="0.3">
      <c r="A112">
        <v>124731</v>
      </c>
      <c r="B112" t="s">
        <v>116</v>
      </c>
      <c r="C112" t="s">
        <v>117</v>
      </c>
      <c r="D112">
        <v>221494.67199999999</v>
      </c>
      <c r="E112">
        <v>2574910.94</v>
      </c>
      <c r="F112" t="s">
        <v>118</v>
      </c>
      <c r="G112" t="s">
        <v>119</v>
      </c>
      <c r="H112" t="s">
        <v>1145</v>
      </c>
      <c r="I112" t="str">
        <f>MID(G112,5,3)</f>
        <v>高雄市</v>
      </c>
      <c r="J112" t="str">
        <f>VLOOKUP(H112,AR$3:AS$22,2,FALSE)</f>
        <v>南部</v>
      </c>
      <c r="K112" t="s">
        <v>120</v>
      </c>
      <c r="L112" t="s">
        <v>62</v>
      </c>
      <c r="M112">
        <v>104</v>
      </c>
      <c r="N112">
        <v>104</v>
      </c>
      <c r="O112" s="1">
        <v>1</v>
      </c>
      <c r="P112">
        <v>0</v>
      </c>
      <c r="Q112">
        <v>1</v>
      </c>
      <c r="R112">
        <v>1</v>
      </c>
      <c r="S112">
        <v>83</v>
      </c>
      <c r="T112">
        <v>0</v>
      </c>
      <c r="U112">
        <v>5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14</v>
      </c>
      <c r="AF112">
        <v>0</v>
      </c>
      <c r="AG112" t="s">
        <v>63</v>
      </c>
    </row>
    <row r="113" spans="1:33" x14ac:dyDescent="0.3">
      <c r="A113">
        <v>124732</v>
      </c>
      <c r="B113" t="s">
        <v>121</v>
      </c>
      <c r="C113" t="s">
        <v>122</v>
      </c>
      <c r="D113">
        <v>215561</v>
      </c>
      <c r="E113">
        <v>2531690.0079999999</v>
      </c>
      <c r="F113" t="s">
        <v>123</v>
      </c>
      <c r="G113" t="s">
        <v>119</v>
      </c>
      <c r="H113" t="s">
        <v>1145</v>
      </c>
      <c r="I113" t="str">
        <f>MID(G113,5,3)</f>
        <v>高雄市</v>
      </c>
      <c r="J113" t="str">
        <f>VLOOKUP(H113,AR$3:AS$22,2,FALSE)</f>
        <v>南部</v>
      </c>
      <c r="K113" t="s">
        <v>124</v>
      </c>
      <c r="L113" t="s">
        <v>62</v>
      </c>
      <c r="M113">
        <v>31</v>
      </c>
      <c r="N113">
        <v>27</v>
      </c>
      <c r="O113" s="1">
        <v>0.871</v>
      </c>
      <c r="P113">
        <v>2</v>
      </c>
      <c r="Q113">
        <v>0</v>
      </c>
      <c r="R113">
        <v>6</v>
      </c>
      <c r="S113">
        <v>3</v>
      </c>
      <c r="T113">
        <v>0</v>
      </c>
      <c r="U113">
        <v>0</v>
      </c>
      <c r="V113">
        <v>15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 t="s">
        <v>63</v>
      </c>
    </row>
    <row r="114" spans="1:33" x14ac:dyDescent="0.3">
      <c r="A114">
        <v>124733</v>
      </c>
      <c r="B114" t="s">
        <v>125</v>
      </c>
      <c r="C114" t="s">
        <v>126</v>
      </c>
      <c r="D114">
        <v>220914.56899999999</v>
      </c>
      <c r="E114">
        <v>2534391.1680000001</v>
      </c>
      <c r="F114" t="s">
        <v>127</v>
      </c>
      <c r="G114" t="s">
        <v>119</v>
      </c>
      <c r="H114" t="s">
        <v>1145</v>
      </c>
      <c r="I114" t="str">
        <f>MID(G114,5,3)</f>
        <v>高雄市</v>
      </c>
      <c r="J114" t="str">
        <f>VLOOKUP(H114,AR$3:AS$22,2,FALSE)</f>
        <v>南部</v>
      </c>
      <c r="K114" t="s">
        <v>124</v>
      </c>
      <c r="L114" t="s">
        <v>62</v>
      </c>
      <c r="M114">
        <v>37</v>
      </c>
      <c r="N114">
        <v>36</v>
      </c>
      <c r="O114" s="1">
        <v>0.97299999999999998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35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 t="s">
        <v>63</v>
      </c>
    </row>
    <row r="115" spans="1:33" x14ac:dyDescent="0.3">
      <c r="A115">
        <v>124734</v>
      </c>
      <c r="B115" t="s">
        <v>128</v>
      </c>
      <c r="C115" t="s">
        <v>129</v>
      </c>
      <c r="D115">
        <v>226015.51500000001</v>
      </c>
      <c r="E115">
        <v>2562072.1660000002</v>
      </c>
      <c r="F115" t="s">
        <v>130</v>
      </c>
      <c r="G115" t="s">
        <v>119</v>
      </c>
      <c r="H115" t="s">
        <v>1145</v>
      </c>
      <c r="I115" t="str">
        <f>MID(G115,5,3)</f>
        <v>高雄市</v>
      </c>
      <c r="J115" t="str">
        <f>VLOOKUP(H115,AR$3:AS$22,2,FALSE)</f>
        <v>南部</v>
      </c>
      <c r="K115" t="s">
        <v>131</v>
      </c>
      <c r="L115" t="s">
        <v>62</v>
      </c>
      <c r="M115">
        <v>68</v>
      </c>
      <c r="N115">
        <v>66</v>
      </c>
      <c r="O115" s="1">
        <v>0.97060000000000002</v>
      </c>
      <c r="P115">
        <v>0</v>
      </c>
      <c r="Q115">
        <v>1</v>
      </c>
      <c r="R115">
        <v>3</v>
      </c>
      <c r="S115">
        <v>59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2</v>
      </c>
      <c r="AE115">
        <v>0</v>
      </c>
      <c r="AF115">
        <v>0</v>
      </c>
      <c r="AG115" t="s">
        <v>63</v>
      </c>
    </row>
    <row r="116" spans="1:33" x14ac:dyDescent="0.3">
      <c r="A116">
        <v>124735</v>
      </c>
      <c r="B116" t="s">
        <v>132</v>
      </c>
      <c r="C116" t="s">
        <v>133</v>
      </c>
      <c r="D116">
        <v>217479</v>
      </c>
      <c r="E116">
        <v>2555960.0090000001</v>
      </c>
      <c r="F116" t="s">
        <v>134</v>
      </c>
      <c r="G116" t="s">
        <v>119</v>
      </c>
      <c r="H116" t="s">
        <v>1145</v>
      </c>
      <c r="I116" t="str">
        <f>MID(G116,5,3)</f>
        <v>高雄市</v>
      </c>
      <c r="J116" t="str">
        <f>VLOOKUP(H116,AR$3:AS$22,2,FALSE)</f>
        <v>南部</v>
      </c>
      <c r="K116" t="s">
        <v>131</v>
      </c>
      <c r="L116" t="s">
        <v>62</v>
      </c>
      <c r="M116">
        <v>41</v>
      </c>
      <c r="N116">
        <v>39</v>
      </c>
      <c r="O116" s="1">
        <v>0.95120000000000005</v>
      </c>
      <c r="P116">
        <v>1</v>
      </c>
      <c r="Q116">
        <v>1</v>
      </c>
      <c r="R116">
        <v>4</v>
      </c>
      <c r="S116">
        <v>31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2</v>
      </c>
      <c r="AE116">
        <v>0</v>
      </c>
      <c r="AF116">
        <v>0</v>
      </c>
      <c r="AG116" t="s">
        <v>63</v>
      </c>
    </row>
    <row r="117" spans="1:33" x14ac:dyDescent="0.3">
      <c r="A117">
        <v>124736</v>
      </c>
      <c r="B117" t="s">
        <v>135</v>
      </c>
      <c r="C117" t="s">
        <v>136</v>
      </c>
      <c r="D117">
        <v>221224.342</v>
      </c>
      <c r="E117">
        <v>2558547.3050000002</v>
      </c>
      <c r="F117" t="s">
        <v>137</v>
      </c>
      <c r="G117" t="s">
        <v>119</v>
      </c>
      <c r="H117" t="s">
        <v>1145</v>
      </c>
      <c r="I117" t="str">
        <f>MID(G117,5,3)</f>
        <v>高雄市</v>
      </c>
      <c r="J117" t="str">
        <f>VLOOKUP(H117,AR$3:AS$22,2,FALSE)</f>
        <v>南部</v>
      </c>
      <c r="K117" t="s">
        <v>131</v>
      </c>
      <c r="L117" t="s">
        <v>62</v>
      </c>
      <c r="M117">
        <v>47</v>
      </c>
      <c r="N117">
        <v>45</v>
      </c>
      <c r="O117" s="1">
        <v>0.95740000000000003</v>
      </c>
      <c r="P117">
        <v>0</v>
      </c>
      <c r="Q117">
        <v>0</v>
      </c>
      <c r="R117">
        <v>0</v>
      </c>
      <c r="S117">
        <v>37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7</v>
      </c>
      <c r="AE117">
        <v>0</v>
      </c>
      <c r="AF117">
        <v>0</v>
      </c>
      <c r="AG117" t="s">
        <v>63</v>
      </c>
    </row>
    <row r="118" spans="1:33" x14ac:dyDescent="0.3">
      <c r="A118">
        <v>124737</v>
      </c>
      <c r="B118" t="s">
        <v>138</v>
      </c>
      <c r="C118" t="s">
        <v>139</v>
      </c>
      <c r="D118">
        <v>220185</v>
      </c>
      <c r="E118">
        <v>2548260.0090000001</v>
      </c>
      <c r="F118" t="s">
        <v>140</v>
      </c>
      <c r="G118" t="s">
        <v>119</v>
      </c>
      <c r="H118" t="s">
        <v>1145</v>
      </c>
      <c r="I118" t="str">
        <f>MID(G118,5,3)</f>
        <v>高雄市</v>
      </c>
      <c r="J118" t="str">
        <f>VLOOKUP(H118,AR$3:AS$22,2,FALSE)</f>
        <v>南部</v>
      </c>
      <c r="K118" t="s">
        <v>131</v>
      </c>
      <c r="L118" t="s">
        <v>62</v>
      </c>
      <c r="M118">
        <v>15</v>
      </c>
      <c r="N118">
        <v>15</v>
      </c>
      <c r="O118" s="1">
        <v>1</v>
      </c>
      <c r="P118">
        <v>0</v>
      </c>
      <c r="Q118">
        <v>0</v>
      </c>
      <c r="R118">
        <v>0</v>
      </c>
      <c r="S118">
        <v>13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2</v>
      </c>
      <c r="AE118">
        <v>0</v>
      </c>
      <c r="AF118">
        <v>0</v>
      </c>
      <c r="AG118" t="s">
        <v>63</v>
      </c>
    </row>
    <row r="119" spans="1:33" x14ac:dyDescent="0.3">
      <c r="A119">
        <v>124738</v>
      </c>
      <c r="B119" t="s">
        <v>141</v>
      </c>
      <c r="C119" t="s">
        <v>142</v>
      </c>
      <c r="D119">
        <v>231517.43</v>
      </c>
      <c r="E119">
        <v>2572284.63</v>
      </c>
      <c r="F119" t="s">
        <v>143</v>
      </c>
      <c r="G119" t="s">
        <v>119</v>
      </c>
      <c r="H119" t="s">
        <v>1145</v>
      </c>
      <c r="I119" t="str">
        <f>MID(G119,5,3)</f>
        <v>高雄市</v>
      </c>
      <c r="J119" t="str">
        <f>VLOOKUP(H119,AR$3:AS$22,2,FALSE)</f>
        <v>南部</v>
      </c>
      <c r="K119" t="s">
        <v>131</v>
      </c>
      <c r="L119" t="s">
        <v>62</v>
      </c>
      <c r="M119">
        <v>30</v>
      </c>
      <c r="N119">
        <v>30</v>
      </c>
      <c r="O119" s="1">
        <v>1</v>
      </c>
      <c r="P119">
        <v>0</v>
      </c>
      <c r="Q119">
        <v>0</v>
      </c>
      <c r="R119">
        <v>0</v>
      </c>
      <c r="S119">
        <v>30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 t="s">
        <v>63</v>
      </c>
    </row>
    <row r="120" spans="1:33" x14ac:dyDescent="0.3">
      <c r="A120">
        <v>124755</v>
      </c>
      <c r="B120" t="s">
        <v>144</v>
      </c>
      <c r="C120" t="s">
        <v>145</v>
      </c>
      <c r="D120">
        <v>219558.19699999999</v>
      </c>
      <c r="E120">
        <v>2571696.8659999999</v>
      </c>
      <c r="F120" t="s">
        <v>146</v>
      </c>
      <c r="G120" t="s">
        <v>119</v>
      </c>
      <c r="H120" t="s">
        <v>1145</v>
      </c>
      <c r="I120" t="str">
        <f>MID(G120,5,3)</f>
        <v>高雄市</v>
      </c>
      <c r="J120" t="str">
        <f>VLOOKUP(H120,AR$3:AS$22,2,FALSE)</f>
        <v>南部</v>
      </c>
      <c r="K120" t="s">
        <v>120</v>
      </c>
      <c r="L120" t="s">
        <v>62</v>
      </c>
      <c r="M120">
        <v>130</v>
      </c>
      <c r="N120">
        <v>71</v>
      </c>
      <c r="O120" s="1">
        <v>0.54620000000000002</v>
      </c>
      <c r="P120">
        <v>1</v>
      </c>
      <c r="Q120">
        <v>1</v>
      </c>
      <c r="R120">
        <v>4</v>
      </c>
      <c r="S120">
        <v>42</v>
      </c>
      <c r="T120">
        <v>0</v>
      </c>
      <c r="U120">
        <v>2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2</v>
      </c>
      <c r="AD120">
        <v>4</v>
      </c>
      <c r="AE120">
        <v>15</v>
      </c>
      <c r="AF120">
        <v>0</v>
      </c>
      <c r="AG120" t="s">
        <v>63</v>
      </c>
    </row>
    <row r="121" spans="1:33" x14ac:dyDescent="0.3">
      <c r="A121">
        <v>134729</v>
      </c>
      <c r="B121" t="s">
        <v>329</v>
      </c>
      <c r="C121" t="s">
        <v>330</v>
      </c>
      <c r="D121">
        <v>233286.05</v>
      </c>
      <c r="E121">
        <v>2435822.61</v>
      </c>
      <c r="F121" t="s">
        <v>331</v>
      </c>
      <c r="G121" t="s">
        <v>332</v>
      </c>
      <c r="H121" t="s">
        <v>1151</v>
      </c>
      <c r="I121" t="str">
        <f>MID(G121,5,3)</f>
        <v>屏東縣</v>
      </c>
      <c r="J121" t="str">
        <f>VLOOKUP(H121,AR$3:AS$22,2,FALSE)</f>
        <v>南部</v>
      </c>
      <c r="K121" t="s">
        <v>333</v>
      </c>
      <c r="L121" t="s">
        <v>223</v>
      </c>
      <c r="M121">
        <v>72</v>
      </c>
      <c r="N121">
        <v>24</v>
      </c>
      <c r="O121" s="1">
        <v>0.33329999999999999</v>
      </c>
      <c r="P121">
        <v>1</v>
      </c>
      <c r="Q121">
        <v>0</v>
      </c>
      <c r="R121">
        <v>23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 t="s">
        <v>63</v>
      </c>
    </row>
    <row r="122" spans="1:33" x14ac:dyDescent="0.3">
      <c r="A122">
        <v>134730</v>
      </c>
      <c r="B122" t="s">
        <v>334</v>
      </c>
      <c r="C122" t="s">
        <v>335</v>
      </c>
      <c r="D122">
        <v>232317.05</v>
      </c>
      <c r="E122">
        <v>2441929.38</v>
      </c>
      <c r="F122" t="s">
        <v>336</v>
      </c>
      <c r="G122" t="s">
        <v>332</v>
      </c>
      <c r="H122" t="s">
        <v>1151</v>
      </c>
      <c r="I122" t="str">
        <f>MID(G122,5,3)</f>
        <v>屏東縣</v>
      </c>
      <c r="J122" t="str">
        <f>VLOOKUP(H122,AR$3:AS$22,2,FALSE)</f>
        <v>南部</v>
      </c>
      <c r="K122" t="s">
        <v>333</v>
      </c>
      <c r="L122" t="s">
        <v>223</v>
      </c>
      <c r="M122">
        <v>43</v>
      </c>
      <c r="N122">
        <v>33</v>
      </c>
      <c r="O122" s="1">
        <v>0.76739999999999997</v>
      </c>
      <c r="P122">
        <v>1</v>
      </c>
      <c r="Q122">
        <v>0</v>
      </c>
      <c r="R122">
        <v>30</v>
      </c>
      <c r="S122">
        <v>2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63</v>
      </c>
    </row>
    <row r="123" spans="1:33" x14ac:dyDescent="0.3">
      <c r="A123">
        <v>134731</v>
      </c>
      <c r="B123" t="s">
        <v>337</v>
      </c>
      <c r="C123" t="s">
        <v>338</v>
      </c>
      <c r="D123">
        <v>231144.61</v>
      </c>
      <c r="E123">
        <v>2434197.1</v>
      </c>
      <c r="F123" t="s">
        <v>339</v>
      </c>
      <c r="G123" t="s">
        <v>332</v>
      </c>
      <c r="H123" t="s">
        <v>1151</v>
      </c>
      <c r="I123" t="str">
        <f>MID(G123,5,3)</f>
        <v>屏東縣</v>
      </c>
      <c r="J123" t="str">
        <f>VLOOKUP(H123,AR$3:AS$22,2,FALSE)</f>
        <v>南部</v>
      </c>
      <c r="K123" t="s">
        <v>333</v>
      </c>
      <c r="L123" t="s">
        <v>223</v>
      </c>
      <c r="M123">
        <v>43</v>
      </c>
      <c r="N123">
        <v>5</v>
      </c>
      <c r="O123" s="1">
        <v>0.1163</v>
      </c>
      <c r="P123">
        <v>0</v>
      </c>
      <c r="Q123">
        <v>0</v>
      </c>
      <c r="R123">
        <v>5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63</v>
      </c>
    </row>
    <row r="124" spans="1:33" x14ac:dyDescent="0.3">
      <c r="A124">
        <v>134737</v>
      </c>
      <c r="B124" t="s">
        <v>340</v>
      </c>
      <c r="C124" t="s">
        <v>341</v>
      </c>
      <c r="D124">
        <v>214509.72</v>
      </c>
      <c r="E124">
        <v>2512755.33</v>
      </c>
      <c r="F124" t="s">
        <v>342</v>
      </c>
      <c r="G124" t="s">
        <v>332</v>
      </c>
      <c r="H124" t="s">
        <v>1151</v>
      </c>
      <c r="I124" t="str">
        <f>MID(G124,5,3)</f>
        <v>屏東縣</v>
      </c>
      <c r="J124" t="str">
        <f>VLOOKUP(H124,AR$3:AS$22,2,FALSE)</f>
        <v>南部</v>
      </c>
      <c r="K124" t="s">
        <v>343</v>
      </c>
      <c r="L124" t="s">
        <v>62</v>
      </c>
      <c r="M124">
        <v>147</v>
      </c>
      <c r="N124">
        <v>147</v>
      </c>
      <c r="O124" s="1">
        <v>1</v>
      </c>
      <c r="P124">
        <v>0</v>
      </c>
      <c r="Q124">
        <v>0</v>
      </c>
      <c r="R124">
        <v>121</v>
      </c>
      <c r="S124">
        <v>5</v>
      </c>
      <c r="T124">
        <v>0</v>
      </c>
      <c r="U124">
        <v>0</v>
      </c>
      <c r="V124">
        <v>21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 t="s">
        <v>63</v>
      </c>
    </row>
    <row r="125" spans="1:33" x14ac:dyDescent="0.3">
      <c r="A125">
        <v>134740</v>
      </c>
      <c r="B125" t="s">
        <v>344</v>
      </c>
      <c r="C125" t="s">
        <v>345</v>
      </c>
      <c r="D125">
        <v>213186.31</v>
      </c>
      <c r="E125">
        <v>2524076.29</v>
      </c>
      <c r="F125" t="s">
        <v>346</v>
      </c>
      <c r="G125" t="s">
        <v>332</v>
      </c>
      <c r="H125" t="s">
        <v>1151</v>
      </c>
      <c r="I125" t="str">
        <f>MID(G125,5,3)</f>
        <v>屏東縣</v>
      </c>
      <c r="J125" t="str">
        <f>VLOOKUP(H125,AR$3:AS$22,2,FALSE)</f>
        <v>南部</v>
      </c>
      <c r="K125" t="s">
        <v>343</v>
      </c>
      <c r="L125" t="s">
        <v>62</v>
      </c>
      <c r="M125">
        <v>52</v>
      </c>
      <c r="N125">
        <v>51</v>
      </c>
      <c r="O125" s="1">
        <v>0.98080000000000001</v>
      </c>
      <c r="P125">
        <v>0</v>
      </c>
      <c r="Q125">
        <v>0</v>
      </c>
      <c r="R125">
        <v>45</v>
      </c>
      <c r="S125">
        <v>2</v>
      </c>
      <c r="T125">
        <v>0</v>
      </c>
      <c r="U125">
        <v>0</v>
      </c>
      <c r="V125">
        <v>4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63</v>
      </c>
    </row>
    <row r="126" spans="1:33" x14ac:dyDescent="0.3">
      <c r="A126">
        <v>134741</v>
      </c>
      <c r="B126" t="s">
        <v>347</v>
      </c>
      <c r="C126" t="s">
        <v>348</v>
      </c>
      <c r="D126">
        <v>212978.46400000001</v>
      </c>
      <c r="E126">
        <v>2526420.7799999998</v>
      </c>
      <c r="F126" t="s">
        <v>349</v>
      </c>
      <c r="G126" t="s">
        <v>332</v>
      </c>
      <c r="H126" t="s">
        <v>1151</v>
      </c>
      <c r="I126" t="str">
        <f>MID(G126,5,3)</f>
        <v>屏東縣</v>
      </c>
      <c r="J126" t="str">
        <f>VLOOKUP(H126,AR$3:AS$22,2,FALSE)</f>
        <v>南部</v>
      </c>
      <c r="K126" t="s">
        <v>343</v>
      </c>
      <c r="L126" t="s">
        <v>62</v>
      </c>
      <c r="M126">
        <v>38</v>
      </c>
      <c r="N126">
        <v>35</v>
      </c>
      <c r="O126" s="1">
        <v>0.92110000000000003</v>
      </c>
      <c r="P126">
        <v>4</v>
      </c>
      <c r="Q126">
        <v>0</v>
      </c>
      <c r="R126">
        <v>4</v>
      </c>
      <c r="S126">
        <v>0</v>
      </c>
      <c r="T126">
        <v>0</v>
      </c>
      <c r="U126">
        <v>0</v>
      </c>
      <c r="V126">
        <v>27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s">
        <v>63</v>
      </c>
    </row>
    <row r="127" spans="1:33" x14ac:dyDescent="0.3">
      <c r="A127">
        <v>134742</v>
      </c>
      <c r="B127" t="s">
        <v>350</v>
      </c>
      <c r="C127" t="s">
        <v>351</v>
      </c>
      <c r="D127">
        <v>213527.16</v>
      </c>
      <c r="E127">
        <v>2518896.79</v>
      </c>
      <c r="F127" t="s">
        <v>352</v>
      </c>
      <c r="G127" t="s">
        <v>332</v>
      </c>
      <c r="H127" t="s">
        <v>1151</v>
      </c>
      <c r="I127" t="str">
        <f>MID(G127,5,3)</f>
        <v>屏東縣</v>
      </c>
      <c r="J127" t="str">
        <f>VLOOKUP(H127,AR$3:AS$22,2,FALSE)</f>
        <v>南部</v>
      </c>
      <c r="K127" t="s">
        <v>343</v>
      </c>
      <c r="L127" t="s">
        <v>62</v>
      </c>
      <c r="M127">
        <v>56</v>
      </c>
      <c r="N127">
        <v>53</v>
      </c>
      <c r="O127" s="1">
        <v>0.94640000000000002</v>
      </c>
      <c r="P127">
        <v>0</v>
      </c>
      <c r="Q127">
        <v>0</v>
      </c>
      <c r="R127">
        <v>53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 t="s">
        <v>63</v>
      </c>
    </row>
    <row r="128" spans="1:33" x14ac:dyDescent="0.3">
      <c r="A128">
        <v>134744</v>
      </c>
      <c r="B128" t="s">
        <v>353</v>
      </c>
      <c r="C128" t="s">
        <v>354</v>
      </c>
      <c r="D128">
        <v>212052.51</v>
      </c>
      <c r="E128">
        <v>2505918.17</v>
      </c>
      <c r="F128" t="s">
        <v>355</v>
      </c>
      <c r="G128" t="s">
        <v>332</v>
      </c>
      <c r="H128" t="s">
        <v>1151</v>
      </c>
      <c r="I128" t="str">
        <f>MID(G128,5,3)</f>
        <v>屏東縣</v>
      </c>
      <c r="J128" t="str">
        <f>VLOOKUP(H128,AR$3:AS$22,2,FALSE)</f>
        <v>南部</v>
      </c>
      <c r="K128" t="s">
        <v>356</v>
      </c>
      <c r="L128" t="s">
        <v>62</v>
      </c>
      <c r="M128">
        <v>162</v>
      </c>
      <c r="N128">
        <v>158</v>
      </c>
      <c r="O128" s="1">
        <v>0.97529999999999994</v>
      </c>
      <c r="P128">
        <v>0</v>
      </c>
      <c r="Q128">
        <v>1</v>
      </c>
      <c r="R128">
        <v>147</v>
      </c>
      <c r="S128">
        <v>0</v>
      </c>
      <c r="T128">
        <v>1</v>
      </c>
      <c r="U128">
        <v>0</v>
      </c>
      <c r="V128">
        <v>9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 t="s">
        <v>63</v>
      </c>
    </row>
    <row r="129" spans="1:33" x14ac:dyDescent="0.3">
      <c r="A129">
        <v>134746</v>
      </c>
      <c r="B129" t="s">
        <v>357</v>
      </c>
      <c r="C129" t="s">
        <v>358</v>
      </c>
      <c r="D129">
        <v>213685.58</v>
      </c>
      <c r="E129">
        <v>2511847.64</v>
      </c>
      <c r="F129" t="s">
        <v>359</v>
      </c>
      <c r="G129" t="s">
        <v>332</v>
      </c>
      <c r="H129" t="s">
        <v>1151</v>
      </c>
      <c r="I129" t="str">
        <f>MID(G129,5,3)</f>
        <v>屏東縣</v>
      </c>
      <c r="J129" t="str">
        <f>VLOOKUP(H129,AR$3:AS$22,2,FALSE)</f>
        <v>南部</v>
      </c>
      <c r="K129" t="s">
        <v>356</v>
      </c>
      <c r="L129" t="s">
        <v>62</v>
      </c>
      <c r="M129">
        <v>116</v>
      </c>
      <c r="N129">
        <v>109</v>
      </c>
      <c r="O129" s="1">
        <v>0.93969999999999998</v>
      </c>
      <c r="P129">
        <v>3</v>
      </c>
      <c r="Q129">
        <v>1</v>
      </c>
      <c r="R129">
        <v>94</v>
      </c>
      <c r="S129">
        <v>0</v>
      </c>
      <c r="T129">
        <v>0</v>
      </c>
      <c r="U129">
        <v>0</v>
      </c>
      <c r="V129">
        <v>11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63</v>
      </c>
    </row>
    <row r="130" spans="1:33" x14ac:dyDescent="0.3">
      <c r="A130">
        <v>134748</v>
      </c>
      <c r="B130" t="s">
        <v>360</v>
      </c>
      <c r="C130" t="s">
        <v>361</v>
      </c>
      <c r="D130">
        <v>222405.45</v>
      </c>
      <c r="E130">
        <v>2516098.7599999998</v>
      </c>
      <c r="F130" t="s">
        <v>362</v>
      </c>
      <c r="G130" t="s">
        <v>332</v>
      </c>
      <c r="H130" t="s">
        <v>1151</v>
      </c>
      <c r="I130" t="str">
        <f>MID(G130,5,3)</f>
        <v>屏東縣</v>
      </c>
      <c r="J130" t="str">
        <f>VLOOKUP(H130,AR$3:AS$22,2,FALSE)</f>
        <v>南部</v>
      </c>
      <c r="K130" t="s">
        <v>363</v>
      </c>
      <c r="L130" t="s">
        <v>62</v>
      </c>
      <c r="M130">
        <v>102</v>
      </c>
      <c r="N130">
        <v>102</v>
      </c>
      <c r="O130" s="1">
        <v>1</v>
      </c>
      <c r="P130">
        <v>0</v>
      </c>
      <c r="Q130">
        <v>0</v>
      </c>
      <c r="R130">
        <v>23</v>
      </c>
      <c r="S130">
        <v>0</v>
      </c>
      <c r="T130">
        <v>1</v>
      </c>
      <c r="U130">
        <v>0</v>
      </c>
      <c r="V130">
        <v>77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 t="s">
        <v>63</v>
      </c>
    </row>
    <row r="131" spans="1:33" x14ac:dyDescent="0.3">
      <c r="A131">
        <v>134751</v>
      </c>
      <c r="B131" t="s">
        <v>364</v>
      </c>
      <c r="C131" t="s">
        <v>365</v>
      </c>
      <c r="D131">
        <v>212412.3</v>
      </c>
      <c r="E131">
        <v>2497643.79</v>
      </c>
      <c r="F131" t="s">
        <v>366</v>
      </c>
      <c r="G131" t="s">
        <v>332</v>
      </c>
      <c r="H131" t="s">
        <v>1151</v>
      </c>
      <c r="I131" t="str">
        <f>MID(G131,5,3)</f>
        <v>屏東縣</v>
      </c>
      <c r="J131" t="str">
        <f>VLOOKUP(H131,AR$3:AS$22,2,FALSE)</f>
        <v>南部</v>
      </c>
      <c r="K131" t="s">
        <v>367</v>
      </c>
      <c r="L131" t="s">
        <v>62</v>
      </c>
      <c r="M131">
        <v>157</v>
      </c>
      <c r="N131">
        <v>155</v>
      </c>
      <c r="O131" s="1">
        <v>0.98729999999999996</v>
      </c>
      <c r="P131">
        <v>0</v>
      </c>
      <c r="Q131">
        <v>0</v>
      </c>
      <c r="R131">
        <v>155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 t="s">
        <v>63</v>
      </c>
    </row>
    <row r="132" spans="1:33" x14ac:dyDescent="0.3">
      <c r="A132">
        <v>134752</v>
      </c>
      <c r="B132" t="s">
        <v>368</v>
      </c>
      <c r="C132" t="s">
        <v>369</v>
      </c>
      <c r="D132">
        <v>209989.08</v>
      </c>
      <c r="E132">
        <v>2500664.77</v>
      </c>
      <c r="F132" t="s">
        <v>370</v>
      </c>
      <c r="G132" t="s">
        <v>332</v>
      </c>
      <c r="H132" t="s">
        <v>1151</v>
      </c>
      <c r="I132" t="str">
        <f>MID(G132,5,3)</f>
        <v>屏東縣</v>
      </c>
      <c r="J132" t="str">
        <f>VLOOKUP(H132,AR$3:AS$22,2,FALSE)</f>
        <v>南部</v>
      </c>
      <c r="K132" t="s">
        <v>367</v>
      </c>
      <c r="L132" t="s">
        <v>62</v>
      </c>
      <c r="M132">
        <v>107</v>
      </c>
      <c r="N132">
        <v>103</v>
      </c>
      <c r="O132" s="1">
        <v>0.96260000000000001</v>
      </c>
      <c r="P132">
        <v>1</v>
      </c>
      <c r="Q132">
        <v>0</v>
      </c>
      <c r="R132">
        <v>102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63</v>
      </c>
    </row>
    <row r="133" spans="1:33" x14ac:dyDescent="0.3">
      <c r="A133">
        <v>134753</v>
      </c>
      <c r="B133" t="s">
        <v>371</v>
      </c>
      <c r="C133" t="s">
        <v>372</v>
      </c>
      <c r="D133">
        <v>212793</v>
      </c>
      <c r="E133">
        <v>2503000.0079999999</v>
      </c>
      <c r="F133" t="s">
        <v>373</v>
      </c>
      <c r="G133" t="s">
        <v>332</v>
      </c>
      <c r="H133" t="s">
        <v>1151</v>
      </c>
      <c r="I133" t="str">
        <f>MID(G133,5,3)</f>
        <v>屏東縣</v>
      </c>
      <c r="J133" t="str">
        <f>VLOOKUP(H133,AR$3:AS$22,2,FALSE)</f>
        <v>南部</v>
      </c>
      <c r="K133" t="s">
        <v>367</v>
      </c>
      <c r="L133" t="s">
        <v>62</v>
      </c>
      <c r="M133">
        <v>87</v>
      </c>
      <c r="N133">
        <v>87</v>
      </c>
      <c r="O133" s="1">
        <v>1</v>
      </c>
      <c r="P133">
        <v>0</v>
      </c>
      <c r="Q133">
        <v>0</v>
      </c>
      <c r="R133">
        <v>85</v>
      </c>
      <c r="S133">
        <v>1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63</v>
      </c>
    </row>
    <row r="134" spans="1:33" x14ac:dyDescent="0.3">
      <c r="A134">
        <v>134754</v>
      </c>
      <c r="B134" t="s">
        <v>374</v>
      </c>
      <c r="C134" t="s">
        <v>375</v>
      </c>
      <c r="D134">
        <v>213923.37</v>
      </c>
      <c r="E134">
        <v>2492055.25</v>
      </c>
      <c r="F134" t="s">
        <v>376</v>
      </c>
      <c r="G134" t="s">
        <v>332</v>
      </c>
      <c r="H134" t="s">
        <v>1151</v>
      </c>
      <c r="I134" t="str">
        <f>MID(G134,5,3)</f>
        <v>屏東縣</v>
      </c>
      <c r="J134" t="str">
        <f>VLOOKUP(H134,AR$3:AS$22,2,FALSE)</f>
        <v>南部</v>
      </c>
      <c r="K134" t="s">
        <v>377</v>
      </c>
      <c r="L134" t="s">
        <v>62</v>
      </c>
      <c r="M134">
        <v>110</v>
      </c>
      <c r="N134">
        <v>109</v>
      </c>
      <c r="O134" s="1">
        <v>0.9909</v>
      </c>
      <c r="P134">
        <v>0</v>
      </c>
      <c r="Q134">
        <v>0</v>
      </c>
      <c r="R134">
        <v>109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 t="s">
        <v>63</v>
      </c>
    </row>
    <row r="135" spans="1:33" x14ac:dyDescent="0.3">
      <c r="A135">
        <v>134755</v>
      </c>
      <c r="B135" t="s">
        <v>378</v>
      </c>
      <c r="C135" t="s">
        <v>379</v>
      </c>
      <c r="D135">
        <v>211204.49</v>
      </c>
      <c r="E135">
        <v>2484850.42</v>
      </c>
      <c r="F135" t="s">
        <v>380</v>
      </c>
      <c r="G135" t="s">
        <v>332</v>
      </c>
      <c r="H135" t="s">
        <v>1151</v>
      </c>
      <c r="I135" t="str">
        <f>MID(G135,5,3)</f>
        <v>屏東縣</v>
      </c>
      <c r="J135" t="str">
        <f>VLOOKUP(H135,AR$3:AS$22,2,FALSE)</f>
        <v>南部</v>
      </c>
      <c r="K135" t="s">
        <v>377</v>
      </c>
      <c r="L135" t="s">
        <v>62</v>
      </c>
      <c r="M135">
        <v>57</v>
      </c>
      <c r="N135">
        <v>55</v>
      </c>
      <c r="O135" s="1">
        <v>0.96489999999999998</v>
      </c>
      <c r="P135">
        <v>0</v>
      </c>
      <c r="Q135">
        <v>0</v>
      </c>
      <c r="R135">
        <v>55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 t="s">
        <v>63</v>
      </c>
    </row>
    <row r="136" spans="1:33" x14ac:dyDescent="0.3">
      <c r="A136">
        <v>134756</v>
      </c>
      <c r="B136" t="s">
        <v>381</v>
      </c>
      <c r="C136" t="s">
        <v>382</v>
      </c>
      <c r="D136">
        <v>211264</v>
      </c>
      <c r="E136">
        <v>2488190.0079999999</v>
      </c>
      <c r="F136" t="s">
        <v>383</v>
      </c>
      <c r="G136" t="s">
        <v>332</v>
      </c>
      <c r="H136" t="s">
        <v>1151</v>
      </c>
      <c r="I136" t="str">
        <f>MID(G136,5,3)</f>
        <v>屏東縣</v>
      </c>
      <c r="J136" t="str">
        <f>VLOOKUP(H136,AR$3:AS$22,2,FALSE)</f>
        <v>南部</v>
      </c>
      <c r="K136" t="s">
        <v>377</v>
      </c>
      <c r="L136" t="s">
        <v>62</v>
      </c>
      <c r="M136">
        <v>58</v>
      </c>
      <c r="N136">
        <v>53</v>
      </c>
      <c r="O136" s="1">
        <v>0.91379999999999995</v>
      </c>
      <c r="P136">
        <v>4</v>
      </c>
      <c r="Q136">
        <v>2</v>
      </c>
      <c r="R136">
        <v>43</v>
      </c>
      <c r="S136">
        <v>2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63</v>
      </c>
    </row>
    <row r="137" spans="1:33" x14ac:dyDescent="0.3">
      <c r="A137">
        <v>134757</v>
      </c>
      <c r="B137" t="s">
        <v>279</v>
      </c>
      <c r="C137" t="s">
        <v>384</v>
      </c>
      <c r="D137">
        <v>213214.77</v>
      </c>
      <c r="E137">
        <v>2481924.7400000002</v>
      </c>
      <c r="F137" t="s">
        <v>385</v>
      </c>
      <c r="G137" t="s">
        <v>332</v>
      </c>
      <c r="H137" t="s">
        <v>1151</v>
      </c>
      <c r="I137" t="str">
        <f>MID(G137,5,3)</f>
        <v>屏東縣</v>
      </c>
      <c r="J137" t="str">
        <f>VLOOKUP(H137,AR$3:AS$22,2,FALSE)</f>
        <v>南部</v>
      </c>
      <c r="K137" t="s">
        <v>377</v>
      </c>
      <c r="L137" t="s">
        <v>62</v>
      </c>
      <c r="M137">
        <v>70</v>
      </c>
      <c r="N137">
        <v>69</v>
      </c>
      <c r="O137" s="1">
        <v>0.98570000000000002</v>
      </c>
      <c r="P137">
        <v>0</v>
      </c>
      <c r="Q137">
        <v>0</v>
      </c>
      <c r="R137">
        <v>69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 t="s">
        <v>63</v>
      </c>
    </row>
    <row r="138" spans="1:33" x14ac:dyDescent="0.3">
      <c r="A138">
        <v>134758</v>
      </c>
      <c r="B138" t="s">
        <v>386</v>
      </c>
      <c r="C138" t="s">
        <v>387</v>
      </c>
      <c r="D138">
        <v>211518.62</v>
      </c>
      <c r="E138">
        <v>2492019.15</v>
      </c>
      <c r="F138" t="s">
        <v>388</v>
      </c>
      <c r="G138" t="s">
        <v>332</v>
      </c>
      <c r="H138" t="s">
        <v>1151</v>
      </c>
      <c r="I138" t="str">
        <f>MID(G138,5,3)</f>
        <v>屏東縣</v>
      </c>
      <c r="J138" t="str">
        <f>VLOOKUP(H138,AR$3:AS$22,2,FALSE)</f>
        <v>南部</v>
      </c>
      <c r="K138" t="s">
        <v>377</v>
      </c>
      <c r="L138" t="s">
        <v>62</v>
      </c>
      <c r="M138">
        <v>44</v>
      </c>
      <c r="N138">
        <v>44</v>
      </c>
      <c r="O138" s="1">
        <v>1</v>
      </c>
      <c r="P138">
        <v>0</v>
      </c>
      <c r="Q138">
        <v>0</v>
      </c>
      <c r="R138">
        <v>44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s">
        <v>63</v>
      </c>
    </row>
    <row r="139" spans="1:33" x14ac:dyDescent="0.3">
      <c r="A139">
        <v>134759</v>
      </c>
      <c r="B139" t="s">
        <v>389</v>
      </c>
      <c r="C139" t="s">
        <v>390</v>
      </c>
      <c r="D139">
        <v>211589.42</v>
      </c>
      <c r="E139">
        <v>2474604.1</v>
      </c>
      <c r="F139" t="s">
        <v>391</v>
      </c>
      <c r="G139" t="s">
        <v>332</v>
      </c>
      <c r="H139" t="s">
        <v>1151</v>
      </c>
      <c r="I139" t="str">
        <f>MID(G139,5,3)</f>
        <v>屏東縣</v>
      </c>
      <c r="J139" t="str">
        <f>VLOOKUP(H139,AR$3:AS$22,2,FALSE)</f>
        <v>南部</v>
      </c>
      <c r="K139" t="s">
        <v>392</v>
      </c>
      <c r="L139" t="s">
        <v>62</v>
      </c>
      <c r="M139">
        <v>80</v>
      </c>
      <c r="N139">
        <v>77</v>
      </c>
      <c r="O139" s="1">
        <v>0.96250000000000002</v>
      </c>
      <c r="P139">
        <v>3</v>
      </c>
      <c r="Q139">
        <v>0</v>
      </c>
      <c r="R139">
        <v>73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 t="s">
        <v>63</v>
      </c>
    </row>
    <row r="140" spans="1:33" x14ac:dyDescent="0.3">
      <c r="A140">
        <v>134760</v>
      </c>
      <c r="B140" t="s">
        <v>393</v>
      </c>
      <c r="C140" t="s">
        <v>394</v>
      </c>
      <c r="D140">
        <v>211813.52</v>
      </c>
      <c r="E140">
        <v>2480955.6800000002</v>
      </c>
      <c r="F140" t="s">
        <v>395</v>
      </c>
      <c r="G140" t="s">
        <v>332</v>
      </c>
      <c r="H140" t="s">
        <v>1151</v>
      </c>
      <c r="I140" t="str">
        <f>MID(G140,5,3)</f>
        <v>屏東縣</v>
      </c>
      <c r="J140" t="str">
        <f>VLOOKUP(H140,AR$3:AS$22,2,FALSE)</f>
        <v>南部</v>
      </c>
      <c r="K140" t="s">
        <v>392</v>
      </c>
      <c r="L140" t="s">
        <v>62</v>
      </c>
      <c r="M140">
        <v>104</v>
      </c>
      <c r="N140">
        <v>102</v>
      </c>
      <c r="O140" s="1">
        <v>0.98080000000000001</v>
      </c>
      <c r="P140">
        <v>3</v>
      </c>
      <c r="Q140">
        <v>0</v>
      </c>
      <c r="R140">
        <v>95</v>
      </c>
      <c r="S140">
        <v>2</v>
      </c>
      <c r="T140">
        <v>0</v>
      </c>
      <c r="U140">
        <v>0</v>
      </c>
      <c r="V140">
        <v>2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63</v>
      </c>
    </row>
    <row r="141" spans="1:33" x14ac:dyDescent="0.3">
      <c r="A141">
        <v>134761</v>
      </c>
      <c r="B141" t="s">
        <v>396</v>
      </c>
      <c r="C141" t="s">
        <v>397</v>
      </c>
      <c r="D141">
        <v>211481.3</v>
      </c>
      <c r="E141">
        <v>2473579.2599999998</v>
      </c>
      <c r="F141" t="s">
        <v>398</v>
      </c>
      <c r="G141" t="s">
        <v>332</v>
      </c>
      <c r="H141" t="s">
        <v>1151</v>
      </c>
      <c r="I141" t="str">
        <f>MID(G141,5,3)</f>
        <v>屏東縣</v>
      </c>
      <c r="J141" t="str">
        <f>VLOOKUP(H141,AR$3:AS$22,2,FALSE)</f>
        <v>南部</v>
      </c>
      <c r="K141" t="s">
        <v>392</v>
      </c>
      <c r="L141" t="s">
        <v>62</v>
      </c>
      <c r="M141">
        <v>60</v>
      </c>
      <c r="N141">
        <v>60</v>
      </c>
      <c r="O141" s="1">
        <v>1</v>
      </c>
      <c r="P141">
        <v>0</v>
      </c>
      <c r="Q141">
        <v>1</v>
      </c>
      <c r="R141">
        <v>57</v>
      </c>
      <c r="S141">
        <v>0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 t="s">
        <v>63</v>
      </c>
    </row>
    <row r="142" spans="1:33" x14ac:dyDescent="0.3">
      <c r="A142">
        <v>134762</v>
      </c>
      <c r="B142" t="s">
        <v>399</v>
      </c>
      <c r="C142" t="s">
        <v>400</v>
      </c>
      <c r="D142">
        <v>219564.65</v>
      </c>
      <c r="E142">
        <v>2455959.4500000002</v>
      </c>
      <c r="F142" t="s">
        <v>401</v>
      </c>
      <c r="G142" t="s">
        <v>332</v>
      </c>
      <c r="H142" t="s">
        <v>1151</v>
      </c>
      <c r="I142" t="str">
        <f>MID(G142,5,3)</f>
        <v>屏東縣</v>
      </c>
      <c r="J142" t="str">
        <f>VLOOKUP(H142,AR$3:AS$22,2,FALSE)</f>
        <v>南部</v>
      </c>
      <c r="K142" t="s">
        <v>402</v>
      </c>
      <c r="L142" t="s">
        <v>62</v>
      </c>
      <c r="M142">
        <v>32</v>
      </c>
      <c r="N142">
        <v>30</v>
      </c>
      <c r="O142" s="1">
        <v>0.9375</v>
      </c>
      <c r="P142">
        <v>0</v>
      </c>
      <c r="Q142">
        <v>2</v>
      </c>
      <c r="R142">
        <v>26</v>
      </c>
      <c r="S142">
        <v>1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63</v>
      </c>
    </row>
    <row r="143" spans="1:33" x14ac:dyDescent="0.3">
      <c r="A143">
        <v>134763</v>
      </c>
      <c r="B143" t="s">
        <v>403</v>
      </c>
      <c r="C143" t="s">
        <v>404</v>
      </c>
      <c r="D143">
        <v>224375.63200000001</v>
      </c>
      <c r="E143">
        <v>2456093.4139999999</v>
      </c>
      <c r="F143" t="s">
        <v>405</v>
      </c>
      <c r="G143" t="s">
        <v>332</v>
      </c>
      <c r="H143" t="s">
        <v>1151</v>
      </c>
      <c r="I143" t="str">
        <f>MID(G143,5,3)</f>
        <v>屏東縣</v>
      </c>
      <c r="J143" t="str">
        <f>VLOOKUP(H143,AR$3:AS$22,2,FALSE)</f>
        <v>南部</v>
      </c>
      <c r="K143" t="s">
        <v>402</v>
      </c>
      <c r="L143" t="s">
        <v>62</v>
      </c>
      <c r="M143">
        <v>40</v>
      </c>
      <c r="N143">
        <v>39</v>
      </c>
      <c r="O143" s="1">
        <v>0.97499999999999998</v>
      </c>
      <c r="P143">
        <v>0</v>
      </c>
      <c r="Q143">
        <v>0</v>
      </c>
      <c r="R143">
        <v>35</v>
      </c>
      <c r="S143">
        <v>1</v>
      </c>
      <c r="T143">
        <v>1</v>
      </c>
      <c r="U143">
        <v>0</v>
      </c>
      <c r="V143">
        <v>2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 t="s">
        <v>63</v>
      </c>
    </row>
    <row r="144" spans="1:33" x14ac:dyDescent="0.3">
      <c r="A144">
        <v>134764</v>
      </c>
      <c r="B144" t="s">
        <v>406</v>
      </c>
      <c r="C144" t="s">
        <v>407</v>
      </c>
      <c r="D144">
        <v>213525.89</v>
      </c>
      <c r="E144">
        <v>2466564.7400000002</v>
      </c>
      <c r="F144" t="s">
        <v>408</v>
      </c>
      <c r="G144" t="s">
        <v>332</v>
      </c>
      <c r="H144" t="s">
        <v>1151</v>
      </c>
      <c r="I144" t="str">
        <f>MID(G144,5,3)</f>
        <v>屏東縣</v>
      </c>
      <c r="J144" t="str">
        <f>VLOOKUP(H144,AR$3:AS$22,2,FALSE)</f>
        <v>南部</v>
      </c>
      <c r="K144" t="s">
        <v>402</v>
      </c>
      <c r="L144" t="s">
        <v>62</v>
      </c>
      <c r="M144">
        <v>72</v>
      </c>
      <c r="N144">
        <v>72</v>
      </c>
      <c r="O144" s="1">
        <v>1</v>
      </c>
      <c r="P144">
        <v>0</v>
      </c>
      <c r="Q144">
        <v>0</v>
      </c>
      <c r="R144">
        <v>68</v>
      </c>
      <c r="S144">
        <v>4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63</v>
      </c>
    </row>
    <row r="145" spans="1:33" x14ac:dyDescent="0.3">
      <c r="A145">
        <v>134765</v>
      </c>
      <c r="B145" t="s">
        <v>409</v>
      </c>
      <c r="C145" t="s">
        <v>410</v>
      </c>
      <c r="D145">
        <v>229715</v>
      </c>
      <c r="E145">
        <v>2459560.0079999999</v>
      </c>
      <c r="F145" t="s">
        <v>411</v>
      </c>
      <c r="G145" t="s">
        <v>332</v>
      </c>
      <c r="H145" t="s">
        <v>1151</v>
      </c>
      <c r="I145" t="str">
        <f>MID(G145,5,3)</f>
        <v>屏東縣</v>
      </c>
      <c r="J145" t="str">
        <f>VLOOKUP(H145,AR$3:AS$22,2,FALSE)</f>
        <v>南部</v>
      </c>
      <c r="K145" t="s">
        <v>402</v>
      </c>
      <c r="L145" t="s">
        <v>62</v>
      </c>
      <c r="M145">
        <v>25</v>
      </c>
      <c r="N145">
        <v>25</v>
      </c>
      <c r="O145" s="1">
        <v>1</v>
      </c>
      <c r="P145">
        <v>0</v>
      </c>
      <c r="Q145">
        <v>0</v>
      </c>
      <c r="R145">
        <v>25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 t="s">
        <v>63</v>
      </c>
    </row>
    <row r="146" spans="1:33" x14ac:dyDescent="0.3">
      <c r="A146">
        <v>134766</v>
      </c>
      <c r="B146" t="s">
        <v>412</v>
      </c>
      <c r="C146" t="s">
        <v>413</v>
      </c>
      <c r="D146">
        <v>226532.77</v>
      </c>
      <c r="E146">
        <v>2447504.2999999998</v>
      </c>
      <c r="F146" t="s">
        <v>414</v>
      </c>
      <c r="G146" t="s">
        <v>332</v>
      </c>
      <c r="H146" t="s">
        <v>1151</v>
      </c>
      <c r="I146" t="str">
        <f>MID(G146,5,3)</f>
        <v>屏東縣</v>
      </c>
      <c r="J146" t="str">
        <f>VLOOKUP(H146,AR$3:AS$22,2,FALSE)</f>
        <v>南部</v>
      </c>
      <c r="K146" t="s">
        <v>415</v>
      </c>
      <c r="L146" t="s">
        <v>62</v>
      </c>
      <c r="M146">
        <v>82</v>
      </c>
      <c r="N146">
        <v>81</v>
      </c>
      <c r="O146" s="1">
        <v>0.98780000000000001</v>
      </c>
      <c r="P146">
        <v>3</v>
      </c>
      <c r="Q146">
        <v>0</v>
      </c>
      <c r="R146">
        <v>78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 t="s">
        <v>63</v>
      </c>
    </row>
    <row r="147" spans="1:33" x14ac:dyDescent="0.3">
      <c r="A147">
        <v>134768</v>
      </c>
      <c r="B147" t="s">
        <v>416</v>
      </c>
      <c r="C147" t="s">
        <v>417</v>
      </c>
      <c r="D147">
        <v>234214.81</v>
      </c>
      <c r="E147">
        <v>2447379.65</v>
      </c>
      <c r="F147" t="s">
        <v>418</v>
      </c>
      <c r="G147" t="s">
        <v>332</v>
      </c>
      <c r="H147" t="s">
        <v>1151</v>
      </c>
      <c r="I147" t="str">
        <f>MID(G147,5,3)</f>
        <v>屏東縣</v>
      </c>
      <c r="J147" t="str">
        <f>VLOOKUP(H147,AR$3:AS$22,2,FALSE)</f>
        <v>南部</v>
      </c>
      <c r="K147" t="s">
        <v>415</v>
      </c>
      <c r="L147" t="s">
        <v>62</v>
      </c>
      <c r="M147">
        <v>51</v>
      </c>
      <c r="N147">
        <v>50</v>
      </c>
      <c r="O147" s="1">
        <v>0.98040000000000005</v>
      </c>
      <c r="P147">
        <v>0</v>
      </c>
      <c r="Q147">
        <v>0</v>
      </c>
      <c r="R147">
        <v>50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 t="s">
        <v>63</v>
      </c>
    </row>
    <row r="148" spans="1:33" x14ac:dyDescent="0.3">
      <c r="A148">
        <v>134769</v>
      </c>
      <c r="B148" t="s">
        <v>419</v>
      </c>
      <c r="C148" t="s">
        <v>420</v>
      </c>
      <c r="D148">
        <v>233261.16</v>
      </c>
      <c r="E148">
        <v>2453123.33</v>
      </c>
      <c r="F148" t="s">
        <v>421</v>
      </c>
      <c r="G148" t="s">
        <v>332</v>
      </c>
      <c r="H148" t="s">
        <v>1151</v>
      </c>
      <c r="I148" t="str">
        <f>MID(G148,5,3)</f>
        <v>屏東縣</v>
      </c>
      <c r="J148" t="str">
        <f>VLOOKUP(H148,AR$3:AS$22,2,FALSE)</f>
        <v>南部</v>
      </c>
      <c r="K148" t="s">
        <v>415</v>
      </c>
      <c r="L148" t="s">
        <v>62</v>
      </c>
      <c r="M148">
        <v>58</v>
      </c>
      <c r="N148">
        <v>58</v>
      </c>
      <c r="O148" s="1">
        <v>1</v>
      </c>
      <c r="P148">
        <v>8</v>
      </c>
      <c r="Q148">
        <v>0</v>
      </c>
      <c r="R148">
        <v>49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 t="s">
        <v>63</v>
      </c>
    </row>
    <row r="149" spans="1:33" x14ac:dyDescent="0.3">
      <c r="A149">
        <v>134784</v>
      </c>
      <c r="B149" t="s">
        <v>422</v>
      </c>
      <c r="C149" t="s">
        <v>423</v>
      </c>
      <c r="D149">
        <v>213007</v>
      </c>
      <c r="E149">
        <v>2515980.0079999999</v>
      </c>
      <c r="F149" t="s">
        <v>424</v>
      </c>
      <c r="G149" t="s">
        <v>332</v>
      </c>
      <c r="H149" t="s">
        <v>1151</v>
      </c>
      <c r="I149" t="str">
        <f>MID(G149,5,3)</f>
        <v>屏東縣</v>
      </c>
      <c r="J149" t="str">
        <f>VLOOKUP(H149,AR$3:AS$22,2,FALSE)</f>
        <v>南部</v>
      </c>
      <c r="K149" t="s">
        <v>343</v>
      </c>
      <c r="L149" t="s">
        <v>62</v>
      </c>
      <c r="M149">
        <v>42</v>
      </c>
      <c r="N149">
        <v>42</v>
      </c>
      <c r="O149" s="1">
        <v>1</v>
      </c>
      <c r="P149">
        <v>0</v>
      </c>
      <c r="Q149">
        <v>0</v>
      </c>
      <c r="R149">
        <v>42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 t="s">
        <v>63</v>
      </c>
    </row>
    <row r="150" spans="1:33" x14ac:dyDescent="0.3">
      <c r="A150">
        <v>134787</v>
      </c>
      <c r="B150" t="s">
        <v>425</v>
      </c>
      <c r="C150" t="s">
        <v>426</v>
      </c>
      <c r="D150">
        <v>213301.56</v>
      </c>
      <c r="E150">
        <v>2510942.2000000002</v>
      </c>
      <c r="F150" t="s">
        <v>427</v>
      </c>
      <c r="G150" t="s">
        <v>332</v>
      </c>
      <c r="H150" t="s">
        <v>1151</v>
      </c>
      <c r="I150" t="str">
        <f>MID(G150,5,3)</f>
        <v>屏東縣</v>
      </c>
      <c r="J150" t="str">
        <f>VLOOKUP(H150,AR$3:AS$22,2,FALSE)</f>
        <v>南部</v>
      </c>
      <c r="K150" t="s">
        <v>356</v>
      </c>
      <c r="L150" t="s">
        <v>62</v>
      </c>
      <c r="M150">
        <v>109</v>
      </c>
      <c r="N150">
        <v>100</v>
      </c>
      <c r="O150" s="1">
        <v>0.91739999999999999</v>
      </c>
      <c r="P150">
        <v>0</v>
      </c>
      <c r="Q150">
        <v>2</v>
      </c>
      <c r="R150">
        <v>78</v>
      </c>
      <c r="S150">
        <v>0</v>
      </c>
      <c r="T150">
        <v>0</v>
      </c>
      <c r="U150">
        <v>0</v>
      </c>
      <c r="V150">
        <v>20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 t="s">
        <v>63</v>
      </c>
    </row>
    <row r="151" spans="1:33" x14ac:dyDescent="0.3">
      <c r="A151">
        <v>140601</v>
      </c>
      <c r="B151" t="s">
        <v>539</v>
      </c>
      <c r="C151" t="s">
        <v>540</v>
      </c>
      <c r="D151">
        <v>265121.701</v>
      </c>
      <c r="E151">
        <v>2517195.5299999998</v>
      </c>
      <c r="F151" t="s">
        <v>541</v>
      </c>
      <c r="G151" t="s">
        <v>542</v>
      </c>
      <c r="H151" t="s">
        <v>1158</v>
      </c>
      <c r="I151" t="str">
        <f>MID(G151,5,3)</f>
        <v>臺東縣</v>
      </c>
      <c r="J151" t="str">
        <f>VLOOKUP(H151,AR$3:AS$22,2,FALSE)</f>
        <v>東部</v>
      </c>
      <c r="K151" t="s">
        <v>543</v>
      </c>
      <c r="L151" t="s">
        <v>223</v>
      </c>
      <c r="M151">
        <v>1016</v>
      </c>
      <c r="N151">
        <v>120</v>
      </c>
      <c r="O151" s="1">
        <v>0.1181</v>
      </c>
      <c r="P151">
        <v>62</v>
      </c>
      <c r="Q151">
        <v>1</v>
      </c>
      <c r="R151">
        <v>21</v>
      </c>
      <c r="S151">
        <v>13</v>
      </c>
      <c r="T151">
        <v>19</v>
      </c>
      <c r="U151">
        <v>0</v>
      </c>
      <c r="V151">
        <v>3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 t="s">
        <v>63</v>
      </c>
    </row>
    <row r="152" spans="1:33" x14ac:dyDescent="0.3">
      <c r="A152">
        <v>144601</v>
      </c>
      <c r="B152" t="s">
        <v>493</v>
      </c>
      <c r="C152" t="s">
        <v>544</v>
      </c>
      <c r="D152">
        <v>266313.83</v>
      </c>
      <c r="E152">
        <v>2517423.2119999998</v>
      </c>
      <c r="F152" t="s">
        <v>545</v>
      </c>
      <c r="G152" t="s">
        <v>542</v>
      </c>
      <c r="H152" t="s">
        <v>1158</v>
      </c>
      <c r="I152" t="str">
        <f>MID(G152,5,3)</f>
        <v>臺東縣</v>
      </c>
      <c r="J152" t="str">
        <f>VLOOKUP(H152,AR$3:AS$22,2,FALSE)</f>
        <v>東部</v>
      </c>
      <c r="K152" t="s">
        <v>543</v>
      </c>
      <c r="L152" t="s">
        <v>223</v>
      </c>
      <c r="M152">
        <v>276</v>
      </c>
      <c r="N152">
        <v>93</v>
      </c>
      <c r="O152" s="1">
        <v>0.33700000000000002</v>
      </c>
      <c r="P152">
        <v>49</v>
      </c>
      <c r="Q152">
        <v>3</v>
      </c>
      <c r="R152">
        <v>18</v>
      </c>
      <c r="S152">
        <v>5</v>
      </c>
      <c r="T152">
        <v>12</v>
      </c>
      <c r="U152">
        <v>0</v>
      </c>
      <c r="V152">
        <v>1</v>
      </c>
      <c r="W152">
        <v>0</v>
      </c>
      <c r="X152">
        <v>4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63</v>
      </c>
    </row>
    <row r="153" spans="1:33" x14ac:dyDescent="0.3">
      <c r="A153">
        <v>144602</v>
      </c>
      <c r="B153" t="s">
        <v>546</v>
      </c>
      <c r="C153" t="s">
        <v>547</v>
      </c>
      <c r="D153">
        <v>265557.79700000002</v>
      </c>
      <c r="E153">
        <v>2516286.7680000002</v>
      </c>
      <c r="F153" t="s">
        <v>548</v>
      </c>
      <c r="G153" t="s">
        <v>542</v>
      </c>
      <c r="H153" t="s">
        <v>1158</v>
      </c>
      <c r="I153" t="str">
        <f>MID(G153,5,3)</f>
        <v>臺東縣</v>
      </c>
      <c r="J153" t="str">
        <f>VLOOKUP(H153,AR$3:AS$22,2,FALSE)</f>
        <v>東部</v>
      </c>
      <c r="K153" t="s">
        <v>543</v>
      </c>
      <c r="L153" t="s">
        <v>223</v>
      </c>
      <c r="M153">
        <v>99</v>
      </c>
      <c r="N153">
        <v>30</v>
      </c>
      <c r="O153" s="1">
        <v>0.30299999999999999</v>
      </c>
      <c r="P153">
        <v>10</v>
      </c>
      <c r="Q153">
        <v>0</v>
      </c>
      <c r="R153">
        <v>8</v>
      </c>
      <c r="S153">
        <v>3</v>
      </c>
      <c r="T153">
        <v>3</v>
      </c>
      <c r="U153">
        <v>0</v>
      </c>
      <c r="V153">
        <v>0</v>
      </c>
      <c r="W153">
        <v>0</v>
      </c>
      <c r="X153">
        <v>4</v>
      </c>
      <c r="Y153">
        <v>0</v>
      </c>
      <c r="Z153">
        <v>0</v>
      </c>
      <c r="AA153">
        <v>2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63</v>
      </c>
    </row>
    <row r="154" spans="1:33" x14ac:dyDescent="0.3">
      <c r="A154">
        <v>144603</v>
      </c>
      <c r="B154" t="s">
        <v>549</v>
      </c>
      <c r="C154" t="s">
        <v>550</v>
      </c>
      <c r="D154">
        <v>263267.19400000002</v>
      </c>
      <c r="E154">
        <v>2518677.17</v>
      </c>
      <c r="F154" t="s">
        <v>551</v>
      </c>
      <c r="G154" t="s">
        <v>542</v>
      </c>
      <c r="H154" t="s">
        <v>1158</v>
      </c>
      <c r="I154" t="str">
        <f>MID(G154,5,3)</f>
        <v>臺東縣</v>
      </c>
      <c r="J154" t="str">
        <f>VLOOKUP(H154,AR$3:AS$22,2,FALSE)</f>
        <v>東部</v>
      </c>
      <c r="K154" t="s">
        <v>543</v>
      </c>
      <c r="L154" t="s">
        <v>223</v>
      </c>
      <c r="M154">
        <v>120</v>
      </c>
      <c r="N154">
        <v>39</v>
      </c>
      <c r="O154" s="1">
        <v>0.32500000000000001</v>
      </c>
      <c r="P154">
        <v>18</v>
      </c>
      <c r="Q154">
        <v>1</v>
      </c>
      <c r="R154">
        <v>10</v>
      </c>
      <c r="S154">
        <v>5</v>
      </c>
      <c r="T154">
        <v>5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 t="s">
        <v>63</v>
      </c>
    </row>
    <row r="155" spans="1:33" x14ac:dyDescent="0.3">
      <c r="A155">
        <v>144604</v>
      </c>
      <c r="B155" t="s">
        <v>552</v>
      </c>
      <c r="C155" t="s">
        <v>553</v>
      </c>
      <c r="D155">
        <v>265523.14600000001</v>
      </c>
      <c r="E155">
        <v>2517956.9640000002</v>
      </c>
      <c r="F155" t="s">
        <v>554</v>
      </c>
      <c r="G155" t="s">
        <v>542</v>
      </c>
      <c r="H155" t="s">
        <v>1158</v>
      </c>
      <c r="I155" t="str">
        <f>MID(G155,5,3)</f>
        <v>臺東縣</v>
      </c>
      <c r="J155" t="str">
        <f>VLOOKUP(H155,AR$3:AS$22,2,FALSE)</f>
        <v>東部</v>
      </c>
      <c r="K155" t="s">
        <v>543</v>
      </c>
      <c r="L155" t="s">
        <v>223</v>
      </c>
      <c r="M155">
        <v>346</v>
      </c>
      <c r="N155">
        <v>83</v>
      </c>
      <c r="O155" s="1">
        <v>0.2399</v>
      </c>
      <c r="P155">
        <v>52</v>
      </c>
      <c r="Q155">
        <v>0</v>
      </c>
      <c r="R155">
        <v>12</v>
      </c>
      <c r="S155">
        <v>6</v>
      </c>
      <c r="T155">
        <v>9</v>
      </c>
      <c r="U155">
        <v>0</v>
      </c>
      <c r="V155">
        <v>2</v>
      </c>
      <c r="W155">
        <v>0</v>
      </c>
      <c r="X155">
        <v>0</v>
      </c>
      <c r="Y155">
        <v>0</v>
      </c>
      <c r="Z155">
        <v>1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 t="s">
        <v>63</v>
      </c>
    </row>
    <row r="156" spans="1:33" x14ac:dyDescent="0.3">
      <c r="A156">
        <v>144605</v>
      </c>
      <c r="B156" t="s">
        <v>555</v>
      </c>
      <c r="C156" t="s">
        <v>556</v>
      </c>
      <c r="D156">
        <v>264589.63500000001</v>
      </c>
      <c r="E156">
        <v>2518172.7940000002</v>
      </c>
      <c r="F156" t="s">
        <v>557</v>
      </c>
      <c r="G156" t="s">
        <v>542</v>
      </c>
      <c r="H156" t="s">
        <v>1158</v>
      </c>
      <c r="I156" t="str">
        <f>MID(G156,5,3)</f>
        <v>臺東縣</v>
      </c>
      <c r="J156" t="str">
        <f>VLOOKUP(H156,AR$3:AS$22,2,FALSE)</f>
        <v>東部</v>
      </c>
      <c r="K156" t="s">
        <v>543</v>
      </c>
      <c r="L156" t="s">
        <v>223</v>
      </c>
      <c r="M156">
        <v>658</v>
      </c>
      <c r="N156">
        <v>242</v>
      </c>
      <c r="O156" s="1">
        <v>0.36780000000000002</v>
      </c>
      <c r="P156">
        <v>133</v>
      </c>
      <c r="Q156">
        <v>4</v>
      </c>
      <c r="R156">
        <v>57</v>
      </c>
      <c r="S156">
        <v>23</v>
      </c>
      <c r="T156">
        <v>21</v>
      </c>
      <c r="U156">
        <v>1</v>
      </c>
      <c r="V156">
        <v>2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63</v>
      </c>
    </row>
    <row r="157" spans="1:33" x14ac:dyDescent="0.3">
      <c r="A157">
        <v>144606</v>
      </c>
      <c r="B157" t="s">
        <v>558</v>
      </c>
      <c r="C157" t="s">
        <v>559</v>
      </c>
      <c r="D157">
        <v>262541.95600000001</v>
      </c>
      <c r="E157">
        <v>2515176.855</v>
      </c>
      <c r="F157" t="s">
        <v>560</v>
      </c>
      <c r="G157" t="s">
        <v>542</v>
      </c>
      <c r="H157" t="s">
        <v>1158</v>
      </c>
      <c r="I157" t="str">
        <f>MID(G157,5,3)</f>
        <v>臺東縣</v>
      </c>
      <c r="J157" t="str">
        <f>VLOOKUP(H157,AR$3:AS$22,2,FALSE)</f>
        <v>東部</v>
      </c>
      <c r="K157" t="s">
        <v>543</v>
      </c>
      <c r="L157" t="s">
        <v>223</v>
      </c>
      <c r="M157">
        <v>122</v>
      </c>
      <c r="N157">
        <v>70</v>
      </c>
      <c r="O157" s="1">
        <v>0.57379999999999998</v>
      </c>
      <c r="P157">
        <v>59</v>
      </c>
      <c r="Q157">
        <v>0</v>
      </c>
      <c r="R157">
        <v>6</v>
      </c>
      <c r="S157">
        <v>0</v>
      </c>
      <c r="T157">
        <v>4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 t="s">
        <v>63</v>
      </c>
    </row>
    <row r="158" spans="1:33" x14ac:dyDescent="0.3">
      <c r="A158">
        <v>144607</v>
      </c>
      <c r="B158" t="s">
        <v>561</v>
      </c>
      <c r="C158" t="s">
        <v>562</v>
      </c>
      <c r="D158">
        <v>264051.78600000002</v>
      </c>
      <c r="E158">
        <v>2516322.2069999999</v>
      </c>
      <c r="F158" t="s">
        <v>563</v>
      </c>
      <c r="G158" t="s">
        <v>542</v>
      </c>
      <c r="H158" t="s">
        <v>1158</v>
      </c>
      <c r="I158" t="str">
        <f>MID(G158,5,3)</f>
        <v>臺東縣</v>
      </c>
      <c r="J158" t="str">
        <f>VLOOKUP(H158,AR$3:AS$22,2,FALSE)</f>
        <v>東部</v>
      </c>
      <c r="K158" t="s">
        <v>543</v>
      </c>
      <c r="L158" t="s">
        <v>223</v>
      </c>
      <c r="M158">
        <v>400</v>
      </c>
      <c r="N158">
        <v>173</v>
      </c>
      <c r="O158" s="1">
        <v>0.4325</v>
      </c>
      <c r="P158">
        <v>110</v>
      </c>
      <c r="Q158">
        <v>7</v>
      </c>
      <c r="R158">
        <v>33</v>
      </c>
      <c r="S158">
        <v>4</v>
      </c>
      <c r="T158">
        <v>10</v>
      </c>
      <c r="U158">
        <v>0</v>
      </c>
      <c r="V158">
        <v>1</v>
      </c>
      <c r="W158">
        <v>0</v>
      </c>
      <c r="X158">
        <v>6</v>
      </c>
      <c r="Y158">
        <v>0</v>
      </c>
      <c r="Z158">
        <v>0</v>
      </c>
      <c r="AA158">
        <v>1</v>
      </c>
      <c r="AB158">
        <v>0</v>
      </c>
      <c r="AC158">
        <v>1</v>
      </c>
      <c r="AD158">
        <v>0</v>
      </c>
      <c r="AE158">
        <v>0</v>
      </c>
      <c r="AF158">
        <v>0</v>
      </c>
      <c r="AG158" t="s">
        <v>63</v>
      </c>
    </row>
    <row r="159" spans="1:33" x14ac:dyDescent="0.3">
      <c r="A159">
        <v>144608</v>
      </c>
      <c r="B159" t="s">
        <v>564</v>
      </c>
      <c r="C159" t="s">
        <v>565</v>
      </c>
      <c r="D159">
        <v>263931.109</v>
      </c>
      <c r="E159">
        <v>2518309.7459999998</v>
      </c>
      <c r="F159" t="s">
        <v>566</v>
      </c>
      <c r="G159" t="s">
        <v>542</v>
      </c>
      <c r="H159" t="s">
        <v>1158</v>
      </c>
      <c r="I159" t="str">
        <f>MID(G159,5,3)</f>
        <v>臺東縣</v>
      </c>
      <c r="J159" t="str">
        <f>VLOOKUP(H159,AR$3:AS$22,2,FALSE)</f>
        <v>東部</v>
      </c>
      <c r="K159" t="s">
        <v>543</v>
      </c>
      <c r="L159" t="s">
        <v>223</v>
      </c>
      <c r="M159">
        <v>512</v>
      </c>
      <c r="N159">
        <v>103</v>
      </c>
      <c r="O159" s="1">
        <v>0.20119999999999999</v>
      </c>
      <c r="P159">
        <v>53</v>
      </c>
      <c r="Q159">
        <v>0</v>
      </c>
      <c r="R159">
        <v>24</v>
      </c>
      <c r="S159">
        <v>9</v>
      </c>
      <c r="T159">
        <v>13</v>
      </c>
      <c r="U159">
        <v>0</v>
      </c>
      <c r="V159">
        <v>1</v>
      </c>
      <c r="W159">
        <v>0</v>
      </c>
      <c r="X159">
        <v>3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 t="s">
        <v>63</v>
      </c>
    </row>
    <row r="160" spans="1:33" x14ac:dyDescent="0.3">
      <c r="A160">
        <v>144609</v>
      </c>
      <c r="B160" t="s">
        <v>567</v>
      </c>
      <c r="C160" t="s">
        <v>568</v>
      </c>
      <c r="D160">
        <v>261126.56099999999</v>
      </c>
      <c r="E160">
        <v>2514404.2110000001</v>
      </c>
      <c r="F160" t="s">
        <v>569</v>
      </c>
      <c r="G160" t="s">
        <v>542</v>
      </c>
      <c r="H160" t="s">
        <v>1158</v>
      </c>
      <c r="I160" t="str">
        <f>MID(G160,5,3)</f>
        <v>臺東縣</v>
      </c>
      <c r="J160" t="str">
        <f>VLOOKUP(H160,AR$3:AS$22,2,FALSE)</f>
        <v>東部</v>
      </c>
      <c r="K160" t="s">
        <v>543</v>
      </c>
      <c r="L160" t="s">
        <v>223</v>
      </c>
      <c r="M160">
        <v>65</v>
      </c>
      <c r="N160">
        <v>24</v>
      </c>
      <c r="O160" s="1">
        <v>0.36919999999999997</v>
      </c>
      <c r="P160">
        <v>9</v>
      </c>
      <c r="Q160">
        <v>0</v>
      </c>
      <c r="R160">
        <v>1</v>
      </c>
      <c r="S160">
        <v>2</v>
      </c>
      <c r="T160">
        <v>8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0</v>
      </c>
      <c r="AC160">
        <v>0</v>
      </c>
      <c r="AD160">
        <v>0</v>
      </c>
      <c r="AE160">
        <v>0</v>
      </c>
      <c r="AF160">
        <v>0</v>
      </c>
      <c r="AG160" t="s">
        <v>63</v>
      </c>
    </row>
    <row r="161" spans="1:33" x14ac:dyDescent="0.3">
      <c r="A161">
        <v>144610</v>
      </c>
      <c r="B161" t="s">
        <v>570</v>
      </c>
      <c r="C161" t="s">
        <v>571</v>
      </c>
      <c r="D161">
        <v>262270.15399999998</v>
      </c>
      <c r="E161">
        <v>2517209.2340000002</v>
      </c>
      <c r="F161" t="s">
        <v>572</v>
      </c>
      <c r="G161" t="s">
        <v>542</v>
      </c>
      <c r="H161" t="s">
        <v>1158</v>
      </c>
      <c r="I161" t="str">
        <f>MID(G161,5,3)</f>
        <v>臺東縣</v>
      </c>
      <c r="J161" t="str">
        <f>VLOOKUP(H161,AR$3:AS$22,2,FALSE)</f>
        <v>東部</v>
      </c>
      <c r="K161" t="s">
        <v>543</v>
      </c>
      <c r="L161" t="s">
        <v>223</v>
      </c>
      <c r="M161">
        <v>247</v>
      </c>
      <c r="N161">
        <v>83</v>
      </c>
      <c r="O161" s="1">
        <v>0.33600000000000002</v>
      </c>
      <c r="P161">
        <v>46</v>
      </c>
      <c r="Q161">
        <v>1</v>
      </c>
      <c r="R161">
        <v>15</v>
      </c>
      <c r="S161">
        <v>5</v>
      </c>
      <c r="T161">
        <v>12</v>
      </c>
      <c r="U161">
        <v>0</v>
      </c>
      <c r="V161">
        <v>0</v>
      </c>
      <c r="W161">
        <v>0</v>
      </c>
      <c r="X161">
        <v>3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 t="s">
        <v>63</v>
      </c>
    </row>
    <row r="162" spans="1:33" x14ac:dyDescent="0.3">
      <c r="A162">
        <v>144611</v>
      </c>
      <c r="B162" t="s">
        <v>573</v>
      </c>
      <c r="C162" t="s">
        <v>574</v>
      </c>
      <c r="D162">
        <v>261441.71299999999</v>
      </c>
      <c r="E162">
        <v>2519016.4559999998</v>
      </c>
      <c r="F162" t="s">
        <v>575</v>
      </c>
      <c r="G162" t="s">
        <v>542</v>
      </c>
      <c r="H162" t="s">
        <v>1158</v>
      </c>
      <c r="I162" t="str">
        <f>MID(G162,5,3)</f>
        <v>臺東縣</v>
      </c>
      <c r="J162" t="str">
        <f>VLOOKUP(H162,AR$3:AS$22,2,FALSE)</f>
        <v>東部</v>
      </c>
      <c r="K162" t="s">
        <v>543</v>
      </c>
      <c r="L162" t="s">
        <v>223</v>
      </c>
      <c r="M162">
        <v>82</v>
      </c>
      <c r="N162">
        <v>62</v>
      </c>
      <c r="O162" s="1">
        <v>0.75609999999999999</v>
      </c>
      <c r="P162">
        <v>29</v>
      </c>
      <c r="Q162">
        <v>1</v>
      </c>
      <c r="R162">
        <v>7</v>
      </c>
      <c r="S162">
        <v>16</v>
      </c>
      <c r="T162">
        <v>5</v>
      </c>
      <c r="U162">
        <v>0</v>
      </c>
      <c r="V162">
        <v>1</v>
      </c>
      <c r="W162">
        <v>0</v>
      </c>
      <c r="X162">
        <v>3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 t="s">
        <v>63</v>
      </c>
    </row>
    <row r="163" spans="1:33" x14ac:dyDescent="0.3">
      <c r="A163">
        <v>144612</v>
      </c>
      <c r="B163" t="s">
        <v>576</v>
      </c>
      <c r="C163" t="s">
        <v>577</v>
      </c>
      <c r="D163">
        <v>262242.114</v>
      </c>
      <c r="E163">
        <v>2520131.7629999998</v>
      </c>
      <c r="F163" t="s">
        <v>578</v>
      </c>
      <c r="G163" t="s">
        <v>542</v>
      </c>
      <c r="H163" t="s">
        <v>1158</v>
      </c>
      <c r="I163" t="str">
        <f>MID(G163,5,3)</f>
        <v>臺東縣</v>
      </c>
      <c r="J163" t="str">
        <f>VLOOKUP(H163,AR$3:AS$22,2,FALSE)</f>
        <v>東部</v>
      </c>
      <c r="K163" t="s">
        <v>543</v>
      </c>
      <c r="L163" t="s">
        <v>223</v>
      </c>
      <c r="M163">
        <v>242</v>
      </c>
      <c r="N163">
        <v>99</v>
      </c>
      <c r="O163" s="1">
        <v>0.40910000000000002</v>
      </c>
      <c r="P163">
        <v>61</v>
      </c>
      <c r="Q163">
        <v>0</v>
      </c>
      <c r="R163">
        <v>9</v>
      </c>
      <c r="S163">
        <v>10</v>
      </c>
      <c r="T163">
        <v>16</v>
      </c>
      <c r="U163">
        <v>0</v>
      </c>
      <c r="V163">
        <v>0</v>
      </c>
      <c r="W163">
        <v>0</v>
      </c>
      <c r="X163">
        <v>1</v>
      </c>
      <c r="Y163">
        <v>0</v>
      </c>
      <c r="Z163">
        <v>0</v>
      </c>
      <c r="AA163">
        <v>2</v>
      </c>
      <c r="AB163">
        <v>0</v>
      </c>
      <c r="AC163">
        <v>0</v>
      </c>
      <c r="AD163">
        <v>0</v>
      </c>
      <c r="AE163">
        <v>0</v>
      </c>
      <c r="AF163">
        <v>0</v>
      </c>
      <c r="AG163" t="s">
        <v>63</v>
      </c>
    </row>
    <row r="164" spans="1:33" x14ac:dyDescent="0.3">
      <c r="A164">
        <v>144613</v>
      </c>
      <c r="B164" t="s">
        <v>579</v>
      </c>
      <c r="C164" t="s">
        <v>580</v>
      </c>
      <c r="D164">
        <v>262821.20299999998</v>
      </c>
      <c r="E164">
        <v>2522797.0010000002</v>
      </c>
      <c r="F164" t="s">
        <v>581</v>
      </c>
      <c r="G164" t="s">
        <v>542</v>
      </c>
      <c r="H164" t="s">
        <v>1158</v>
      </c>
      <c r="I164" t="str">
        <f>MID(G164,5,3)</f>
        <v>臺東縣</v>
      </c>
      <c r="J164" t="str">
        <f>VLOOKUP(H164,AR$3:AS$22,2,FALSE)</f>
        <v>東部</v>
      </c>
      <c r="K164" t="s">
        <v>543</v>
      </c>
      <c r="L164" t="s">
        <v>223</v>
      </c>
      <c r="M164">
        <v>59</v>
      </c>
      <c r="N164">
        <v>27</v>
      </c>
      <c r="O164" s="1">
        <v>0.45760000000000001</v>
      </c>
      <c r="P164">
        <v>18</v>
      </c>
      <c r="Q164">
        <v>0</v>
      </c>
      <c r="R164">
        <v>2</v>
      </c>
      <c r="S164">
        <v>1</v>
      </c>
      <c r="T164">
        <v>4</v>
      </c>
      <c r="U164">
        <v>0</v>
      </c>
      <c r="V164">
        <v>2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63</v>
      </c>
    </row>
    <row r="165" spans="1:33" x14ac:dyDescent="0.3">
      <c r="A165">
        <v>144614</v>
      </c>
      <c r="B165" t="s">
        <v>582</v>
      </c>
      <c r="C165" t="s">
        <v>583</v>
      </c>
      <c r="D165">
        <v>261738.66099999999</v>
      </c>
      <c r="E165">
        <v>2520918.89</v>
      </c>
      <c r="F165" t="s">
        <v>584</v>
      </c>
      <c r="G165" t="s">
        <v>542</v>
      </c>
      <c r="H165" t="s">
        <v>1158</v>
      </c>
      <c r="I165" t="str">
        <f>MID(G165,5,3)</f>
        <v>臺東縣</v>
      </c>
      <c r="J165" t="str">
        <f>VLOOKUP(H165,AR$3:AS$22,2,FALSE)</f>
        <v>東部</v>
      </c>
      <c r="K165" t="s">
        <v>543</v>
      </c>
      <c r="L165" t="s">
        <v>223</v>
      </c>
      <c r="M165">
        <v>67</v>
      </c>
      <c r="N165">
        <v>57</v>
      </c>
      <c r="O165" s="1">
        <v>0.85070000000000001</v>
      </c>
      <c r="P165">
        <v>11</v>
      </c>
      <c r="Q165">
        <v>1</v>
      </c>
      <c r="R165">
        <v>6</v>
      </c>
      <c r="S165">
        <v>4</v>
      </c>
      <c r="T165">
        <v>35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63</v>
      </c>
    </row>
    <row r="166" spans="1:33" x14ac:dyDescent="0.3">
      <c r="A166">
        <v>144615</v>
      </c>
      <c r="B166" t="s">
        <v>585</v>
      </c>
      <c r="C166" t="s">
        <v>586</v>
      </c>
      <c r="D166">
        <v>255598.25700000001</v>
      </c>
      <c r="E166">
        <v>2511696.0090000001</v>
      </c>
      <c r="F166" t="s">
        <v>587</v>
      </c>
      <c r="G166" t="s">
        <v>542</v>
      </c>
      <c r="H166" t="s">
        <v>1158</v>
      </c>
      <c r="I166" t="str">
        <f>MID(G166,5,3)</f>
        <v>臺東縣</v>
      </c>
      <c r="J166" t="str">
        <f>VLOOKUP(H166,AR$3:AS$22,2,FALSE)</f>
        <v>東部</v>
      </c>
      <c r="K166" t="s">
        <v>543</v>
      </c>
      <c r="L166" t="s">
        <v>223</v>
      </c>
      <c r="M166">
        <v>178</v>
      </c>
      <c r="N166">
        <v>100</v>
      </c>
      <c r="O166" s="1">
        <v>0.56179999999999997</v>
      </c>
      <c r="P166">
        <v>17</v>
      </c>
      <c r="Q166">
        <v>5</v>
      </c>
      <c r="R166">
        <v>18</v>
      </c>
      <c r="S166">
        <v>5</v>
      </c>
      <c r="T166">
        <v>52</v>
      </c>
      <c r="U166">
        <v>0</v>
      </c>
      <c r="V166">
        <v>2</v>
      </c>
      <c r="W166">
        <v>0</v>
      </c>
      <c r="X166">
        <v>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63</v>
      </c>
    </row>
    <row r="167" spans="1:33" x14ac:dyDescent="0.3">
      <c r="A167">
        <v>144616</v>
      </c>
      <c r="B167" t="s">
        <v>588</v>
      </c>
      <c r="C167" t="s">
        <v>589</v>
      </c>
      <c r="D167">
        <v>255050.709</v>
      </c>
      <c r="E167">
        <v>2512917.8569999998</v>
      </c>
      <c r="F167" t="s">
        <v>590</v>
      </c>
      <c r="G167" t="s">
        <v>542</v>
      </c>
      <c r="H167" t="s">
        <v>1158</v>
      </c>
      <c r="I167" t="str">
        <f>MID(G167,5,3)</f>
        <v>臺東縣</v>
      </c>
      <c r="J167" t="str">
        <f>VLOOKUP(H167,AR$3:AS$22,2,FALSE)</f>
        <v>東部</v>
      </c>
      <c r="K167" t="s">
        <v>543</v>
      </c>
      <c r="L167" t="s">
        <v>223</v>
      </c>
      <c r="M167">
        <v>66</v>
      </c>
      <c r="N167">
        <v>43</v>
      </c>
      <c r="O167" s="1">
        <v>0.65149999999999997</v>
      </c>
      <c r="P167">
        <v>12</v>
      </c>
      <c r="Q167">
        <v>0</v>
      </c>
      <c r="R167">
        <v>4</v>
      </c>
      <c r="S167">
        <v>1</v>
      </c>
      <c r="T167">
        <v>24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 t="s">
        <v>63</v>
      </c>
    </row>
    <row r="168" spans="1:33" x14ac:dyDescent="0.3">
      <c r="A168">
        <v>144617</v>
      </c>
      <c r="B168" t="s">
        <v>591</v>
      </c>
      <c r="C168" t="s">
        <v>592</v>
      </c>
      <c r="D168">
        <v>258907.49</v>
      </c>
      <c r="E168">
        <v>2519350.6910000001</v>
      </c>
      <c r="F168" t="s">
        <v>593</v>
      </c>
      <c r="G168" t="s">
        <v>542</v>
      </c>
      <c r="H168" t="s">
        <v>1158</v>
      </c>
      <c r="I168" t="str">
        <f>MID(G168,5,3)</f>
        <v>臺東縣</v>
      </c>
      <c r="J168" t="str">
        <f>VLOOKUP(H168,AR$3:AS$22,2,FALSE)</f>
        <v>東部</v>
      </c>
      <c r="K168" t="s">
        <v>543</v>
      </c>
      <c r="L168" t="s">
        <v>223</v>
      </c>
      <c r="M168">
        <v>222</v>
      </c>
      <c r="N168">
        <v>117</v>
      </c>
      <c r="O168" s="1">
        <v>0.52700000000000002</v>
      </c>
      <c r="P168">
        <v>45</v>
      </c>
      <c r="Q168">
        <v>0</v>
      </c>
      <c r="R168">
        <v>25</v>
      </c>
      <c r="S168">
        <v>7</v>
      </c>
      <c r="T168">
        <v>31</v>
      </c>
      <c r="U168">
        <v>0</v>
      </c>
      <c r="V168">
        <v>8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 t="s">
        <v>63</v>
      </c>
    </row>
    <row r="169" spans="1:33" x14ac:dyDescent="0.3">
      <c r="A169">
        <v>144618</v>
      </c>
      <c r="B169" t="s">
        <v>594</v>
      </c>
      <c r="C169" t="s">
        <v>595</v>
      </c>
      <c r="D169">
        <v>269905.85800000001</v>
      </c>
      <c r="E169">
        <v>2521727.2080000001</v>
      </c>
      <c r="F169" t="s">
        <v>596</v>
      </c>
      <c r="G169" t="s">
        <v>542</v>
      </c>
      <c r="H169" t="s">
        <v>1158</v>
      </c>
      <c r="I169" t="str">
        <f>MID(G169,5,3)</f>
        <v>臺東縣</v>
      </c>
      <c r="J169" t="str">
        <f>VLOOKUP(H169,AR$3:AS$22,2,FALSE)</f>
        <v>東部</v>
      </c>
      <c r="K169" t="s">
        <v>543</v>
      </c>
      <c r="L169" t="s">
        <v>223</v>
      </c>
      <c r="M169">
        <v>44</v>
      </c>
      <c r="N169">
        <v>26</v>
      </c>
      <c r="O169" s="1">
        <v>0.59089999999999998</v>
      </c>
      <c r="P169">
        <v>25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 t="s">
        <v>63</v>
      </c>
    </row>
    <row r="170" spans="1:33" x14ac:dyDescent="0.3">
      <c r="A170">
        <v>144619</v>
      </c>
      <c r="B170" t="s">
        <v>597</v>
      </c>
      <c r="C170" t="s">
        <v>598</v>
      </c>
      <c r="D170">
        <v>256402.807</v>
      </c>
      <c r="E170">
        <v>2518269.9640000002</v>
      </c>
      <c r="F170" t="s">
        <v>599</v>
      </c>
      <c r="G170" t="s">
        <v>542</v>
      </c>
      <c r="H170" t="s">
        <v>1158</v>
      </c>
      <c r="I170" t="str">
        <f>MID(G170,5,3)</f>
        <v>臺東縣</v>
      </c>
      <c r="J170" t="str">
        <f>VLOOKUP(H170,AR$3:AS$22,2,FALSE)</f>
        <v>東部</v>
      </c>
      <c r="K170" t="s">
        <v>543</v>
      </c>
      <c r="L170" t="s">
        <v>223</v>
      </c>
      <c r="M170">
        <v>42</v>
      </c>
      <c r="N170">
        <v>30</v>
      </c>
      <c r="O170" s="1">
        <v>0.71430000000000005</v>
      </c>
      <c r="P170">
        <v>3</v>
      </c>
      <c r="Q170">
        <v>0</v>
      </c>
      <c r="R170">
        <v>24</v>
      </c>
      <c r="S170">
        <v>0</v>
      </c>
      <c r="T170">
        <v>0</v>
      </c>
      <c r="U170">
        <v>0</v>
      </c>
      <c r="V170">
        <v>3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 t="s">
        <v>63</v>
      </c>
    </row>
    <row r="171" spans="1:33" x14ac:dyDescent="0.3">
      <c r="A171">
        <v>144620</v>
      </c>
      <c r="B171" t="s">
        <v>600</v>
      </c>
      <c r="C171" t="s">
        <v>601</v>
      </c>
      <c r="D171">
        <v>259606.06599999999</v>
      </c>
      <c r="E171">
        <v>2522930.1940000001</v>
      </c>
      <c r="F171" t="s">
        <v>602</v>
      </c>
      <c r="G171" t="s">
        <v>542</v>
      </c>
      <c r="H171" t="s">
        <v>1158</v>
      </c>
      <c r="I171" t="str">
        <f>MID(G171,5,3)</f>
        <v>臺東縣</v>
      </c>
      <c r="J171" t="str">
        <f>VLOOKUP(H171,AR$3:AS$22,2,FALSE)</f>
        <v>東部</v>
      </c>
      <c r="K171" t="s">
        <v>603</v>
      </c>
      <c r="L171" t="s">
        <v>223</v>
      </c>
      <c r="M171">
        <v>49</v>
      </c>
      <c r="N171">
        <v>32</v>
      </c>
      <c r="O171" s="1">
        <v>0.65310000000000001</v>
      </c>
      <c r="P171">
        <v>16</v>
      </c>
      <c r="Q171">
        <v>2</v>
      </c>
      <c r="R171">
        <v>0</v>
      </c>
      <c r="S171">
        <v>4</v>
      </c>
      <c r="T171">
        <v>9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63</v>
      </c>
    </row>
    <row r="172" spans="1:33" x14ac:dyDescent="0.3">
      <c r="A172">
        <v>144621</v>
      </c>
      <c r="B172" t="s">
        <v>604</v>
      </c>
      <c r="C172" t="s">
        <v>605</v>
      </c>
      <c r="D172">
        <v>252664.07399999999</v>
      </c>
      <c r="E172">
        <v>2510805.7829999998</v>
      </c>
      <c r="F172" t="s">
        <v>606</v>
      </c>
      <c r="G172" t="s">
        <v>542</v>
      </c>
      <c r="H172" t="s">
        <v>1158</v>
      </c>
      <c r="I172" t="str">
        <f>MID(G172,5,3)</f>
        <v>臺東縣</v>
      </c>
      <c r="J172" t="str">
        <f>VLOOKUP(H172,AR$3:AS$22,2,FALSE)</f>
        <v>東部</v>
      </c>
      <c r="K172" t="s">
        <v>603</v>
      </c>
      <c r="L172" t="s">
        <v>223</v>
      </c>
      <c r="M172">
        <v>101</v>
      </c>
      <c r="N172">
        <v>24</v>
      </c>
      <c r="O172" s="1">
        <v>0.23760000000000001</v>
      </c>
      <c r="P172">
        <v>12</v>
      </c>
      <c r="Q172">
        <v>1</v>
      </c>
      <c r="R172">
        <v>5</v>
      </c>
      <c r="S172">
        <v>0</v>
      </c>
      <c r="T172">
        <v>4</v>
      </c>
      <c r="U172">
        <v>0</v>
      </c>
      <c r="V172">
        <v>2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63</v>
      </c>
    </row>
    <row r="173" spans="1:33" x14ac:dyDescent="0.3">
      <c r="A173">
        <v>144622</v>
      </c>
      <c r="B173" t="s">
        <v>607</v>
      </c>
      <c r="C173" t="s">
        <v>608</v>
      </c>
      <c r="D173">
        <v>256459.41500000001</v>
      </c>
      <c r="E173">
        <v>2519588.051</v>
      </c>
      <c r="F173" t="s">
        <v>609</v>
      </c>
      <c r="G173" t="s">
        <v>542</v>
      </c>
      <c r="H173" t="s">
        <v>1158</v>
      </c>
      <c r="I173" t="str">
        <f>MID(G173,5,3)</f>
        <v>臺東縣</v>
      </c>
      <c r="J173" t="str">
        <f>VLOOKUP(H173,AR$3:AS$22,2,FALSE)</f>
        <v>東部</v>
      </c>
      <c r="K173" t="s">
        <v>603</v>
      </c>
      <c r="L173" t="s">
        <v>223</v>
      </c>
      <c r="M173">
        <v>61</v>
      </c>
      <c r="N173">
        <v>53</v>
      </c>
      <c r="O173" s="1">
        <v>0.86890000000000001</v>
      </c>
      <c r="P173">
        <v>7</v>
      </c>
      <c r="Q173">
        <v>0</v>
      </c>
      <c r="R173">
        <v>3</v>
      </c>
      <c r="S173">
        <v>2</v>
      </c>
      <c r="T173">
        <v>41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 t="s">
        <v>63</v>
      </c>
    </row>
    <row r="174" spans="1:33" x14ac:dyDescent="0.3">
      <c r="A174">
        <v>144623</v>
      </c>
      <c r="B174" t="s">
        <v>610</v>
      </c>
      <c r="C174" t="s">
        <v>611</v>
      </c>
      <c r="D174">
        <v>259449.109</v>
      </c>
      <c r="E174">
        <v>2528802.1</v>
      </c>
      <c r="F174" t="s">
        <v>612</v>
      </c>
      <c r="G174" t="s">
        <v>542</v>
      </c>
      <c r="H174" t="s">
        <v>1158</v>
      </c>
      <c r="I174" t="str">
        <f>MID(G174,5,3)</f>
        <v>臺東縣</v>
      </c>
      <c r="J174" t="str">
        <f>VLOOKUP(H174,AR$3:AS$22,2,FALSE)</f>
        <v>東部</v>
      </c>
      <c r="K174" t="s">
        <v>603</v>
      </c>
      <c r="L174" t="s">
        <v>223</v>
      </c>
      <c r="M174">
        <v>68</v>
      </c>
      <c r="N174">
        <v>43</v>
      </c>
      <c r="O174" s="1">
        <v>0.63239999999999996</v>
      </c>
      <c r="P174">
        <v>20</v>
      </c>
      <c r="Q174">
        <v>0</v>
      </c>
      <c r="R174">
        <v>1</v>
      </c>
      <c r="S174">
        <v>0</v>
      </c>
      <c r="T174">
        <v>22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 t="s">
        <v>63</v>
      </c>
    </row>
    <row r="175" spans="1:33" x14ac:dyDescent="0.3">
      <c r="A175">
        <v>144624</v>
      </c>
      <c r="B175" t="s">
        <v>613</v>
      </c>
      <c r="C175" t="s">
        <v>614</v>
      </c>
      <c r="D175">
        <v>258457.74400000001</v>
      </c>
      <c r="E175">
        <v>2526080.5780000002</v>
      </c>
      <c r="F175" t="s">
        <v>615</v>
      </c>
      <c r="G175" t="s">
        <v>542</v>
      </c>
      <c r="H175" t="s">
        <v>1158</v>
      </c>
      <c r="I175" t="str">
        <f>MID(G175,5,3)</f>
        <v>臺東縣</v>
      </c>
      <c r="J175" t="str">
        <f>VLOOKUP(H175,AR$3:AS$22,2,FALSE)</f>
        <v>東部</v>
      </c>
      <c r="K175" t="s">
        <v>603</v>
      </c>
      <c r="L175" t="s">
        <v>223</v>
      </c>
      <c r="M175">
        <v>48</v>
      </c>
      <c r="N175">
        <v>9</v>
      </c>
      <c r="O175" s="1">
        <v>0.1875</v>
      </c>
      <c r="P175">
        <v>1</v>
      </c>
      <c r="Q175">
        <v>0</v>
      </c>
      <c r="R175">
        <v>1</v>
      </c>
      <c r="S175">
        <v>0</v>
      </c>
      <c r="T175">
        <v>6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 t="s">
        <v>63</v>
      </c>
    </row>
    <row r="176" spans="1:33" x14ac:dyDescent="0.3">
      <c r="A176">
        <v>144625</v>
      </c>
      <c r="B176" t="s">
        <v>616</v>
      </c>
      <c r="C176" t="s">
        <v>617</v>
      </c>
      <c r="D176">
        <v>269637.408</v>
      </c>
      <c r="E176">
        <v>2527746.1490000002</v>
      </c>
      <c r="F176" t="s">
        <v>618</v>
      </c>
      <c r="G176" t="s">
        <v>542</v>
      </c>
      <c r="H176" t="s">
        <v>1158</v>
      </c>
      <c r="I176" t="str">
        <f>MID(G176,5,3)</f>
        <v>臺東縣</v>
      </c>
      <c r="J176" t="str">
        <f>VLOOKUP(H176,AR$3:AS$22,2,FALSE)</f>
        <v>東部</v>
      </c>
      <c r="K176" t="s">
        <v>603</v>
      </c>
      <c r="L176" t="s">
        <v>223</v>
      </c>
      <c r="M176">
        <v>108</v>
      </c>
      <c r="N176">
        <v>36</v>
      </c>
      <c r="O176" s="1">
        <v>0.33329999999999999</v>
      </c>
      <c r="P176">
        <v>24</v>
      </c>
      <c r="Q176">
        <v>0</v>
      </c>
      <c r="R176">
        <v>3</v>
      </c>
      <c r="S176">
        <v>1</v>
      </c>
      <c r="T176">
        <v>6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63</v>
      </c>
    </row>
    <row r="177" spans="1:33" x14ac:dyDescent="0.3">
      <c r="A177">
        <v>144627</v>
      </c>
      <c r="B177" t="s">
        <v>619</v>
      </c>
      <c r="C177" t="s">
        <v>620</v>
      </c>
      <c r="D177">
        <v>254419.54800000001</v>
      </c>
      <c r="E177">
        <v>2518253.8319999999</v>
      </c>
      <c r="F177" t="s">
        <v>621</v>
      </c>
      <c r="G177" t="s">
        <v>542</v>
      </c>
      <c r="H177" t="s">
        <v>1158</v>
      </c>
      <c r="I177" t="str">
        <f>MID(G177,5,3)</f>
        <v>臺東縣</v>
      </c>
      <c r="J177" t="str">
        <f>VLOOKUP(H177,AR$3:AS$22,2,FALSE)</f>
        <v>東部</v>
      </c>
      <c r="K177" t="s">
        <v>603</v>
      </c>
      <c r="L177" t="s">
        <v>223</v>
      </c>
      <c r="M177">
        <v>76</v>
      </c>
      <c r="N177">
        <v>74</v>
      </c>
      <c r="O177" s="1">
        <v>0.97370000000000001</v>
      </c>
      <c r="P177">
        <v>9</v>
      </c>
      <c r="Q177">
        <v>0</v>
      </c>
      <c r="R177">
        <v>9</v>
      </c>
      <c r="S177">
        <v>4</v>
      </c>
      <c r="T177">
        <v>2</v>
      </c>
      <c r="U177">
        <v>0</v>
      </c>
      <c r="V177">
        <v>50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63</v>
      </c>
    </row>
    <row r="178" spans="1:33" x14ac:dyDescent="0.3">
      <c r="A178">
        <v>144628</v>
      </c>
      <c r="B178" t="s">
        <v>622</v>
      </c>
      <c r="C178" t="s">
        <v>623</v>
      </c>
      <c r="D178">
        <v>257779.46</v>
      </c>
      <c r="E178">
        <v>2521120.6490000002</v>
      </c>
      <c r="F178" t="s">
        <v>624</v>
      </c>
      <c r="G178" t="s">
        <v>542</v>
      </c>
      <c r="H178" t="s">
        <v>1158</v>
      </c>
      <c r="I178" t="str">
        <f>MID(G178,5,3)</f>
        <v>臺東縣</v>
      </c>
      <c r="J178" t="str">
        <f>VLOOKUP(H178,AR$3:AS$22,2,FALSE)</f>
        <v>東部</v>
      </c>
      <c r="K178" t="s">
        <v>603</v>
      </c>
      <c r="L178" t="s">
        <v>223</v>
      </c>
      <c r="M178">
        <v>129</v>
      </c>
      <c r="N178">
        <v>102</v>
      </c>
      <c r="O178" s="1">
        <v>0.79069999999999996</v>
      </c>
      <c r="P178">
        <v>17</v>
      </c>
      <c r="Q178">
        <v>2</v>
      </c>
      <c r="R178">
        <v>19</v>
      </c>
      <c r="S178">
        <v>6</v>
      </c>
      <c r="T178">
        <v>47</v>
      </c>
      <c r="U178">
        <v>0</v>
      </c>
      <c r="V178">
        <v>7</v>
      </c>
      <c r="W178">
        <v>0</v>
      </c>
      <c r="X178">
        <v>3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 t="s">
        <v>63</v>
      </c>
    </row>
    <row r="179" spans="1:33" x14ac:dyDescent="0.3">
      <c r="A179">
        <v>144629</v>
      </c>
      <c r="B179" t="s">
        <v>625</v>
      </c>
      <c r="C179" t="s">
        <v>626</v>
      </c>
      <c r="D179">
        <v>250397</v>
      </c>
      <c r="E179">
        <v>2501430.0079999999</v>
      </c>
      <c r="F179" t="s">
        <v>627</v>
      </c>
      <c r="G179" t="s">
        <v>542</v>
      </c>
      <c r="H179" t="s">
        <v>1158</v>
      </c>
      <c r="I179" t="str">
        <f>MID(G179,5,3)</f>
        <v>臺東縣</v>
      </c>
      <c r="J179" t="str">
        <f>VLOOKUP(H179,AR$3:AS$22,2,FALSE)</f>
        <v>東部</v>
      </c>
      <c r="K179" t="s">
        <v>628</v>
      </c>
      <c r="L179" t="s">
        <v>223</v>
      </c>
      <c r="M179">
        <v>160</v>
      </c>
      <c r="N179">
        <v>96</v>
      </c>
      <c r="O179" s="1">
        <v>0.6</v>
      </c>
      <c r="P179">
        <v>24</v>
      </c>
      <c r="Q179">
        <v>0</v>
      </c>
      <c r="R179">
        <v>61</v>
      </c>
      <c r="S179">
        <v>5</v>
      </c>
      <c r="T179">
        <v>2</v>
      </c>
      <c r="U179">
        <v>0</v>
      </c>
      <c r="V179">
        <v>3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 t="s">
        <v>63</v>
      </c>
    </row>
    <row r="180" spans="1:33" x14ac:dyDescent="0.3">
      <c r="A180">
        <v>144630</v>
      </c>
      <c r="B180" t="s">
        <v>629</v>
      </c>
      <c r="C180" t="s">
        <v>630</v>
      </c>
      <c r="D180">
        <v>249326.70600000001</v>
      </c>
      <c r="E180">
        <v>2498635.7280000001</v>
      </c>
      <c r="F180" t="s">
        <v>631</v>
      </c>
      <c r="G180" t="s">
        <v>542</v>
      </c>
      <c r="H180" t="s">
        <v>1158</v>
      </c>
      <c r="I180" t="str">
        <f>MID(G180,5,3)</f>
        <v>臺東縣</v>
      </c>
      <c r="J180" t="str">
        <f>VLOOKUP(H180,AR$3:AS$22,2,FALSE)</f>
        <v>東部</v>
      </c>
      <c r="K180" t="s">
        <v>628</v>
      </c>
      <c r="L180" t="s">
        <v>223</v>
      </c>
      <c r="M180">
        <v>33</v>
      </c>
      <c r="N180">
        <v>20</v>
      </c>
      <c r="O180" s="1">
        <v>0.60609999999999997</v>
      </c>
      <c r="P180">
        <v>7</v>
      </c>
      <c r="Q180">
        <v>0</v>
      </c>
      <c r="R180">
        <v>12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 t="s">
        <v>63</v>
      </c>
    </row>
    <row r="181" spans="1:33" x14ac:dyDescent="0.3">
      <c r="A181">
        <v>144632</v>
      </c>
      <c r="B181" t="s">
        <v>632</v>
      </c>
      <c r="C181" t="s">
        <v>633</v>
      </c>
      <c r="D181">
        <v>253827.245</v>
      </c>
      <c r="E181">
        <v>2508008.9330000002</v>
      </c>
      <c r="F181" t="s">
        <v>634</v>
      </c>
      <c r="G181" t="s">
        <v>542</v>
      </c>
      <c r="H181" t="s">
        <v>1158</v>
      </c>
      <c r="I181" t="str">
        <f>MID(G181,5,3)</f>
        <v>臺東縣</v>
      </c>
      <c r="J181" t="str">
        <f>VLOOKUP(H181,AR$3:AS$22,2,FALSE)</f>
        <v>東部</v>
      </c>
      <c r="K181" t="s">
        <v>628</v>
      </c>
      <c r="L181" t="s">
        <v>223</v>
      </c>
      <c r="M181">
        <v>55</v>
      </c>
      <c r="N181">
        <v>16</v>
      </c>
      <c r="O181" s="1">
        <v>0.29089999999999999</v>
      </c>
      <c r="P181">
        <v>5</v>
      </c>
      <c r="Q181">
        <v>0</v>
      </c>
      <c r="R181">
        <v>7</v>
      </c>
      <c r="S181">
        <v>1</v>
      </c>
      <c r="T181">
        <v>0</v>
      </c>
      <c r="U181">
        <v>3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63</v>
      </c>
    </row>
    <row r="182" spans="1:33" x14ac:dyDescent="0.3">
      <c r="A182">
        <v>144633</v>
      </c>
      <c r="B182" t="s">
        <v>635</v>
      </c>
      <c r="C182" t="s">
        <v>636</v>
      </c>
      <c r="D182">
        <v>254549.14600000001</v>
      </c>
      <c r="E182">
        <v>2509700.906</v>
      </c>
      <c r="F182" t="s">
        <v>637</v>
      </c>
      <c r="G182" t="s">
        <v>542</v>
      </c>
      <c r="H182" t="s">
        <v>1158</v>
      </c>
      <c r="I182" t="str">
        <f>MID(G182,5,3)</f>
        <v>臺東縣</v>
      </c>
      <c r="J182" t="str">
        <f>VLOOKUP(H182,AR$3:AS$22,2,FALSE)</f>
        <v>東部</v>
      </c>
      <c r="K182" t="s">
        <v>628</v>
      </c>
      <c r="L182" t="s">
        <v>223</v>
      </c>
      <c r="M182">
        <v>44</v>
      </c>
      <c r="N182">
        <v>15</v>
      </c>
      <c r="O182" s="1">
        <v>0.34089999999999998</v>
      </c>
      <c r="P182">
        <v>11</v>
      </c>
      <c r="Q182">
        <v>0</v>
      </c>
      <c r="R182">
        <v>1</v>
      </c>
      <c r="S182">
        <v>0</v>
      </c>
      <c r="T182">
        <v>3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 t="s">
        <v>63</v>
      </c>
    </row>
    <row r="183" spans="1:33" x14ac:dyDescent="0.3">
      <c r="A183">
        <v>144635</v>
      </c>
      <c r="B183" t="s">
        <v>638</v>
      </c>
      <c r="C183" t="s">
        <v>639</v>
      </c>
      <c r="D183">
        <v>243981.99299999999</v>
      </c>
      <c r="E183">
        <v>2484756.568</v>
      </c>
      <c r="F183" t="s">
        <v>640</v>
      </c>
      <c r="G183" t="s">
        <v>542</v>
      </c>
      <c r="H183" t="s">
        <v>1158</v>
      </c>
      <c r="I183" t="str">
        <f>MID(G183,5,3)</f>
        <v>臺東縣</v>
      </c>
      <c r="J183" t="str">
        <f>VLOOKUP(H183,AR$3:AS$22,2,FALSE)</f>
        <v>東部</v>
      </c>
      <c r="K183" t="s">
        <v>628</v>
      </c>
      <c r="L183" t="s">
        <v>223</v>
      </c>
      <c r="M183">
        <v>37</v>
      </c>
      <c r="N183">
        <v>31</v>
      </c>
      <c r="O183" s="1">
        <v>0.83779999999999999</v>
      </c>
      <c r="P183">
        <v>7</v>
      </c>
      <c r="Q183">
        <v>0</v>
      </c>
      <c r="R183">
        <v>24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63</v>
      </c>
    </row>
    <row r="184" spans="1:33" x14ac:dyDescent="0.3">
      <c r="A184">
        <v>144636</v>
      </c>
      <c r="B184" t="s">
        <v>641</v>
      </c>
      <c r="C184" t="s">
        <v>642</v>
      </c>
      <c r="D184">
        <v>238492.935</v>
      </c>
      <c r="E184">
        <v>2471191.659</v>
      </c>
      <c r="F184" t="s">
        <v>643</v>
      </c>
      <c r="G184" t="s">
        <v>542</v>
      </c>
      <c r="H184" t="s">
        <v>1158</v>
      </c>
      <c r="I184" t="str">
        <f>MID(G184,5,3)</f>
        <v>臺東縣</v>
      </c>
      <c r="J184" t="str">
        <f>VLOOKUP(H184,AR$3:AS$22,2,FALSE)</f>
        <v>東部</v>
      </c>
      <c r="K184" t="s">
        <v>644</v>
      </c>
      <c r="L184" t="s">
        <v>223</v>
      </c>
      <c r="M184">
        <v>60</v>
      </c>
      <c r="N184">
        <v>37</v>
      </c>
      <c r="O184" s="1">
        <v>0.61670000000000003</v>
      </c>
      <c r="P184">
        <v>4</v>
      </c>
      <c r="Q184">
        <v>1</v>
      </c>
      <c r="R184">
        <v>32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 t="s">
        <v>63</v>
      </c>
    </row>
    <row r="185" spans="1:33" x14ac:dyDescent="0.3">
      <c r="A185">
        <v>144637</v>
      </c>
      <c r="B185" t="s">
        <v>645</v>
      </c>
      <c r="C185" t="s">
        <v>646</v>
      </c>
      <c r="D185">
        <v>240217.16</v>
      </c>
      <c r="E185">
        <v>2473993.017</v>
      </c>
      <c r="F185" t="s">
        <v>647</v>
      </c>
      <c r="G185" t="s">
        <v>542</v>
      </c>
      <c r="H185" t="s">
        <v>1158</v>
      </c>
      <c r="I185" t="str">
        <f>MID(G185,5,3)</f>
        <v>臺東縣</v>
      </c>
      <c r="J185" t="str">
        <f>VLOOKUP(H185,AR$3:AS$22,2,FALSE)</f>
        <v>東部</v>
      </c>
      <c r="K185" t="s">
        <v>644</v>
      </c>
      <c r="L185" t="s">
        <v>223</v>
      </c>
      <c r="M185">
        <v>113</v>
      </c>
      <c r="N185">
        <v>93</v>
      </c>
      <c r="O185" s="1">
        <v>0.82299999999999995</v>
      </c>
      <c r="P185">
        <v>5</v>
      </c>
      <c r="Q185">
        <v>0</v>
      </c>
      <c r="R185">
        <v>83</v>
      </c>
      <c r="S185">
        <v>2</v>
      </c>
      <c r="T185">
        <v>0</v>
      </c>
      <c r="U185">
        <v>0</v>
      </c>
      <c r="V185">
        <v>3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 t="s">
        <v>63</v>
      </c>
    </row>
    <row r="186" spans="1:33" x14ac:dyDescent="0.3">
      <c r="A186">
        <v>144638</v>
      </c>
      <c r="B186" t="s">
        <v>648</v>
      </c>
      <c r="C186" t="s">
        <v>649</v>
      </c>
      <c r="D186">
        <v>240783.46</v>
      </c>
      <c r="E186">
        <v>2475993.1150000002</v>
      </c>
      <c r="F186" t="s">
        <v>650</v>
      </c>
      <c r="G186" t="s">
        <v>542</v>
      </c>
      <c r="H186" t="s">
        <v>1158</v>
      </c>
      <c r="I186" t="str">
        <f>MID(G186,5,3)</f>
        <v>臺東縣</v>
      </c>
      <c r="J186" t="str">
        <f>VLOOKUP(H186,AR$3:AS$22,2,FALSE)</f>
        <v>東部</v>
      </c>
      <c r="K186" t="s">
        <v>644</v>
      </c>
      <c r="L186" t="s">
        <v>223</v>
      </c>
      <c r="M186">
        <v>62</v>
      </c>
      <c r="N186">
        <v>62</v>
      </c>
      <c r="O186" s="1">
        <v>1</v>
      </c>
      <c r="P186">
        <v>3</v>
      </c>
      <c r="Q186">
        <v>1</v>
      </c>
      <c r="R186">
        <v>58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 t="s">
        <v>63</v>
      </c>
    </row>
    <row r="187" spans="1:33" x14ac:dyDescent="0.3">
      <c r="A187">
        <v>144642</v>
      </c>
      <c r="B187" t="s">
        <v>651</v>
      </c>
      <c r="C187" t="s">
        <v>652</v>
      </c>
      <c r="D187">
        <v>264054.92599999998</v>
      </c>
      <c r="E187">
        <v>2534256.4879999999</v>
      </c>
      <c r="F187" t="s">
        <v>653</v>
      </c>
      <c r="G187" t="s">
        <v>542</v>
      </c>
      <c r="H187" t="s">
        <v>1158</v>
      </c>
      <c r="I187" t="str">
        <f>MID(G187,5,3)</f>
        <v>臺東縣</v>
      </c>
      <c r="J187" t="str">
        <f>VLOOKUP(H187,AR$3:AS$22,2,FALSE)</f>
        <v>東部</v>
      </c>
      <c r="K187" t="s">
        <v>654</v>
      </c>
      <c r="L187" t="s">
        <v>223</v>
      </c>
      <c r="M187">
        <v>45</v>
      </c>
      <c r="N187">
        <v>20</v>
      </c>
      <c r="O187" s="1">
        <v>0.44440000000000002</v>
      </c>
      <c r="P187">
        <v>9</v>
      </c>
      <c r="Q187">
        <v>0</v>
      </c>
      <c r="R187">
        <v>0</v>
      </c>
      <c r="S187">
        <v>11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63</v>
      </c>
    </row>
    <row r="188" spans="1:33" x14ac:dyDescent="0.3">
      <c r="A188">
        <v>144643</v>
      </c>
      <c r="B188" t="s">
        <v>655</v>
      </c>
      <c r="C188" t="s">
        <v>656</v>
      </c>
      <c r="D188">
        <v>262746.272</v>
      </c>
      <c r="E188">
        <v>2533683.9649999999</v>
      </c>
      <c r="F188" t="s">
        <v>657</v>
      </c>
      <c r="G188" t="s">
        <v>542</v>
      </c>
      <c r="H188" t="s">
        <v>1158</v>
      </c>
      <c r="I188" t="str">
        <f>MID(G188,5,3)</f>
        <v>臺東縣</v>
      </c>
      <c r="J188" t="str">
        <f>VLOOKUP(H188,AR$3:AS$22,2,FALSE)</f>
        <v>東部</v>
      </c>
      <c r="K188" t="s">
        <v>654</v>
      </c>
      <c r="L188" t="s">
        <v>223</v>
      </c>
      <c r="M188">
        <v>39</v>
      </c>
      <c r="N188">
        <v>10</v>
      </c>
      <c r="O188" s="1">
        <v>0.25640000000000002</v>
      </c>
      <c r="P188">
        <v>5</v>
      </c>
      <c r="Q188">
        <v>1</v>
      </c>
      <c r="R188">
        <v>0</v>
      </c>
      <c r="S188">
        <v>4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 t="s">
        <v>63</v>
      </c>
    </row>
    <row r="189" spans="1:33" x14ac:dyDescent="0.3">
      <c r="A189">
        <v>144644</v>
      </c>
      <c r="B189" t="s">
        <v>658</v>
      </c>
      <c r="C189" t="s">
        <v>659</v>
      </c>
      <c r="D189">
        <v>263163.83899999998</v>
      </c>
      <c r="E189">
        <v>2536938.4160000002</v>
      </c>
      <c r="F189" t="s">
        <v>660</v>
      </c>
      <c r="G189" t="s">
        <v>542</v>
      </c>
      <c r="H189" t="s">
        <v>1158</v>
      </c>
      <c r="I189" t="str">
        <f>MID(G189,5,3)</f>
        <v>臺東縣</v>
      </c>
      <c r="J189" t="str">
        <f>VLOOKUP(H189,AR$3:AS$22,2,FALSE)</f>
        <v>東部</v>
      </c>
      <c r="K189" t="s">
        <v>654</v>
      </c>
      <c r="L189" t="s">
        <v>223</v>
      </c>
      <c r="M189">
        <v>59</v>
      </c>
      <c r="N189">
        <v>23</v>
      </c>
      <c r="O189" s="1">
        <v>0.38979999999999998</v>
      </c>
      <c r="P189">
        <v>16</v>
      </c>
      <c r="Q189">
        <v>0</v>
      </c>
      <c r="R189">
        <v>0</v>
      </c>
      <c r="S189">
        <v>4</v>
      </c>
      <c r="T189">
        <v>1</v>
      </c>
      <c r="U189">
        <v>0</v>
      </c>
      <c r="V189">
        <v>0</v>
      </c>
      <c r="W189">
        <v>0</v>
      </c>
      <c r="X189">
        <v>2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 t="s">
        <v>63</v>
      </c>
    </row>
    <row r="190" spans="1:33" x14ac:dyDescent="0.3">
      <c r="A190">
        <v>144645</v>
      </c>
      <c r="B190" t="s">
        <v>661</v>
      </c>
      <c r="C190" t="s">
        <v>662</v>
      </c>
      <c r="D190">
        <v>264039.63699999999</v>
      </c>
      <c r="E190">
        <v>2541971.5720000002</v>
      </c>
      <c r="F190" t="s">
        <v>663</v>
      </c>
      <c r="G190" t="s">
        <v>542</v>
      </c>
      <c r="H190" t="s">
        <v>1158</v>
      </c>
      <c r="I190" t="str">
        <f>MID(G190,5,3)</f>
        <v>臺東縣</v>
      </c>
      <c r="J190" t="str">
        <f>VLOOKUP(H190,AR$3:AS$22,2,FALSE)</f>
        <v>東部</v>
      </c>
      <c r="K190" t="s">
        <v>654</v>
      </c>
      <c r="L190" t="s">
        <v>223</v>
      </c>
      <c r="M190">
        <v>35</v>
      </c>
      <c r="N190">
        <v>13</v>
      </c>
      <c r="O190" s="1">
        <v>0.37140000000000001</v>
      </c>
      <c r="P190">
        <v>11</v>
      </c>
      <c r="Q190">
        <v>0</v>
      </c>
      <c r="R190">
        <v>2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 t="s">
        <v>63</v>
      </c>
    </row>
    <row r="191" spans="1:33" x14ac:dyDescent="0.3">
      <c r="A191">
        <v>144646</v>
      </c>
      <c r="B191" t="s">
        <v>664</v>
      </c>
      <c r="C191" t="s">
        <v>665</v>
      </c>
      <c r="D191">
        <v>265940.07400000002</v>
      </c>
      <c r="E191">
        <v>2539623.5649999999</v>
      </c>
      <c r="F191" t="s">
        <v>666</v>
      </c>
      <c r="G191" t="s">
        <v>542</v>
      </c>
      <c r="H191" t="s">
        <v>1158</v>
      </c>
      <c r="I191" t="str">
        <f>MID(G191,5,3)</f>
        <v>臺東縣</v>
      </c>
      <c r="J191" t="str">
        <f>VLOOKUP(H191,AR$3:AS$22,2,FALSE)</f>
        <v>東部</v>
      </c>
      <c r="K191" t="s">
        <v>654</v>
      </c>
      <c r="L191" t="s">
        <v>223</v>
      </c>
      <c r="M191">
        <v>69</v>
      </c>
      <c r="N191">
        <v>34</v>
      </c>
      <c r="O191" s="1">
        <v>0.49280000000000002</v>
      </c>
      <c r="P191">
        <v>30</v>
      </c>
      <c r="Q191">
        <v>1</v>
      </c>
      <c r="R191">
        <v>1</v>
      </c>
      <c r="S191">
        <v>0</v>
      </c>
      <c r="T191">
        <v>2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 t="s">
        <v>63</v>
      </c>
    </row>
    <row r="192" spans="1:33" x14ac:dyDescent="0.3">
      <c r="A192">
        <v>144647</v>
      </c>
      <c r="B192" t="s">
        <v>667</v>
      </c>
      <c r="C192" t="s">
        <v>668</v>
      </c>
      <c r="D192">
        <v>266879.31699999998</v>
      </c>
      <c r="E192">
        <v>2549897.5690000001</v>
      </c>
      <c r="F192" t="s">
        <v>669</v>
      </c>
      <c r="G192" t="s">
        <v>542</v>
      </c>
      <c r="H192" t="s">
        <v>1158</v>
      </c>
      <c r="I192" t="str">
        <f>MID(G192,5,3)</f>
        <v>臺東縣</v>
      </c>
      <c r="J192" t="str">
        <f>VLOOKUP(H192,AR$3:AS$22,2,FALSE)</f>
        <v>東部</v>
      </c>
      <c r="K192" t="s">
        <v>670</v>
      </c>
      <c r="L192" t="s">
        <v>223</v>
      </c>
      <c r="M192">
        <v>315</v>
      </c>
      <c r="N192">
        <v>137</v>
      </c>
      <c r="O192" s="1">
        <v>0.43490000000000001</v>
      </c>
      <c r="P192">
        <v>61</v>
      </c>
      <c r="Q192">
        <v>5</v>
      </c>
      <c r="R192">
        <v>4</v>
      </c>
      <c r="S192">
        <v>60</v>
      </c>
      <c r="T192">
        <v>0</v>
      </c>
      <c r="U192">
        <v>0</v>
      </c>
      <c r="V192">
        <v>1</v>
      </c>
      <c r="W192">
        <v>4</v>
      </c>
      <c r="X192">
        <v>0</v>
      </c>
      <c r="Y192">
        <v>0</v>
      </c>
      <c r="Z192">
        <v>0</v>
      </c>
      <c r="AA192">
        <v>2</v>
      </c>
      <c r="AB192">
        <v>0</v>
      </c>
      <c r="AC192">
        <v>0</v>
      </c>
      <c r="AD192">
        <v>0</v>
      </c>
      <c r="AE192">
        <v>0</v>
      </c>
      <c r="AF192">
        <v>0</v>
      </c>
      <c r="AG192" t="s">
        <v>63</v>
      </c>
    </row>
    <row r="193" spans="1:33" x14ac:dyDescent="0.3">
      <c r="A193">
        <v>144648</v>
      </c>
      <c r="B193" t="s">
        <v>671</v>
      </c>
      <c r="C193" t="s">
        <v>672</v>
      </c>
      <c r="D193">
        <v>265220</v>
      </c>
      <c r="E193">
        <v>2545330.0090000001</v>
      </c>
      <c r="F193" t="s">
        <v>673</v>
      </c>
      <c r="G193" t="s">
        <v>542</v>
      </c>
      <c r="H193" t="s">
        <v>1158</v>
      </c>
      <c r="I193" t="str">
        <f>MID(G193,5,3)</f>
        <v>臺東縣</v>
      </c>
      <c r="J193" t="str">
        <f>VLOOKUP(H193,AR$3:AS$22,2,FALSE)</f>
        <v>東部</v>
      </c>
      <c r="K193" t="s">
        <v>670</v>
      </c>
      <c r="L193" t="s">
        <v>223</v>
      </c>
      <c r="M193">
        <v>10</v>
      </c>
      <c r="N193">
        <v>3</v>
      </c>
      <c r="O193" s="1">
        <v>0.3</v>
      </c>
      <c r="P193">
        <v>3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 t="s">
        <v>63</v>
      </c>
    </row>
    <row r="194" spans="1:33" x14ac:dyDescent="0.3">
      <c r="A194">
        <v>144649</v>
      </c>
      <c r="B194" t="s">
        <v>674</v>
      </c>
      <c r="C194" t="s">
        <v>675</v>
      </c>
      <c r="D194">
        <v>268234.897</v>
      </c>
      <c r="E194">
        <v>2552482.0669999998</v>
      </c>
      <c r="F194" t="s">
        <v>676</v>
      </c>
      <c r="G194" t="s">
        <v>542</v>
      </c>
      <c r="H194" t="s">
        <v>1158</v>
      </c>
      <c r="I194" t="str">
        <f>MID(G194,5,3)</f>
        <v>臺東縣</v>
      </c>
      <c r="J194" t="str">
        <f>VLOOKUP(H194,AR$3:AS$22,2,FALSE)</f>
        <v>東部</v>
      </c>
      <c r="K194" t="s">
        <v>670</v>
      </c>
      <c r="L194" t="s">
        <v>223</v>
      </c>
      <c r="M194">
        <v>28</v>
      </c>
      <c r="N194">
        <v>22</v>
      </c>
      <c r="O194" s="1">
        <v>0.78569999999999995</v>
      </c>
      <c r="P194">
        <v>22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 t="s">
        <v>63</v>
      </c>
    </row>
    <row r="195" spans="1:33" x14ac:dyDescent="0.3">
      <c r="A195">
        <v>144650</v>
      </c>
      <c r="B195" t="s">
        <v>677</v>
      </c>
      <c r="C195" t="s">
        <v>678</v>
      </c>
      <c r="D195">
        <v>267770</v>
      </c>
      <c r="E195">
        <v>2544970.0090000001</v>
      </c>
      <c r="F195" t="s">
        <v>679</v>
      </c>
      <c r="G195" t="s">
        <v>542</v>
      </c>
      <c r="H195" t="s">
        <v>1158</v>
      </c>
      <c r="I195" t="str">
        <f>MID(G195,5,3)</f>
        <v>臺東縣</v>
      </c>
      <c r="J195" t="str">
        <f>VLOOKUP(H195,AR$3:AS$22,2,FALSE)</f>
        <v>東部</v>
      </c>
      <c r="K195" t="s">
        <v>670</v>
      </c>
      <c r="L195" t="s">
        <v>223</v>
      </c>
      <c r="M195">
        <v>24</v>
      </c>
      <c r="N195">
        <v>13</v>
      </c>
      <c r="O195" s="1">
        <v>0.54169999999999996</v>
      </c>
      <c r="P195">
        <v>11</v>
      </c>
      <c r="Q195">
        <v>0</v>
      </c>
      <c r="R195">
        <v>0</v>
      </c>
      <c r="S195">
        <v>0</v>
      </c>
      <c r="T195">
        <v>2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63</v>
      </c>
    </row>
    <row r="196" spans="1:33" x14ac:dyDescent="0.3">
      <c r="A196">
        <v>144651</v>
      </c>
      <c r="B196" t="s">
        <v>680</v>
      </c>
      <c r="C196" t="s">
        <v>681</v>
      </c>
      <c r="D196">
        <v>272057.45299999998</v>
      </c>
      <c r="E196">
        <v>2558148.7790000001</v>
      </c>
      <c r="F196" t="s">
        <v>682</v>
      </c>
      <c r="G196" t="s">
        <v>542</v>
      </c>
      <c r="H196" t="s">
        <v>1158</v>
      </c>
      <c r="I196" t="str">
        <f>MID(G196,5,3)</f>
        <v>臺東縣</v>
      </c>
      <c r="J196" t="str">
        <f>VLOOKUP(H196,AR$3:AS$22,2,FALSE)</f>
        <v>東部</v>
      </c>
      <c r="K196" t="s">
        <v>683</v>
      </c>
      <c r="L196" t="s">
        <v>223</v>
      </c>
      <c r="M196">
        <v>176</v>
      </c>
      <c r="N196">
        <v>56</v>
      </c>
      <c r="O196" s="1">
        <v>0.31819999999999998</v>
      </c>
      <c r="P196">
        <v>42</v>
      </c>
      <c r="Q196">
        <v>0</v>
      </c>
      <c r="R196">
        <v>1</v>
      </c>
      <c r="S196">
        <v>9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4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63</v>
      </c>
    </row>
    <row r="197" spans="1:33" x14ac:dyDescent="0.3">
      <c r="A197">
        <v>144652</v>
      </c>
      <c r="B197" t="s">
        <v>684</v>
      </c>
      <c r="C197" t="s">
        <v>685</v>
      </c>
      <c r="D197">
        <v>273635.19500000001</v>
      </c>
      <c r="E197">
        <v>2558203.929</v>
      </c>
      <c r="F197" t="s">
        <v>686</v>
      </c>
      <c r="G197" t="s">
        <v>542</v>
      </c>
      <c r="H197" t="s">
        <v>1158</v>
      </c>
      <c r="I197" t="str">
        <f>MID(G197,5,3)</f>
        <v>臺東縣</v>
      </c>
      <c r="J197" t="str">
        <f>VLOOKUP(H197,AR$3:AS$22,2,FALSE)</f>
        <v>東部</v>
      </c>
      <c r="K197" t="s">
        <v>683</v>
      </c>
      <c r="L197" t="s">
        <v>223</v>
      </c>
      <c r="M197">
        <v>38</v>
      </c>
      <c r="N197">
        <v>13</v>
      </c>
      <c r="O197" s="1">
        <v>0.34210000000000002</v>
      </c>
      <c r="P197">
        <v>12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 t="s">
        <v>63</v>
      </c>
    </row>
    <row r="198" spans="1:33" x14ac:dyDescent="0.3">
      <c r="A198">
        <v>144653</v>
      </c>
      <c r="B198" t="s">
        <v>371</v>
      </c>
      <c r="C198" t="s">
        <v>687</v>
      </c>
      <c r="D198">
        <v>272409</v>
      </c>
      <c r="E198">
        <v>2554850.0090000001</v>
      </c>
      <c r="F198" t="s">
        <v>688</v>
      </c>
      <c r="G198" t="s">
        <v>542</v>
      </c>
      <c r="H198" t="s">
        <v>1158</v>
      </c>
      <c r="I198" t="str">
        <f>MID(G198,5,3)</f>
        <v>臺東縣</v>
      </c>
      <c r="J198" t="str">
        <f>VLOOKUP(H198,AR$3:AS$22,2,FALSE)</f>
        <v>東部</v>
      </c>
      <c r="K198" t="s">
        <v>683</v>
      </c>
      <c r="L198" t="s">
        <v>223</v>
      </c>
      <c r="M198">
        <v>51</v>
      </c>
      <c r="N198">
        <v>21</v>
      </c>
      <c r="O198" s="1">
        <v>0.4118</v>
      </c>
      <c r="P198">
        <v>17</v>
      </c>
      <c r="Q198">
        <v>1</v>
      </c>
      <c r="R198">
        <v>1</v>
      </c>
      <c r="S198">
        <v>2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 t="s">
        <v>63</v>
      </c>
    </row>
    <row r="199" spans="1:33" x14ac:dyDescent="0.3">
      <c r="A199">
        <v>144655</v>
      </c>
      <c r="B199" t="s">
        <v>230</v>
      </c>
      <c r="C199" t="s">
        <v>689</v>
      </c>
      <c r="D199">
        <v>279975.45500000002</v>
      </c>
      <c r="E199">
        <v>2539490.7930000001</v>
      </c>
      <c r="F199" t="s">
        <v>690</v>
      </c>
      <c r="G199" t="s">
        <v>542</v>
      </c>
      <c r="H199" t="s">
        <v>1158</v>
      </c>
      <c r="I199" t="str">
        <f>MID(G199,5,3)</f>
        <v>臺東縣</v>
      </c>
      <c r="J199" t="str">
        <f>VLOOKUP(H199,AR$3:AS$22,2,FALSE)</f>
        <v>東部</v>
      </c>
      <c r="K199" t="s">
        <v>691</v>
      </c>
      <c r="L199" t="s">
        <v>223</v>
      </c>
      <c r="M199">
        <v>44</v>
      </c>
      <c r="N199">
        <v>23</v>
      </c>
      <c r="O199" s="1">
        <v>0.52270000000000005</v>
      </c>
      <c r="P199">
        <v>21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63</v>
      </c>
    </row>
    <row r="200" spans="1:33" x14ac:dyDescent="0.3">
      <c r="A200">
        <v>144656</v>
      </c>
      <c r="B200" t="s">
        <v>692</v>
      </c>
      <c r="C200" t="s">
        <v>693</v>
      </c>
      <c r="D200">
        <v>273284.196</v>
      </c>
      <c r="E200">
        <v>2530786.7119999998</v>
      </c>
      <c r="F200" t="s">
        <v>694</v>
      </c>
      <c r="G200" t="s">
        <v>542</v>
      </c>
      <c r="H200" t="s">
        <v>1158</v>
      </c>
      <c r="I200" t="str">
        <f>MID(G200,5,3)</f>
        <v>臺東縣</v>
      </c>
      <c r="J200" t="str">
        <f>VLOOKUP(H200,AR$3:AS$22,2,FALSE)</f>
        <v>東部</v>
      </c>
      <c r="K200" t="s">
        <v>691</v>
      </c>
      <c r="L200" t="s">
        <v>223</v>
      </c>
      <c r="M200">
        <v>65</v>
      </c>
      <c r="N200">
        <v>38</v>
      </c>
      <c r="O200" s="1">
        <v>0.58460000000000001</v>
      </c>
      <c r="P200">
        <v>35</v>
      </c>
      <c r="Q200">
        <v>1</v>
      </c>
      <c r="R200">
        <v>1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 t="s">
        <v>63</v>
      </c>
    </row>
    <row r="201" spans="1:33" x14ac:dyDescent="0.3">
      <c r="A201">
        <v>144659</v>
      </c>
      <c r="B201" t="s">
        <v>695</v>
      </c>
      <c r="C201" t="s">
        <v>696</v>
      </c>
      <c r="D201">
        <v>279220.64299999998</v>
      </c>
      <c r="E201">
        <v>2544135.9309999999</v>
      </c>
      <c r="F201" t="s">
        <v>697</v>
      </c>
      <c r="G201" t="s">
        <v>542</v>
      </c>
      <c r="H201" t="s">
        <v>1158</v>
      </c>
      <c r="I201" t="str">
        <f>MID(G201,5,3)</f>
        <v>臺東縣</v>
      </c>
      <c r="J201" t="str">
        <f>VLOOKUP(H201,AR$3:AS$22,2,FALSE)</f>
        <v>東部</v>
      </c>
      <c r="K201" t="s">
        <v>691</v>
      </c>
      <c r="L201" t="s">
        <v>223</v>
      </c>
      <c r="M201">
        <v>64</v>
      </c>
      <c r="N201">
        <v>47</v>
      </c>
      <c r="O201" s="1">
        <v>0.73440000000000005</v>
      </c>
      <c r="P201">
        <v>44</v>
      </c>
      <c r="Q201">
        <v>1</v>
      </c>
      <c r="R201">
        <v>0</v>
      </c>
      <c r="S201">
        <v>0</v>
      </c>
      <c r="T201">
        <v>2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 t="s">
        <v>63</v>
      </c>
    </row>
    <row r="202" spans="1:33" x14ac:dyDescent="0.3">
      <c r="A202">
        <v>144660</v>
      </c>
      <c r="B202" t="s">
        <v>698</v>
      </c>
      <c r="C202" t="s">
        <v>699</v>
      </c>
      <c r="D202">
        <v>279997.239</v>
      </c>
      <c r="E202">
        <v>2548712.6529999999</v>
      </c>
      <c r="F202" t="s">
        <v>700</v>
      </c>
      <c r="G202" t="s">
        <v>542</v>
      </c>
      <c r="H202" t="s">
        <v>1158</v>
      </c>
      <c r="I202" t="str">
        <f>MID(G202,5,3)</f>
        <v>臺東縣</v>
      </c>
      <c r="J202" t="str">
        <f>VLOOKUP(H202,AR$3:AS$22,2,FALSE)</f>
        <v>東部</v>
      </c>
      <c r="K202" t="s">
        <v>691</v>
      </c>
      <c r="L202" t="s">
        <v>223</v>
      </c>
      <c r="M202">
        <v>22</v>
      </c>
      <c r="N202">
        <v>11</v>
      </c>
      <c r="O202" s="1">
        <v>0.5</v>
      </c>
      <c r="P202">
        <v>11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 t="s">
        <v>63</v>
      </c>
    </row>
    <row r="203" spans="1:33" x14ac:dyDescent="0.3">
      <c r="A203">
        <v>144662</v>
      </c>
      <c r="B203" t="s">
        <v>701</v>
      </c>
      <c r="C203" t="s">
        <v>702</v>
      </c>
      <c r="D203">
        <v>288032.67</v>
      </c>
      <c r="E203">
        <v>2555608.5520000001</v>
      </c>
      <c r="F203" t="s">
        <v>703</v>
      </c>
      <c r="G203" t="s">
        <v>542</v>
      </c>
      <c r="H203" t="s">
        <v>1158</v>
      </c>
      <c r="I203" t="str">
        <f>MID(G203,5,3)</f>
        <v>臺東縣</v>
      </c>
      <c r="J203" t="str">
        <f>VLOOKUP(H203,AR$3:AS$22,2,FALSE)</f>
        <v>東部</v>
      </c>
      <c r="K203" t="s">
        <v>704</v>
      </c>
      <c r="L203" t="s">
        <v>223</v>
      </c>
      <c r="M203">
        <v>101</v>
      </c>
      <c r="N203">
        <v>80</v>
      </c>
      <c r="O203" s="1">
        <v>0.79210000000000003</v>
      </c>
      <c r="P203">
        <v>76</v>
      </c>
      <c r="Q203">
        <v>0</v>
      </c>
      <c r="R203">
        <v>1</v>
      </c>
      <c r="S203">
        <v>1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63</v>
      </c>
    </row>
    <row r="204" spans="1:33" x14ac:dyDescent="0.3">
      <c r="A204">
        <v>144663</v>
      </c>
      <c r="B204" t="s">
        <v>705</v>
      </c>
      <c r="C204" t="s">
        <v>706</v>
      </c>
      <c r="D204">
        <v>289194.24800000002</v>
      </c>
      <c r="E204">
        <v>2555652.8319999999</v>
      </c>
      <c r="F204" t="s">
        <v>707</v>
      </c>
      <c r="G204" t="s">
        <v>542</v>
      </c>
      <c r="H204" t="s">
        <v>1158</v>
      </c>
      <c r="I204" t="str">
        <f>MID(G204,5,3)</f>
        <v>臺東縣</v>
      </c>
      <c r="J204" t="str">
        <f>VLOOKUP(H204,AR$3:AS$22,2,FALSE)</f>
        <v>東部</v>
      </c>
      <c r="K204" t="s">
        <v>704</v>
      </c>
      <c r="L204" t="s">
        <v>223</v>
      </c>
      <c r="M204">
        <v>258</v>
      </c>
      <c r="N204">
        <v>94</v>
      </c>
      <c r="O204" s="1">
        <v>0.36430000000000001</v>
      </c>
      <c r="P204">
        <v>83</v>
      </c>
      <c r="Q204">
        <v>0</v>
      </c>
      <c r="R204">
        <v>5</v>
      </c>
      <c r="S204">
        <v>3</v>
      </c>
      <c r="T204">
        <v>2</v>
      </c>
      <c r="U204">
        <v>0</v>
      </c>
      <c r="V204">
        <v>0</v>
      </c>
      <c r="W204">
        <v>0</v>
      </c>
      <c r="X204">
        <v>1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 t="s">
        <v>63</v>
      </c>
    </row>
    <row r="205" spans="1:33" x14ac:dyDescent="0.3">
      <c r="A205">
        <v>144664</v>
      </c>
      <c r="B205" t="s">
        <v>450</v>
      </c>
      <c r="C205" t="s">
        <v>708</v>
      </c>
      <c r="D205">
        <v>283911.52799999999</v>
      </c>
      <c r="E205">
        <v>2547295.736</v>
      </c>
      <c r="F205" t="s">
        <v>709</v>
      </c>
      <c r="G205" t="s">
        <v>542</v>
      </c>
      <c r="H205" t="s">
        <v>1158</v>
      </c>
      <c r="I205" t="str">
        <f>MID(G205,5,3)</f>
        <v>臺東縣</v>
      </c>
      <c r="J205" t="str">
        <f>VLOOKUP(H205,AR$3:AS$22,2,FALSE)</f>
        <v>東部</v>
      </c>
      <c r="K205" t="s">
        <v>704</v>
      </c>
      <c r="L205" t="s">
        <v>223</v>
      </c>
      <c r="M205">
        <v>45</v>
      </c>
      <c r="N205">
        <v>36</v>
      </c>
      <c r="O205" s="1">
        <v>0.8</v>
      </c>
      <c r="P205">
        <v>35</v>
      </c>
      <c r="Q205">
        <v>0</v>
      </c>
      <c r="R205">
        <v>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 t="s">
        <v>63</v>
      </c>
    </row>
    <row r="206" spans="1:33" x14ac:dyDescent="0.3">
      <c r="A206">
        <v>144665</v>
      </c>
      <c r="B206" t="s">
        <v>710</v>
      </c>
      <c r="C206" t="s">
        <v>711</v>
      </c>
      <c r="D206">
        <v>290329</v>
      </c>
      <c r="E206">
        <v>2557660.0090000001</v>
      </c>
      <c r="F206" t="s">
        <v>712</v>
      </c>
      <c r="G206" t="s">
        <v>542</v>
      </c>
      <c r="H206" t="s">
        <v>1158</v>
      </c>
      <c r="I206" t="str">
        <f>MID(G206,5,3)</f>
        <v>臺東縣</v>
      </c>
      <c r="J206" t="str">
        <f>VLOOKUP(H206,AR$3:AS$22,2,FALSE)</f>
        <v>東部</v>
      </c>
      <c r="K206" t="s">
        <v>704</v>
      </c>
      <c r="L206" t="s">
        <v>223</v>
      </c>
      <c r="M206">
        <v>36</v>
      </c>
      <c r="N206">
        <v>34</v>
      </c>
      <c r="O206" s="1">
        <v>0.94440000000000002</v>
      </c>
      <c r="P206">
        <v>34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 t="s">
        <v>63</v>
      </c>
    </row>
    <row r="207" spans="1:33" x14ac:dyDescent="0.3">
      <c r="A207">
        <v>144667</v>
      </c>
      <c r="B207" t="s">
        <v>713</v>
      </c>
      <c r="C207" t="s">
        <v>714</v>
      </c>
      <c r="D207">
        <v>290909.63900000002</v>
      </c>
      <c r="E207">
        <v>2561711.0970000001</v>
      </c>
      <c r="F207" t="s">
        <v>715</v>
      </c>
      <c r="G207" t="s">
        <v>542</v>
      </c>
      <c r="H207" t="s">
        <v>1158</v>
      </c>
      <c r="I207" t="str">
        <f>MID(G207,5,3)</f>
        <v>臺東縣</v>
      </c>
      <c r="J207" t="str">
        <f>VLOOKUP(H207,AR$3:AS$22,2,FALSE)</f>
        <v>東部</v>
      </c>
      <c r="K207" t="s">
        <v>704</v>
      </c>
      <c r="L207" t="s">
        <v>223</v>
      </c>
      <c r="M207">
        <v>31</v>
      </c>
      <c r="N207">
        <v>27</v>
      </c>
      <c r="O207" s="1">
        <v>0.871</v>
      </c>
      <c r="P207">
        <v>27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 t="s">
        <v>63</v>
      </c>
    </row>
    <row r="208" spans="1:33" x14ac:dyDescent="0.3">
      <c r="A208">
        <v>144669</v>
      </c>
      <c r="B208" t="s">
        <v>716</v>
      </c>
      <c r="C208" t="s">
        <v>717</v>
      </c>
      <c r="D208">
        <v>295326.47600000002</v>
      </c>
      <c r="E208">
        <v>2578254.625</v>
      </c>
      <c r="F208" t="s">
        <v>718</v>
      </c>
      <c r="G208" t="s">
        <v>542</v>
      </c>
      <c r="H208" t="s">
        <v>1158</v>
      </c>
      <c r="I208" t="str">
        <f>MID(G208,5,3)</f>
        <v>臺東縣</v>
      </c>
      <c r="J208" t="str">
        <f>VLOOKUP(H208,AR$3:AS$22,2,FALSE)</f>
        <v>東部</v>
      </c>
      <c r="K208" t="s">
        <v>719</v>
      </c>
      <c r="L208" t="s">
        <v>223</v>
      </c>
      <c r="M208">
        <v>78</v>
      </c>
      <c r="N208">
        <v>51</v>
      </c>
      <c r="O208" s="1">
        <v>0.65380000000000005</v>
      </c>
      <c r="P208">
        <v>48</v>
      </c>
      <c r="Q208">
        <v>0</v>
      </c>
      <c r="R208">
        <v>1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 t="s">
        <v>63</v>
      </c>
    </row>
    <row r="209" spans="1:33" x14ac:dyDescent="0.3">
      <c r="A209">
        <v>144671</v>
      </c>
      <c r="B209" t="s">
        <v>720</v>
      </c>
      <c r="C209" t="s">
        <v>721</v>
      </c>
      <c r="D209">
        <v>292535.25300000003</v>
      </c>
      <c r="E209">
        <v>2569162.037</v>
      </c>
      <c r="F209" t="s">
        <v>722</v>
      </c>
      <c r="G209" t="s">
        <v>542</v>
      </c>
      <c r="H209" t="s">
        <v>1158</v>
      </c>
      <c r="I209" t="str">
        <f>MID(G209,5,3)</f>
        <v>臺東縣</v>
      </c>
      <c r="J209" t="str">
        <f>VLOOKUP(H209,AR$3:AS$22,2,FALSE)</f>
        <v>東部</v>
      </c>
      <c r="K209" t="s">
        <v>719</v>
      </c>
      <c r="L209" t="s">
        <v>223</v>
      </c>
      <c r="M209">
        <v>29</v>
      </c>
      <c r="N209">
        <v>24</v>
      </c>
      <c r="O209" s="1">
        <v>0.8276</v>
      </c>
      <c r="P209">
        <v>23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 t="s">
        <v>63</v>
      </c>
    </row>
    <row r="210" spans="1:33" x14ac:dyDescent="0.3">
      <c r="A210">
        <v>144672</v>
      </c>
      <c r="B210" t="s">
        <v>723</v>
      </c>
      <c r="C210" t="s">
        <v>724</v>
      </c>
      <c r="D210">
        <v>293838.636</v>
      </c>
      <c r="E210">
        <v>2575984.2859999998</v>
      </c>
      <c r="F210" t="s">
        <v>725</v>
      </c>
      <c r="G210" t="s">
        <v>542</v>
      </c>
      <c r="H210" t="s">
        <v>1158</v>
      </c>
      <c r="I210" t="str">
        <f>MID(G210,5,3)</f>
        <v>臺東縣</v>
      </c>
      <c r="J210" t="str">
        <f>VLOOKUP(H210,AR$3:AS$22,2,FALSE)</f>
        <v>東部</v>
      </c>
      <c r="K210" t="s">
        <v>719</v>
      </c>
      <c r="L210" t="s">
        <v>223</v>
      </c>
      <c r="M210">
        <v>27</v>
      </c>
      <c r="N210">
        <v>16</v>
      </c>
      <c r="O210" s="1">
        <v>0.59260000000000002</v>
      </c>
      <c r="P210">
        <v>16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 t="s">
        <v>63</v>
      </c>
    </row>
    <row r="211" spans="1:33" x14ac:dyDescent="0.3">
      <c r="A211">
        <v>144673</v>
      </c>
      <c r="B211" t="s">
        <v>726</v>
      </c>
      <c r="C211" t="s">
        <v>727</v>
      </c>
      <c r="D211">
        <v>297218.995</v>
      </c>
      <c r="E211">
        <v>2582159.392</v>
      </c>
      <c r="F211" t="s">
        <v>728</v>
      </c>
      <c r="G211" t="s">
        <v>542</v>
      </c>
      <c r="H211" t="s">
        <v>1158</v>
      </c>
      <c r="I211" t="str">
        <f>MID(G211,5,3)</f>
        <v>臺東縣</v>
      </c>
      <c r="J211" t="str">
        <f>VLOOKUP(H211,AR$3:AS$22,2,FALSE)</f>
        <v>東部</v>
      </c>
      <c r="K211" t="s">
        <v>719</v>
      </c>
      <c r="L211" t="s">
        <v>223</v>
      </c>
      <c r="M211">
        <v>28</v>
      </c>
      <c r="N211">
        <v>19</v>
      </c>
      <c r="O211" s="1">
        <v>0.67859999999999998</v>
      </c>
      <c r="P211">
        <v>19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63</v>
      </c>
    </row>
    <row r="212" spans="1:33" x14ac:dyDescent="0.3">
      <c r="A212">
        <v>144674</v>
      </c>
      <c r="B212" t="s">
        <v>729</v>
      </c>
      <c r="C212" t="s">
        <v>730</v>
      </c>
      <c r="D212">
        <v>298269.658</v>
      </c>
      <c r="E212">
        <v>2590386.3760000002</v>
      </c>
      <c r="F212" t="s">
        <v>731</v>
      </c>
      <c r="G212" t="s">
        <v>542</v>
      </c>
      <c r="H212" t="s">
        <v>1158</v>
      </c>
      <c r="I212" t="str">
        <f>MID(G212,5,3)</f>
        <v>臺東縣</v>
      </c>
      <c r="J212" t="str">
        <f>VLOOKUP(H212,AR$3:AS$22,2,FALSE)</f>
        <v>東部</v>
      </c>
      <c r="K212" t="s">
        <v>719</v>
      </c>
      <c r="L212" t="s">
        <v>223</v>
      </c>
      <c r="M212">
        <v>15</v>
      </c>
      <c r="N212">
        <v>13</v>
      </c>
      <c r="O212" s="1">
        <v>0.86670000000000003</v>
      </c>
      <c r="P212">
        <v>5</v>
      </c>
      <c r="Q212">
        <v>0</v>
      </c>
      <c r="R212">
        <v>0</v>
      </c>
      <c r="S212">
        <v>6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2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 t="s">
        <v>63</v>
      </c>
    </row>
    <row r="213" spans="1:33" x14ac:dyDescent="0.3">
      <c r="A213">
        <v>144676</v>
      </c>
      <c r="B213" t="s">
        <v>732</v>
      </c>
      <c r="C213" t="s">
        <v>733</v>
      </c>
      <c r="D213">
        <v>246029.22</v>
      </c>
      <c r="E213">
        <v>2499451.4500000002</v>
      </c>
      <c r="F213" t="s">
        <v>734</v>
      </c>
      <c r="G213" t="s">
        <v>542</v>
      </c>
      <c r="H213" t="s">
        <v>1158</v>
      </c>
      <c r="I213" t="str">
        <f>MID(G213,5,3)</f>
        <v>臺東縣</v>
      </c>
      <c r="J213" t="str">
        <f>VLOOKUP(H213,AR$3:AS$22,2,FALSE)</f>
        <v>東部</v>
      </c>
      <c r="K213" t="s">
        <v>735</v>
      </c>
      <c r="L213" t="s">
        <v>62</v>
      </c>
      <c r="M213">
        <v>74</v>
      </c>
      <c r="N213">
        <v>73</v>
      </c>
      <c r="O213" s="1">
        <v>0.98650000000000004</v>
      </c>
      <c r="P213">
        <v>6</v>
      </c>
      <c r="Q213">
        <v>0</v>
      </c>
      <c r="R213">
        <v>56</v>
      </c>
      <c r="S213">
        <v>0</v>
      </c>
      <c r="T213">
        <v>0</v>
      </c>
      <c r="U213">
        <v>0</v>
      </c>
      <c r="V213">
        <v>11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 t="s">
        <v>63</v>
      </c>
    </row>
    <row r="214" spans="1:33" x14ac:dyDescent="0.3">
      <c r="A214">
        <v>144677</v>
      </c>
      <c r="B214" t="s">
        <v>736</v>
      </c>
      <c r="C214" t="s">
        <v>737</v>
      </c>
      <c r="D214">
        <v>249656.209</v>
      </c>
      <c r="E214">
        <v>2500490.773</v>
      </c>
      <c r="F214" t="s">
        <v>738</v>
      </c>
      <c r="G214" t="s">
        <v>542</v>
      </c>
      <c r="H214" t="s">
        <v>1158</v>
      </c>
      <c r="I214" t="str">
        <f>MID(G214,5,3)</f>
        <v>臺東縣</v>
      </c>
      <c r="J214" t="str">
        <f>VLOOKUP(H214,AR$3:AS$22,2,FALSE)</f>
        <v>東部</v>
      </c>
      <c r="K214" t="s">
        <v>735</v>
      </c>
      <c r="L214" t="s">
        <v>62</v>
      </c>
      <c r="M214">
        <v>39</v>
      </c>
      <c r="N214">
        <v>39</v>
      </c>
      <c r="O214" s="1">
        <v>1</v>
      </c>
      <c r="P214">
        <v>1</v>
      </c>
      <c r="Q214">
        <v>0</v>
      </c>
      <c r="R214">
        <v>30</v>
      </c>
      <c r="S214">
        <v>0</v>
      </c>
      <c r="T214">
        <v>0</v>
      </c>
      <c r="U214">
        <v>0</v>
      </c>
      <c r="V214">
        <v>8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 t="s">
        <v>63</v>
      </c>
    </row>
    <row r="215" spans="1:33" x14ac:dyDescent="0.3">
      <c r="A215">
        <v>144678</v>
      </c>
      <c r="B215" t="s">
        <v>739</v>
      </c>
      <c r="C215" t="s">
        <v>740</v>
      </c>
      <c r="D215">
        <v>250317.72</v>
      </c>
      <c r="E215">
        <v>2503496.3709999998</v>
      </c>
      <c r="F215" t="s">
        <v>741</v>
      </c>
      <c r="G215" t="s">
        <v>542</v>
      </c>
      <c r="H215" t="s">
        <v>1158</v>
      </c>
      <c r="I215" t="str">
        <f>MID(G215,5,3)</f>
        <v>臺東縣</v>
      </c>
      <c r="J215" t="str">
        <f>VLOOKUP(H215,AR$3:AS$22,2,FALSE)</f>
        <v>東部</v>
      </c>
      <c r="K215" t="s">
        <v>735</v>
      </c>
      <c r="L215" t="s">
        <v>62</v>
      </c>
      <c r="M215">
        <v>64</v>
      </c>
      <c r="N215">
        <v>61</v>
      </c>
      <c r="O215" s="1">
        <v>0.95309999999999995</v>
      </c>
      <c r="P215">
        <v>5</v>
      </c>
      <c r="Q215">
        <v>1</v>
      </c>
      <c r="R215">
        <v>53</v>
      </c>
      <c r="S215">
        <v>1</v>
      </c>
      <c r="T215">
        <v>1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 t="s">
        <v>63</v>
      </c>
    </row>
    <row r="216" spans="1:33" x14ac:dyDescent="0.3">
      <c r="A216">
        <v>144679</v>
      </c>
      <c r="B216" t="s">
        <v>742</v>
      </c>
      <c r="C216" t="s">
        <v>743</v>
      </c>
      <c r="D216">
        <v>245456.57</v>
      </c>
      <c r="E216">
        <v>2492506.997</v>
      </c>
      <c r="F216" t="s">
        <v>744</v>
      </c>
      <c r="G216" t="s">
        <v>542</v>
      </c>
      <c r="H216" t="s">
        <v>1158</v>
      </c>
      <c r="I216" t="str">
        <f>MID(G216,5,3)</f>
        <v>臺東縣</v>
      </c>
      <c r="J216" t="str">
        <f>VLOOKUP(H216,AR$3:AS$22,2,FALSE)</f>
        <v>東部</v>
      </c>
      <c r="K216" t="s">
        <v>735</v>
      </c>
      <c r="L216" t="s">
        <v>62</v>
      </c>
      <c r="M216">
        <v>119</v>
      </c>
      <c r="N216">
        <v>115</v>
      </c>
      <c r="O216" s="1">
        <v>0.96640000000000004</v>
      </c>
      <c r="P216">
        <v>8</v>
      </c>
      <c r="Q216">
        <v>0</v>
      </c>
      <c r="R216">
        <v>96</v>
      </c>
      <c r="S216">
        <v>3</v>
      </c>
      <c r="T216">
        <v>5</v>
      </c>
      <c r="U216">
        <v>0</v>
      </c>
      <c r="V216">
        <v>3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 t="s">
        <v>63</v>
      </c>
    </row>
    <row r="217" spans="1:33" x14ac:dyDescent="0.3">
      <c r="A217">
        <v>144680</v>
      </c>
      <c r="B217" t="s">
        <v>745</v>
      </c>
      <c r="C217" t="s">
        <v>746</v>
      </c>
      <c r="D217">
        <v>236427.451</v>
      </c>
      <c r="E217">
        <v>2466147.4389999998</v>
      </c>
      <c r="F217" t="s">
        <v>747</v>
      </c>
      <c r="G217" t="s">
        <v>542</v>
      </c>
      <c r="H217" t="s">
        <v>1158</v>
      </c>
      <c r="I217" t="str">
        <f>MID(G217,5,3)</f>
        <v>臺東縣</v>
      </c>
      <c r="J217" t="str">
        <f>VLOOKUP(H217,AR$3:AS$22,2,FALSE)</f>
        <v>東部</v>
      </c>
      <c r="K217" t="s">
        <v>748</v>
      </c>
      <c r="L217" t="s">
        <v>62</v>
      </c>
      <c r="M217">
        <v>41</v>
      </c>
      <c r="N217">
        <v>39</v>
      </c>
      <c r="O217" s="1">
        <v>0.95120000000000005</v>
      </c>
      <c r="P217">
        <v>2</v>
      </c>
      <c r="Q217">
        <v>0</v>
      </c>
      <c r="R217">
        <v>35</v>
      </c>
      <c r="S217">
        <v>0</v>
      </c>
      <c r="T217">
        <v>1</v>
      </c>
      <c r="U217">
        <v>0</v>
      </c>
      <c r="V217">
        <v>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 t="s">
        <v>63</v>
      </c>
    </row>
    <row r="218" spans="1:33" x14ac:dyDescent="0.3">
      <c r="A218">
        <v>144681</v>
      </c>
      <c r="B218" t="s">
        <v>749</v>
      </c>
      <c r="C218" t="s">
        <v>750</v>
      </c>
      <c r="D218">
        <v>238423</v>
      </c>
      <c r="E218">
        <v>2483780.0079999999</v>
      </c>
      <c r="F218" t="s">
        <v>751</v>
      </c>
      <c r="G218" t="s">
        <v>542</v>
      </c>
      <c r="H218" t="s">
        <v>1158</v>
      </c>
      <c r="I218" t="str">
        <f>MID(G218,5,3)</f>
        <v>臺東縣</v>
      </c>
      <c r="J218" t="str">
        <f>VLOOKUP(H218,AR$3:AS$22,2,FALSE)</f>
        <v>東部</v>
      </c>
      <c r="K218" t="s">
        <v>748</v>
      </c>
      <c r="L218" t="s">
        <v>62</v>
      </c>
      <c r="M218">
        <v>26</v>
      </c>
      <c r="N218">
        <v>26</v>
      </c>
      <c r="O218" s="1">
        <v>1</v>
      </c>
      <c r="P218">
        <v>0</v>
      </c>
      <c r="Q218">
        <v>2</v>
      </c>
      <c r="R218">
        <v>24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 t="s">
        <v>63</v>
      </c>
    </row>
    <row r="219" spans="1:33" x14ac:dyDescent="0.3">
      <c r="A219">
        <v>144683</v>
      </c>
      <c r="B219" t="s">
        <v>752</v>
      </c>
      <c r="C219" t="s">
        <v>753</v>
      </c>
      <c r="D219">
        <v>240468.97</v>
      </c>
      <c r="E219">
        <v>2486442.71</v>
      </c>
      <c r="F219" t="s">
        <v>754</v>
      </c>
      <c r="G219" t="s">
        <v>542</v>
      </c>
      <c r="H219" t="s">
        <v>1158</v>
      </c>
      <c r="I219" t="str">
        <f>MID(G219,5,3)</f>
        <v>臺東縣</v>
      </c>
      <c r="J219" t="str">
        <f>VLOOKUP(H219,AR$3:AS$22,2,FALSE)</f>
        <v>東部</v>
      </c>
      <c r="K219" t="s">
        <v>748</v>
      </c>
      <c r="L219" t="s">
        <v>62</v>
      </c>
      <c r="M219">
        <v>24</v>
      </c>
      <c r="N219">
        <v>24</v>
      </c>
      <c r="O219" s="1">
        <v>1</v>
      </c>
      <c r="P219">
        <v>2</v>
      </c>
      <c r="Q219">
        <v>0</v>
      </c>
      <c r="R219">
        <v>22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 t="s">
        <v>63</v>
      </c>
    </row>
    <row r="220" spans="1:33" x14ac:dyDescent="0.3">
      <c r="A220">
        <v>144685</v>
      </c>
      <c r="B220" t="s">
        <v>755</v>
      </c>
      <c r="C220" t="s">
        <v>756</v>
      </c>
      <c r="D220">
        <v>306171.48700000002</v>
      </c>
      <c r="E220">
        <v>2436640.557</v>
      </c>
      <c r="F220" t="s">
        <v>757</v>
      </c>
      <c r="G220" t="s">
        <v>542</v>
      </c>
      <c r="H220" t="s">
        <v>1158</v>
      </c>
      <c r="I220" t="str">
        <f>MID(G220,5,3)</f>
        <v>臺東縣</v>
      </c>
      <c r="J220" t="str">
        <f>VLOOKUP(H220,AR$3:AS$22,2,FALSE)</f>
        <v>東部</v>
      </c>
      <c r="K220" t="s">
        <v>758</v>
      </c>
      <c r="L220" t="s">
        <v>62</v>
      </c>
      <c r="M220">
        <v>29</v>
      </c>
      <c r="N220">
        <v>29</v>
      </c>
      <c r="O220" s="1">
        <v>1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28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 t="s">
        <v>63</v>
      </c>
    </row>
    <row r="221" spans="1:33" x14ac:dyDescent="0.3">
      <c r="A221">
        <v>144686</v>
      </c>
      <c r="B221" t="s">
        <v>759</v>
      </c>
      <c r="C221" t="s">
        <v>760</v>
      </c>
      <c r="D221">
        <v>303381</v>
      </c>
      <c r="E221">
        <v>2438640.0079999999</v>
      </c>
      <c r="F221" t="s">
        <v>761</v>
      </c>
      <c r="G221" t="s">
        <v>542</v>
      </c>
      <c r="H221" t="s">
        <v>1158</v>
      </c>
      <c r="I221" t="str">
        <f>MID(G221,5,3)</f>
        <v>臺東縣</v>
      </c>
      <c r="J221" t="str">
        <f>VLOOKUP(H221,AR$3:AS$22,2,FALSE)</f>
        <v>東部</v>
      </c>
      <c r="K221" t="s">
        <v>758</v>
      </c>
      <c r="L221" t="s">
        <v>62</v>
      </c>
      <c r="M221">
        <v>69</v>
      </c>
      <c r="N221">
        <v>66</v>
      </c>
      <c r="O221" s="1">
        <v>0.95650000000000002</v>
      </c>
      <c r="P221">
        <v>3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62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 t="s">
        <v>63</v>
      </c>
    </row>
    <row r="222" spans="1:33" x14ac:dyDescent="0.3">
      <c r="A222">
        <v>144687</v>
      </c>
      <c r="B222" t="s">
        <v>762</v>
      </c>
      <c r="C222" t="s">
        <v>763</v>
      </c>
      <c r="D222">
        <v>308283.24900000001</v>
      </c>
      <c r="E222">
        <v>2439959.3930000002</v>
      </c>
      <c r="F222" t="s">
        <v>764</v>
      </c>
      <c r="G222" t="s">
        <v>542</v>
      </c>
      <c r="H222" t="s">
        <v>1158</v>
      </c>
      <c r="I222" t="str">
        <f>MID(G222,5,3)</f>
        <v>臺東縣</v>
      </c>
      <c r="J222" t="str">
        <f>VLOOKUP(H222,AR$3:AS$22,2,FALSE)</f>
        <v>東部</v>
      </c>
      <c r="K222" t="s">
        <v>758</v>
      </c>
      <c r="L222" t="s">
        <v>62</v>
      </c>
      <c r="M222">
        <v>43</v>
      </c>
      <c r="N222">
        <v>42</v>
      </c>
      <c r="O222" s="1">
        <v>0.97670000000000001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42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 t="s">
        <v>63</v>
      </c>
    </row>
    <row r="223" spans="1:33" x14ac:dyDescent="0.3">
      <c r="A223">
        <v>144688</v>
      </c>
      <c r="B223" t="s">
        <v>765</v>
      </c>
      <c r="C223" t="s">
        <v>766</v>
      </c>
      <c r="D223">
        <v>304530.924</v>
      </c>
      <c r="E223">
        <v>2442467.415</v>
      </c>
      <c r="F223" t="s">
        <v>767</v>
      </c>
      <c r="G223" t="s">
        <v>542</v>
      </c>
      <c r="H223" t="s">
        <v>1158</v>
      </c>
      <c r="I223" t="str">
        <f>MID(G223,5,3)</f>
        <v>臺東縣</v>
      </c>
      <c r="J223" t="str">
        <f>VLOOKUP(H223,AR$3:AS$22,2,FALSE)</f>
        <v>東部</v>
      </c>
      <c r="K223" t="s">
        <v>758</v>
      </c>
      <c r="L223" t="s">
        <v>62</v>
      </c>
      <c r="M223">
        <v>28</v>
      </c>
      <c r="N223">
        <v>28</v>
      </c>
      <c r="O223" s="1">
        <v>1</v>
      </c>
      <c r="P223">
        <v>0</v>
      </c>
      <c r="Q223">
        <v>0</v>
      </c>
      <c r="R223">
        <v>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26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 t="s">
        <v>63</v>
      </c>
    </row>
    <row r="224" spans="1:33" x14ac:dyDescent="0.3">
      <c r="A224">
        <v>144689</v>
      </c>
      <c r="B224" t="s">
        <v>768</v>
      </c>
      <c r="C224" t="s">
        <v>769</v>
      </c>
      <c r="D224">
        <v>258585.304</v>
      </c>
      <c r="E224">
        <v>2533529.4070000001</v>
      </c>
      <c r="F224" t="s">
        <v>770</v>
      </c>
      <c r="G224" t="s">
        <v>542</v>
      </c>
      <c r="H224" t="s">
        <v>1158</v>
      </c>
      <c r="I224" t="str">
        <f>MID(G224,5,3)</f>
        <v>臺東縣</v>
      </c>
      <c r="J224" t="str">
        <f>VLOOKUP(H224,AR$3:AS$22,2,FALSE)</f>
        <v>東部</v>
      </c>
      <c r="K224" t="s">
        <v>771</v>
      </c>
      <c r="L224" t="s">
        <v>62</v>
      </c>
      <c r="M224">
        <v>74</v>
      </c>
      <c r="N224">
        <v>72</v>
      </c>
      <c r="O224" s="1">
        <v>0.97299999999999998</v>
      </c>
      <c r="P224">
        <v>2</v>
      </c>
      <c r="Q224">
        <v>2</v>
      </c>
      <c r="R224">
        <v>1</v>
      </c>
      <c r="S224">
        <v>63</v>
      </c>
      <c r="T224">
        <v>0</v>
      </c>
      <c r="U224">
        <v>0</v>
      </c>
      <c r="V224">
        <v>2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1</v>
      </c>
      <c r="AD224">
        <v>0</v>
      </c>
      <c r="AE224">
        <v>0</v>
      </c>
      <c r="AF224">
        <v>0</v>
      </c>
      <c r="AG224" t="s">
        <v>63</v>
      </c>
    </row>
    <row r="225" spans="1:33" x14ac:dyDescent="0.3">
      <c r="A225">
        <v>144690</v>
      </c>
      <c r="B225" t="s">
        <v>772</v>
      </c>
      <c r="C225" t="s">
        <v>773</v>
      </c>
      <c r="D225">
        <v>261929.106</v>
      </c>
      <c r="E225">
        <v>2540951.8139999998</v>
      </c>
      <c r="F225" t="s">
        <v>774</v>
      </c>
      <c r="G225" t="s">
        <v>542</v>
      </c>
      <c r="H225" t="s">
        <v>1158</v>
      </c>
      <c r="I225" t="str">
        <f>MID(G225,5,3)</f>
        <v>臺東縣</v>
      </c>
      <c r="J225" t="str">
        <f>VLOOKUP(H225,AR$3:AS$22,2,FALSE)</f>
        <v>東部</v>
      </c>
      <c r="K225" t="s">
        <v>771</v>
      </c>
      <c r="L225" t="s">
        <v>62</v>
      </c>
      <c r="M225">
        <v>61</v>
      </c>
      <c r="N225">
        <v>61</v>
      </c>
      <c r="O225" s="1">
        <v>1</v>
      </c>
      <c r="P225">
        <v>3</v>
      </c>
      <c r="Q225">
        <v>0</v>
      </c>
      <c r="R225">
        <v>1</v>
      </c>
      <c r="S225">
        <v>55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2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63</v>
      </c>
    </row>
    <row r="226" spans="1:33" x14ac:dyDescent="0.3">
      <c r="A226">
        <v>144692</v>
      </c>
      <c r="B226" t="s">
        <v>775</v>
      </c>
      <c r="C226" t="s">
        <v>776</v>
      </c>
      <c r="D226">
        <v>265356</v>
      </c>
      <c r="E226">
        <v>2533000.0079999999</v>
      </c>
      <c r="F226" t="s">
        <v>777</v>
      </c>
      <c r="G226" t="s">
        <v>542</v>
      </c>
      <c r="H226" t="s">
        <v>1158</v>
      </c>
      <c r="I226" t="str">
        <f>MID(G226,5,3)</f>
        <v>臺東縣</v>
      </c>
      <c r="J226" t="str">
        <f>VLOOKUP(H226,AR$3:AS$22,2,FALSE)</f>
        <v>東部</v>
      </c>
      <c r="K226" t="s">
        <v>771</v>
      </c>
      <c r="L226" t="s">
        <v>62</v>
      </c>
      <c r="M226">
        <v>29</v>
      </c>
      <c r="N226">
        <v>29</v>
      </c>
      <c r="O226" s="1">
        <v>1</v>
      </c>
      <c r="P226">
        <v>0</v>
      </c>
      <c r="Q226">
        <v>0</v>
      </c>
      <c r="R226">
        <v>0</v>
      </c>
      <c r="S226">
        <v>28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 t="s">
        <v>63</v>
      </c>
    </row>
    <row r="227" spans="1:33" x14ac:dyDescent="0.3">
      <c r="A227">
        <v>144693</v>
      </c>
      <c r="B227" t="s">
        <v>533</v>
      </c>
      <c r="C227" t="s">
        <v>778</v>
      </c>
      <c r="D227">
        <v>256530.408</v>
      </c>
      <c r="E227">
        <v>2532491.057</v>
      </c>
      <c r="F227" t="s">
        <v>779</v>
      </c>
      <c r="G227" t="s">
        <v>542</v>
      </c>
      <c r="H227" t="s">
        <v>1158</v>
      </c>
      <c r="I227" t="str">
        <f>MID(G227,5,3)</f>
        <v>臺東縣</v>
      </c>
      <c r="J227" t="str">
        <f>VLOOKUP(H227,AR$3:AS$22,2,FALSE)</f>
        <v>東部</v>
      </c>
      <c r="K227" t="s">
        <v>771</v>
      </c>
      <c r="L227" t="s">
        <v>62</v>
      </c>
      <c r="M227">
        <v>57</v>
      </c>
      <c r="N227">
        <v>54</v>
      </c>
      <c r="O227" s="1">
        <v>0.94740000000000002</v>
      </c>
      <c r="P227">
        <v>22</v>
      </c>
      <c r="Q227">
        <v>2</v>
      </c>
      <c r="R227">
        <v>2</v>
      </c>
      <c r="S227">
        <v>19</v>
      </c>
      <c r="T227">
        <v>7</v>
      </c>
      <c r="U227">
        <v>0</v>
      </c>
      <c r="V227">
        <v>0</v>
      </c>
      <c r="W227">
        <v>1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 t="s">
        <v>63</v>
      </c>
    </row>
    <row r="228" spans="1:33" x14ac:dyDescent="0.3">
      <c r="A228">
        <v>144694</v>
      </c>
      <c r="B228" t="s">
        <v>780</v>
      </c>
      <c r="C228" t="s">
        <v>781</v>
      </c>
      <c r="D228">
        <v>268047</v>
      </c>
      <c r="E228">
        <v>2555530.0090000001</v>
      </c>
      <c r="F228" t="s">
        <v>782</v>
      </c>
      <c r="G228" t="s">
        <v>542</v>
      </c>
      <c r="H228" t="s">
        <v>1158</v>
      </c>
      <c r="I228" t="str">
        <f>MID(G228,5,3)</f>
        <v>臺東縣</v>
      </c>
      <c r="J228" t="str">
        <f>VLOOKUP(H228,AR$3:AS$22,2,FALSE)</f>
        <v>東部</v>
      </c>
      <c r="K228" t="s">
        <v>783</v>
      </c>
      <c r="L228" t="s">
        <v>62</v>
      </c>
      <c r="M228">
        <v>30</v>
      </c>
      <c r="N228">
        <v>22</v>
      </c>
      <c r="O228" s="1">
        <v>0.73329999999999995</v>
      </c>
      <c r="P228">
        <v>3</v>
      </c>
      <c r="Q228">
        <v>0</v>
      </c>
      <c r="R228">
        <v>0</v>
      </c>
      <c r="S228">
        <v>18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63</v>
      </c>
    </row>
    <row r="229" spans="1:33" x14ac:dyDescent="0.3">
      <c r="A229">
        <v>144695</v>
      </c>
      <c r="B229" t="s">
        <v>784</v>
      </c>
      <c r="C229" t="s">
        <v>785</v>
      </c>
      <c r="D229">
        <v>267398.31099999999</v>
      </c>
      <c r="E229">
        <v>2557261.7280000001</v>
      </c>
      <c r="F229" t="s">
        <v>786</v>
      </c>
      <c r="G229" t="s">
        <v>542</v>
      </c>
      <c r="H229" t="s">
        <v>1158</v>
      </c>
      <c r="I229" t="str">
        <f>MID(G229,5,3)</f>
        <v>臺東縣</v>
      </c>
      <c r="J229" t="str">
        <f>VLOOKUP(H229,AR$3:AS$22,2,FALSE)</f>
        <v>東部</v>
      </c>
      <c r="K229" t="s">
        <v>783</v>
      </c>
      <c r="L229" t="s">
        <v>62</v>
      </c>
      <c r="M229">
        <v>52</v>
      </c>
      <c r="N229">
        <v>50</v>
      </c>
      <c r="O229" s="1">
        <v>0.96150000000000002</v>
      </c>
      <c r="P229">
        <v>1</v>
      </c>
      <c r="Q229">
        <v>0</v>
      </c>
      <c r="R229">
        <v>3</v>
      </c>
      <c r="S229">
        <v>44</v>
      </c>
      <c r="T229">
        <v>2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 t="s">
        <v>63</v>
      </c>
    </row>
    <row r="230" spans="1:33" x14ac:dyDescent="0.3">
      <c r="A230">
        <v>144696</v>
      </c>
      <c r="B230" t="s">
        <v>787</v>
      </c>
      <c r="C230" t="s">
        <v>788</v>
      </c>
      <c r="D230">
        <v>265011.38799999998</v>
      </c>
      <c r="E230">
        <v>2549270.1170000001</v>
      </c>
      <c r="F230" t="s">
        <v>789</v>
      </c>
      <c r="G230" t="s">
        <v>542</v>
      </c>
      <c r="H230" t="s">
        <v>1158</v>
      </c>
      <c r="I230" t="str">
        <f>MID(G230,5,3)</f>
        <v>臺東縣</v>
      </c>
      <c r="J230" t="str">
        <f>VLOOKUP(H230,AR$3:AS$22,2,FALSE)</f>
        <v>東部</v>
      </c>
      <c r="K230" t="s">
        <v>783</v>
      </c>
      <c r="L230" t="s">
        <v>62</v>
      </c>
      <c r="M230">
        <v>33</v>
      </c>
      <c r="N230">
        <v>31</v>
      </c>
      <c r="O230" s="1">
        <v>0.93940000000000001</v>
      </c>
      <c r="P230">
        <v>3</v>
      </c>
      <c r="Q230">
        <v>0</v>
      </c>
      <c r="R230">
        <v>2</v>
      </c>
      <c r="S230">
        <v>26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 t="s">
        <v>63</v>
      </c>
    </row>
    <row r="231" spans="1:33" x14ac:dyDescent="0.3">
      <c r="A231">
        <v>144697</v>
      </c>
      <c r="B231" t="s">
        <v>790</v>
      </c>
      <c r="C231" t="s">
        <v>791</v>
      </c>
      <c r="D231">
        <v>271207</v>
      </c>
      <c r="E231">
        <v>2560860.0090000001</v>
      </c>
      <c r="F231" t="s">
        <v>792</v>
      </c>
      <c r="G231" t="s">
        <v>542</v>
      </c>
      <c r="H231" t="s">
        <v>1158</v>
      </c>
      <c r="I231" t="str">
        <f>MID(G231,5,3)</f>
        <v>臺東縣</v>
      </c>
      <c r="J231" t="str">
        <f>VLOOKUP(H231,AR$3:AS$22,2,FALSE)</f>
        <v>東部</v>
      </c>
      <c r="K231" t="s">
        <v>783</v>
      </c>
      <c r="L231" t="s">
        <v>62</v>
      </c>
      <c r="M231">
        <v>46</v>
      </c>
      <c r="N231">
        <v>42</v>
      </c>
      <c r="O231" s="1">
        <v>0.91300000000000003</v>
      </c>
      <c r="P231">
        <v>4</v>
      </c>
      <c r="Q231">
        <v>0</v>
      </c>
      <c r="R231">
        <v>1</v>
      </c>
      <c r="S231">
        <v>36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0</v>
      </c>
      <c r="AG231" t="s">
        <v>63</v>
      </c>
    </row>
    <row r="232" spans="1:33" x14ac:dyDescent="0.3">
      <c r="A232">
        <v>144698</v>
      </c>
      <c r="B232" t="s">
        <v>304</v>
      </c>
      <c r="C232" t="s">
        <v>793</v>
      </c>
      <c r="D232">
        <v>268040.005</v>
      </c>
      <c r="E232">
        <v>2558933.77</v>
      </c>
      <c r="F232" t="s">
        <v>794</v>
      </c>
      <c r="G232" t="s">
        <v>542</v>
      </c>
      <c r="H232" t="s">
        <v>1158</v>
      </c>
      <c r="I232" t="str">
        <f>MID(G232,5,3)</f>
        <v>臺東縣</v>
      </c>
      <c r="J232" t="str">
        <f>VLOOKUP(H232,AR$3:AS$22,2,FALSE)</f>
        <v>東部</v>
      </c>
      <c r="K232" t="s">
        <v>783</v>
      </c>
      <c r="L232" t="s">
        <v>62</v>
      </c>
      <c r="M232">
        <v>38</v>
      </c>
      <c r="N232">
        <v>36</v>
      </c>
      <c r="O232" s="1">
        <v>0.94740000000000002</v>
      </c>
      <c r="P232">
        <v>2</v>
      </c>
      <c r="Q232">
        <v>0</v>
      </c>
      <c r="R232">
        <v>1</v>
      </c>
      <c r="S232">
        <v>33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 t="s">
        <v>63</v>
      </c>
    </row>
    <row r="233" spans="1:33" x14ac:dyDescent="0.3">
      <c r="A233">
        <v>144700</v>
      </c>
      <c r="B233" t="s">
        <v>795</v>
      </c>
      <c r="C233" t="s">
        <v>796</v>
      </c>
      <c r="D233">
        <v>263389.92499999999</v>
      </c>
      <c r="E233">
        <v>2544407.247</v>
      </c>
      <c r="F233" t="s">
        <v>797</v>
      </c>
      <c r="G233" t="s">
        <v>542</v>
      </c>
      <c r="H233" t="s">
        <v>1158</v>
      </c>
      <c r="I233" t="str">
        <f>MID(G233,5,3)</f>
        <v>臺東縣</v>
      </c>
      <c r="J233" t="str">
        <f>VLOOKUP(H233,AR$3:AS$22,2,FALSE)</f>
        <v>東部</v>
      </c>
      <c r="K233" t="s">
        <v>783</v>
      </c>
      <c r="L233" t="s">
        <v>62</v>
      </c>
      <c r="M233">
        <v>29</v>
      </c>
      <c r="N233">
        <v>29</v>
      </c>
      <c r="O233" s="1">
        <v>1</v>
      </c>
      <c r="P233">
        <v>1</v>
      </c>
      <c r="Q233">
        <v>0</v>
      </c>
      <c r="R233">
        <v>2</v>
      </c>
      <c r="S233">
        <v>26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 t="s">
        <v>63</v>
      </c>
    </row>
    <row r="234" spans="1:33" x14ac:dyDescent="0.3">
      <c r="A234">
        <v>144701</v>
      </c>
      <c r="B234" t="s">
        <v>798</v>
      </c>
      <c r="C234" t="s">
        <v>799</v>
      </c>
      <c r="D234">
        <v>264407.00900000002</v>
      </c>
      <c r="E234">
        <v>2516891.5610000002</v>
      </c>
      <c r="F234" t="s">
        <v>800</v>
      </c>
      <c r="G234" t="s">
        <v>542</v>
      </c>
      <c r="H234" t="s">
        <v>1158</v>
      </c>
      <c r="I234" t="str">
        <f>MID(G234,5,3)</f>
        <v>臺東縣</v>
      </c>
      <c r="J234" t="str">
        <f>VLOOKUP(H234,AR$3:AS$22,2,FALSE)</f>
        <v>東部</v>
      </c>
      <c r="K234" t="s">
        <v>543</v>
      </c>
      <c r="L234" t="s">
        <v>223</v>
      </c>
      <c r="M234">
        <v>676</v>
      </c>
      <c r="N234">
        <v>95</v>
      </c>
      <c r="O234" s="1">
        <v>0.14050000000000001</v>
      </c>
      <c r="P234">
        <v>43</v>
      </c>
      <c r="Q234">
        <v>1</v>
      </c>
      <c r="R234">
        <v>26</v>
      </c>
      <c r="S234">
        <v>12</v>
      </c>
      <c r="T234">
        <v>10</v>
      </c>
      <c r="U234">
        <v>0</v>
      </c>
      <c r="V234">
        <v>0</v>
      </c>
      <c r="W234">
        <v>0</v>
      </c>
      <c r="X234">
        <v>2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 t="s">
        <v>63</v>
      </c>
    </row>
    <row r="235" spans="1:33" x14ac:dyDescent="0.3">
      <c r="A235">
        <v>144702</v>
      </c>
      <c r="B235" t="s">
        <v>801</v>
      </c>
      <c r="C235" t="s">
        <v>802</v>
      </c>
      <c r="D235">
        <v>254255.943</v>
      </c>
      <c r="E235">
        <v>2563033.2650000001</v>
      </c>
      <c r="F235" t="s">
        <v>803</v>
      </c>
      <c r="G235" t="s">
        <v>542</v>
      </c>
      <c r="H235" t="s">
        <v>1158</v>
      </c>
      <c r="I235" t="str">
        <f>MID(G235,5,3)</f>
        <v>臺東縣</v>
      </c>
      <c r="J235" t="str">
        <f>VLOOKUP(H235,AR$3:AS$22,2,FALSE)</f>
        <v>東部</v>
      </c>
      <c r="K235" t="s">
        <v>783</v>
      </c>
      <c r="L235" t="s">
        <v>62</v>
      </c>
      <c r="M235">
        <v>40</v>
      </c>
      <c r="N235">
        <v>36</v>
      </c>
      <c r="O235" s="1">
        <v>0.9</v>
      </c>
      <c r="P235">
        <v>0</v>
      </c>
      <c r="Q235">
        <v>0</v>
      </c>
      <c r="R235">
        <v>1</v>
      </c>
      <c r="S235">
        <v>34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 t="s">
        <v>63</v>
      </c>
    </row>
    <row r="236" spans="1:33" x14ac:dyDescent="0.3">
      <c r="A236">
        <v>144703</v>
      </c>
      <c r="B236" t="s">
        <v>804</v>
      </c>
      <c r="C236" t="s">
        <v>805</v>
      </c>
      <c r="D236">
        <v>275487</v>
      </c>
      <c r="E236">
        <v>2532700.0079999999</v>
      </c>
      <c r="F236" t="s">
        <v>806</v>
      </c>
      <c r="G236" t="s">
        <v>542</v>
      </c>
      <c r="H236" t="s">
        <v>1158</v>
      </c>
      <c r="I236" t="str">
        <f>MID(G236,5,3)</f>
        <v>臺東縣</v>
      </c>
      <c r="J236" t="str">
        <f>VLOOKUP(H236,AR$3:AS$22,2,FALSE)</f>
        <v>東部</v>
      </c>
      <c r="K236" t="s">
        <v>691</v>
      </c>
      <c r="L236" t="s">
        <v>223</v>
      </c>
      <c r="M236">
        <v>40</v>
      </c>
      <c r="N236">
        <v>15</v>
      </c>
      <c r="O236" s="1">
        <v>0.375</v>
      </c>
      <c r="P236">
        <v>12</v>
      </c>
      <c r="Q236">
        <v>1</v>
      </c>
      <c r="R236">
        <v>0</v>
      </c>
      <c r="S236">
        <v>0</v>
      </c>
      <c r="T236">
        <v>1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63</v>
      </c>
    </row>
    <row r="237" spans="1:33" x14ac:dyDescent="0.3">
      <c r="A237">
        <v>150601</v>
      </c>
      <c r="B237" t="s">
        <v>807</v>
      </c>
      <c r="C237" t="s">
        <v>808</v>
      </c>
      <c r="D237">
        <v>313346.44099999999</v>
      </c>
      <c r="E237">
        <v>2654168.3739999998</v>
      </c>
      <c r="F237" t="s">
        <v>809</v>
      </c>
      <c r="G237" t="s">
        <v>810</v>
      </c>
      <c r="H237" t="s">
        <v>1156</v>
      </c>
      <c r="I237" t="str">
        <f>MID(G237,5,3)</f>
        <v>花蓮縣</v>
      </c>
      <c r="J237" t="str">
        <f>VLOOKUP(H237,AR$3:AS$22,2,FALSE)</f>
        <v>東部</v>
      </c>
      <c r="K237" t="s">
        <v>811</v>
      </c>
      <c r="L237" t="s">
        <v>223</v>
      </c>
      <c r="M237">
        <v>820</v>
      </c>
      <c r="N237">
        <v>84</v>
      </c>
      <c r="O237" s="1">
        <v>0.1024</v>
      </c>
      <c r="P237">
        <v>47</v>
      </c>
      <c r="Q237">
        <v>2</v>
      </c>
      <c r="R237">
        <v>4</v>
      </c>
      <c r="S237">
        <v>6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18</v>
      </c>
      <c r="AB237">
        <v>2</v>
      </c>
      <c r="AC237">
        <v>4</v>
      </c>
      <c r="AD237">
        <v>0</v>
      </c>
      <c r="AE237">
        <v>0</v>
      </c>
      <c r="AF237">
        <v>0</v>
      </c>
      <c r="AG237" t="s">
        <v>63</v>
      </c>
    </row>
    <row r="238" spans="1:33" x14ac:dyDescent="0.3">
      <c r="A238">
        <v>151602</v>
      </c>
      <c r="B238" t="s">
        <v>812</v>
      </c>
      <c r="C238" t="s">
        <v>813</v>
      </c>
      <c r="D238">
        <v>313572.50699999998</v>
      </c>
      <c r="E238">
        <v>2654295.4649999999</v>
      </c>
      <c r="F238" t="s">
        <v>814</v>
      </c>
      <c r="G238" t="s">
        <v>810</v>
      </c>
      <c r="H238" t="s">
        <v>1156</v>
      </c>
      <c r="I238" t="str">
        <f>MID(G238,5,3)</f>
        <v>花蓮縣</v>
      </c>
      <c r="J238" t="str">
        <f>VLOOKUP(H238,AR$3:AS$22,2,FALSE)</f>
        <v>東部</v>
      </c>
      <c r="K238" t="s">
        <v>811</v>
      </c>
      <c r="L238" t="s">
        <v>223</v>
      </c>
      <c r="M238">
        <v>523</v>
      </c>
      <c r="N238">
        <v>54</v>
      </c>
      <c r="O238" s="1">
        <v>0.1033</v>
      </c>
      <c r="P238">
        <v>25</v>
      </c>
      <c r="Q238">
        <v>2</v>
      </c>
      <c r="R238">
        <v>2</v>
      </c>
      <c r="S238">
        <v>7</v>
      </c>
      <c r="T238">
        <v>0</v>
      </c>
      <c r="U238">
        <v>0</v>
      </c>
      <c r="V238">
        <v>2</v>
      </c>
      <c r="W238">
        <v>0</v>
      </c>
      <c r="X238">
        <v>0</v>
      </c>
      <c r="Y238">
        <v>0</v>
      </c>
      <c r="Z238">
        <v>0</v>
      </c>
      <c r="AA238">
        <v>15</v>
      </c>
      <c r="AB238">
        <v>1</v>
      </c>
      <c r="AC238">
        <v>0</v>
      </c>
      <c r="AD238">
        <v>0</v>
      </c>
      <c r="AE238">
        <v>0</v>
      </c>
      <c r="AF238">
        <v>0</v>
      </c>
      <c r="AG238" t="s">
        <v>63</v>
      </c>
    </row>
    <row r="239" spans="1:33" x14ac:dyDescent="0.3">
      <c r="A239">
        <v>154601</v>
      </c>
      <c r="B239" t="s">
        <v>815</v>
      </c>
      <c r="C239" t="s">
        <v>816</v>
      </c>
      <c r="D239">
        <v>312129.47200000001</v>
      </c>
      <c r="E239">
        <v>2652945.4649999999</v>
      </c>
      <c r="F239" t="s">
        <v>817</v>
      </c>
      <c r="G239" t="s">
        <v>810</v>
      </c>
      <c r="H239" t="s">
        <v>1156</v>
      </c>
      <c r="I239" t="str">
        <f>MID(G239,5,3)</f>
        <v>花蓮縣</v>
      </c>
      <c r="J239" t="str">
        <f>VLOOKUP(H239,AR$3:AS$22,2,FALSE)</f>
        <v>東部</v>
      </c>
      <c r="K239" t="s">
        <v>811</v>
      </c>
      <c r="L239" t="s">
        <v>223</v>
      </c>
      <c r="M239">
        <v>201</v>
      </c>
      <c r="N239">
        <v>52</v>
      </c>
      <c r="O239" s="1">
        <v>0.25869999999999999</v>
      </c>
      <c r="P239">
        <v>35</v>
      </c>
      <c r="Q239">
        <v>2</v>
      </c>
      <c r="R239">
        <v>0</v>
      </c>
      <c r="S239">
        <v>1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3</v>
      </c>
      <c r="AA239">
        <v>10</v>
      </c>
      <c r="AB239">
        <v>0</v>
      </c>
      <c r="AC239">
        <v>0</v>
      </c>
      <c r="AD239">
        <v>0</v>
      </c>
      <c r="AE239">
        <v>0</v>
      </c>
      <c r="AF239">
        <v>0</v>
      </c>
      <c r="AG239" t="s">
        <v>63</v>
      </c>
    </row>
    <row r="240" spans="1:33" x14ac:dyDescent="0.3">
      <c r="A240">
        <v>154602</v>
      </c>
      <c r="B240" t="s">
        <v>818</v>
      </c>
      <c r="C240" t="s">
        <v>819</v>
      </c>
      <c r="D240">
        <v>311350.64799999999</v>
      </c>
      <c r="E240">
        <v>2652825.71</v>
      </c>
      <c r="F240" t="s">
        <v>820</v>
      </c>
      <c r="G240" t="s">
        <v>810</v>
      </c>
      <c r="H240" t="s">
        <v>1156</v>
      </c>
      <c r="I240" t="str">
        <f>MID(G240,5,3)</f>
        <v>花蓮縣</v>
      </c>
      <c r="J240" t="str">
        <f>VLOOKUP(H240,AR$3:AS$22,2,FALSE)</f>
        <v>東部</v>
      </c>
      <c r="K240" t="s">
        <v>811</v>
      </c>
      <c r="L240" t="s">
        <v>223</v>
      </c>
      <c r="M240">
        <v>1344</v>
      </c>
      <c r="N240">
        <v>159</v>
      </c>
      <c r="O240" s="1">
        <v>0.1183</v>
      </c>
      <c r="P240">
        <v>101</v>
      </c>
      <c r="Q240">
        <v>3</v>
      </c>
      <c r="R240">
        <v>4</v>
      </c>
      <c r="S240">
        <v>3</v>
      </c>
      <c r="T240">
        <v>6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39</v>
      </c>
      <c r="AB240">
        <v>3</v>
      </c>
      <c r="AC240">
        <v>0</v>
      </c>
      <c r="AD240">
        <v>0</v>
      </c>
      <c r="AE240">
        <v>0</v>
      </c>
      <c r="AF240">
        <v>0</v>
      </c>
      <c r="AG240" t="s">
        <v>63</v>
      </c>
    </row>
    <row r="241" spans="1:33" x14ac:dyDescent="0.3">
      <c r="A241">
        <v>154603</v>
      </c>
      <c r="B241" t="s">
        <v>821</v>
      </c>
      <c r="C241" t="s">
        <v>822</v>
      </c>
      <c r="D241">
        <v>310510.66700000002</v>
      </c>
      <c r="E241">
        <v>2654597.8730000001</v>
      </c>
      <c r="F241" t="s">
        <v>823</v>
      </c>
      <c r="G241" t="s">
        <v>810</v>
      </c>
      <c r="H241" t="s">
        <v>1156</v>
      </c>
      <c r="I241" t="str">
        <f>MID(G241,5,3)</f>
        <v>花蓮縣</v>
      </c>
      <c r="J241" t="str">
        <f>VLOOKUP(H241,AR$3:AS$22,2,FALSE)</f>
        <v>東部</v>
      </c>
      <c r="K241" t="s">
        <v>811</v>
      </c>
      <c r="L241" t="s">
        <v>223</v>
      </c>
      <c r="M241">
        <v>461</v>
      </c>
      <c r="N241">
        <v>153</v>
      </c>
      <c r="O241" s="1">
        <v>0.33189999999999997</v>
      </c>
      <c r="P241">
        <v>90</v>
      </c>
      <c r="Q241">
        <v>14</v>
      </c>
      <c r="R241">
        <v>2</v>
      </c>
      <c r="S241">
        <v>12</v>
      </c>
      <c r="T241">
        <v>2</v>
      </c>
      <c r="U241">
        <v>0</v>
      </c>
      <c r="V241">
        <v>0</v>
      </c>
      <c r="W241">
        <v>1</v>
      </c>
      <c r="X241">
        <v>1</v>
      </c>
      <c r="Y241">
        <v>0</v>
      </c>
      <c r="Z241">
        <v>5</v>
      </c>
      <c r="AA241">
        <v>22</v>
      </c>
      <c r="AB241">
        <v>3</v>
      </c>
      <c r="AC241">
        <v>1</v>
      </c>
      <c r="AD241">
        <v>0</v>
      </c>
      <c r="AE241">
        <v>0</v>
      </c>
      <c r="AF241">
        <v>0</v>
      </c>
      <c r="AG241" t="s">
        <v>63</v>
      </c>
    </row>
    <row r="242" spans="1:33" x14ac:dyDescent="0.3">
      <c r="A242">
        <v>154604</v>
      </c>
      <c r="B242" t="s">
        <v>824</v>
      </c>
      <c r="C242" t="s">
        <v>825</v>
      </c>
      <c r="D242">
        <v>314204.087</v>
      </c>
      <c r="E242">
        <v>2654262.057</v>
      </c>
      <c r="F242" t="s">
        <v>826</v>
      </c>
      <c r="G242" t="s">
        <v>810</v>
      </c>
      <c r="H242" t="s">
        <v>1156</v>
      </c>
      <c r="I242" t="str">
        <f>MID(G242,5,3)</f>
        <v>花蓮縣</v>
      </c>
      <c r="J242" t="str">
        <f>VLOOKUP(H242,AR$3:AS$22,2,FALSE)</f>
        <v>東部</v>
      </c>
      <c r="K242" t="s">
        <v>811</v>
      </c>
      <c r="L242" t="s">
        <v>223</v>
      </c>
      <c r="M242">
        <v>242</v>
      </c>
      <c r="N242">
        <v>109</v>
      </c>
      <c r="O242" s="1">
        <v>0.45040000000000002</v>
      </c>
      <c r="P242">
        <v>64</v>
      </c>
      <c r="Q242">
        <v>4</v>
      </c>
      <c r="R242">
        <v>1</v>
      </c>
      <c r="S242">
        <v>20</v>
      </c>
      <c r="T242">
        <v>2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15</v>
      </c>
      <c r="AB242">
        <v>0</v>
      </c>
      <c r="AC242">
        <v>3</v>
      </c>
      <c r="AD242">
        <v>0</v>
      </c>
      <c r="AE242">
        <v>0</v>
      </c>
      <c r="AF242">
        <v>0</v>
      </c>
      <c r="AG242" t="s">
        <v>63</v>
      </c>
    </row>
    <row r="243" spans="1:33" x14ac:dyDescent="0.3">
      <c r="A243">
        <v>154605</v>
      </c>
      <c r="B243" t="s">
        <v>515</v>
      </c>
      <c r="C243" t="s">
        <v>827</v>
      </c>
      <c r="D243">
        <v>311029.63500000001</v>
      </c>
      <c r="E243">
        <v>2652017.5830000001</v>
      </c>
      <c r="F243" t="s">
        <v>828</v>
      </c>
      <c r="G243" t="s">
        <v>810</v>
      </c>
      <c r="H243" t="s">
        <v>1156</v>
      </c>
      <c r="I243" t="str">
        <f>MID(G243,5,3)</f>
        <v>花蓮縣</v>
      </c>
      <c r="J243" t="str">
        <f>VLOOKUP(H243,AR$3:AS$22,2,FALSE)</f>
        <v>東部</v>
      </c>
      <c r="K243" t="s">
        <v>811</v>
      </c>
      <c r="L243" t="s">
        <v>223</v>
      </c>
      <c r="M243">
        <v>982</v>
      </c>
      <c r="N243">
        <v>125</v>
      </c>
      <c r="O243" s="1">
        <v>0.1273</v>
      </c>
      <c r="P243">
        <v>96</v>
      </c>
      <c r="Q243">
        <v>1</v>
      </c>
      <c r="R243">
        <v>1</v>
      </c>
      <c r="S243">
        <v>5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2</v>
      </c>
      <c r="AA243">
        <v>20</v>
      </c>
      <c r="AB243">
        <v>0</v>
      </c>
      <c r="AC243">
        <v>0</v>
      </c>
      <c r="AD243">
        <v>0</v>
      </c>
      <c r="AE243">
        <v>0</v>
      </c>
      <c r="AF243">
        <v>0</v>
      </c>
      <c r="AG243" t="s">
        <v>63</v>
      </c>
    </row>
    <row r="244" spans="1:33" x14ac:dyDescent="0.3">
      <c r="A244">
        <v>154606</v>
      </c>
      <c r="B244" t="s">
        <v>450</v>
      </c>
      <c r="C244" t="s">
        <v>829</v>
      </c>
      <c r="D244">
        <v>311693</v>
      </c>
      <c r="E244">
        <v>2651960.0090000001</v>
      </c>
      <c r="F244" t="s">
        <v>830</v>
      </c>
      <c r="G244" t="s">
        <v>810</v>
      </c>
      <c r="H244" t="s">
        <v>1156</v>
      </c>
      <c r="I244" t="str">
        <f>MID(G244,5,3)</f>
        <v>花蓮縣</v>
      </c>
      <c r="J244" t="str">
        <f>VLOOKUP(H244,AR$3:AS$22,2,FALSE)</f>
        <v>東部</v>
      </c>
      <c r="K244" t="s">
        <v>811</v>
      </c>
      <c r="L244" t="s">
        <v>223</v>
      </c>
      <c r="M244">
        <v>68</v>
      </c>
      <c r="N244">
        <v>25</v>
      </c>
      <c r="O244" s="1">
        <v>0.36759999999999998</v>
      </c>
      <c r="P244">
        <v>15</v>
      </c>
      <c r="Q244">
        <v>4</v>
      </c>
      <c r="R244">
        <v>1</v>
      </c>
      <c r="S244">
        <v>0</v>
      </c>
      <c r="T244">
        <v>2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3</v>
      </c>
      <c r="AB244">
        <v>0</v>
      </c>
      <c r="AC244">
        <v>0</v>
      </c>
      <c r="AD244">
        <v>0</v>
      </c>
      <c r="AE244">
        <v>0</v>
      </c>
      <c r="AF244">
        <v>0</v>
      </c>
      <c r="AG244" t="s">
        <v>63</v>
      </c>
    </row>
    <row r="245" spans="1:33" x14ac:dyDescent="0.3">
      <c r="A245">
        <v>154607</v>
      </c>
      <c r="B245" t="s">
        <v>546</v>
      </c>
      <c r="C245" t="s">
        <v>831</v>
      </c>
      <c r="D245">
        <v>313006.33600000001</v>
      </c>
      <c r="E245">
        <v>2655905.0630000001</v>
      </c>
      <c r="F245" t="s">
        <v>832</v>
      </c>
      <c r="G245" t="s">
        <v>810</v>
      </c>
      <c r="H245" t="s">
        <v>1156</v>
      </c>
      <c r="I245" t="str">
        <f>MID(G245,5,3)</f>
        <v>花蓮縣</v>
      </c>
      <c r="J245" t="str">
        <f>VLOOKUP(H245,AR$3:AS$22,2,FALSE)</f>
        <v>東部</v>
      </c>
      <c r="K245" t="s">
        <v>811</v>
      </c>
      <c r="L245" t="s">
        <v>223</v>
      </c>
      <c r="M245">
        <v>103</v>
      </c>
      <c r="N245">
        <v>59</v>
      </c>
      <c r="O245" s="1">
        <v>0.57279999999999998</v>
      </c>
      <c r="P245">
        <v>29</v>
      </c>
      <c r="Q245">
        <v>3</v>
      </c>
      <c r="R245">
        <v>1</v>
      </c>
      <c r="S245">
        <v>1</v>
      </c>
      <c r="T245">
        <v>1</v>
      </c>
      <c r="U245">
        <v>0</v>
      </c>
      <c r="V245">
        <v>2</v>
      </c>
      <c r="W245">
        <v>0</v>
      </c>
      <c r="X245">
        <v>0</v>
      </c>
      <c r="Y245">
        <v>0</v>
      </c>
      <c r="Z245">
        <v>0</v>
      </c>
      <c r="AA245">
        <v>21</v>
      </c>
      <c r="AB245">
        <v>0</v>
      </c>
      <c r="AC245">
        <v>1</v>
      </c>
      <c r="AD245">
        <v>0</v>
      </c>
      <c r="AE245">
        <v>0</v>
      </c>
      <c r="AF245">
        <v>0</v>
      </c>
      <c r="AG245" t="s">
        <v>63</v>
      </c>
    </row>
    <row r="246" spans="1:33" x14ac:dyDescent="0.3">
      <c r="A246">
        <v>154608</v>
      </c>
      <c r="B246" t="s">
        <v>833</v>
      </c>
      <c r="C246" t="s">
        <v>834</v>
      </c>
      <c r="D246">
        <v>311766.25799999997</v>
      </c>
      <c r="E246">
        <v>2654266.179</v>
      </c>
      <c r="F246" t="s">
        <v>835</v>
      </c>
      <c r="G246" t="s">
        <v>810</v>
      </c>
      <c r="H246" t="s">
        <v>1156</v>
      </c>
      <c r="I246" t="str">
        <f>MID(G246,5,3)</f>
        <v>花蓮縣</v>
      </c>
      <c r="J246" t="str">
        <f>VLOOKUP(H246,AR$3:AS$22,2,FALSE)</f>
        <v>東部</v>
      </c>
      <c r="K246" t="s">
        <v>811</v>
      </c>
      <c r="L246" t="s">
        <v>223</v>
      </c>
      <c r="M246">
        <v>294</v>
      </c>
      <c r="N246">
        <v>98</v>
      </c>
      <c r="O246" s="1">
        <v>0.33329999999999999</v>
      </c>
      <c r="P246">
        <v>57</v>
      </c>
      <c r="Q246">
        <v>4</v>
      </c>
      <c r="R246">
        <v>1</v>
      </c>
      <c r="S246">
        <v>7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1</v>
      </c>
      <c r="AA246">
        <v>28</v>
      </c>
      <c r="AB246">
        <v>0</v>
      </c>
      <c r="AC246">
        <v>0</v>
      </c>
      <c r="AD246">
        <v>0</v>
      </c>
      <c r="AE246">
        <v>0</v>
      </c>
      <c r="AF246">
        <v>0</v>
      </c>
      <c r="AG246" t="s">
        <v>63</v>
      </c>
    </row>
    <row r="247" spans="1:33" x14ac:dyDescent="0.3">
      <c r="A247">
        <v>154610</v>
      </c>
      <c r="B247" t="s">
        <v>713</v>
      </c>
      <c r="C247" t="s">
        <v>836</v>
      </c>
      <c r="D247">
        <v>310918.69199999998</v>
      </c>
      <c r="E247">
        <v>2652455.6260000002</v>
      </c>
      <c r="F247" t="s">
        <v>837</v>
      </c>
      <c r="G247" t="s">
        <v>810</v>
      </c>
      <c r="H247" t="s">
        <v>1156</v>
      </c>
      <c r="I247" t="str">
        <f>MID(G247,5,3)</f>
        <v>花蓮縣</v>
      </c>
      <c r="J247" t="str">
        <f>VLOOKUP(H247,AR$3:AS$22,2,FALSE)</f>
        <v>東部</v>
      </c>
      <c r="K247" t="s">
        <v>811</v>
      </c>
      <c r="L247" t="s">
        <v>223</v>
      </c>
      <c r="M247">
        <v>459</v>
      </c>
      <c r="N247">
        <v>121</v>
      </c>
      <c r="O247" s="1">
        <v>0.2636</v>
      </c>
      <c r="P247">
        <v>85</v>
      </c>
      <c r="Q247">
        <v>4</v>
      </c>
      <c r="R247">
        <v>0</v>
      </c>
      <c r="S247">
        <v>4</v>
      </c>
      <c r="T247">
        <v>5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22</v>
      </c>
      <c r="AB247">
        <v>0</v>
      </c>
      <c r="AC247">
        <v>1</v>
      </c>
      <c r="AD247">
        <v>0</v>
      </c>
      <c r="AE247">
        <v>0</v>
      </c>
      <c r="AF247">
        <v>0</v>
      </c>
      <c r="AG247" t="s">
        <v>63</v>
      </c>
    </row>
    <row r="248" spans="1:33" x14ac:dyDescent="0.3">
      <c r="A248">
        <v>154611</v>
      </c>
      <c r="B248" t="s">
        <v>838</v>
      </c>
      <c r="C248" t="s">
        <v>839</v>
      </c>
      <c r="D248">
        <v>312708.12</v>
      </c>
      <c r="E248">
        <v>2652711.915</v>
      </c>
      <c r="F248" t="s">
        <v>840</v>
      </c>
      <c r="G248" t="s">
        <v>810</v>
      </c>
      <c r="H248" t="s">
        <v>1156</v>
      </c>
      <c r="I248" t="str">
        <f>MID(G248,5,3)</f>
        <v>花蓮縣</v>
      </c>
      <c r="J248" t="str">
        <f>VLOOKUP(H248,AR$3:AS$22,2,FALSE)</f>
        <v>東部</v>
      </c>
      <c r="K248" t="s">
        <v>811</v>
      </c>
      <c r="L248" t="s">
        <v>223</v>
      </c>
      <c r="M248">
        <v>122</v>
      </c>
      <c r="N248">
        <v>28</v>
      </c>
      <c r="O248" s="1">
        <v>0.22950000000000001</v>
      </c>
      <c r="P248">
        <v>17</v>
      </c>
      <c r="Q248">
        <v>0</v>
      </c>
      <c r="R248">
        <v>1</v>
      </c>
      <c r="S248">
        <v>3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4</v>
      </c>
      <c r="AB248">
        <v>1</v>
      </c>
      <c r="AC248">
        <v>0</v>
      </c>
      <c r="AD248">
        <v>0</v>
      </c>
      <c r="AE248">
        <v>0</v>
      </c>
      <c r="AF248">
        <v>0</v>
      </c>
      <c r="AG248" t="s">
        <v>63</v>
      </c>
    </row>
    <row r="249" spans="1:33" x14ac:dyDescent="0.3">
      <c r="A249">
        <v>154612</v>
      </c>
      <c r="B249" t="s">
        <v>841</v>
      </c>
      <c r="C249" t="s">
        <v>842</v>
      </c>
      <c r="D249">
        <v>313647.49099999998</v>
      </c>
      <c r="E249">
        <v>2654368.716</v>
      </c>
      <c r="F249" t="s">
        <v>843</v>
      </c>
      <c r="G249" t="s">
        <v>810</v>
      </c>
      <c r="H249" t="s">
        <v>1156</v>
      </c>
      <c r="I249" t="str">
        <f>MID(G249,5,3)</f>
        <v>花蓮縣</v>
      </c>
      <c r="J249" t="str">
        <f>VLOOKUP(H249,AR$3:AS$22,2,FALSE)</f>
        <v>東部</v>
      </c>
      <c r="K249" t="s">
        <v>811</v>
      </c>
      <c r="L249" t="s">
        <v>223</v>
      </c>
      <c r="M249">
        <v>509</v>
      </c>
      <c r="N249">
        <v>197</v>
      </c>
      <c r="O249" s="1">
        <v>0.38700000000000001</v>
      </c>
      <c r="P249">
        <v>105</v>
      </c>
      <c r="Q249">
        <v>7</v>
      </c>
      <c r="R249">
        <v>10</v>
      </c>
      <c r="S249">
        <v>19</v>
      </c>
      <c r="T249">
        <v>4</v>
      </c>
      <c r="U249">
        <v>1</v>
      </c>
      <c r="V249">
        <v>0</v>
      </c>
      <c r="W249">
        <v>7</v>
      </c>
      <c r="X249">
        <v>0</v>
      </c>
      <c r="Y249">
        <v>0</v>
      </c>
      <c r="Z249">
        <v>2</v>
      </c>
      <c r="AA249">
        <v>39</v>
      </c>
      <c r="AB249">
        <v>3</v>
      </c>
      <c r="AC249">
        <v>0</v>
      </c>
      <c r="AD249">
        <v>0</v>
      </c>
      <c r="AE249">
        <v>0</v>
      </c>
      <c r="AF249">
        <v>0</v>
      </c>
      <c r="AG249" t="s">
        <v>63</v>
      </c>
    </row>
    <row r="250" spans="1:33" x14ac:dyDescent="0.3">
      <c r="A250">
        <v>154613</v>
      </c>
      <c r="B250" t="s">
        <v>844</v>
      </c>
      <c r="C250" t="s">
        <v>845</v>
      </c>
      <c r="D250">
        <v>309037.09499999997</v>
      </c>
      <c r="E250">
        <v>2656151.5649999999</v>
      </c>
      <c r="F250" t="s">
        <v>846</v>
      </c>
      <c r="G250" t="s">
        <v>810</v>
      </c>
      <c r="H250" t="s">
        <v>1156</v>
      </c>
      <c r="I250" t="str">
        <f>MID(G250,5,3)</f>
        <v>花蓮縣</v>
      </c>
      <c r="J250" t="str">
        <f>VLOOKUP(H250,AR$3:AS$22,2,FALSE)</f>
        <v>東部</v>
      </c>
      <c r="K250" t="s">
        <v>811</v>
      </c>
      <c r="L250" t="s">
        <v>223</v>
      </c>
      <c r="M250">
        <v>32</v>
      </c>
      <c r="N250">
        <v>22</v>
      </c>
      <c r="O250" s="1">
        <v>0.6875</v>
      </c>
      <c r="P250">
        <v>16</v>
      </c>
      <c r="Q250">
        <v>0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</v>
      </c>
      <c r="AA250">
        <v>1</v>
      </c>
      <c r="AB250">
        <v>3</v>
      </c>
      <c r="AC250">
        <v>0</v>
      </c>
      <c r="AD250">
        <v>0</v>
      </c>
      <c r="AE250">
        <v>0</v>
      </c>
      <c r="AF250">
        <v>0</v>
      </c>
      <c r="AG250" t="s">
        <v>63</v>
      </c>
    </row>
    <row r="251" spans="1:33" x14ac:dyDescent="0.3">
      <c r="A251">
        <v>154614</v>
      </c>
      <c r="B251" t="s">
        <v>441</v>
      </c>
      <c r="C251" t="s">
        <v>847</v>
      </c>
      <c r="D251">
        <v>316217.86800000002</v>
      </c>
      <c r="E251">
        <v>2669345.6030000001</v>
      </c>
      <c r="F251" t="s">
        <v>848</v>
      </c>
      <c r="G251" t="s">
        <v>810</v>
      </c>
      <c r="H251" t="s">
        <v>1156</v>
      </c>
      <c r="I251" t="str">
        <f>MID(G251,5,3)</f>
        <v>花蓮縣</v>
      </c>
      <c r="J251" t="str">
        <f>VLOOKUP(H251,AR$3:AS$22,2,FALSE)</f>
        <v>東部</v>
      </c>
      <c r="K251" t="s">
        <v>849</v>
      </c>
      <c r="L251" t="s">
        <v>223</v>
      </c>
      <c r="M251">
        <v>230</v>
      </c>
      <c r="N251">
        <v>184</v>
      </c>
      <c r="O251" s="1">
        <v>0.8</v>
      </c>
      <c r="P251">
        <v>17</v>
      </c>
      <c r="Q251">
        <v>19</v>
      </c>
      <c r="R251">
        <v>0</v>
      </c>
      <c r="S251">
        <v>3</v>
      </c>
      <c r="T251">
        <v>0</v>
      </c>
      <c r="U251">
        <v>0</v>
      </c>
      <c r="V251">
        <v>0</v>
      </c>
      <c r="W251">
        <v>2</v>
      </c>
      <c r="X251">
        <v>0</v>
      </c>
      <c r="Y251">
        <v>0</v>
      </c>
      <c r="Z251">
        <v>3</v>
      </c>
      <c r="AA251">
        <v>140</v>
      </c>
      <c r="AB251">
        <v>0</v>
      </c>
      <c r="AC251">
        <v>0</v>
      </c>
      <c r="AD251">
        <v>0</v>
      </c>
      <c r="AE251">
        <v>0</v>
      </c>
      <c r="AF251">
        <v>0</v>
      </c>
      <c r="AG251" t="s">
        <v>63</v>
      </c>
    </row>
    <row r="252" spans="1:33" x14ac:dyDescent="0.3">
      <c r="A252">
        <v>154615</v>
      </c>
      <c r="B252" t="s">
        <v>850</v>
      </c>
      <c r="C252" t="s">
        <v>851</v>
      </c>
      <c r="D252">
        <v>311579</v>
      </c>
      <c r="E252">
        <v>2658710.0090000001</v>
      </c>
      <c r="F252" t="s">
        <v>852</v>
      </c>
      <c r="G252" t="s">
        <v>810</v>
      </c>
      <c r="H252" t="s">
        <v>1156</v>
      </c>
      <c r="I252" t="str">
        <f>MID(G252,5,3)</f>
        <v>花蓮縣</v>
      </c>
      <c r="J252" t="str">
        <f>VLOOKUP(H252,AR$3:AS$22,2,FALSE)</f>
        <v>東部</v>
      </c>
      <c r="K252" t="s">
        <v>849</v>
      </c>
      <c r="L252" t="s">
        <v>223</v>
      </c>
      <c r="M252">
        <v>431</v>
      </c>
      <c r="N252">
        <v>271</v>
      </c>
      <c r="O252" s="1">
        <v>0.62880000000000003</v>
      </c>
      <c r="P252">
        <v>152</v>
      </c>
      <c r="Q252">
        <v>7</v>
      </c>
      <c r="R252">
        <v>1</v>
      </c>
      <c r="S252">
        <v>15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90</v>
      </c>
      <c r="AB252">
        <v>5</v>
      </c>
      <c r="AC252">
        <v>0</v>
      </c>
      <c r="AD252">
        <v>0</v>
      </c>
      <c r="AE252">
        <v>0</v>
      </c>
      <c r="AF252">
        <v>0</v>
      </c>
      <c r="AG252" t="s">
        <v>63</v>
      </c>
    </row>
    <row r="253" spans="1:33" x14ac:dyDescent="0.3">
      <c r="A253">
        <v>154616</v>
      </c>
      <c r="B253" t="s">
        <v>570</v>
      </c>
      <c r="C253" t="s">
        <v>853</v>
      </c>
      <c r="D253">
        <v>311811.93599999999</v>
      </c>
      <c r="E253">
        <v>2660971.372</v>
      </c>
      <c r="F253" t="s">
        <v>854</v>
      </c>
      <c r="G253" t="s">
        <v>810</v>
      </c>
      <c r="H253" t="s">
        <v>1156</v>
      </c>
      <c r="I253" t="str">
        <f>MID(G253,5,3)</f>
        <v>花蓮縣</v>
      </c>
      <c r="J253" t="str">
        <f>VLOOKUP(H253,AR$3:AS$22,2,FALSE)</f>
        <v>東部</v>
      </c>
      <c r="K253" t="s">
        <v>849</v>
      </c>
      <c r="L253" t="s">
        <v>223</v>
      </c>
      <c r="M253">
        <v>83</v>
      </c>
      <c r="N253">
        <v>50</v>
      </c>
      <c r="O253" s="1">
        <v>0.60240000000000005</v>
      </c>
      <c r="P253">
        <v>24</v>
      </c>
      <c r="Q253">
        <v>2</v>
      </c>
      <c r="R253">
        <v>0</v>
      </c>
      <c r="S253">
        <v>1</v>
      </c>
      <c r="T253">
        <v>1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21</v>
      </c>
      <c r="AB253">
        <v>0</v>
      </c>
      <c r="AC253">
        <v>0</v>
      </c>
      <c r="AD253">
        <v>0</v>
      </c>
      <c r="AE253">
        <v>0</v>
      </c>
      <c r="AF253">
        <v>0</v>
      </c>
      <c r="AG253" t="s">
        <v>63</v>
      </c>
    </row>
    <row r="254" spans="1:33" x14ac:dyDescent="0.3">
      <c r="A254">
        <v>154617</v>
      </c>
      <c r="B254" t="s">
        <v>855</v>
      </c>
      <c r="C254" t="s">
        <v>856</v>
      </c>
      <c r="D254">
        <v>311973</v>
      </c>
      <c r="E254">
        <v>2656780.0090000001</v>
      </c>
      <c r="F254" t="s">
        <v>857</v>
      </c>
      <c r="G254" t="s">
        <v>810</v>
      </c>
      <c r="H254" t="s">
        <v>1156</v>
      </c>
      <c r="I254" t="str">
        <f>MID(G254,5,3)</f>
        <v>花蓮縣</v>
      </c>
      <c r="J254" t="str">
        <f>VLOOKUP(H254,AR$3:AS$22,2,FALSE)</f>
        <v>東部</v>
      </c>
      <c r="K254" t="s">
        <v>849</v>
      </c>
      <c r="L254" t="s">
        <v>223</v>
      </c>
      <c r="M254">
        <v>83</v>
      </c>
      <c r="N254">
        <v>45</v>
      </c>
      <c r="O254" s="1">
        <v>0.54220000000000002</v>
      </c>
      <c r="P254">
        <v>19</v>
      </c>
      <c r="Q254">
        <v>2</v>
      </c>
      <c r="R254">
        <v>0</v>
      </c>
      <c r="S254">
        <v>3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2</v>
      </c>
      <c r="AA254">
        <v>17</v>
      </c>
      <c r="AB254">
        <v>0</v>
      </c>
      <c r="AC254">
        <v>2</v>
      </c>
      <c r="AD254">
        <v>0</v>
      </c>
      <c r="AE254">
        <v>0</v>
      </c>
      <c r="AF254">
        <v>0</v>
      </c>
      <c r="AG254" t="s">
        <v>63</v>
      </c>
    </row>
    <row r="255" spans="1:33" x14ac:dyDescent="0.3">
      <c r="A255">
        <v>154618</v>
      </c>
      <c r="B255" t="s">
        <v>858</v>
      </c>
      <c r="C255" t="s">
        <v>859</v>
      </c>
      <c r="D255">
        <v>307273.61200000002</v>
      </c>
      <c r="E255">
        <v>2652193.2740000002</v>
      </c>
      <c r="F255" t="s">
        <v>860</v>
      </c>
      <c r="G255" t="s">
        <v>810</v>
      </c>
      <c r="H255" t="s">
        <v>1156</v>
      </c>
      <c r="I255" t="str">
        <f>MID(G255,5,3)</f>
        <v>花蓮縣</v>
      </c>
      <c r="J255" t="str">
        <f>VLOOKUP(H255,AR$3:AS$22,2,FALSE)</f>
        <v>東部</v>
      </c>
      <c r="K255" t="s">
        <v>861</v>
      </c>
      <c r="L255" t="s">
        <v>223</v>
      </c>
      <c r="M255">
        <v>273</v>
      </c>
      <c r="N255">
        <v>114</v>
      </c>
      <c r="O255" s="1">
        <v>0.41760000000000003</v>
      </c>
      <c r="P255">
        <v>49</v>
      </c>
      <c r="Q255">
        <v>6</v>
      </c>
      <c r="R255">
        <v>4</v>
      </c>
      <c r="S255">
        <v>12</v>
      </c>
      <c r="T255">
        <v>1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2</v>
      </c>
      <c r="AA255">
        <v>38</v>
      </c>
      <c r="AB255">
        <v>0</v>
      </c>
      <c r="AC255">
        <v>1</v>
      </c>
      <c r="AD255">
        <v>0</v>
      </c>
      <c r="AE255">
        <v>0</v>
      </c>
      <c r="AF255">
        <v>0</v>
      </c>
      <c r="AG255" t="s">
        <v>63</v>
      </c>
    </row>
    <row r="256" spans="1:33" x14ac:dyDescent="0.3">
      <c r="A256">
        <v>154619</v>
      </c>
      <c r="B256" t="s">
        <v>862</v>
      </c>
      <c r="C256" t="s">
        <v>863</v>
      </c>
      <c r="D256">
        <v>309585.19799999997</v>
      </c>
      <c r="E256">
        <v>2651943.7009999999</v>
      </c>
      <c r="F256" t="s">
        <v>864</v>
      </c>
      <c r="G256" t="s">
        <v>810</v>
      </c>
      <c r="H256" t="s">
        <v>1156</v>
      </c>
      <c r="I256" t="str">
        <f>MID(G256,5,3)</f>
        <v>花蓮縣</v>
      </c>
      <c r="J256" t="str">
        <f>VLOOKUP(H256,AR$3:AS$22,2,FALSE)</f>
        <v>東部</v>
      </c>
      <c r="K256" t="s">
        <v>861</v>
      </c>
      <c r="L256" t="s">
        <v>223</v>
      </c>
      <c r="M256">
        <v>812</v>
      </c>
      <c r="N256">
        <v>281</v>
      </c>
      <c r="O256" s="1">
        <v>0.34610000000000002</v>
      </c>
      <c r="P256">
        <v>210</v>
      </c>
      <c r="Q256">
        <v>12</v>
      </c>
      <c r="R256">
        <v>7</v>
      </c>
      <c r="S256">
        <v>6</v>
      </c>
      <c r="T256">
        <v>1</v>
      </c>
      <c r="U256">
        <v>0</v>
      </c>
      <c r="V256">
        <v>1</v>
      </c>
      <c r="W256">
        <v>0</v>
      </c>
      <c r="X256">
        <v>0</v>
      </c>
      <c r="Y256">
        <v>0</v>
      </c>
      <c r="Z256">
        <v>6</v>
      </c>
      <c r="AA256">
        <v>36</v>
      </c>
      <c r="AB256">
        <v>0</v>
      </c>
      <c r="AC256">
        <v>0</v>
      </c>
      <c r="AD256">
        <v>2</v>
      </c>
      <c r="AE256">
        <v>0</v>
      </c>
      <c r="AF256">
        <v>0</v>
      </c>
      <c r="AG256" t="s">
        <v>63</v>
      </c>
    </row>
    <row r="257" spans="1:33" x14ac:dyDescent="0.3">
      <c r="A257">
        <v>154620</v>
      </c>
      <c r="B257" t="s">
        <v>865</v>
      </c>
      <c r="C257" t="s">
        <v>866</v>
      </c>
      <c r="D257">
        <v>310246.40999999997</v>
      </c>
      <c r="E257">
        <v>2653721.37</v>
      </c>
      <c r="F257" t="s">
        <v>867</v>
      </c>
      <c r="G257" t="s">
        <v>810</v>
      </c>
      <c r="H257" t="s">
        <v>1156</v>
      </c>
      <c r="I257" t="str">
        <f>MID(G257,5,3)</f>
        <v>花蓮縣</v>
      </c>
      <c r="J257" t="str">
        <f>VLOOKUP(H257,AR$3:AS$22,2,FALSE)</f>
        <v>東部</v>
      </c>
      <c r="K257" t="s">
        <v>861</v>
      </c>
      <c r="L257" t="s">
        <v>223</v>
      </c>
      <c r="M257">
        <v>816</v>
      </c>
      <c r="N257">
        <v>106</v>
      </c>
      <c r="O257" s="1">
        <v>0.12989999999999999</v>
      </c>
      <c r="P257">
        <v>77</v>
      </c>
      <c r="Q257">
        <v>3</v>
      </c>
      <c r="R257">
        <v>0</v>
      </c>
      <c r="S257">
        <v>4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21</v>
      </c>
      <c r="AB257">
        <v>1</v>
      </c>
      <c r="AC257">
        <v>0</v>
      </c>
      <c r="AD257">
        <v>0</v>
      </c>
      <c r="AE257">
        <v>0</v>
      </c>
      <c r="AF257">
        <v>0</v>
      </c>
      <c r="AG257" t="s">
        <v>63</v>
      </c>
    </row>
    <row r="258" spans="1:33" x14ac:dyDescent="0.3">
      <c r="A258">
        <v>154621</v>
      </c>
      <c r="B258" t="s">
        <v>868</v>
      </c>
      <c r="C258" t="s">
        <v>869</v>
      </c>
      <c r="D258">
        <v>307923.42099999997</v>
      </c>
      <c r="E258">
        <v>2651067.9419999998</v>
      </c>
      <c r="F258" t="s">
        <v>870</v>
      </c>
      <c r="G258" t="s">
        <v>810</v>
      </c>
      <c r="H258" t="s">
        <v>1156</v>
      </c>
      <c r="I258" t="str">
        <f>MID(G258,5,3)</f>
        <v>花蓮縣</v>
      </c>
      <c r="J258" t="str">
        <f>VLOOKUP(H258,AR$3:AS$22,2,FALSE)</f>
        <v>東部</v>
      </c>
      <c r="K258" t="s">
        <v>861</v>
      </c>
      <c r="L258" t="s">
        <v>223</v>
      </c>
      <c r="M258">
        <v>272</v>
      </c>
      <c r="N258">
        <v>59</v>
      </c>
      <c r="O258" s="1">
        <v>0.21690000000000001</v>
      </c>
      <c r="P258">
        <v>39</v>
      </c>
      <c r="Q258">
        <v>0</v>
      </c>
      <c r="R258">
        <v>1</v>
      </c>
      <c r="S258">
        <v>5</v>
      </c>
      <c r="T258">
        <v>2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12</v>
      </c>
      <c r="AB258">
        <v>0</v>
      </c>
      <c r="AC258">
        <v>0</v>
      </c>
      <c r="AD258">
        <v>0</v>
      </c>
      <c r="AE258">
        <v>0</v>
      </c>
      <c r="AF258">
        <v>0</v>
      </c>
      <c r="AG258" t="s">
        <v>63</v>
      </c>
    </row>
    <row r="259" spans="1:33" x14ac:dyDescent="0.3">
      <c r="A259">
        <v>154622</v>
      </c>
      <c r="B259" t="s">
        <v>871</v>
      </c>
      <c r="C259" t="s">
        <v>872</v>
      </c>
      <c r="D259">
        <v>308952.99699999997</v>
      </c>
      <c r="E259">
        <v>2647994.2990000001</v>
      </c>
      <c r="F259" t="s">
        <v>873</v>
      </c>
      <c r="G259" t="s">
        <v>810</v>
      </c>
      <c r="H259" t="s">
        <v>1156</v>
      </c>
      <c r="I259" t="str">
        <f>MID(G259,5,3)</f>
        <v>花蓮縣</v>
      </c>
      <c r="J259" t="str">
        <f>VLOOKUP(H259,AR$3:AS$22,2,FALSE)</f>
        <v>東部</v>
      </c>
      <c r="K259" t="s">
        <v>861</v>
      </c>
      <c r="L259" t="s">
        <v>223</v>
      </c>
      <c r="M259">
        <v>70</v>
      </c>
      <c r="N259">
        <v>42</v>
      </c>
      <c r="O259" s="1">
        <v>0.6</v>
      </c>
      <c r="P259">
        <v>29</v>
      </c>
      <c r="Q259">
        <v>1</v>
      </c>
      <c r="R259">
        <v>0</v>
      </c>
      <c r="S259">
        <v>5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7</v>
      </c>
      <c r="AB259">
        <v>0</v>
      </c>
      <c r="AC259">
        <v>0</v>
      </c>
      <c r="AD259">
        <v>0</v>
      </c>
      <c r="AE259">
        <v>0</v>
      </c>
      <c r="AF259">
        <v>0</v>
      </c>
      <c r="AG259" t="s">
        <v>63</v>
      </c>
    </row>
    <row r="260" spans="1:33" x14ac:dyDescent="0.3">
      <c r="A260">
        <v>154623</v>
      </c>
      <c r="B260" t="s">
        <v>874</v>
      </c>
      <c r="C260" t="s">
        <v>875</v>
      </c>
      <c r="D260">
        <v>305724.96799999999</v>
      </c>
      <c r="E260">
        <v>2649417.773</v>
      </c>
      <c r="F260" t="s">
        <v>876</v>
      </c>
      <c r="G260" t="s">
        <v>810</v>
      </c>
      <c r="H260" t="s">
        <v>1156</v>
      </c>
      <c r="I260" t="str">
        <f>MID(G260,5,3)</f>
        <v>花蓮縣</v>
      </c>
      <c r="J260" t="str">
        <f>VLOOKUP(H260,AR$3:AS$22,2,FALSE)</f>
        <v>東部</v>
      </c>
      <c r="K260" t="s">
        <v>861</v>
      </c>
      <c r="L260" t="s">
        <v>223</v>
      </c>
      <c r="M260">
        <v>68</v>
      </c>
      <c r="N260">
        <v>39</v>
      </c>
      <c r="O260" s="1">
        <v>0.57350000000000001</v>
      </c>
      <c r="P260">
        <v>18</v>
      </c>
      <c r="Q260">
        <v>5</v>
      </c>
      <c r="R260">
        <v>1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14</v>
      </c>
      <c r="AB260">
        <v>0</v>
      </c>
      <c r="AC260">
        <v>0</v>
      </c>
      <c r="AD260">
        <v>0</v>
      </c>
      <c r="AE260">
        <v>0</v>
      </c>
      <c r="AF260">
        <v>0</v>
      </c>
      <c r="AG260" t="s">
        <v>63</v>
      </c>
    </row>
    <row r="261" spans="1:33" x14ac:dyDescent="0.3">
      <c r="A261">
        <v>154624</v>
      </c>
      <c r="B261" t="s">
        <v>877</v>
      </c>
      <c r="C261" t="s">
        <v>878</v>
      </c>
      <c r="D261">
        <v>310646.84399999998</v>
      </c>
      <c r="E261">
        <v>2651026.25</v>
      </c>
      <c r="F261" t="s">
        <v>879</v>
      </c>
      <c r="G261" t="s">
        <v>810</v>
      </c>
      <c r="H261" t="s">
        <v>1156</v>
      </c>
      <c r="I261" t="str">
        <f>MID(G261,5,3)</f>
        <v>花蓮縣</v>
      </c>
      <c r="J261" t="str">
        <f>VLOOKUP(H261,AR$3:AS$22,2,FALSE)</f>
        <v>東部</v>
      </c>
      <c r="K261" t="s">
        <v>861</v>
      </c>
      <c r="L261" t="s">
        <v>223</v>
      </c>
      <c r="M261">
        <v>221</v>
      </c>
      <c r="N261">
        <v>150</v>
      </c>
      <c r="O261" s="1">
        <v>0.67869999999999997</v>
      </c>
      <c r="P261">
        <v>119</v>
      </c>
      <c r="Q261">
        <v>5</v>
      </c>
      <c r="R261">
        <v>3</v>
      </c>
      <c r="S261">
        <v>5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2</v>
      </c>
      <c r="AA261">
        <v>16</v>
      </c>
      <c r="AB261">
        <v>0</v>
      </c>
      <c r="AC261">
        <v>0</v>
      </c>
      <c r="AD261">
        <v>0</v>
      </c>
      <c r="AE261">
        <v>0</v>
      </c>
      <c r="AF261">
        <v>0</v>
      </c>
      <c r="AG261" t="s">
        <v>63</v>
      </c>
    </row>
    <row r="262" spans="1:33" x14ac:dyDescent="0.3">
      <c r="A262">
        <v>154625</v>
      </c>
      <c r="B262" t="s">
        <v>880</v>
      </c>
      <c r="C262" t="s">
        <v>881</v>
      </c>
      <c r="D262">
        <v>307499.13799999998</v>
      </c>
      <c r="E262">
        <v>2654604.7940000002</v>
      </c>
      <c r="F262" t="s">
        <v>882</v>
      </c>
      <c r="G262" t="s">
        <v>810</v>
      </c>
      <c r="H262" t="s">
        <v>1156</v>
      </c>
      <c r="I262" t="str">
        <f>MID(G262,5,3)</f>
        <v>花蓮縣</v>
      </c>
      <c r="J262" t="str">
        <f>VLOOKUP(H262,AR$3:AS$22,2,FALSE)</f>
        <v>東部</v>
      </c>
      <c r="K262" t="s">
        <v>861</v>
      </c>
      <c r="L262" t="s">
        <v>223</v>
      </c>
      <c r="M262">
        <v>299</v>
      </c>
      <c r="N262">
        <v>131</v>
      </c>
      <c r="O262" s="1">
        <v>0.43809999999999999</v>
      </c>
      <c r="P262">
        <v>82</v>
      </c>
      <c r="Q262">
        <v>3</v>
      </c>
      <c r="R262">
        <v>1</v>
      </c>
      <c r="S262">
        <v>2</v>
      </c>
      <c r="T262">
        <v>1</v>
      </c>
      <c r="U262">
        <v>0</v>
      </c>
      <c r="V262">
        <v>1</v>
      </c>
      <c r="W262">
        <v>0</v>
      </c>
      <c r="X262">
        <v>0</v>
      </c>
      <c r="Y262">
        <v>0</v>
      </c>
      <c r="Z262">
        <v>1</v>
      </c>
      <c r="AA262">
        <v>39</v>
      </c>
      <c r="AB262">
        <v>0</v>
      </c>
      <c r="AC262">
        <v>1</v>
      </c>
      <c r="AD262">
        <v>0</v>
      </c>
      <c r="AE262">
        <v>0</v>
      </c>
      <c r="AF262">
        <v>0</v>
      </c>
      <c r="AG262" t="s">
        <v>63</v>
      </c>
    </row>
    <row r="263" spans="1:33" x14ac:dyDescent="0.3">
      <c r="A263">
        <v>154626</v>
      </c>
      <c r="B263" t="s">
        <v>883</v>
      </c>
      <c r="C263" t="s">
        <v>884</v>
      </c>
      <c r="D263">
        <v>301731.81800000003</v>
      </c>
      <c r="E263">
        <v>2640759.5890000002</v>
      </c>
      <c r="F263" t="s">
        <v>885</v>
      </c>
      <c r="G263" t="s">
        <v>810</v>
      </c>
      <c r="H263" t="s">
        <v>1156</v>
      </c>
      <c r="I263" t="str">
        <f>MID(G263,5,3)</f>
        <v>花蓮縣</v>
      </c>
      <c r="J263" t="str">
        <f>VLOOKUP(H263,AR$3:AS$22,2,FALSE)</f>
        <v>東部</v>
      </c>
      <c r="K263" t="s">
        <v>886</v>
      </c>
      <c r="L263" t="s">
        <v>223</v>
      </c>
      <c r="M263">
        <v>118</v>
      </c>
      <c r="N263">
        <v>60</v>
      </c>
      <c r="O263" s="1">
        <v>0.50849999999999995</v>
      </c>
      <c r="P263">
        <v>47</v>
      </c>
      <c r="Q263">
        <v>1</v>
      </c>
      <c r="R263">
        <v>2</v>
      </c>
      <c r="S263">
        <v>2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8</v>
      </c>
      <c r="AB263">
        <v>0</v>
      </c>
      <c r="AC263">
        <v>0</v>
      </c>
      <c r="AD263">
        <v>0</v>
      </c>
      <c r="AE263">
        <v>0</v>
      </c>
      <c r="AF263">
        <v>0</v>
      </c>
      <c r="AG263" t="s">
        <v>63</v>
      </c>
    </row>
    <row r="264" spans="1:33" x14ac:dyDescent="0.3">
      <c r="A264">
        <v>154627</v>
      </c>
      <c r="B264" t="s">
        <v>887</v>
      </c>
      <c r="C264" t="s">
        <v>888</v>
      </c>
      <c r="D264">
        <v>300093.74900000001</v>
      </c>
      <c r="E264">
        <v>2638101.7390000001</v>
      </c>
      <c r="F264" t="s">
        <v>889</v>
      </c>
      <c r="G264" t="s">
        <v>810</v>
      </c>
      <c r="H264" t="s">
        <v>1156</v>
      </c>
      <c r="I264" t="str">
        <f>MID(G264,5,3)</f>
        <v>花蓮縣</v>
      </c>
      <c r="J264" t="str">
        <f>VLOOKUP(H264,AR$3:AS$22,2,FALSE)</f>
        <v>東部</v>
      </c>
      <c r="K264" t="s">
        <v>886</v>
      </c>
      <c r="L264" t="s">
        <v>223</v>
      </c>
      <c r="M264">
        <v>88</v>
      </c>
      <c r="N264">
        <v>23</v>
      </c>
      <c r="O264" s="1">
        <v>0.26140000000000002</v>
      </c>
      <c r="P264">
        <v>15</v>
      </c>
      <c r="Q264">
        <v>1</v>
      </c>
      <c r="R264">
        <v>0</v>
      </c>
      <c r="S264">
        <v>4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3</v>
      </c>
      <c r="AB264">
        <v>0</v>
      </c>
      <c r="AC264">
        <v>0</v>
      </c>
      <c r="AD264">
        <v>0</v>
      </c>
      <c r="AE264">
        <v>0</v>
      </c>
      <c r="AF264">
        <v>0</v>
      </c>
      <c r="AG264" t="s">
        <v>63</v>
      </c>
    </row>
    <row r="265" spans="1:33" x14ac:dyDescent="0.3">
      <c r="A265">
        <v>154628</v>
      </c>
      <c r="B265" t="s">
        <v>890</v>
      </c>
      <c r="C265" t="s">
        <v>891</v>
      </c>
      <c r="D265">
        <v>301730.02100000001</v>
      </c>
      <c r="E265">
        <v>2637570.0660000001</v>
      </c>
      <c r="F265" t="s">
        <v>892</v>
      </c>
      <c r="G265" t="s">
        <v>810</v>
      </c>
      <c r="H265" t="s">
        <v>1156</v>
      </c>
      <c r="I265" t="str">
        <f>MID(G265,5,3)</f>
        <v>花蓮縣</v>
      </c>
      <c r="J265" t="str">
        <f>VLOOKUP(H265,AR$3:AS$22,2,FALSE)</f>
        <v>東部</v>
      </c>
      <c r="K265" t="s">
        <v>886</v>
      </c>
      <c r="L265" t="s">
        <v>223</v>
      </c>
      <c r="M265">
        <v>77</v>
      </c>
      <c r="N265">
        <v>34</v>
      </c>
      <c r="O265" s="1">
        <v>0.44159999999999999</v>
      </c>
      <c r="P265">
        <v>30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4</v>
      </c>
      <c r="AB265">
        <v>0</v>
      </c>
      <c r="AC265">
        <v>0</v>
      </c>
      <c r="AD265">
        <v>0</v>
      </c>
      <c r="AE265">
        <v>0</v>
      </c>
      <c r="AF265">
        <v>0</v>
      </c>
      <c r="AG265" t="s">
        <v>63</v>
      </c>
    </row>
    <row r="266" spans="1:33" x14ac:dyDescent="0.3">
      <c r="A266">
        <v>154629</v>
      </c>
      <c r="B266" t="s">
        <v>893</v>
      </c>
      <c r="C266" t="s">
        <v>894</v>
      </c>
      <c r="D266">
        <v>304151.52</v>
      </c>
      <c r="E266">
        <v>2644601.5550000002</v>
      </c>
      <c r="F266" t="s">
        <v>895</v>
      </c>
      <c r="G266" t="s">
        <v>810</v>
      </c>
      <c r="H266" t="s">
        <v>1156</v>
      </c>
      <c r="I266" t="str">
        <f>MID(G266,5,3)</f>
        <v>花蓮縣</v>
      </c>
      <c r="J266" t="str">
        <f>VLOOKUP(H266,AR$3:AS$22,2,FALSE)</f>
        <v>東部</v>
      </c>
      <c r="K266" t="s">
        <v>886</v>
      </c>
      <c r="L266" t="s">
        <v>223</v>
      </c>
      <c r="M266">
        <v>133</v>
      </c>
      <c r="N266">
        <v>43</v>
      </c>
      <c r="O266" s="1">
        <v>0.32329999999999998</v>
      </c>
      <c r="P266">
        <v>28</v>
      </c>
      <c r="Q266">
        <v>1</v>
      </c>
      <c r="R266">
        <v>1</v>
      </c>
      <c r="S266">
        <v>5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7</v>
      </c>
      <c r="AB266">
        <v>0</v>
      </c>
      <c r="AC266">
        <v>0</v>
      </c>
      <c r="AD266">
        <v>1</v>
      </c>
      <c r="AE266">
        <v>0</v>
      </c>
      <c r="AF266">
        <v>0</v>
      </c>
      <c r="AG266" t="s">
        <v>63</v>
      </c>
    </row>
    <row r="267" spans="1:33" x14ac:dyDescent="0.3">
      <c r="A267">
        <v>154630</v>
      </c>
      <c r="B267" t="s">
        <v>896</v>
      </c>
      <c r="C267" t="s">
        <v>897</v>
      </c>
      <c r="D267">
        <v>302889.103</v>
      </c>
      <c r="E267">
        <v>2642280.3769999999</v>
      </c>
      <c r="F267" t="s">
        <v>898</v>
      </c>
      <c r="G267" t="s">
        <v>810</v>
      </c>
      <c r="H267" t="s">
        <v>1156</v>
      </c>
      <c r="I267" t="str">
        <f>MID(G267,5,3)</f>
        <v>花蓮縣</v>
      </c>
      <c r="J267" t="str">
        <f>VLOOKUP(H267,AR$3:AS$22,2,FALSE)</f>
        <v>東部</v>
      </c>
      <c r="K267" t="s">
        <v>886</v>
      </c>
      <c r="L267" t="s">
        <v>223</v>
      </c>
      <c r="M267">
        <v>49</v>
      </c>
      <c r="N267">
        <v>15</v>
      </c>
      <c r="O267" s="1">
        <v>0.30609999999999998</v>
      </c>
      <c r="P267">
        <v>11</v>
      </c>
      <c r="Q267">
        <v>2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2</v>
      </c>
      <c r="AB267">
        <v>0</v>
      </c>
      <c r="AC267">
        <v>0</v>
      </c>
      <c r="AD267">
        <v>0</v>
      </c>
      <c r="AE267">
        <v>0</v>
      </c>
      <c r="AF267">
        <v>0</v>
      </c>
      <c r="AG267" t="s">
        <v>63</v>
      </c>
    </row>
    <row r="268" spans="1:33" x14ac:dyDescent="0.3">
      <c r="A268">
        <v>154631</v>
      </c>
      <c r="B268" t="s">
        <v>899</v>
      </c>
      <c r="C268" t="s">
        <v>900</v>
      </c>
      <c r="D268">
        <v>298245.93400000001</v>
      </c>
      <c r="E268">
        <v>2635119.8930000002</v>
      </c>
      <c r="F268" t="s">
        <v>901</v>
      </c>
      <c r="G268" t="s">
        <v>810</v>
      </c>
      <c r="H268" t="s">
        <v>1156</v>
      </c>
      <c r="I268" t="str">
        <f>MID(G268,5,3)</f>
        <v>花蓮縣</v>
      </c>
      <c r="J268" t="str">
        <f>VLOOKUP(H268,AR$3:AS$22,2,FALSE)</f>
        <v>東部</v>
      </c>
      <c r="K268" t="s">
        <v>886</v>
      </c>
      <c r="L268" t="s">
        <v>223</v>
      </c>
      <c r="M268">
        <v>20</v>
      </c>
      <c r="N268">
        <v>15</v>
      </c>
      <c r="O268" s="1">
        <v>0.75</v>
      </c>
      <c r="P268">
        <v>10</v>
      </c>
      <c r="Q268">
        <v>5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 t="s">
        <v>63</v>
      </c>
    </row>
    <row r="269" spans="1:33" x14ac:dyDescent="0.3">
      <c r="A269">
        <v>154632</v>
      </c>
      <c r="B269" t="s">
        <v>671</v>
      </c>
      <c r="C269" t="s">
        <v>902</v>
      </c>
      <c r="D269">
        <v>306683</v>
      </c>
      <c r="E269">
        <v>2640560.0090000001</v>
      </c>
      <c r="F269" t="s">
        <v>903</v>
      </c>
      <c r="G269" t="s">
        <v>810</v>
      </c>
      <c r="H269" t="s">
        <v>1156</v>
      </c>
      <c r="I269" t="str">
        <f>MID(G269,5,3)</f>
        <v>花蓮縣</v>
      </c>
      <c r="J269" t="str">
        <f>VLOOKUP(H269,AR$3:AS$22,2,FALSE)</f>
        <v>東部</v>
      </c>
      <c r="K269" t="s">
        <v>886</v>
      </c>
      <c r="L269" t="s">
        <v>223</v>
      </c>
      <c r="M269">
        <v>28</v>
      </c>
      <c r="N269">
        <v>21</v>
      </c>
      <c r="O269" s="1">
        <v>0.75</v>
      </c>
      <c r="P269">
        <v>17</v>
      </c>
      <c r="Q269">
        <v>1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2</v>
      </c>
      <c r="AB269">
        <v>0</v>
      </c>
      <c r="AC269">
        <v>0</v>
      </c>
      <c r="AD269">
        <v>0</v>
      </c>
      <c r="AE269">
        <v>0</v>
      </c>
      <c r="AF269">
        <v>0</v>
      </c>
      <c r="AG269" t="s">
        <v>63</v>
      </c>
    </row>
    <row r="270" spans="1:33" x14ac:dyDescent="0.3">
      <c r="A270">
        <v>154633</v>
      </c>
      <c r="B270" t="s">
        <v>904</v>
      </c>
      <c r="C270" t="s">
        <v>905</v>
      </c>
      <c r="D270">
        <v>307438.82500000001</v>
      </c>
      <c r="E270">
        <v>2631100.4679999999</v>
      </c>
      <c r="F270" t="s">
        <v>906</v>
      </c>
      <c r="G270" t="s">
        <v>810</v>
      </c>
      <c r="H270" t="s">
        <v>1156</v>
      </c>
      <c r="I270" t="str">
        <f>MID(G270,5,3)</f>
        <v>花蓮縣</v>
      </c>
      <c r="J270" t="str">
        <f>VLOOKUP(H270,AR$3:AS$22,2,FALSE)</f>
        <v>東部</v>
      </c>
      <c r="K270" t="s">
        <v>886</v>
      </c>
      <c r="L270" t="s">
        <v>223</v>
      </c>
      <c r="M270">
        <v>28</v>
      </c>
      <c r="N270">
        <v>22</v>
      </c>
      <c r="O270" s="1">
        <v>0.78569999999999995</v>
      </c>
      <c r="P270">
        <v>21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 t="s">
        <v>63</v>
      </c>
    </row>
    <row r="271" spans="1:33" x14ac:dyDescent="0.3">
      <c r="A271">
        <v>154634</v>
      </c>
      <c r="B271" t="s">
        <v>907</v>
      </c>
      <c r="C271" t="s">
        <v>908</v>
      </c>
      <c r="D271">
        <v>295586.92200000002</v>
      </c>
      <c r="E271">
        <v>2626626.9470000002</v>
      </c>
      <c r="F271" t="s">
        <v>909</v>
      </c>
      <c r="G271" t="s">
        <v>810</v>
      </c>
      <c r="H271" t="s">
        <v>1156</v>
      </c>
      <c r="I271" t="str">
        <f>MID(G271,5,3)</f>
        <v>花蓮縣</v>
      </c>
      <c r="J271" t="str">
        <f>VLOOKUP(H271,AR$3:AS$22,2,FALSE)</f>
        <v>東部</v>
      </c>
      <c r="K271" t="s">
        <v>910</v>
      </c>
      <c r="L271" t="s">
        <v>223</v>
      </c>
      <c r="M271">
        <v>161</v>
      </c>
      <c r="N271">
        <v>62</v>
      </c>
      <c r="O271" s="1">
        <v>0.3851</v>
      </c>
      <c r="P271">
        <v>35</v>
      </c>
      <c r="Q271">
        <v>5</v>
      </c>
      <c r="R271">
        <v>0</v>
      </c>
      <c r="S271">
        <v>7</v>
      </c>
      <c r="T271">
        <v>3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12</v>
      </c>
      <c r="AB271">
        <v>0</v>
      </c>
      <c r="AC271">
        <v>0</v>
      </c>
      <c r="AD271">
        <v>0</v>
      </c>
      <c r="AE271">
        <v>0</v>
      </c>
      <c r="AF271">
        <v>0</v>
      </c>
      <c r="AG271" t="s">
        <v>63</v>
      </c>
    </row>
    <row r="272" spans="1:33" x14ac:dyDescent="0.3">
      <c r="A272">
        <v>154636</v>
      </c>
      <c r="B272" t="s">
        <v>911</v>
      </c>
      <c r="C272" t="s">
        <v>912</v>
      </c>
      <c r="D272">
        <v>297742.99699999997</v>
      </c>
      <c r="E272">
        <v>2627879.9530000002</v>
      </c>
      <c r="F272" t="s">
        <v>913</v>
      </c>
      <c r="G272" t="s">
        <v>810</v>
      </c>
      <c r="H272" t="s">
        <v>1156</v>
      </c>
      <c r="I272" t="str">
        <f>MID(G272,5,3)</f>
        <v>花蓮縣</v>
      </c>
      <c r="J272" t="str">
        <f>VLOOKUP(H272,AR$3:AS$22,2,FALSE)</f>
        <v>東部</v>
      </c>
      <c r="K272" t="s">
        <v>910</v>
      </c>
      <c r="L272" t="s">
        <v>223</v>
      </c>
      <c r="M272">
        <v>44</v>
      </c>
      <c r="N272">
        <v>21</v>
      </c>
      <c r="O272" s="1">
        <v>0.4773</v>
      </c>
      <c r="P272">
        <v>15</v>
      </c>
      <c r="Q272">
        <v>0</v>
      </c>
      <c r="R272">
        <v>0</v>
      </c>
      <c r="S272">
        <v>4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2</v>
      </c>
      <c r="AB272">
        <v>0</v>
      </c>
      <c r="AC272">
        <v>0</v>
      </c>
      <c r="AD272">
        <v>0</v>
      </c>
      <c r="AE272">
        <v>0</v>
      </c>
      <c r="AF272">
        <v>0</v>
      </c>
      <c r="AG272" t="s">
        <v>63</v>
      </c>
    </row>
    <row r="273" spans="1:33" x14ac:dyDescent="0.3">
      <c r="A273">
        <v>154637</v>
      </c>
      <c r="B273" t="s">
        <v>914</v>
      </c>
      <c r="C273" t="s">
        <v>915</v>
      </c>
      <c r="D273">
        <v>296057.799</v>
      </c>
      <c r="E273">
        <v>2627545.5290000001</v>
      </c>
      <c r="F273" t="s">
        <v>916</v>
      </c>
      <c r="G273" t="s">
        <v>810</v>
      </c>
      <c r="H273" t="s">
        <v>1156</v>
      </c>
      <c r="I273" t="str">
        <f>MID(G273,5,3)</f>
        <v>花蓮縣</v>
      </c>
      <c r="J273" t="str">
        <f>VLOOKUP(H273,AR$3:AS$22,2,FALSE)</f>
        <v>東部</v>
      </c>
      <c r="K273" t="s">
        <v>910</v>
      </c>
      <c r="L273" t="s">
        <v>223</v>
      </c>
      <c r="M273">
        <v>59</v>
      </c>
      <c r="N273">
        <v>14</v>
      </c>
      <c r="O273" s="1">
        <v>0.23730000000000001</v>
      </c>
      <c r="P273">
        <v>5</v>
      </c>
      <c r="Q273">
        <v>4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4</v>
      </c>
      <c r="AB273">
        <v>0</v>
      </c>
      <c r="AC273">
        <v>0</v>
      </c>
      <c r="AD273">
        <v>0</v>
      </c>
      <c r="AE273">
        <v>0</v>
      </c>
      <c r="AF273">
        <v>0</v>
      </c>
      <c r="AG273" t="s">
        <v>63</v>
      </c>
    </row>
    <row r="274" spans="1:33" x14ac:dyDescent="0.3">
      <c r="A274">
        <v>154638</v>
      </c>
      <c r="B274" t="s">
        <v>917</v>
      </c>
      <c r="C274" t="s">
        <v>918</v>
      </c>
      <c r="D274">
        <v>297726.14299999998</v>
      </c>
      <c r="E274">
        <v>2629803.3790000002</v>
      </c>
      <c r="F274" t="s">
        <v>919</v>
      </c>
      <c r="G274" t="s">
        <v>810</v>
      </c>
      <c r="H274" t="s">
        <v>1156</v>
      </c>
      <c r="I274" t="str">
        <f>MID(G274,5,3)</f>
        <v>花蓮縣</v>
      </c>
      <c r="J274" t="str">
        <f>VLOOKUP(H274,AR$3:AS$22,2,FALSE)</f>
        <v>東部</v>
      </c>
      <c r="K274" t="s">
        <v>910</v>
      </c>
      <c r="L274" t="s">
        <v>223</v>
      </c>
      <c r="M274">
        <v>22</v>
      </c>
      <c r="N274">
        <v>9</v>
      </c>
      <c r="O274" s="1">
        <v>0.40910000000000002</v>
      </c>
      <c r="P274">
        <v>4</v>
      </c>
      <c r="Q274">
        <v>0</v>
      </c>
      <c r="R274">
        <v>2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0</v>
      </c>
      <c r="AC274">
        <v>0</v>
      </c>
      <c r="AD274">
        <v>0</v>
      </c>
      <c r="AE274">
        <v>0</v>
      </c>
      <c r="AF274">
        <v>0</v>
      </c>
      <c r="AG274" t="s">
        <v>63</v>
      </c>
    </row>
    <row r="275" spans="1:33" x14ac:dyDescent="0.3">
      <c r="A275">
        <v>154640</v>
      </c>
      <c r="B275" t="s">
        <v>920</v>
      </c>
      <c r="C275" t="s">
        <v>921</v>
      </c>
      <c r="D275">
        <v>292837.74900000001</v>
      </c>
      <c r="E275">
        <v>2622909.6320000002</v>
      </c>
      <c r="F275" t="s">
        <v>922</v>
      </c>
      <c r="G275" t="s">
        <v>810</v>
      </c>
      <c r="H275" t="s">
        <v>1156</v>
      </c>
      <c r="I275" t="str">
        <f>MID(G275,5,3)</f>
        <v>花蓮縣</v>
      </c>
      <c r="J275" t="str">
        <f>VLOOKUP(H275,AR$3:AS$22,2,FALSE)</f>
        <v>東部</v>
      </c>
      <c r="K275" t="s">
        <v>910</v>
      </c>
      <c r="L275" t="s">
        <v>223</v>
      </c>
      <c r="M275">
        <v>37</v>
      </c>
      <c r="N275">
        <v>25</v>
      </c>
      <c r="O275" s="1">
        <v>0.67569999999999997</v>
      </c>
      <c r="P275">
        <v>8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15</v>
      </c>
      <c r="AB275">
        <v>0</v>
      </c>
      <c r="AC275">
        <v>0</v>
      </c>
      <c r="AD275">
        <v>0</v>
      </c>
      <c r="AE275">
        <v>0</v>
      </c>
      <c r="AF275">
        <v>0</v>
      </c>
      <c r="AG275" t="s">
        <v>63</v>
      </c>
    </row>
    <row r="276" spans="1:33" x14ac:dyDescent="0.3">
      <c r="A276">
        <v>154642</v>
      </c>
      <c r="B276" t="s">
        <v>923</v>
      </c>
      <c r="C276" t="s">
        <v>924</v>
      </c>
      <c r="D276">
        <v>296144.27600000001</v>
      </c>
      <c r="E276">
        <v>2633084.3339999998</v>
      </c>
      <c r="F276" t="s">
        <v>925</v>
      </c>
      <c r="G276" t="s">
        <v>810</v>
      </c>
      <c r="H276" t="s">
        <v>1156</v>
      </c>
      <c r="I276" t="str">
        <f>MID(G276,5,3)</f>
        <v>花蓮縣</v>
      </c>
      <c r="J276" t="str">
        <f>VLOOKUP(H276,AR$3:AS$22,2,FALSE)</f>
        <v>東部</v>
      </c>
      <c r="K276" t="s">
        <v>910</v>
      </c>
      <c r="L276" t="s">
        <v>223</v>
      </c>
      <c r="M276">
        <v>26</v>
      </c>
      <c r="N276">
        <v>6</v>
      </c>
      <c r="O276" s="1">
        <v>0.23080000000000001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5</v>
      </c>
      <c r="AB276">
        <v>0</v>
      </c>
      <c r="AC276">
        <v>0</v>
      </c>
      <c r="AD276">
        <v>0</v>
      </c>
      <c r="AE276">
        <v>0</v>
      </c>
      <c r="AF276">
        <v>0</v>
      </c>
      <c r="AG276" t="s">
        <v>63</v>
      </c>
    </row>
    <row r="277" spans="1:33" x14ac:dyDescent="0.3">
      <c r="A277">
        <v>154643</v>
      </c>
      <c r="B277" t="s">
        <v>926</v>
      </c>
      <c r="C277" t="s">
        <v>927</v>
      </c>
      <c r="D277">
        <v>293553.22499999998</v>
      </c>
      <c r="E277">
        <v>2618952.943</v>
      </c>
      <c r="F277" t="s">
        <v>928</v>
      </c>
      <c r="G277" t="s">
        <v>810</v>
      </c>
      <c r="H277" t="s">
        <v>1156</v>
      </c>
      <c r="I277" t="str">
        <f>MID(G277,5,3)</f>
        <v>花蓮縣</v>
      </c>
      <c r="J277" t="str">
        <f>VLOOKUP(H277,AR$3:AS$22,2,FALSE)</f>
        <v>東部</v>
      </c>
      <c r="K277" t="s">
        <v>929</v>
      </c>
      <c r="L277" t="s">
        <v>223</v>
      </c>
      <c r="M277">
        <v>130</v>
      </c>
      <c r="N277">
        <v>94</v>
      </c>
      <c r="O277" s="1">
        <v>0.72309999999999997</v>
      </c>
      <c r="P277">
        <v>89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4</v>
      </c>
      <c r="AB277">
        <v>0</v>
      </c>
      <c r="AC277">
        <v>0</v>
      </c>
      <c r="AD277">
        <v>0</v>
      </c>
      <c r="AE277">
        <v>0</v>
      </c>
      <c r="AF277">
        <v>0</v>
      </c>
      <c r="AG277" t="s">
        <v>63</v>
      </c>
    </row>
    <row r="278" spans="1:33" x14ac:dyDescent="0.3">
      <c r="A278">
        <v>154644</v>
      </c>
      <c r="B278" t="s">
        <v>930</v>
      </c>
      <c r="C278" t="s">
        <v>931</v>
      </c>
      <c r="D278">
        <v>295739.95699999999</v>
      </c>
      <c r="E278">
        <v>2617451.8679999998</v>
      </c>
      <c r="F278" t="s">
        <v>932</v>
      </c>
      <c r="G278" t="s">
        <v>810</v>
      </c>
      <c r="H278" t="s">
        <v>1156</v>
      </c>
      <c r="I278" t="str">
        <f>MID(G278,5,3)</f>
        <v>花蓮縣</v>
      </c>
      <c r="J278" t="str">
        <f>VLOOKUP(H278,AR$3:AS$22,2,FALSE)</f>
        <v>東部</v>
      </c>
      <c r="K278" t="s">
        <v>929</v>
      </c>
      <c r="L278" t="s">
        <v>223</v>
      </c>
      <c r="M278">
        <v>91</v>
      </c>
      <c r="N278">
        <v>86</v>
      </c>
      <c r="O278" s="1">
        <v>0.94510000000000005</v>
      </c>
      <c r="P278">
        <v>84</v>
      </c>
      <c r="Q278">
        <v>0</v>
      </c>
      <c r="R278">
        <v>0</v>
      </c>
      <c r="S278">
        <v>2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 t="s">
        <v>63</v>
      </c>
    </row>
    <row r="279" spans="1:33" x14ac:dyDescent="0.3">
      <c r="A279">
        <v>154648</v>
      </c>
      <c r="B279" t="s">
        <v>933</v>
      </c>
      <c r="C279" t="s">
        <v>934</v>
      </c>
      <c r="D279">
        <v>292771.95500000002</v>
      </c>
      <c r="E279">
        <v>2616866.0649999999</v>
      </c>
      <c r="F279" t="s">
        <v>935</v>
      </c>
      <c r="G279" t="s">
        <v>810</v>
      </c>
      <c r="H279" t="s">
        <v>1156</v>
      </c>
      <c r="I279" t="str">
        <f>MID(G279,5,3)</f>
        <v>花蓮縣</v>
      </c>
      <c r="J279" t="str">
        <f>VLOOKUP(H279,AR$3:AS$22,2,FALSE)</f>
        <v>東部</v>
      </c>
      <c r="K279" t="s">
        <v>929</v>
      </c>
      <c r="L279" t="s">
        <v>223</v>
      </c>
      <c r="M279">
        <v>116</v>
      </c>
      <c r="N279">
        <v>46</v>
      </c>
      <c r="O279" s="1">
        <v>0.39660000000000001</v>
      </c>
      <c r="P279">
        <v>33</v>
      </c>
      <c r="Q279">
        <v>2</v>
      </c>
      <c r="R279">
        <v>0</v>
      </c>
      <c r="S279">
        <v>3</v>
      </c>
      <c r="T279">
        <v>0</v>
      </c>
      <c r="U279">
        <v>0</v>
      </c>
      <c r="V279">
        <v>0</v>
      </c>
      <c r="W279">
        <v>1</v>
      </c>
      <c r="X279">
        <v>0</v>
      </c>
      <c r="Y279">
        <v>0</v>
      </c>
      <c r="Z279">
        <v>2</v>
      </c>
      <c r="AA279">
        <v>4</v>
      </c>
      <c r="AB279">
        <v>0</v>
      </c>
      <c r="AC279">
        <v>1</v>
      </c>
      <c r="AD279">
        <v>0</v>
      </c>
      <c r="AE279">
        <v>0</v>
      </c>
      <c r="AF279">
        <v>0</v>
      </c>
      <c r="AG279" t="s">
        <v>63</v>
      </c>
    </row>
    <row r="280" spans="1:33" x14ac:dyDescent="0.3">
      <c r="A280">
        <v>154649</v>
      </c>
      <c r="B280" t="s">
        <v>936</v>
      </c>
      <c r="C280" t="s">
        <v>937</v>
      </c>
      <c r="D280">
        <v>288178.49599999998</v>
      </c>
      <c r="E280">
        <v>2599375.9160000002</v>
      </c>
      <c r="F280" t="s">
        <v>938</v>
      </c>
      <c r="G280" t="s">
        <v>810</v>
      </c>
      <c r="H280" t="s">
        <v>1156</v>
      </c>
      <c r="I280" t="str">
        <f>MID(G280,5,3)</f>
        <v>花蓮縣</v>
      </c>
      <c r="J280" t="str">
        <f>VLOOKUP(H280,AR$3:AS$22,2,FALSE)</f>
        <v>東部</v>
      </c>
      <c r="K280" t="s">
        <v>939</v>
      </c>
      <c r="L280" t="s">
        <v>223</v>
      </c>
      <c r="M280">
        <v>218</v>
      </c>
      <c r="N280">
        <v>110</v>
      </c>
      <c r="O280" s="1">
        <v>0.50460000000000005</v>
      </c>
      <c r="P280">
        <v>57</v>
      </c>
      <c r="Q280">
        <v>4</v>
      </c>
      <c r="R280">
        <v>2</v>
      </c>
      <c r="S280">
        <v>8</v>
      </c>
      <c r="T280">
        <v>0</v>
      </c>
      <c r="U280">
        <v>1</v>
      </c>
      <c r="V280">
        <v>3</v>
      </c>
      <c r="W280">
        <v>0</v>
      </c>
      <c r="X280">
        <v>0</v>
      </c>
      <c r="Y280">
        <v>0</v>
      </c>
      <c r="Z280">
        <v>0</v>
      </c>
      <c r="AA280">
        <v>33</v>
      </c>
      <c r="AB280">
        <v>2</v>
      </c>
      <c r="AC280">
        <v>0</v>
      </c>
      <c r="AD280">
        <v>0</v>
      </c>
      <c r="AE280">
        <v>0</v>
      </c>
      <c r="AF280">
        <v>0</v>
      </c>
      <c r="AG280" t="s">
        <v>63</v>
      </c>
    </row>
    <row r="281" spans="1:33" x14ac:dyDescent="0.3">
      <c r="A281">
        <v>154650</v>
      </c>
      <c r="B281" t="s">
        <v>940</v>
      </c>
      <c r="C281" t="s">
        <v>941</v>
      </c>
      <c r="D281">
        <v>288663.39500000002</v>
      </c>
      <c r="E281">
        <v>2602556.2459999998</v>
      </c>
      <c r="F281" t="s">
        <v>942</v>
      </c>
      <c r="G281" t="s">
        <v>810</v>
      </c>
      <c r="H281" t="s">
        <v>1156</v>
      </c>
      <c r="I281" t="str">
        <f>MID(G281,5,3)</f>
        <v>花蓮縣</v>
      </c>
      <c r="J281" t="str">
        <f>VLOOKUP(H281,AR$3:AS$22,2,FALSE)</f>
        <v>東部</v>
      </c>
      <c r="K281" t="s">
        <v>939</v>
      </c>
      <c r="L281" t="s">
        <v>223</v>
      </c>
      <c r="M281">
        <v>43</v>
      </c>
      <c r="N281">
        <v>40</v>
      </c>
      <c r="O281" s="1">
        <v>0.93020000000000003</v>
      </c>
      <c r="P281">
        <v>13</v>
      </c>
      <c r="Q281">
        <v>0</v>
      </c>
      <c r="R281">
        <v>0</v>
      </c>
      <c r="S281">
        <v>24</v>
      </c>
      <c r="T281">
        <v>0</v>
      </c>
      <c r="U281">
        <v>0</v>
      </c>
      <c r="V281">
        <v>0</v>
      </c>
      <c r="W281">
        <v>0</v>
      </c>
      <c r="X281">
        <v>1</v>
      </c>
      <c r="Y281">
        <v>0</v>
      </c>
      <c r="Z281">
        <v>0</v>
      </c>
      <c r="AA281">
        <v>2</v>
      </c>
      <c r="AB281">
        <v>0</v>
      </c>
      <c r="AC281">
        <v>0</v>
      </c>
      <c r="AD281">
        <v>0</v>
      </c>
      <c r="AE281">
        <v>0</v>
      </c>
      <c r="AF281">
        <v>0</v>
      </c>
      <c r="AG281" t="s">
        <v>63</v>
      </c>
    </row>
    <row r="282" spans="1:33" x14ac:dyDescent="0.3">
      <c r="A282">
        <v>154651</v>
      </c>
      <c r="B282" t="s">
        <v>943</v>
      </c>
      <c r="C282" t="s">
        <v>944</v>
      </c>
      <c r="D282">
        <v>289993.91700000002</v>
      </c>
      <c r="E282">
        <v>2598943.6320000002</v>
      </c>
      <c r="F282" t="s">
        <v>945</v>
      </c>
      <c r="G282" t="s">
        <v>810</v>
      </c>
      <c r="H282" t="s">
        <v>1156</v>
      </c>
      <c r="I282" t="str">
        <f>MID(G282,5,3)</f>
        <v>花蓮縣</v>
      </c>
      <c r="J282" t="str">
        <f>VLOOKUP(H282,AR$3:AS$22,2,FALSE)</f>
        <v>東部</v>
      </c>
      <c r="K282" t="s">
        <v>939</v>
      </c>
      <c r="L282" t="s">
        <v>223</v>
      </c>
      <c r="M282">
        <v>40</v>
      </c>
      <c r="N282">
        <v>16</v>
      </c>
      <c r="O282" s="1">
        <v>0.4</v>
      </c>
      <c r="P282">
        <v>15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0</v>
      </c>
      <c r="AD282">
        <v>0</v>
      </c>
      <c r="AE282">
        <v>0</v>
      </c>
      <c r="AF282">
        <v>0</v>
      </c>
      <c r="AG282" t="s">
        <v>63</v>
      </c>
    </row>
    <row r="283" spans="1:33" x14ac:dyDescent="0.3">
      <c r="A283">
        <v>154652</v>
      </c>
      <c r="B283" t="s">
        <v>946</v>
      </c>
      <c r="C283" t="s">
        <v>947</v>
      </c>
      <c r="D283">
        <v>289863</v>
      </c>
      <c r="E283">
        <v>2602240.0090000001</v>
      </c>
      <c r="F283" t="s">
        <v>948</v>
      </c>
      <c r="G283" t="s">
        <v>810</v>
      </c>
      <c r="H283" t="s">
        <v>1156</v>
      </c>
      <c r="I283" t="str">
        <f>MID(G283,5,3)</f>
        <v>花蓮縣</v>
      </c>
      <c r="J283" t="str">
        <f>VLOOKUP(H283,AR$3:AS$22,2,FALSE)</f>
        <v>東部</v>
      </c>
      <c r="K283" t="s">
        <v>939</v>
      </c>
      <c r="L283" t="s">
        <v>223</v>
      </c>
      <c r="M283">
        <v>18</v>
      </c>
      <c r="N283">
        <v>16</v>
      </c>
      <c r="O283" s="1">
        <v>0.88890000000000002</v>
      </c>
      <c r="P283">
        <v>16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 t="s">
        <v>63</v>
      </c>
    </row>
    <row r="284" spans="1:33" x14ac:dyDescent="0.3">
      <c r="A284">
        <v>154653</v>
      </c>
      <c r="B284" t="s">
        <v>949</v>
      </c>
      <c r="C284" t="s">
        <v>950</v>
      </c>
      <c r="D284">
        <v>285994</v>
      </c>
      <c r="E284">
        <v>2595140.0090000001</v>
      </c>
      <c r="F284" t="s">
        <v>951</v>
      </c>
      <c r="G284" t="s">
        <v>810</v>
      </c>
      <c r="H284" t="s">
        <v>1156</v>
      </c>
      <c r="I284" t="str">
        <f>MID(G284,5,3)</f>
        <v>花蓮縣</v>
      </c>
      <c r="J284" t="str">
        <f>VLOOKUP(H284,AR$3:AS$22,2,FALSE)</f>
        <v>東部</v>
      </c>
      <c r="K284" t="s">
        <v>939</v>
      </c>
      <c r="L284" t="s">
        <v>223</v>
      </c>
      <c r="M284">
        <v>13</v>
      </c>
      <c r="N284">
        <v>8</v>
      </c>
      <c r="O284" s="1">
        <v>0.61539999999999995</v>
      </c>
      <c r="P284">
        <v>4</v>
      </c>
      <c r="Q284">
        <v>1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2</v>
      </c>
      <c r="AC284">
        <v>0</v>
      </c>
      <c r="AD284">
        <v>0</v>
      </c>
      <c r="AE284">
        <v>0</v>
      </c>
      <c r="AF284">
        <v>0</v>
      </c>
      <c r="AG284" t="s">
        <v>63</v>
      </c>
    </row>
    <row r="285" spans="1:33" x14ac:dyDescent="0.3">
      <c r="A285">
        <v>154654</v>
      </c>
      <c r="B285" t="s">
        <v>952</v>
      </c>
      <c r="C285" t="s">
        <v>953</v>
      </c>
      <c r="D285">
        <v>288334.91499999998</v>
      </c>
      <c r="E285">
        <v>2608407.96</v>
      </c>
      <c r="F285" t="s">
        <v>954</v>
      </c>
      <c r="G285" t="s">
        <v>810</v>
      </c>
      <c r="H285" t="s">
        <v>1156</v>
      </c>
      <c r="I285" t="str">
        <f>MID(G285,5,3)</f>
        <v>花蓮縣</v>
      </c>
      <c r="J285" t="str">
        <f>VLOOKUP(H285,AR$3:AS$22,2,FALSE)</f>
        <v>東部</v>
      </c>
      <c r="K285" t="s">
        <v>939</v>
      </c>
      <c r="L285" t="s">
        <v>223</v>
      </c>
      <c r="M285">
        <v>67</v>
      </c>
      <c r="N285">
        <v>48</v>
      </c>
      <c r="O285" s="1">
        <v>0.71640000000000004</v>
      </c>
      <c r="P285">
        <v>45</v>
      </c>
      <c r="Q285">
        <v>0</v>
      </c>
      <c r="R285">
        <v>0</v>
      </c>
      <c r="S285">
        <v>3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 t="s">
        <v>63</v>
      </c>
    </row>
    <row r="286" spans="1:33" x14ac:dyDescent="0.3">
      <c r="A286">
        <v>154655</v>
      </c>
      <c r="B286" t="s">
        <v>955</v>
      </c>
      <c r="C286" t="s">
        <v>956</v>
      </c>
      <c r="D286">
        <v>303180.717</v>
      </c>
      <c r="E286">
        <v>2610665.0639999998</v>
      </c>
      <c r="F286" t="s">
        <v>957</v>
      </c>
      <c r="G286" t="s">
        <v>810</v>
      </c>
      <c r="H286" t="s">
        <v>1156</v>
      </c>
      <c r="I286" t="str">
        <f>MID(G286,5,3)</f>
        <v>花蓮縣</v>
      </c>
      <c r="J286" t="str">
        <f>VLOOKUP(H286,AR$3:AS$22,2,FALSE)</f>
        <v>東部</v>
      </c>
      <c r="K286" t="s">
        <v>958</v>
      </c>
      <c r="L286" t="s">
        <v>223</v>
      </c>
      <c r="M286">
        <v>57</v>
      </c>
      <c r="N286">
        <v>44</v>
      </c>
      <c r="O286" s="1">
        <v>0.77190000000000003</v>
      </c>
      <c r="P286">
        <v>39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5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 t="s">
        <v>63</v>
      </c>
    </row>
    <row r="287" spans="1:33" x14ac:dyDescent="0.3">
      <c r="A287">
        <v>154656</v>
      </c>
      <c r="B287" t="s">
        <v>959</v>
      </c>
      <c r="C287" t="s">
        <v>960</v>
      </c>
      <c r="D287">
        <v>301931.36200000002</v>
      </c>
      <c r="E287">
        <v>2597750.0269999998</v>
      </c>
      <c r="F287" t="s">
        <v>961</v>
      </c>
      <c r="G287" t="s">
        <v>810</v>
      </c>
      <c r="H287" t="s">
        <v>1156</v>
      </c>
      <c r="I287" t="str">
        <f>MID(G287,5,3)</f>
        <v>花蓮縣</v>
      </c>
      <c r="J287" t="str">
        <f>VLOOKUP(H287,AR$3:AS$22,2,FALSE)</f>
        <v>東部</v>
      </c>
      <c r="K287" t="s">
        <v>958</v>
      </c>
      <c r="L287" t="s">
        <v>223</v>
      </c>
      <c r="M287">
        <v>18</v>
      </c>
      <c r="N287">
        <v>18</v>
      </c>
      <c r="O287" s="1">
        <v>1</v>
      </c>
      <c r="P287">
        <v>18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 t="s">
        <v>63</v>
      </c>
    </row>
    <row r="288" spans="1:33" x14ac:dyDescent="0.3">
      <c r="A288">
        <v>154657</v>
      </c>
      <c r="B288" t="s">
        <v>962</v>
      </c>
      <c r="C288" t="s">
        <v>963</v>
      </c>
      <c r="D288">
        <v>300619.89</v>
      </c>
      <c r="E288">
        <v>2595481.75</v>
      </c>
      <c r="F288" t="s">
        <v>964</v>
      </c>
      <c r="G288" t="s">
        <v>810</v>
      </c>
      <c r="H288" t="s">
        <v>1156</v>
      </c>
      <c r="I288" t="str">
        <f>MID(G288,5,3)</f>
        <v>花蓮縣</v>
      </c>
      <c r="J288" t="str">
        <f>VLOOKUP(H288,AR$3:AS$22,2,FALSE)</f>
        <v>東部</v>
      </c>
      <c r="K288" t="s">
        <v>958</v>
      </c>
      <c r="L288" t="s">
        <v>223</v>
      </c>
      <c r="M288">
        <v>11</v>
      </c>
      <c r="N288">
        <v>11</v>
      </c>
      <c r="O288" s="1">
        <v>1</v>
      </c>
      <c r="P288">
        <v>11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 t="s">
        <v>63</v>
      </c>
    </row>
    <row r="289" spans="1:33" x14ac:dyDescent="0.3">
      <c r="A289">
        <v>154658</v>
      </c>
      <c r="B289" t="s">
        <v>965</v>
      </c>
      <c r="C289" t="s">
        <v>966</v>
      </c>
      <c r="D289">
        <v>304665.57799999998</v>
      </c>
      <c r="E289">
        <v>2616578.9130000002</v>
      </c>
      <c r="F289" t="s">
        <v>967</v>
      </c>
      <c r="G289" t="s">
        <v>810</v>
      </c>
      <c r="H289" t="s">
        <v>1156</v>
      </c>
      <c r="I289" t="str">
        <f>MID(G289,5,3)</f>
        <v>花蓮縣</v>
      </c>
      <c r="J289" t="str">
        <f>VLOOKUP(H289,AR$3:AS$22,2,FALSE)</f>
        <v>東部</v>
      </c>
      <c r="K289" t="s">
        <v>958</v>
      </c>
      <c r="L289" t="s">
        <v>223</v>
      </c>
      <c r="M289">
        <v>20</v>
      </c>
      <c r="N289">
        <v>16</v>
      </c>
      <c r="O289" s="1">
        <v>0.8</v>
      </c>
      <c r="P289">
        <v>5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2</v>
      </c>
      <c r="Z289">
        <v>9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 t="s">
        <v>63</v>
      </c>
    </row>
    <row r="290" spans="1:33" x14ac:dyDescent="0.3">
      <c r="A290">
        <v>154660</v>
      </c>
      <c r="B290" t="s">
        <v>968</v>
      </c>
      <c r="C290" t="s">
        <v>969</v>
      </c>
      <c r="D290">
        <v>282636.00599999999</v>
      </c>
      <c r="E290">
        <v>2580695.1919999998</v>
      </c>
      <c r="F290" t="s">
        <v>970</v>
      </c>
      <c r="G290" t="s">
        <v>810</v>
      </c>
      <c r="H290" t="s">
        <v>1156</v>
      </c>
      <c r="I290" t="str">
        <f>MID(G290,5,3)</f>
        <v>花蓮縣</v>
      </c>
      <c r="J290" t="str">
        <f>VLOOKUP(H290,AR$3:AS$22,2,FALSE)</f>
        <v>東部</v>
      </c>
      <c r="K290" t="s">
        <v>971</v>
      </c>
      <c r="L290" t="s">
        <v>223</v>
      </c>
      <c r="M290">
        <v>295</v>
      </c>
      <c r="N290">
        <v>76</v>
      </c>
      <c r="O290" s="1">
        <v>0.2576</v>
      </c>
      <c r="P290">
        <v>33</v>
      </c>
      <c r="Q290">
        <v>2</v>
      </c>
      <c r="R290">
        <v>4</v>
      </c>
      <c r="S290">
        <v>25</v>
      </c>
      <c r="T290">
        <v>3</v>
      </c>
      <c r="U290">
        <v>0</v>
      </c>
      <c r="V290">
        <v>1</v>
      </c>
      <c r="W290">
        <v>0</v>
      </c>
      <c r="X290">
        <v>1</v>
      </c>
      <c r="Y290">
        <v>0</v>
      </c>
      <c r="Z290">
        <v>0</v>
      </c>
      <c r="AA290">
        <v>7</v>
      </c>
      <c r="AB290">
        <v>0</v>
      </c>
      <c r="AC290">
        <v>0</v>
      </c>
      <c r="AD290">
        <v>0</v>
      </c>
      <c r="AE290">
        <v>0</v>
      </c>
      <c r="AF290">
        <v>0</v>
      </c>
      <c r="AG290" t="s">
        <v>63</v>
      </c>
    </row>
    <row r="291" spans="1:33" x14ac:dyDescent="0.3">
      <c r="A291">
        <v>154661</v>
      </c>
      <c r="B291" t="s">
        <v>972</v>
      </c>
      <c r="C291" t="s">
        <v>973</v>
      </c>
      <c r="D291">
        <v>282466.01899999997</v>
      </c>
      <c r="E291">
        <v>2580297.3810000001</v>
      </c>
      <c r="F291" t="s">
        <v>974</v>
      </c>
      <c r="G291" t="s">
        <v>810</v>
      </c>
      <c r="H291" t="s">
        <v>1156</v>
      </c>
      <c r="I291" t="str">
        <f>MID(G291,5,3)</f>
        <v>花蓮縣</v>
      </c>
      <c r="J291" t="str">
        <f>VLOOKUP(H291,AR$3:AS$22,2,FALSE)</f>
        <v>東部</v>
      </c>
      <c r="K291" t="s">
        <v>971</v>
      </c>
      <c r="L291" t="s">
        <v>223</v>
      </c>
      <c r="M291">
        <v>319</v>
      </c>
      <c r="N291">
        <v>97</v>
      </c>
      <c r="O291" s="1">
        <v>0.30409999999999998</v>
      </c>
      <c r="P291">
        <v>48</v>
      </c>
      <c r="Q291">
        <v>1</v>
      </c>
      <c r="R291">
        <v>3</v>
      </c>
      <c r="S291">
        <v>27</v>
      </c>
      <c r="T291">
        <v>12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0</v>
      </c>
      <c r="AC291">
        <v>3</v>
      </c>
      <c r="AD291">
        <v>0</v>
      </c>
      <c r="AE291">
        <v>0</v>
      </c>
      <c r="AF291">
        <v>0</v>
      </c>
      <c r="AG291" t="s">
        <v>63</v>
      </c>
    </row>
    <row r="292" spans="1:33" x14ac:dyDescent="0.3">
      <c r="A292">
        <v>154662</v>
      </c>
      <c r="B292" t="s">
        <v>975</v>
      </c>
      <c r="C292" t="s">
        <v>976</v>
      </c>
      <c r="D292">
        <v>280655</v>
      </c>
      <c r="E292">
        <v>2579930.0090000001</v>
      </c>
      <c r="F292" t="s">
        <v>977</v>
      </c>
      <c r="G292" t="s">
        <v>810</v>
      </c>
      <c r="H292" t="s">
        <v>1156</v>
      </c>
      <c r="I292" t="str">
        <f>MID(G292,5,3)</f>
        <v>花蓮縣</v>
      </c>
      <c r="J292" t="str">
        <f>VLOOKUP(H292,AR$3:AS$22,2,FALSE)</f>
        <v>東部</v>
      </c>
      <c r="K292" t="s">
        <v>971</v>
      </c>
      <c r="L292" t="s">
        <v>223</v>
      </c>
      <c r="M292">
        <v>36</v>
      </c>
      <c r="N292">
        <v>13</v>
      </c>
      <c r="O292" s="1">
        <v>0.36109999999999998</v>
      </c>
      <c r="P292">
        <v>9</v>
      </c>
      <c r="Q292">
        <v>0</v>
      </c>
      <c r="R292">
        <v>1</v>
      </c>
      <c r="S292">
        <v>1</v>
      </c>
      <c r="T292">
        <v>0</v>
      </c>
      <c r="U292">
        <v>0</v>
      </c>
      <c r="V292">
        <v>2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 t="s">
        <v>63</v>
      </c>
    </row>
    <row r="293" spans="1:33" x14ac:dyDescent="0.3">
      <c r="A293">
        <v>154663</v>
      </c>
      <c r="B293" t="s">
        <v>978</v>
      </c>
      <c r="C293" t="s">
        <v>979</v>
      </c>
      <c r="D293">
        <v>284696.94099999999</v>
      </c>
      <c r="E293">
        <v>2579911.8679999998</v>
      </c>
      <c r="F293" t="s">
        <v>980</v>
      </c>
      <c r="G293" t="s">
        <v>810</v>
      </c>
      <c r="H293" t="s">
        <v>1156</v>
      </c>
      <c r="I293" t="str">
        <f>MID(G293,5,3)</f>
        <v>花蓮縣</v>
      </c>
      <c r="J293" t="str">
        <f>VLOOKUP(H293,AR$3:AS$22,2,FALSE)</f>
        <v>東部</v>
      </c>
      <c r="K293" t="s">
        <v>971</v>
      </c>
      <c r="L293" t="s">
        <v>223</v>
      </c>
      <c r="M293">
        <v>36</v>
      </c>
      <c r="N293">
        <v>22</v>
      </c>
      <c r="O293" s="1">
        <v>0.61109999999999998</v>
      </c>
      <c r="P293">
        <v>20</v>
      </c>
      <c r="Q293">
        <v>1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 t="s">
        <v>63</v>
      </c>
    </row>
    <row r="294" spans="1:33" x14ac:dyDescent="0.3">
      <c r="A294">
        <v>154664</v>
      </c>
      <c r="B294" t="s">
        <v>981</v>
      </c>
      <c r="C294" t="s">
        <v>982</v>
      </c>
      <c r="D294">
        <v>286509.07699999999</v>
      </c>
      <c r="E294">
        <v>2588021.486</v>
      </c>
      <c r="F294" t="s">
        <v>983</v>
      </c>
      <c r="G294" t="s">
        <v>810</v>
      </c>
      <c r="H294" t="s">
        <v>1156</v>
      </c>
      <c r="I294" t="str">
        <f>MID(G294,5,3)</f>
        <v>花蓮縣</v>
      </c>
      <c r="J294" t="str">
        <f>VLOOKUP(H294,AR$3:AS$22,2,FALSE)</f>
        <v>東部</v>
      </c>
      <c r="K294" t="s">
        <v>971</v>
      </c>
      <c r="L294" t="s">
        <v>223</v>
      </c>
      <c r="M294">
        <v>12</v>
      </c>
      <c r="N294">
        <v>9</v>
      </c>
      <c r="O294" s="1">
        <v>0.75</v>
      </c>
      <c r="P294">
        <v>7</v>
      </c>
      <c r="Q294">
        <v>0</v>
      </c>
      <c r="R294">
        <v>0</v>
      </c>
      <c r="S294">
        <v>2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 t="s">
        <v>63</v>
      </c>
    </row>
    <row r="295" spans="1:33" x14ac:dyDescent="0.3">
      <c r="A295">
        <v>154665</v>
      </c>
      <c r="B295" t="s">
        <v>984</v>
      </c>
      <c r="C295" t="s">
        <v>985</v>
      </c>
      <c r="D295">
        <v>286702.755</v>
      </c>
      <c r="E295">
        <v>2586727.304</v>
      </c>
      <c r="F295" t="s">
        <v>986</v>
      </c>
      <c r="G295" t="s">
        <v>810</v>
      </c>
      <c r="H295" t="s">
        <v>1156</v>
      </c>
      <c r="I295" t="str">
        <f>MID(G295,5,3)</f>
        <v>花蓮縣</v>
      </c>
      <c r="J295" t="str">
        <f>VLOOKUP(H295,AR$3:AS$22,2,FALSE)</f>
        <v>東部</v>
      </c>
      <c r="K295" t="s">
        <v>971</v>
      </c>
      <c r="L295" t="s">
        <v>223</v>
      </c>
      <c r="M295">
        <v>29</v>
      </c>
      <c r="N295">
        <v>19</v>
      </c>
      <c r="O295" s="1">
        <v>0.6552</v>
      </c>
      <c r="P295">
        <v>14</v>
      </c>
      <c r="Q295">
        <v>1</v>
      </c>
      <c r="R295">
        <v>0</v>
      </c>
      <c r="S295">
        <v>3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 t="s">
        <v>63</v>
      </c>
    </row>
    <row r="296" spans="1:33" x14ac:dyDescent="0.3">
      <c r="A296">
        <v>154666</v>
      </c>
      <c r="B296" t="s">
        <v>987</v>
      </c>
      <c r="C296" t="s">
        <v>988</v>
      </c>
      <c r="D296">
        <v>288164.45500000002</v>
      </c>
      <c r="E296">
        <v>2591799.2379999999</v>
      </c>
      <c r="F296" t="s">
        <v>989</v>
      </c>
      <c r="G296" t="s">
        <v>810</v>
      </c>
      <c r="H296" t="s">
        <v>1156</v>
      </c>
      <c r="I296" t="str">
        <f>MID(G296,5,3)</f>
        <v>花蓮縣</v>
      </c>
      <c r="J296" t="str">
        <f>VLOOKUP(H296,AR$3:AS$22,2,FALSE)</f>
        <v>東部</v>
      </c>
      <c r="K296" t="s">
        <v>971</v>
      </c>
      <c r="L296" t="s">
        <v>223</v>
      </c>
      <c r="M296">
        <v>48</v>
      </c>
      <c r="N296">
        <v>42</v>
      </c>
      <c r="O296" s="1">
        <v>0.875</v>
      </c>
      <c r="P296">
        <v>41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 t="s">
        <v>63</v>
      </c>
    </row>
    <row r="297" spans="1:33" x14ac:dyDescent="0.3">
      <c r="A297">
        <v>154667</v>
      </c>
      <c r="B297" t="s">
        <v>389</v>
      </c>
      <c r="C297" t="s">
        <v>990</v>
      </c>
      <c r="D297">
        <v>290154.67099999997</v>
      </c>
      <c r="E297">
        <v>2594397.2259999998</v>
      </c>
      <c r="F297" t="s">
        <v>991</v>
      </c>
      <c r="G297" t="s">
        <v>810</v>
      </c>
      <c r="H297" t="s">
        <v>1156</v>
      </c>
      <c r="I297" t="str">
        <f>MID(G297,5,3)</f>
        <v>花蓮縣</v>
      </c>
      <c r="J297" t="str">
        <f>VLOOKUP(H297,AR$3:AS$22,2,FALSE)</f>
        <v>東部</v>
      </c>
      <c r="K297" t="s">
        <v>971</v>
      </c>
      <c r="L297" t="s">
        <v>223</v>
      </c>
      <c r="M297">
        <v>37</v>
      </c>
      <c r="N297">
        <v>30</v>
      </c>
      <c r="O297" s="1">
        <v>0.81079999999999997</v>
      </c>
      <c r="P297">
        <v>30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 t="s">
        <v>63</v>
      </c>
    </row>
    <row r="298" spans="1:33" x14ac:dyDescent="0.3">
      <c r="A298">
        <v>154668</v>
      </c>
      <c r="B298" t="s">
        <v>992</v>
      </c>
      <c r="C298" t="s">
        <v>993</v>
      </c>
      <c r="D298">
        <v>291432.06099999999</v>
      </c>
      <c r="E298">
        <v>2595930.9369999999</v>
      </c>
      <c r="F298" t="s">
        <v>994</v>
      </c>
      <c r="G298" t="s">
        <v>810</v>
      </c>
      <c r="H298" t="s">
        <v>1156</v>
      </c>
      <c r="I298" t="str">
        <f>MID(G298,5,3)</f>
        <v>花蓮縣</v>
      </c>
      <c r="J298" t="str">
        <f>VLOOKUP(H298,AR$3:AS$22,2,FALSE)</f>
        <v>東部</v>
      </c>
      <c r="K298" t="s">
        <v>971</v>
      </c>
      <c r="L298" t="s">
        <v>223</v>
      </c>
      <c r="M298">
        <v>14</v>
      </c>
      <c r="N298">
        <v>14</v>
      </c>
      <c r="O298" s="1">
        <v>1</v>
      </c>
      <c r="P298">
        <v>14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 t="s">
        <v>63</v>
      </c>
    </row>
    <row r="299" spans="1:33" x14ac:dyDescent="0.3">
      <c r="A299">
        <v>154669</v>
      </c>
      <c r="B299" t="s">
        <v>701</v>
      </c>
      <c r="C299" t="s">
        <v>995</v>
      </c>
      <c r="D299">
        <v>285606.364</v>
      </c>
      <c r="E299">
        <v>2591929.0219999999</v>
      </c>
      <c r="F299" t="s">
        <v>996</v>
      </c>
      <c r="G299" t="s">
        <v>810</v>
      </c>
      <c r="H299" t="s">
        <v>1156</v>
      </c>
      <c r="I299" t="str">
        <f>MID(G299,5,3)</f>
        <v>花蓮縣</v>
      </c>
      <c r="J299" t="str">
        <f>VLOOKUP(H299,AR$3:AS$22,2,FALSE)</f>
        <v>東部</v>
      </c>
      <c r="K299" t="s">
        <v>971</v>
      </c>
      <c r="L299" t="s">
        <v>223</v>
      </c>
      <c r="M299">
        <v>51</v>
      </c>
      <c r="N299">
        <v>14</v>
      </c>
      <c r="O299" s="1">
        <v>0.27450000000000002</v>
      </c>
      <c r="P299">
        <v>4</v>
      </c>
      <c r="Q299">
        <v>0</v>
      </c>
      <c r="R299">
        <v>0</v>
      </c>
      <c r="S299">
        <v>8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1</v>
      </c>
      <c r="AD299">
        <v>0</v>
      </c>
      <c r="AE299">
        <v>0</v>
      </c>
      <c r="AF299">
        <v>0</v>
      </c>
      <c r="AG299" t="s">
        <v>63</v>
      </c>
    </row>
    <row r="300" spans="1:33" x14ac:dyDescent="0.3">
      <c r="A300">
        <v>154670</v>
      </c>
      <c r="B300" t="s">
        <v>997</v>
      </c>
      <c r="C300" t="s">
        <v>998</v>
      </c>
      <c r="D300">
        <v>283612</v>
      </c>
      <c r="E300">
        <v>2586390.0090000001</v>
      </c>
      <c r="F300" t="s">
        <v>999</v>
      </c>
      <c r="G300" t="s">
        <v>810</v>
      </c>
      <c r="H300" t="s">
        <v>1156</v>
      </c>
      <c r="I300" t="str">
        <f>MID(G300,5,3)</f>
        <v>花蓮縣</v>
      </c>
      <c r="J300" t="str">
        <f>VLOOKUP(H300,AR$3:AS$22,2,FALSE)</f>
        <v>東部</v>
      </c>
      <c r="K300" t="s">
        <v>971</v>
      </c>
      <c r="L300" t="s">
        <v>223</v>
      </c>
      <c r="M300">
        <v>46</v>
      </c>
      <c r="N300">
        <v>23</v>
      </c>
      <c r="O300" s="1">
        <v>0.5</v>
      </c>
      <c r="P300">
        <v>8</v>
      </c>
      <c r="Q300">
        <v>4</v>
      </c>
      <c r="R300">
        <v>0</v>
      </c>
      <c r="S300">
        <v>7</v>
      </c>
      <c r="T300">
        <v>4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 t="s">
        <v>63</v>
      </c>
    </row>
    <row r="301" spans="1:33" x14ac:dyDescent="0.3">
      <c r="A301">
        <v>154671</v>
      </c>
      <c r="B301" t="s">
        <v>1000</v>
      </c>
      <c r="C301" t="s">
        <v>1001</v>
      </c>
      <c r="D301">
        <v>279356.48</v>
      </c>
      <c r="E301">
        <v>2575823.335</v>
      </c>
      <c r="F301" t="s">
        <v>1002</v>
      </c>
      <c r="G301" t="s">
        <v>810</v>
      </c>
      <c r="H301" t="s">
        <v>1156</v>
      </c>
      <c r="I301" t="str">
        <f>MID(G301,5,3)</f>
        <v>花蓮縣</v>
      </c>
      <c r="J301" t="str">
        <f>VLOOKUP(H301,AR$3:AS$22,2,FALSE)</f>
        <v>東部</v>
      </c>
      <c r="K301" t="s">
        <v>971</v>
      </c>
      <c r="L301" t="s">
        <v>223</v>
      </c>
      <c r="M301">
        <v>29</v>
      </c>
      <c r="N301">
        <v>20</v>
      </c>
      <c r="O301" s="1">
        <v>0.68969999999999998</v>
      </c>
      <c r="P301">
        <v>6</v>
      </c>
      <c r="Q301">
        <v>0</v>
      </c>
      <c r="R301">
        <v>0</v>
      </c>
      <c r="S301">
        <v>13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 t="s">
        <v>63</v>
      </c>
    </row>
    <row r="302" spans="1:33" x14ac:dyDescent="0.3">
      <c r="A302">
        <v>154672</v>
      </c>
      <c r="B302" t="s">
        <v>1003</v>
      </c>
      <c r="C302" t="s">
        <v>1004</v>
      </c>
      <c r="D302">
        <v>275437.109</v>
      </c>
      <c r="E302">
        <v>2563371.8849999998</v>
      </c>
      <c r="F302" t="s">
        <v>1005</v>
      </c>
      <c r="G302" t="s">
        <v>810</v>
      </c>
      <c r="H302" t="s">
        <v>1156</v>
      </c>
      <c r="I302" t="str">
        <f>MID(G302,5,3)</f>
        <v>花蓮縣</v>
      </c>
      <c r="J302" t="str">
        <f>VLOOKUP(H302,AR$3:AS$22,2,FALSE)</f>
        <v>東部</v>
      </c>
      <c r="K302" t="s">
        <v>1006</v>
      </c>
      <c r="L302" t="s">
        <v>223</v>
      </c>
      <c r="M302">
        <v>100</v>
      </c>
      <c r="N302">
        <v>28</v>
      </c>
      <c r="O302" s="1">
        <v>0.28000000000000003</v>
      </c>
      <c r="P302">
        <v>16</v>
      </c>
      <c r="Q302">
        <v>0</v>
      </c>
      <c r="R302">
        <v>0</v>
      </c>
      <c r="S302">
        <v>7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5</v>
      </c>
      <c r="AB302">
        <v>0</v>
      </c>
      <c r="AC302">
        <v>0</v>
      </c>
      <c r="AD302">
        <v>0</v>
      </c>
      <c r="AE302">
        <v>0</v>
      </c>
      <c r="AF302">
        <v>0</v>
      </c>
      <c r="AG302" t="s">
        <v>63</v>
      </c>
    </row>
    <row r="303" spans="1:33" x14ac:dyDescent="0.3">
      <c r="A303">
        <v>154674</v>
      </c>
      <c r="B303" t="s">
        <v>1007</v>
      </c>
      <c r="C303" t="s">
        <v>1008</v>
      </c>
      <c r="D303">
        <v>281000.049</v>
      </c>
      <c r="E303">
        <v>2573713.5380000002</v>
      </c>
      <c r="F303" t="s">
        <v>1009</v>
      </c>
      <c r="G303" t="s">
        <v>810</v>
      </c>
      <c r="H303" t="s">
        <v>1156</v>
      </c>
      <c r="I303" t="str">
        <f>MID(G303,5,3)</f>
        <v>花蓮縣</v>
      </c>
      <c r="J303" t="str">
        <f>VLOOKUP(H303,AR$3:AS$22,2,FALSE)</f>
        <v>東部</v>
      </c>
      <c r="K303" t="s">
        <v>1006</v>
      </c>
      <c r="L303" t="s">
        <v>223</v>
      </c>
      <c r="M303">
        <v>65</v>
      </c>
      <c r="N303">
        <v>18</v>
      </c>
      <c r="O303" s="1">
        <v>0.27689999999999998</v>
      </c>
      <c r="P303">
        <v>9</v>
      </c>
      <c r="Q303">
        <v>0</v>
      </c>
      <c r="R303">
        <v>0</v>
      </c>
      <c r="S303">
        <v>6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2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 t="s">
        <v>63</v>
      </c>
    </row>
    <row r="304" spans="1:33" x14ac:dyDescent="0.3">
      <c r="A304">
        <v>154675</v>
      </c>
      <c r="B304" t="s">
        <v>1010</v>
      </c>
      <c r="C304" t="s">
        <v>1011</v>
      </c>
      <c r="D304">
        <v>275458.84499999997</v>
      </c>
      <c r="E304">
        <v>2566601.503</v>
      </c>
      <c r="F304" t="s">
        <v>1012</v>
      </c>
      <c r="G304" t="s">
        <v>810</v>
      </c>
      <c r="H304" t="s">
        <v>1156</v>
      </c>
      <c r="I304" t="str">
        <f>MID(G304,5,3)</f>
        <v>花蓮縣</v>
      </c>
      <c r="J304" t="str">
        <f>VLOOKUP(H304,AR$3:AS$22,2,FALSE)</f>
        <v>東部</v>
      </c>
      <c r="K304" t="s">
        <v>1006</v>
      </c>
      <c r="L304" t="s">
        <v>223</v>
      </c>
      <c r="M304">
        <v>32</v>
      </c>
      <c r="N304">
        <v>16</v>
      </c>
      <c r="O304" s="1">
        <v>0.5</v>
      </c>
      <c r="P304">
        <v>9</v>
      </c>
      <c r="Q304">
        <v>1</v>
      </c>
      <c r="R304">
        <v>1</v>
      </c>
      <c r="S304">
        <v>5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 t="s">
        <v>63</v>
      </c>
    </row>
    <row r="305" spans="1:33" x14ac:dyDescent="0.3">
      <c r="A305">
        <v>154676</v>
      </c>
      <c r="B305" t="s">
        <v>1013</v>
      </c>
      <c r="C305" t="s">
        <v>1014</v>
      </c>
      <c r="D305">
        <v>283002.90000000002</v>
      </c>
      <c r="E305">
        <v>2575179.1</v>
      </c>
      <c r="F305" t="s">
        <v>1015</v>
      </c>
      <c r="G305" t="s">
        <v>810</v>
      </c>
      <c r="H305" t="s">
        <v>1156</v>
      </c>
      <c r="I305" t="str">
        <f>MID(G305,5,3)</f>
        <v>花蓮縣</v>
      </c>
      <c r="J305" t="str">
        <f>VLOOKUP(H305,AR$3:AS$22,2,FALSE)</f>
        <v>東部</v>
      </c>
      <c r="K305" t="s">
        <v>1006</v>
      </c>
      <c r="L305" t="s">
        <v>223</v>
      </c>
      <c r="M305">
        <v>31</v>
      </c>
      <c r="N305">
        <v>10</v>
      </c>
      <c r="O305" s="1">
        <v>0.3226</v>
      </c>
      <c r="P305">
        <v>9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 t="s">
        <v>63</v>
      </c>
    </row>
    <row r="306" spans="1:33" x14ac:dyDescent="0.3">
      <c r="A306">
        <v>154677</v>
      </c>
      <c r="B306" t="s">
        <v>1016</v>
      </c>
      <c r="C306" t="s">
        <v>1017</v>
      </c>
      <c r="D306">
        <v>273258.48499999999</v>
      </c>
      <c r="E306">
        <v>2561514.6880000001</v>
      </c>
      <c r="F306" t="s">
        <v>1018</v>
      </c>
      <c r="G306" t="s">
        <v>810</v>
      </c>
      <c r="H306" t="s">
        <v>1156</v>
      </c>
      <c r="I306" t="str">
        <f>MID(G306,5,3)</f>
        <v>花蓮縣</v>
      </c>
      <c r="J306" t="str">
        <f>VLOOKUP(H306,AR$3:AS$22,2,FALSE)</f>
        <v>東部</v>
      </c>
      <c r="K306" t="s">
        <v>1006</v>
      </c>
      <c r="L306" t="s">
        <v>223</v>
      </c>
      <c r="M306">
        <v>25</v>
      </c>
      <c r="N306">
        <v>14</v>
      </c>
      <c r="O306" s="1">
        <v>0.56000000000000005</v>
      </c>
      <c r="P306">
        <v>9</v>
      </c>
      <c r="Q306">
        <v>0</v>
      </c>
      <c r="R306">
        <v>0</v>
      </c>
      <c r="S306">
        <v>5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 t="s">
        <v>63</v>
      </c>
    </row>
    <row r="307" spans="1:33" x14ac:dyDescent="0.3">
      <c r="A307">
        <v>154678</v>
      </c>
      <c r="B307" t="s">
        <v>1019</v>
      </c>
      <c r="C307" t="s">
        <v>1020</v>
      </c>
      <c r="D307">
        <v>277300.00599999999</v>
      </c>
      <c r="E307">
        <v>2561447.7059999998</v>
      </c>
      <c r="F307" t="s">
        <v>1021</v>
      </c>
      <c r="G307" t="s">
        <v>810</v>
      </c>
      <c r="H307" t="s">
        <v>1156</v>
      </c>
      <c r="I307" t="str">
        <f>MID(G307,5,3)</f>
        <v>花蓮縣</v>
      </c>
      <c r="J307" t="str">
        <f>VLOOKUP(H307,AR$3:AS$22,2,FALSE)</f>
        <v>東部</v>
      </c>
      <c r="K307" t="s">
        <v>1006</v>
      </c>
      <c r="L307" t="s">
        <v>223</v>
      </c>
      <c r="M307">
        <v>22</v>
      </c>
      <c r="N307">
        <v>19</v>
      </c>
      <c r="O307" s="1">
        <v>0.86360000000000003</v>
      </c>
      <c r="P307">
        <v>19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 t="s">
        <v>63</v>
      </c>
    </row>
    <row r="308" spans="1:33" x14ac:dyDescent="0.3">
      <c r="A308">
        <v>154679</v>
      </c>
      <c r="B308" t="s">
        <v>1022</v>
      </c>
      <c r="C308" t="s">
        <v>1023</v>
      </c>
      <c r="D308">
        <v>280442.84999999998</v>
      </c>
      <c r="E308">
        <v>2572440.62</v>
      </c>
      <c r="F308" t="s">
        <v>1024</v>
      </c>
      <c r="G308" t="s">
        <v>810</v>
      </c>
      <c r="H308" t="s">
        <v>1156</v>
      </c>
      <c r="I308" t="str">
        <f>MID(G308,5,3)</f>
        <v>花蓮縣</v>
      </c>
      <c r="J308" t="str">
        <f>VLOOKUP(H308,AR$3:AS$22,2,FALSE)</f>
        <v>東部</v>
      </c>
      <c r="K308" t="s">
        <v>1006</v>
      </c>
      <c r="L308" t="s">
        <v>223</v>
      </c>
      <c r="M308">
        <v>18</v>
      </c>
      <c r="N308">
        <v>5</v>
      </c>
      <c r="O308" s="1">
        <v>0.27779999999999999</v>
      </c>
      <c r="P308">
        <v>5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 t="s">
        <v>63</v>
      </c>
    </row>
    <row r="309" spans="1:33" x14ac:dyDescent="0.3">
      <c r="A309">
        <v>154680</v>
      </c>
      <c r="B309" t="s">
        <v>1025</v>
      </c>
      <c r="C309" t="s">
        <v>1026</v>
      </c>
      <c r="D309">
        <v>278635.43900000001</v>
      </c>
      <c r="E309">
        <v>2568027.7969999998</v>
      </c>
      <c r="F309" t="s">
        <v>1027</v>
      </c>
      <c r="G309" t="s">
        <v>810</v>
      </c>
      <c r="H309" t="s">
        <v>1156</v>
      </c>
      <c r="I309" t="str">
        <f>MID(G309,5,3)</f>
        <v>花蓮縣</v>
      </c>
      <c r="J309" t="str">
        <f>VLOOKUP(H309,AR$3:AS$22,2,FALSE)</f>
        <v>東部</v>
      </c>
      <c r="K309" t="s">
        <v>1006</v>
      </c>
      <c r="L309" t="s">
        <v>223</v>
      </c>
      <c r="M309">
        <v>58</v>
      </c>
      <c r="N309">
        <v>16</v>
      </c>
      <c r="O309" s="1">
        <v>0.27589999999999998</v>
      </c>
      <c r="P309">
        <v>12</v>
      </c>
      <c r="Q309">
        <v>0</v>
      </c>
      <c r="R309">
        <v>0</v>
      </c>
      <c r="S309">
        <v>3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 t="s">
        <v>63</v>
      </c>
    </row>
    <row r="310" spans="1:33" x14ac:dyDescent="0.3">
      <c r="A310">
        <v>154681</v>
      </c>
      <c r="B310" t="s">
        <v>1028</v>
      </c>
      <c r="C310" t="s">
        <v>1029</v>
      </c>
      <c r="D310">
        <v>313472.97200000001</v>
      </c>
      <c r="E310">
        <v>2668233.5989999999</v>
      </c>
      <c r="F310" t="s">
        <v>1030</v>
      </c>
      <c r="G310" t="s">
        <v>810</v>
      </c>
      <c r="H310" t="s">
        <v>1156</v>
      </c>
      <c r="I310" t="str">
        <f>MID(G310,5,3)</f>
        <v>花蓮縣</v>
      </c>
      <c r="J310" t="str">
        <f>VLOOKUP(H310,AR$3:AS$22,2,FALSE)</f>
        <v>東部</v>
      </c>
      <c r="K310" t="s">
        <v>1031</v>
      </c>
      <c r="L310" t="s">
        <v>62</v>
      </c>
      <c r="M310">
        <v>77</v>
      </c>
      <c r="N310">
        <v>77</v>
      </c>
      <c r="O310" s="1">
        <v>1</v>
      </c>
      <c r="P310">
        <v>5</v>
      </c>
      <c r="Q310">
        <v>9</v>
      </c>
      <c r="R310">
        <v>0</v>
      </c>
      <c r="S310">
        <v>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62</v>
      </c>
      <c r="AB310">
        <v>0</v>
      </c>
      <c r="AC310">
        <v>0</v>
      </c>
      <c r="AD310">
        <v>0</v>
      </c>
      <c r="AE310">
        <v>0</v>
      </c>
      <c r="AF310">
        <v>0</v>
      </c>
      <c r="AG310" t="s">
        <v>63</v>
      </c>
    </row>
    <row r="311" spans="1:33" x14ac:dyDescent="0.3">
      <c r="A311">
        <v>154682</v>
      </c>
      <c r="B311" t="s">
        <v>1032</v>
      </c>
      <c r="C311" t="s">
        <v>1033</v>
      </c>
      <c r="D311">
        <v>313977.00900000002</v>
      </c>
      <c r="E311">
        <v>2671487.7089999998</v>
      </c>
      <c r="F311" t="s">
        <v>1034</v>
      </c>
      <c r="G311" t="s">
        <v>810</v>
      </c>
      <c r="H311" t="s">
        <v>1156</v>
      </c>
      <c r="I311" t="str">
        <f>MID(G311,5,3)</f>
        <v>花蓮縣</v>
      </c>
      <c r="J311" t="str">
        <f>VLOOKUP(H311,AR$3:AS$22,2,FALSE)</f>
        <v>東部</v>
      </c>
      <c r="K311" t="s">
        <v>1031</v>
      </c>
      <c r="L311" t="s">
        <v>62</v>
      </c>
      <c r="M311">
        <v>79</v>
      </c>
      <c r="N311">
        <v>78</v>
      </c>
      <c r="O311" s="1">
        <v>0.98729999999999996</v>
      </c>
      <c r="P311">
        <v>3</v>
      </c>
      <c r="Q311">
        <v>2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73</v>
      </c>
      <c r="AB311">
        <v>0</v>
      </c>
      <c r="AC311">
        <v>0</v>
      </c>
      <c r="AD311">
        <v>0</v>
      </c>
      <c r="AE311">
        <v>0</v>
      </c>
      <c r="AF311">
        <v>0</v>
      </c>
      <c r="AG311" t="s">
        <v>63</v>
      </c>
    </row>
    <row r="312" spans="1:33" x14ac:dyDescent="0.3">
      <c r="A312">
        <v>154683</v>
      </c>
      <c r="B312" t="s">
        <v>1035</v>
      </c>
      <c r="C312" t="s">
        <v>1036</v>
      </c>
      <c r="D312">
        <v>316495.43699999998</v>
      </c>
      <c r="E312">
        <v>2673913.389</v>
      </c>
      <c r="F312" t="s">
        <v>1037</v>
      </c>
      <c r="G312" t="s">
        <v>810</v>
      </c>
      <c r="H312" t="s">
        <v>1156</v>
      </c>
      <c r="I312" t="str">
        <f>MID(G312,5,3)</f>
        <v>花蓮縣</v>
      </c>
      <c r="J312" t="str">
        <f>VLOOKUP(H312,AR$3:AS$22,2,FALSE)</f>
        <v>東部</v>
      </c>
      <c r="K312" t="s">
        <v>1031</v>
      </c>
      <c r="L312" t="s">
        <v>62</v>
      </c>
      <c r="M312">
        <v>83</v>
      </c>
      <c r="N312">
        <v>80</v>
      </c>
      <c r="O312" s="1">
        <v>0.96389999999999998</v>
      </c>
      <c r="P312">
        <v>2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76</v>
      </c>
      <c r="AB312">
        <v>0</v>
      </c>
      <c r="AC312">
        <v>1</v>
      </c>
      <c r="AD312">
        <v>0</v>
      </c>
      <c r="AE312">
        <v>0</v>
      </c>
      <c r="AF312">
        <v>0</v>
      </c>
      <c r="AG312" t="s">
        <v>63</v>
      </c>
    </row>
    <row r="313" spans="1:33" x14ac:dyDescent="0.3">
      <c r="A313">
        <v>154684</v>
      </c>
      <c r="B313" t="s">
        <v>1038</v>
      </c>
      <c r="C313" t="s">
        <v>1039</v>
      </c>
      <c r="D313">
        <v>325978.33399999997</v>
      </c>
      <c r="E313">
        <v>2689313.182</v>
      </c>
      <c r="F313" t="s">
        <v>1040</v>
      </c>
      <c r="G313" t="s">
        <v>810</v>
      </c>
      <c r="H313" t="s">
        <v>1156</v>
      </c>
      <c r="I313" t="str">
        <f>MID(G313,5,3)</f>
        <v>花蓮縣</v>
      </c>
      <c r="J313" t="str">
        <f>VLOOKUP(H313,AR$3:AS$22,2,FALSE)</f>
        <v>東部</v>
      </c>
      <c r="K313" t="s">
        <v>1031</v>
      </c>
      <c r="L313" t="s">
        <v>62</v>
      </c>
      <c r="M313">
        <v>80</v>
      </c>
      <c r="N313">
        <v>73</v>
      </c>
      <c r="O313" s="1">
        <v>0.91249999999999998</v>
      </c>
      <c r="P313">
        <v>4</v>
      </c>
      <c r="Q313">
        <v>8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61</v>
      </c>
      <c r="AB313">
        <v>0</v>
      </c>
      <c r="AC313">
        <v>0</v>
      </c>
      <c r="AD313">
        <v>0</v>
      </c>
      <c r="AE313">
        <v>0</v>
      </c>
      <c r="AF313">
        <v>0</v>
      </c>
      <c r="AG313" t="s">
        <v>63</v>
      </c>
    </row>
    <row r="314" spans="1:33" x14ac:dyDescent="0.3">
      <c r="A314">
        <v>154685</v>
      </c>
      <c r="B314" t="s">
        <v>1041</v>
      </c>
      <c r="C314" t="s">
        <v>1042</v>
      </c>
      <c r="D314">
        <v>311603.65100000001</v>
      </c>
      <c r="E314">
        <v>2664300.554</v>
      </c>
      <c r="F314" t="s">
        <v>1043</v>
      </c>
      <c r="G314" t="s">
        <v>810</v>
      </c>
      <c r="H314" t="s">
        <v>1156</v>
      </c>
      <c r="I314" t="str">
        <f>MID(G314,5,3)</f>
        <v>花蓮縣</v>
      </c>
      <c r="J314" t="str">
        <f>VLOOKUP(H314,AR$3:AS$22,2,FALSE)</f>
        <v>東部</v>
      </c>
      <c r="K314" t="s">
        <v>1031</v>
      </c>
      <c r="L314" t="s">
        <v>62</v>
      </c>
      <c r="M314">
        <v>37</v>
      </c>
      <c r="N314">
        <v>37</v>
      </c>
      <c r="O314" s="1">
        <v>1</v>
      </c>
      <c r="P314">
        <v>1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35</v>
      </c>
      <c r="AB314">
        <v>0</v>
      </c>
      <c r="AC314">
        <v>0</v>
      </c>
      <c r="AD314">
        <v>0</v>
      </c>
      <c r="AE314">
        <v>0</v>
      </c>
      <c r="AF314">
        <v>0</v>
      </c>
      <c r="AG314" t="s">
        <v>63</v>
      </c>
    </row>
    <row r="315" spans="1:33" x14ac:dyDescent="0.3">
      <c r="A315">
        <v>154686</v>
      </c>
      <c r="B315" t="s">
        <v>1044</v>
      </c>
      <c r="C315" t="s">
        <v>1045</v>
      </c>
      <c r="D315">
        <v>311653.761</v>
      </c>
      <c r="E315">
        <v>2666542.1680000001</v>
      </c>
      <c r="F315" t="s">
        <v>1046</v>
      </c>
      <c r="G315" t="s">
        <v>810</v>
      </c>
      <c r="H315" t="s">
        <v>1156</v>
      </c>
      <c r="I315" t="str">
        <f>MID(G315,5,3)</f>
        <v>花蓮縣</v>
      </c>
      <c r="J315" t="str">
        <f>VLOOKUP(H315,AR$3:AS$22,2,FALSE)</f>
        <v>東部</v>
      </c>
      <c r="K315" t="s">
        <v>1031</v>
      </c>
      <c r="L315" t="s">
        <v>62</v>
      </c>
      <c r="M315">
        <v>41</v>
      </c>
      <c r="N315">
        <v>40</v>
      </c>
      <c r="O315" s="1">
        <v>0.97560000000000002</v>
      </c>
      <c r="P315">
        <v>0</v>
      </c>
      <c r="Q315">
        <v>2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38</v>
      </c>
      <c r="AB315">
        <v>0</v>
      </c>
      <c r="AC315">
        <v>0</v>
      </c>
      <c r="AD315">
        <v>0</v>
      </c>
      <c r="AE315">
        <v>0</v>
      </c>
      <c r="AF315">
        <v>0</v>
      </c>
      <c r="AG315" t="s">
        <v>63</v>
      </c>
    </row>
    <row r="316" spans="1:33" x14ac:dyDescent="0.3">
      <c r="A316">
        <v>154687</v>
      </c>
      <c r="B316" t="s">
        <v>1047</v>
      </c>
      <c r="C316" t="s">
        <v>1048</v>
      </c>
      <c r="D316">
        <v>310958.04200000002</v>
      </c>
      <c r="E316">
        <v>2661126.0959999999</v>
      </c>
      <c r="F316" t="s">
        <v>1049</v>
      </c>
      <c r="G316" t="s">
        <v>810</v>
      </c>
      <c r="H316" t="s">
        <v>1156</v>
      </c>
      <c r="I316" t="str">
        <f>MID(G316,5,3)</f>
        <v>花蓮縣</v>
      </c>
      <c r="J316" t="str">
        <f>VLOOKUP(H316,AR$3:AS$22,2,FALSE)</f>
        <v>東部</v>
      </c>
      <c r="K316" t="s">
        <v>1031</v>
      </c>
      <c r="L316" t="s">
        <v>62</v>
      </c>
      <c r="M316">
        <v>41</v>
      </c>
      <c r="N316">
        <v>41</v>
      </c>
      <c r="O316" s="1">
        <v>1</v>
      </c>
      <c r="P316">
        <v>2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38</v>
      </c>
      <c r="AB316">
        <v>0</v>
      </c>
      <c r="AC316">
        <v>0</v>
      </c>
      <c r="AD316">
        <v>0</v>
      </c>
      <c r="AE316">
        <v>0</v>
      </c>
      <c r="AF316">
        <v>0</v>
      </c>
      <c r="AG316" t="s">
        <v>63</v>
      </c>
    </row>
    <row r="317" spans="1:33" x14ac:dyDescent="0.3">
      <c r="A317">
        <v>154688</v>
      </c>
      <c r="B317" t="s">
        <v>1050</v>
      </c>
      <c r="C317" t="s">
        <v>1051</v>
      </c>
      <c r="D317">
        <v>300194.53700000001</v>
      </c>
      <c r="E317">
        <v>2651290.8190000001</v>
      </c>
      <c r="F317" t="s">
        <v>1052</v>
      </c>
      <c r="G317" t="s">
        <v>810</v>
      </c>
      <c r="H317" t="s">
        <v>1156</v>
      </c>
      <c r="I317" t="str">
        <f>MID(G317,5,3)</f>
        <v>花蓮縣</v>
      </c>
      <c r="J317" t="str">
        <f>VLOOKUP(H317,AR$3:AS$22,2,FALSE)</f>
        <v>東部</v>
      </c>
      <c r="K317" t="s">
        <v>1031</v>
      </c>
      <c r="L317" t="s">
        <v>62</v>
      </c>
      <c r="M317">
        <v>62</v>
      </c>
      <c r="N317">
        <v>61</v>
      </c>
      <c r="O317" s="1">
        <v>0.9839</v>
      </c>
      <c r="P317">
        <v>5</v>
      </c>
      <c r="Q317">
        <v>3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47</v>
      </c>
      <c r="AB317">
        <v>0</v>
      </c>
      <c r="AC317">
        <v>6</v>
      </c>
      <c r="AD317">
        <v>0</v>
      </c>
      <c r="AE317">
        <v>0</v>
      </c>
      <c r="AF317">
        <v>0</v>
      </c>
      <c r="AG317" t="s">
        <v>63</v>
      </c>
    </row>
    <row r="318" spans="1:33" x14ac:dyDescent="0.3">
      <c r="A318">
        <v>154689</v>
      </c>
      <c r="B318" t="s">
        <v>1053</v>
      </c>
      <c r="C318" t="s">
        <v>1054</v>
      </c>
      <c r="D318">
        <v>306655.658</v>
      </c>
      <c r="E318">
        <v>2655504.017</v>
      </c>
      <c r="F318" t="s">
        <v>1055</v>
      </c>
      <c r="G318" t="s">
        <v>810</v>
      </c>
      <c r="H318" t="s">
        <v>1156</v>
      </c>
      <c r="I318" t="str">
        <f>MID(G318,5,3)</f>
        <v>花蓮縣</v>
      </c>
      <c r="J318" t="str">
        <f>VLOOKUP(H318,AR$3:AS$22,2,FALSE)</f>
        <v>東部</v>
      </c>
      <c r="K318" t="s">
        <v>1031</v>
      </c>
      <c r="L318" t="s">
        <v>62</v>
      </c>
      <c r="M318">
        <v>96</v>
      </c>
      <c r="N318">
        <v>96</v>
      </c>
      <c r="O318" s="1">
        <v>1</v>
      </c>
      <c r="P318">
        <v>4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1</v>
      </c>
      <c r="W318">
        <v>0</v>
      </c>
      <c r="X318">
        <v>0</v>
      </c>
      <c r="Y318">
        <v>0</v>
      </c>
      <c r="Z318">
        <v>0</v>
      </c>
      <c r="AA318">
        <v>90</v>
      </c>
      <c r="AB318">
        <v>0</v>
      </c>
      <c r="AC318">
        <v>0</v>
      </c>
      <c r="AD318">
        <v>0</v>
      </c>
      <c r="AE318">
        <v>0</v>
      </c>
      <c r="AF318">
        <v>0</v>
      </c>
      <c r="AG318" t="s">
        <v>63</v>
      </c>
    </row>
    <row r="319" spans="1:33" x14ac:dyDescent="0.3">
      <c r="A319">
        <v>154690</v>
      </c>
      <c r="B319" t="s">
        <v>1056</v>
      </c>
      <c r="C319" t="s">
        <v>1057</v>
      </c>
      <c r="D319">
        <v>301076.34999999998</v>
      </c>
      <c r="E319">
        <v>2643186.7790000001</v>
      </c>
      <c r="F319" t="s">
        <v>1058</v>
      </c>
      <c r="G319" t="s">
        <v>810</v>
      </c>
      <c r="H319" t="s">
        <v>1156</v>
      </c>
      <c r="I319" t="str">
        <f>MID(G319,5,3)</f>
        <v>花蓮縣</v>
      </c>
      <c r="J319" t="str">
        <f>VLOOKUP(H319,AR$3:AS$22,2,FALSE)</f>
        <v>東部</v>
      </c>
      <c r="K319" t="s">
        <v>1031</v>
      </c>
      <c r="L319" t="s">
        <v>62</v>
      </c>
      <c r="M319">
        <v>42</v>
      </c>
      <c r="N319">
        <v>42</v>
      </c>
      <c r="O319" s="1">
        <v>1</v>
      </c>
      <c r="P319">
        <v>4</v>
      </c>
      <c r="Q319">
        <v>2</v>
      </c>
      <c r="R319">
        <v>4</v>
      </c>
      <c r="S319">
        <v>4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28</v>
      </c>
      <c r="AB319">
        <v>0</v>
      </c>
      <c r="AC319">
        <v>0</v>
      </c>
      <c r="AD319">
        <v>0</v>
      </c>
      <c r="AE319">
        <v>0</v>
      </c>
      <c r="AF319">
        <v>0</v>
      </c>
      <c r="AG319" t="s">
        <v>63</v>
      </c>
    </row>
    <row r="320" spans="1:33" x14ac:dyDescent="0.3">
      <c r="A320">
        <v>154691</v>
      </c>
      <c r="B320" t="s">
        <v>1059</v>
      </c>
      <c r="C320" t="s">
        <v>1060</v>
      </c>
      <c r="D320">
        <v>301064.06300000002</v>
      </c>
      <c r="E320">
        <v>2646503.25</v>
      </c>
      <c r="F320" t="s">
        <v>1061</v>
      </c>
      <c r="G320" t="s">
        <v>810</v>
      </c>
      <c r="H320" t="s">
        <v>1156</v>
      </c>
      <c r="I320" t="str">
        <f>MID(G320,5,3)</f>
        <v>花蓮縣</v>
      </c>
      <c r="J320" t="str">
        <f>VLOOKUP(H320,AR$3:AS$22,2,FALSE)</f>
        <v>東部</v>
      </c>
      <c r="K320" t="s">
        <v>1031</v>
      </c>
      <c r="L320" t="s">
        <v>62</v>
      </c>
      <c r="M320">
        <v>39</v>
      </c>
      <c r="N320">
        <v>36</v>
      </c>
      <c r="O320" s="1">
        <v>0.92310000000000003</v>
      </c>
      <c r="P320">
        <v>9</v>
      </c>
      <c r="Q320">
        <v>0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26</v>
      </c>
      <c r="AB320">
        <v>0</v>
      </c>
      <c r="AC320">
        <v>0</v>
      </c>
      <c r="AD320">
        <v>0</v>
      </c>
      <c r="AE320">
        <v>0</v>
      </c>
      <c r="AF320">
        <v>0</v>
      </c>
      <c r="AG320" t="s">
        <v>63</v>
      </c>
    </row>
    <row r="321" spans="1:33" x14ac:dyDescent="0.3">
      <c r="A321">
        <v>154692</v>
      </c>
      <c r="B321" t="s">
        <v>1062</v>
      </c>
      <c r="C321" t="s">
        <v>1063</v>
      </c>
      <c r="D321">
        <v>291908</v>
      </c>
      <c r="E321">
        <v>2623580.0090000001</v>
      </c>
      <c r="F321" t="s">
        <v>1064</v>
      </c>
      <c r="G321" t="s">
        <v>810</v>
      </c>
      <c r="H321" t="s">
        <v>1156</v>
      </c>
      <c r="I321" t="str">
        <f>MID(G321,5,3)</f>
        <v>花蓮縣</v>
      </c>
      <c r="J321" t="str">
        <f>VLOOKUP(H321,AR$3:AS$22,2,FALSE)</f>
        <v>東部</v>
      </c>
      <c r="K321" t="s">
        <v>1065</v>
      </c>
      <c r="L321" t="s">
        <v>62</v>
      </c>
      <c r="M321">
        <v>49</v>
      </c>
      <c r="N321">
        <v>47</v>
      </c>
      <c r="O321" s="1">
        <v>0.95920000000000005</v>
      </c>
      <c r="P321">
        <v>3</v>
      </c>
      <c r="Q321">
        <v>1</v>
      </c>
      <c r="R321">
        <v>1</v>
      </c>
      <c r="S321">
        <v>3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39</v>
      </c>
      <c r="AB321">
        <v>0</v>
      </c>
      <c r="AC321">
        <v>0</v>
      </c>
      <c r="AD321">
        <v>0</v>
      </c>
      <c r="AE321">
        <v>0</v>
      </c>
      <c r="AF321">
        <v>0</v>
      </c>
      <c r="AG321" t="s">
        <v>63</v>
      </c>
    </row>
    <row r="322" spans="1:33" x14ac:dyDescent="0.3">
      <c r="A322">
        <v>154693</v>
      </c>
      <c r="B322" t="s">
        <v>1066</v>
      </c>
      <c r="C322" t="s">
        <v>1067</v>
      </c>
      <c r="D322">
        <v>292049.32</v>
      </c>
      <c r="E322">
        <v>2622485.7999999998</v>
      </c>
      <c r="F322" t="s">
        <v>1068</v>
      </c>
      <c r="G322" t="s">
        <v>810</v>
      </c>
      <c r="H322" t="s">
        <v>1156</v>
      </c>
      <c r="I322" t="str">
        <f>MID(G322,5,3)</f>
        <v>花蓮縣</v>
      </c>
      <c r="J322" t="str">
        <f>VLOOKUP(H322,AR$3:AS$22,2,FALSE)</f>
        <v>東部</v>
      </c>
      <c r="K322" t="s">
        <v>1065</v>
      </c>
      <c r="L322" t="s">
        <v>62</v>
      </c>
      <c r="M322">
        <v>39</v>
      </c>
      <c r="N322">
        <v>39</v>
      </c>
      <c r="O322" s="1">
        <v>1</v>
      </c>
      <c r="P322">
        <v>1</v>
      </c>
      <c r="Q322">
        <v>2</v>
      </c>
      <c r="R322">
        <v>2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30</v>
      </c>
      <c r="AB322">
        <v>0</v>
      </c>
      <c r="AC322">
        <v>4</v>
      </c>
      <c r="AD322">
        <v>0</v>
      </c>
      <c r="AE322">
        <v>0</v>
      </c>
      <c r="AF322">
        <v>0</v>
      </c>
      <c r="AG322" t="s">
        <v>63</v>
      </c>
    </row>
    <row r="323" spans="1:33" x14ac:dyDescent="0.3">
      <c r="A323">
        <v>154694</v>
      </c>
      <c r="B323" t="s">
        <v>1069</v>
      </c>
      <c r="C323" t="s">
        <v>1070</v>
      </c>
      <c r="D323">
        <v>296053</v>
      </c>
      <c r="E323">
        <v>2631140.0090000001</v>
      </c>
      <c r="F323" t="s">
        <v>1071</v>
      </c>
      <c r="G323" t="s">
        <v>810</v>
      </c>
      <c r="H323" t="s">
        <v>1156</v>
      </c>
      <c r="I323" t="str">
        <f>MID(G323,5,3)</f>
        <v>花蓮縣</v>
      </c>
      <c r="J323" t="str">
        <f>VLOOKUP(H323,AR$3:AS$22,2,FALSE)</f>
        <v>東部</v>
      </c>
      <c r="K323" t="s">
        <v>1065</v>
      </c>
      <c r="L323" t="s">
        <v>62</v>
      </c>
      <c r="M323">
        <v>37</v>
      </c>
      <c r="N323">
        <v>37</v>
      </c>
      <c r="O323" s="1">
        <v>1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35</v>
      </c>
      <c r="AB323">
        <v>0</v>
      </c>
      <c r="AC323">
        <v>1</v>
      </c>
      <c r="AD323">
        <v>0</v>
      </c>
      <c r="AE323">
        <v>0</v>
      </c>
      <c r="AF323">
        <v>0</v>
      </c>
      <c r="AG323" t="s">
        <v>63</v>
      </c>
    </row>
    <row r="324" spans="1:33" x14ac:dyDescent="0.3">
      <c r="A324">
        <v>154695</v>
      </c>
      <c r="B324" t="s">
        <v>1072</v>
      </c>
      <c r="C324" t="s">
        <v>1073</v>
      </c>
      <c r="D324">
        <v>286926</v>
      </c>
      <c r="E324">
        <v>2608200.0090000001</v>
      </c>
      <c r="F324" t="s">
        <v>1074</v>
      </c>
      <c r="G324" t="s">
        <v>810</v>
      </c>
      <c r="H324" t="s">
        <v>1156</v>
      </c>
      <c r="I324" t="str">
        <f>MID(G324,5,3)</f>
        <v>花蓮縣</v>
      </c>
      <c r="J324" t="str">
        <f>VLOOKUP(H324,AR$3:AS$22,2,FALSE)</f>
        <v>東部</v>
      </c>
      <c r="K324" t="s">
        <v>1065</v>
      </c>
      <c r="L324" t="s">
        <v>62</v>
      </c>
      <c r="M324">
        <v>43</v>
      </c>
      <c r="N324">
        <v>43</v>
      </c>
      <c r="O324" s="1">
        <v>1</v>
      </c>
      <c r="P324">
        <v>4</v>
      </c>
      <c r="Q324">
        <v>0</v>
      </c>
      <c r="R324">
        <v>0</v>
      </c>
      <c r="S324">
        <v>37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2</v>
      </c>
      <c r="AB324">
        <v>0</v>
      </c>
      <c r="AC324">
        <v>0</v>
      </c>
      <c r="AD324">
        <v>0</v>
      </c>
      <c r="AE324">
        <v>0</v>
      </c>
      <c r="AF324">
        <v>0</v>
      </c>
      <c r="AG324" t="s">
        <v>63</v>
      </c>
    </row>
    <row r="325" spans="1:33" x14ac:dyDescent="0.3">
      <c r="A325">
        <v>154696</v>
      </c>
      <c r="B325" t="s">
        <v>1075</v>
      </c>
      <c r="C325" t="s">
        <v>1076</v>
      </c>
      <c r="D325">
        <v>294934</v>
      </c>
      <c r="E325">
        <v>2634210.0090000001</v>
      </c>
      <c r="F325" t="s">
        <v>1077</v>
      </c>
      <c r="G325" t="s">
        <v>810</v>
      </c>
      <c r="H325" t="s">
        <v>1156</v>
      </c>
      <c r="I325" t="str">
        <f>MID(G325,5,3)</f>
        <v>花蓮縣</v>
      </c>
      <c r="J325" t="str">
        <f>VLOOKUP(H325,AR$3:AS$22,2,FALSE)</f>
        <v>東部</v>
      </c>
      <c r="K325" t="s">
        <v>1065</v>
      </c>
      <c r="L325" t="s">
        <v>62</v>
      </c>
      <c r="M325">
        <v>64</v>
      </c>
      <c r="N325">
        <v>64</v>
      </c>
      <c r="O325" s="1">
        <v>1</v>
      </c>
      <c r="P325">
        <v>1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59</v>
      </c>
      <c r="AB325">
        <v>0</v>
      </c>
      <c r="AC325">
        <v>3</v>
      </c>
      <c r="AD325">
        <v>0</v>
      </c>
      <c r="AE325">
        <v>0</v>
      </c>
      <c r="AF325">
        <v>0</v>
      </c>
      <c r="AG325" t="s">
        <v>63</v>
      </c>
    </row>
    <row r="326" spans="1:33" x14ac:dyDescent="0.3">
      <c r="A326">
        <v>154697</v>
      </c>
      <c r="B326" t="s">
        <v>533</v>
      </c>
      <c r="C326" t="s">
        <v>1078</v>
      </c>
      <c r="D326">
        <v>285282.40600000002</v>
      </c>
      <c r="E326">
        <v>2599099.0449999999</v>
      </c>
      <c r="F326" t="s">
        <v>1079</v>
      </c>
      <c r="G326" t="s">
        <v>810</v>
      </c>
      <c r="H326" t="s">
        <v>1156</v>
      </c>
      <c r="I326" t="str">
        <f>MID(G326,5,3)</f>
        <v>花蓮縣</v>
      </c>
      <c r="J326" t="str">
        <f>VLOOKUP(H326,AR$3:AS$22,2,FALSE)</f>
        <v>東部</v>
      </c>
      <c r="K326" t="s">
        <v>1065</v>
      </c>
      <c r="L326" t="s">
        <v>62</v>
      </c>
      <c r="M326">
        <v>42</v>
      </c>
      <c r="N326">
        <v>41</v>
      </c>
      <c r="O326" s="1">
        <v>0.97619999999999996</v>
      </c>
      <c r="P326">
        <v>2</v>
      </c>
      <c r="Q326">
        <v>0</v>
      </c>
      <c r="R326">
        <v>0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37</v>
      </c>
      <c r="AB326">
        <v>0</v>
      </c>
      <c r="AC326">
        <v>0</v>
      </c>
      <c r="AD326">
        <v>0</v>
      </c>
      <c r="AE326">
        <v>0</v>
      </c>
      <c r="AF326">
        <v>0</v>
      </c>
      <c r="AG326" t="s">
        <v>63</v>
      </c>
    </row>
    <row r="327" spans="1:33" x14ac:dyDescent="0.3">
      <c r="A327">
        <v>154698</v>
      </c>
      <c r="B327" t="s">
        <v>1080</v>
      </c>
      <c r="C327" t="s">
        <v>1081</v>
      </c>
      <c r="D327">
        <v>280998</v>
      </c>
      <c r="E327">
        <v>2582570.0090000001</v>
      </c>
      <c r="F327" t="s">
        <v>1082</v>
      </c>
      <c r="G327" t="s">
        <v>810</v>
      </c>
      <c r="H327" t="s">
        <v>1156</v>
      </c>
      <c r="I327" t="str">
        <f>MID(G327,5,3)</f>
        <v>花蓮縣</v>
      </c>
      <c r="J327" t="str">
        <f>VLOOKUP(H327,AR$3:AS$22,2,FALSE)</f>
        <v>東部</v>
      </c>
      <c r="K327" t="s">
        <v>1083</v>
      </c>
      <c r="L327" t="s">
        <v>62</v>
      </c>
      <c r="M327">
        <v>56</v>
      </c>
      <c r="N327">
        <v>55</v>
      </c>
      <c r="O327" s="1">
        <v>0.98209999999999997</v>
      </c>
      <c r="P327">
        <v>5</v>
      </c>
      <c r="Q327">
        <v>0</v>
      </c>
      <c r="R327">
        <v>2</v>
      </c>
      <c r="S327">
        <v>38</v>
      </c>
      <c r="T327">
        <v>0</v>
      </c>
      <c r="U327">
        <v>0</v>
      </c>
      <c r="V327">
        <v>0</v>
      </c>
      <c r="W327">
        <v>1</v>
      </c>
      <c r="X327">
        <v>0</v>
      </c>
      <c r="Y327">
        <v>0</v>
      </c>
      <c r="Z327">
        <v>0</v>
      </c>
      <c r="AA327">
        <v>9</v>
      </c>
      <c r="AB327">
        <v>0</v>
      </c>
      <c r="AC327">
        <v>0</v>
      </c>
      <c r="AD327">
        <v>0</v>
      </c>
      <c r="AE327">
        <v>0</v>
      </c>
      <c r="AF327">
        <v>0</v>
      </c>
      <c r="AG327" t="s">
        <v>63</v>
      </c>
    </row>
    <row r="328" spans="1:33" x14ac:dyDescent="0.3">
      <c r="A328">
        <v>154699</v>
      </c>
      <c r="B328" t="s">
        <v>1084</v>
      </c>
      <c r="C328" t="s">
        <v>1085</v>
      </c>
      <c r="D328">
        <v>285176.70600000001</v>
      </c>
      <c r="E328">
        <v>2592951.6850000001</v>
      </c>
      <c r="F328" t="s">
        <v>1086</v>
      </c>
      <c r="G328" t="s">
        <v>810</v>
      </c>
      <c r="H328" t="s">
        <v>1156</v>
      </c>
      <c r="I328" t="str">
        <f>MID(G328,5,3)</f>
        <v>花蓮縣</v>
      </c>
      <c r="J328" t="str">
        <f>VLOOKUP(H328,AR$3:AS$22,2,FALSE)</f>
        <v>東部</v>
      </c>
      <c r="K328" t="s">
        <v>1083</v>
      </c>
      <c r="L328" t="s">
        <v>62</v>
      </c>
      <c r="M328">
        <v>40</v>
      </c>
      <c r="N328">
        <v>40</v>
      </c>
      <c r="O328" s="1">
        <v>1</v>
      </c>
      <c r="P328">
        <v>1</v>
      </c>
      <c r="Q328">
        <v>0</v>
      </c>
      <c r="R328">
        <v>0</v>
      </c>
      <c r="S328">
        <v>29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0</v>
      </c>
      <c r="AC328">
        <v>7</v>
      </c>
      <c r="AD328">
        <v>0</v>
      </c>
      <c r="AE328">
        <v>0</v>
      </c>
      <c r="AF328">
        <v>0</v>
      </c>
      <c r="AG328" t="s">
        <v>63</v>
      </c>
    </row>
    <row r="329" spans="1:33" x14ac:dyDescent="0.3">
      <c r="A329">
        <v>154700</v>
      </c>
      <c r="B329" t="s">
        <v>1087</v>
      </c>
      <c r="C329" t="s">
        <v>1088</v>
      </c>
      <c r="D329">
        <v>282769.61499999999</v>
      </c>
      <c r="E329">
        <v>2592046.7179999999</v>
      </c>
      <c r="F329" t="s">
        <v>1089</v>
      </c>
      <c r="G329" t="s">
        <v>810</v>
      </c>
      <c r="H329" t="s">
        <v>1156</v>
      </c>
      <c r="I329" t="str">
        <f>MID(G329,5,3)</f>
        <v>花蓮縣</v>
      </c>
      <c r="J329" t="str">
        <f>VLOOKUP(H329,AR$3:AS$22,2,FALSE)</f>
        <v>東部</v>
      </c>
      <c r="K329" t="s">
        <v>1083</v>
      </c>
      <c r="L329" t="s">
        <v>62</v>
      </c>
      <c r="M329">
        <v>52</v>
      </c>
      <c r="N329">
        <v>51</v>
      </c>
      <c r="O329" s="1">
        <v>0.98080000000000001</v>
      </c>
      <c r="P329">
        <v>1</v>
      </c>
      <c r="Q329">
        <v>3</v>
      </c>
      <c r="R329">
        <v>0</v>
      </c>
      <c r="S329">
        <v>2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27</v>
      </c>
      <c r="AB329">
        <v>0</v>
      </c>
      <c r="AC329">
        <v>18</v>
      </c>
      <c r="AD329">
        <v>0</v>
      </c>
      <c r="AE329">
        <v>0</v>
      </c>
      <c r="AF329">
        <v>0</v>
      </c>
      <c r="AG329" t="s">
        <v>63</v>
      </c>
    </row>
    <row r="330" spans="1:33" x14ac:dyDescent="0.3">
      <c r="A330">
        <v>154701</v>
      </c>
      <c r="B330" t="s">
        <v>622</v>
      </c>
      <c r="C330" t="s">
        <v>1090</v>
      </c>
      <c r="D330">
        <v>282755.86900000001</v>
      </c>
      <c r="E330">
        <v>2589281.1359999999</v>
      </c>
      <c r="F330" t="s">
        <v>1091</v>
      </c>
      <c r="G330" t="s">
        <v>810</v>
      </c>
      <c r="H330" t="s">
        <v>1156</v>
      </c>
      <c r="I330" t="str">
        <f>MID(G330,5,3)</f>
        <v>花蓮縣</v>
      </c>
      <c r="J330" t="str">
        <f>VLOOKUP(H330,AR$3:AS$22,2,FALSE)</f>
        <v>東部</v>
      </c>
      <c r="K330" t="s">
        <v>1083</v>
      </c>
      <c r="L330" t="s">
        <v>62</v>
      </c>
      <c r="M330">
        <v>45</v>
      </c>
      <c r="N330">
        <v>45</v>
      </c>
      <c r="O330" s="1">
        <v>1</v>
      </c>
      <c r="P330">
        <v>3</v>
      </c>
      <c r="Q330">
        <v>1</v>
      </c>
      <c r="R330">
        <v>1</v>
      </c>
      <c r="S330">
        <v>39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 t="s">
        <v>63</v>
      </c>
    </row>
    <row r="331" spans="1:33" x14ac:dyDescent="0.3">
      <c r="A331">
        <v>154702</v>
      </c>
      <c r="B331" t="s">
        <v>1092</v>
      </c>
      <c r="C331" t="s">
        <v>1093</v>
      </c>
      <c r="D331">
        <v>277910.58100000001</v>
      </c>
      <c r="E331">
        <v>2575127.9980000001</v>
      </c>
      <c r="F331" t="s">
        <v>1094</v>
      </c>
      <c r="G331" t="s">
        <v>810</v>
      </c>
      <c r="H331" t="s">
        <v>1156</v>
      </c>
      <c r="I331" t="str">
        <f>MID(G331,5,3)</f>
        <v>花蓮縣</v>
      </c>
      <c r="J331" t="str">
        <f>VLOOKUP(H331,AR$3:AS$22,2,FALSE)</f>
        <v>東部</v>
      </c>
      <c r="K331" t="s">
        <v>1083</v>
      </c>
      <c r="L331" t="s">
        <v>62</v>
      </c>
      <c r="M331">
        <v>29</v>
      </c>
      <c r="N331">
        <v>28</v>
      </c>
      <c r="O331" s="1">
        <v>0.96550000000000002</v>
      </c>
      <c r="P331">
        <v>0</v>
      </c>
      <c r="Q331">
        <v>0</v>
      </c>
      <c r="R331">
        <v>28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 t="s">
        <v>63</v>
      </c>
    </row>
    <row r="332" spans="1:33" x14ac:dyDescent="0.3">
      <c r="A332">
        <v>154703</v>
      </c>
      <c r="B332" t="s">
        <v>1095</v>
      </c>
      <c r="C332" t="s">
        <v>1096</v>
      </c>
      <c r="D332">
        <v>277352.62599999999</v>
      </c>
      <c r="E332">
        <v>2577076.6719999998</v>
      </c>
      <c r="F332" t="s">
        <v>1097</v>
      </c>
      <c r="G332" t="s">
        <v>810</v>
      </c>
      <c r="H332" t="s">
        <v>1156</v>
      </c>
      <c r="I332" t="str">
        <f>MID(G332,5,3)</f>
        <v>花蓮縣</v>
      </c>
      <c r="J332" t="str">
        <f>VLOOKUP(H332,AR$3:AS$22,2,FALSE)</f>
        <v>東部</v>
      </c>
      <c r="K332" t="s">
        <v>1083</v>
      </c>
      <c r="L332" t="s">
        <v>62</v>
      </c>
      <c r="M332">
        <v>34</v>
      </c>
      <c r="N332">
        <v>34</v>
      </c>
      <c r="O332" s="1">
        <v>1</v>
      </c>
      <c r="P332">
        <v>3</v>
      </c>
      <c r="Q332">
        <v>1</v>
      </c>
      <c r="R332">
        <v>0</v>
      </c>
      <c r="S332">
        <v>30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t="s">
        <v>63</v>
      </c>
    </row>
    <row r="333" spans="1:33" x14ac:dyDescent="0.3">
      <c r="A333">
        <v>154704</v>
      </c>
      <c r="B333" t="s">
        <v>1098</v>
      </c>
      <c r="C333" t="s">
        <v>1099</v>
      </c>
      <c r="D333">
        <v>277077.821</v>
      </c>
      <c r="E333">
        <v>2568586.0040000002</v>
      </c>
      <c r="F333" t="s">
        <v>1100</v>
      </c>
      <c r="G333" t="s">
        <v>810</v>
      </c>
      <c r="H333" t="s">
        <v>1156</v>
      </c>
      <c r="I333" t="str">
        <f>MID(G333,5,3)</f>
        <v>花蓮縣</v>
      </c>
      <c r="J333" t="str">
        <f>VLOOKUP(H333,AR$3:AS$22,2,FALSE)</f>
        <v>東部</v>
      </c>
      <c r="K333" t="s">
        <v>1083</v>
      </c>
      <c r="L333" t="s">
        <v>62</v>
      </c>
      <c r="M333">
        <v>42</v>
      </c>
      <c r="N333">
        <v>40</v>
      </c>
      <c r="O333" s="1">
        <v>0.95240000000000002</v>
      </c>
      <c r="P333">
        <v>0</v>
      </c>
      <c r="Q333">
        <v>0</v>
      </c>
      <c r="R333">
        <v>0</v>
      </c>
      <c r="S333">
        <v>40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 t="s">
        <v>63</v>
      </c>
    </row>
    <row r="334" spans="1:33" x14ac:dyDescent="0.3">
      <c r="A334">
        <v>154705</v>
      </c>
      <c r="B334" t="s">
        <v>1101</v>
      </c>
      <c r="C334" t="s">
        <v>1102</v>
      </c>
      <c r="D334">
        <v>295538.109</v>
      </c>
      <c r="E334">
        <v>2599448.0499999998</v>
      </c>
      <c r="F334" t="s">
        <v>1103</v>
      </c>
      <c r="G334" t="s">
        <v>810</v>
      </c>
      <c r="H334" t="s">
        <v>1156</v>
      </c>
      <c r="I334" t="str">
        <f>MID(G334,5,3)</f>
        <v>花蓮縣</v>
      </c>
      <c r="J334" t="str">
        <f>VLOOKUP(H334,AR$3:AS$22,2,FALSE)</f>
        <v>東部</v>
      </c>
      <c r="K334" t="s">
        <v>939</v>
      </c>
      <c r="L334" t="s">
        <v>223</v>
      </c>
      <c r="M334">
        <v>12</v>
      </c>
      <c r="N334">
        <v>10</v>
      </c>
      <c r="O334" s="1">
        <v>0.83330000000000004</v>
      </c>
      <c r="P334">
        <v>8</v>
      </c>
      <c r="Q334">
        <v>0</v>
      </c>
      <c r="R334">
        <v>0</v>
      </c>
      <c r="S334">
        <v>2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 t="s">
        <v>63</v>
      </c>
    </row>
    <row r="335" spans="1:33" x14ac:dyDescent="0.3">
      <c r="A335">
        <v>154706</v>
      </c>
      <c r="B335" t="s">
        <v>1104</v>
      </c>
      <c r="C335" t="s">
        <v>1105</v>
      </c>
      <c r="D335">
        <v>277832.58500000002</v>
      </c>
      <c r="E335">
        <v>2571303.13</v>
      </c>
      <c r="F335" t="s">
        <v>1106</v>
      </c>
      <c r="G335" t="s">
        <v>810</v>
      </c>
      <c r="H335" t="s">
        <v>1156</v>
      </c>
      <c r="I335" t="str">
        <f>MID(G335,5,3)</f>
        <v>花蓮縣</v>
      </c>
      <c r="J335" t="str">
        <f>VLOOKUP(H335,AR$3:AS$22,2,FALSE)</f>
        <v>東部</v>
      </c>
      <c r="K335" t="s">
        <v>1083</v>
      </c>
      <c r="L335" t="s">
        <v>62</v>
      </c>
      <c r="M335">
        <v>20</v>
      </c>
      <c r="N335">
        <v>20</v>
      </c>
      <c r="O335" s="1">
        <v>1</v>
      </c>
      <c r="P335">
        <v>1</v>
      </c>
      <c r="Q335">
        <v>0</v>
      </c>
      <c r="R335">
        <v>0</v>
      </c>
      <c r="S335">
        <v>19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 t="s">
        <v>63</v>
      </c>
    </row>
    <row r="336" spans="1:33" x14ac:dyDescent="0.3">
      <c r="A336">
        <v>154707</v>
      </c>
      <c r="B336" t="s">
        <v>1107</v>
      </c>
      <c r="C336" t="s">
        <v>1108</v>
      </c>
      <c r="D336">
        <v>293871</v>
      </c>
      <c r="E336">
        <v>2614860.0090000001</v>
      </c>
      <c r="F336" t="s">
        <v>1109</v>
      </c>
      <c r="G336" t="s">
        <v>810</v>
      </c>
      <c r="H336" t="s">
        <v>1156</v>
      </c>
      <c r="I336" t="str">
        <f>MID(G336,5,3)</f>
        <v>花蓮縣</v>
      </c>
      <c r="J336" t="str">
        <f>VLOOKUP(H336,AR$3:AS$22,2,FALSE)</f>
        <v>東部</v>
      </c>
      <c r="K336" t="s">
        <v>929</v>
      </c>
      <c r="L336" t="s">
        <v>223</v>
      </c>
      <c r="M336">
        <v>30</v>
      </c>
      <c r="N336">
        <v>13</v>
      </c>
      <c r="O336" s="1">
        <v>0.43330000000000002</v>
      </c>
      <c r="P336">
        <v>13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 t="s">
        <v>63</v>
      </c>
    </row>
    <row r="337" spans="1:33" x14ac:dyDescent="0.3">
      <c r="A337">
        <v>154708</v>
      </c>
      <c r="B337" t="s">
        <v>1110</v>
      </c>
      <c r="C337" t="s">
        <v>1111</v>
      </c>
      <c r="D337">
        <v>290623.603</v>
      </c>
      <c r="E337">
        <v>2614362.307</v>
      </c>
      <c r="F337" t="s">
        <v>1112</v>
      </c>
      <c r="G337" t="s">
        <v>810</v>
      </c>
      <c r="H337" t="s">
        <v>1156</v>
      </c>
      <c r="I337" t="str">
        <f>MID(G337,5,3)</f>
        <v>花蓮縣</v>
      </c>
      <c r="J337" t="str">
        <f>VLOOKUP(H337,AR$3:AS$22,2,FALSE)</f>
        <v>東部</v>
      </c>
      <c r="K337" t="s">
        <v>929</v>
      </c>
      <c r="L337" t="s">
        <v>223</v>
      </c>
      <c r="M337">
        <v>30</v>
      </c>
      <c r="N337">
        <v>20</v>
      </c>
      <c r="O337" s="1">
        <v>0.66669999999999996</v>
      </c>
      <c r="P337">
        <v>16</v>
      </c>
      <c r="Q337">
        <v>3</v>
      </c>
      <c r="R337">
        <v>0</v>
      </c>
      <c r="S337">
        <v>1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 t="s">
        <v>63</v>
      </c>
    </row>
    <row r="338" spans="1:33" x14ac:dyDescent="0.3">
      <c r="A338">
        <v>154710</v>
      </c>
      <c r="B338" t="s">
        <v>1113</v>
      </c>
      <c r="C338" t="s">
        <v>1114</v>
      </c>
      <c r="D338">
        <v>299021.10200000001</v>
      </c>
      <c r="E338">
        <v>2678006.0929999999</v>
      </c>
      <c r="F338" t="s">
        <v>1115</v>
      </c>
      <c r="G338" t="s">
        <v>810</v>
      </c>
      <c r="H338" t="s">
        <v>1156</v>
      </c>
      <c r="I338" t="str">
        <f>MID(G338,5,3)</f>
        <v>花蓮縣</v>
      </c>
      <c r="J338" t="str">
        <f>VLOOKUP(H338,AR$3:AS$22,2,FALSE)</f>
        <v>東部</v>
      </c>
      <c r="K338" t="s">
        <v>1031</v>
      </c>
      <c r="L338" t="s">
        <v>62</v>
      </c>
      <c r="M338">
        <v>42</v>
      </c>
      <c r="N338">
        <v>21</v>
      </c>
      <c r="O338" s="1">
        <v>0.5</v>
      </c>
      <c r="P338">
        <v>6</v>
      </c>
      <c r="Q338">
        <v>3</v>
      </c>
      <c r="R338">
        <v>0</v>
      </c>
      <c r="S338">
        <v>2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10</v>
      </c>
      <c r="AB338">
        <v>0</v>
      </c>
      <c r="AC338">
        <v>0</v>
      </c>
      <c r="AD338">
        <v>0</v>
      </c>
      <c r="AE338">
        <v>0</v>
      </c>
      <c r="AF338">
        <v>0</v>
      </c>
      <c r="AG338" t="s">
        <v>63</v>
      </c>
    </row>
    <row r="339" spans="1:33" x14ac:dyDescent="0.3">
      <c r="A339">
        <v>154711</v>
      </c>
      <c r="B339" t="s">
        <v>1116</v>
      </c>
      <c r="C339" t="s">
        <v>1117</v>
      </c>
      <c r="D339">
        <v>310697.57900000003</v>
      </c>
      <c r="E339">
        <v>2652024.3629999999</v>
      </c>
      <c r="F339" t="s">
        <v>1118</v>
      </c>
      <c r="G339" t="s">
        <v>810</v>
      </c>
      <c r="H339" t="s">
        <v>1156</v>
      </c>
      <c r="I339" t="str">
        <f>MID(G339,5,3)</f>
        <v>花蓮縣</v>
      </c>
      <c r="J339" t="str">
        <f>VLOOKUP(H339,AR$3:AS$22,2,FALSE)</f>
        <v>東部</v>
      </c>
      <c r="K339" t="s">
        <v>811</v>
      </c>
      <c r="L339" t="s">
        <v>223</v>
      </c>
      <c r="M339">
        <v>495</v>
      </c>
      <c r="N339">
        <v>105</v>
      </c>
      <c r="O339" s="1">
        <v>0.21210000000000001</v>
      </c>
      <c r="P339">
        <v>90</v>
      </c>
      <c r="Q339">
        <v>0</v>
      </c>
      <c r="R339">
        <v>3</v>
      </c>
      <c r="S339">
        <v>0</v>
      </c>
      <c r="T339">
        <v>2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10</v>
      </c>
      <c r="AB339">
        <v>0</v>
      </c>
      <c r="AC339">
        <v>0</v>
      </c>
      <c r="AD339">
        <v>0</v>
      </c>
      <c r="AE339">
        <v>0</v>
      </c>
      <c r="AF339">
        <v>0</v>
      </c>
      <c r="AG339" t="s">
        <v>63</v>
      </c>
    </row>
  </sheetData>
  <sortState ref="A3:AH339">
    <sortCondition ref="A2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21"/>
  <sheetViews>
    <sheetView topLeftCell="A16" workbookViewId="0">
      <selection activeCell="C16" sqref="C16"/>
    </sheetView>
  </sheetViews>
  <sheetFormatPr defaultRowHeight="16.2" x14ac:dyDescent="0.3"/>
  <cols>
    <col min="1" max="1" width="21" customWidth="1"/>
  </cols>
  <sheetData>
    <row r="9" spans="1:4" ht="16.8" thickBot="1" x14ac:dyDescent="0.35"/>
    <row r="10" spans="1:4" ht="60.6" thickBot="1" x14ac:dyDescent="0.35">
      <c r="A10" s="5" t="s">
        <v>1171</v>
      </c>
      <c r="B10" s="5" t="s">
        <v>1172</v>
      </c>
      <c r="C10" s="5" t="s">
        <v>1173</v>
      </c>
      <c r="D10" s="5" t="s">
        <v>1174</v>
      </c>
    </row>
    <row r="11" spans="1:4" ht="30.6" thickBot="1" x14ac:dyDescent="0.35">
      <c r="A11" s="6" t="s">
        <v>1154</v>
      </c>
      <c r="B11" s="6" t="s">
        <v>1175</v>
      </c>
      <c r="C11" s="6" t="s">
        <v>1176</v>
      </c>
      <c r="D11" s="6">
        <v>3571</v>
      </c>
    </row>
    <row r="12" spans="1:4" ht="30.6" thickBot="1" x14ac:dyDescent="0.35">
      <c r="A12" s="6" t="s">
        <v>1177</v>
      </c>
      <c r="B12" s="6" t="s">
        <v>1178</v>
      </c>
      <c r="C12" s="6" t="s">
        <v>1179</v>
      </c>
      <c r="D12" s="6">
        <v>3338</v>
      </c>
    </row>
    <row r="13" spans="1:4" ht="30.6" thickBot="1" x14ac:dyDescent="0.35">
      <c r="A13" s="6" t="s">
        <v>1160</v>
      </c>
      <c r="B13" s="6" t="s">
        <v>1180</v>
      </c>
      <c r="C13" s="6" t="s">
        <v>1176</v>
      </c>
      <c r="D13" s="6">
        <v>5122</v>
      </c>
    </row>
    <row r="14" spans="1:4" ht="30.6" thickBot="1" x14ac:dyDescent="0.35">
      <c r="A14" s="6" t="s">
        <v>1135</v>
      </c>
      <c r="B14" s="6" t="s">
        <v>1180</v>
      </c>
      <c r="C14" s="6" t="s">
        <v>1179</v>
      </c>
      <c r="D14" s="6">
        <v>6239</v>
      </c>
    </row>
    <row r="15" spans="1:4" ht="60.6" thickBot="1" x14ac:dyDescent="0.35">
      <c r="A15" s="6" t="s">
        <v>1154</v>
      </c>
      <c r="B15" s="6" t="s">
        <v>1181</v>
      </c>
      <c r="C15" s="6" t="s">
        <v>1182</v>
      </c>
      <c r="D15" s="6">
        <v>8677</v>
      </c>
    </row>
    <row r="16" spans="1:4" ht="30.6" thickBot="1" x14ac:dyDescent="0.35">
      <c r="A16" s="6" t="s">
        <v>1154</v>
      </c>
      <c r="B16" s="6" t="s">
        <v>1178</v>
      </c>
      <c r="C16" s="6"/>
      <c r="D16" s="6">
        <v>450</v>
      </c>
    </row>
    <row r="17" spans="1:4" ht="60.6" thickBot="1" x14ac:dyDescent="0.35">
      <c r="A17" s="6" t="s">
        <v>1154</v>
      </c>
      <c r="B17" s="6" t="s">
        <v>1178</v>
      </c>
      <c r="C17" s="6" t="s">
        <v>1183</v>
      </c>
      <c r="D17" s="6">
        <v>7673</v>
      </c>
    </row>
    <row r="18" spans="1:4" ht="60.6" thickBot="1" x14ac:dyDescent="0.35">
      <c r="A18" s="6" t="s">
        <v>1160</v>
      </c>
      <c r="B18" s="6" t="s">
        <v>1180</v>
      </c>
      <c r="C18" s="6" t="s">
        <v>1182</v>
      </c>
      <c r="D18" s="6">
        <v>664</v>
      </c>
    </row>
    <row r="19" spans="1:4" ht="60.6" thickBot="1" x14ac:dyDescent="0.35">
      <c r="A19" s="6" t="s">
        <v>1135</v>
      </c>
      <c r="B19" s="6" t="s">
        <v>1178</v>
      </c>
      <c r="C19" s="6" t="s">
        <v>1182</v>
      </c>
      <c r="D19" s="6">
        <v>1500</v>
      </c>
    </row>
    <row r="20" spans="1:4" ht="30.6" thickBot="1" x14ac:dyDescent="0.35">
      <c r="A20" s="6" t="s">
        <v>1154</v>
      </c>
      <c r="B20" s="6" t="s">
        <v>1181</v>
      </c>
      <c r="C20" s="6" t="s">
        <v>1184</v>
      </c>
      <c r="D20" s="6">
        <f ca="1">A10:D206596</f>
        <v>0</v>
      </c>
    </row>
    <row r="21" spans="1:4" x14ac:dyDescent="0.3">
      <c r="A21" s="7">
        <f>SUMIFS(D2:D11, A2:A11,"南部", C2:C11, "肉類")</f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原住民族部落國小學校校</vt:lpstr>
      <vt:lpstr>工作表1</vt:lpstr>
      <vt:lpstr>原住民族部落國小學校校!Extract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2022-09-20T02:33:41Z</dcterms:created>
  <dcterms:modified xsi:type="dcterms:W3CDTF">2022-09-20T10:20:08Z</dcterms:modified>
</cp:coreProperties>
</file>