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sklancer\Desktop\Rajat Kansal\Oct 18\"/>
    </mc:Choice>
  </mc:AlternateContent>
  <bookViews>
    <workbookView xWindow="0" yWindow="0" windowWidth="20490" windowHeight="8910" firstSheet="1" activeTab="4"/>
  </bookViews>
  <sheets>
    <sheet name="Results of operations" sheetId="1" r:id="rId1"/>
    <sheet name="Financial Condition" sheetId="2" r:id="rId2"/>
    <sheet name="Comprehensive Income" sheetId="3" r:id="rId3"/>
    <sheet name="Consolidated Balance Sheets" sheetId="4" r:id="rId4"/>
    <sheet name="Intangible assets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C4" i="4"/>
  <c r="C6" i="2" l="1"/>
  <c r="B6" i="2"/>
  <c r="D6" i="2"/>
  <c r="C4" i="1"/>
  <c r="C6" i="1" s="1"/>
  <c r="C9" i="1" s="1"/>
  <c r="B4" i="1"/>
  <c r="B6" i="1" s="1"/>
  <c r="D4" i="1"/>
  <c r="C6" i="5"/>
  <c r="C8" i="5" s="1"/>
  <c r="B6" i="5"/>
  <c r="B8" i="5" s="1"/>
  <c r="C11" i="1" l="1"/>
  <c r="B9" i="1"/>
  <c r="B11" i="1" s="1"/>
  <c r="D6" i="1"/>
  <c r="D9" i="1" s="1"/>
  <c r="D11" i="1" s="1"/>
  <c r="B17" i="4"/>
  <c r="C17" i="4"/>
</calcChain>
</file>

<file path=xl/sharedStrings.xml><?xml version="1.0" encoding="utf-8"?>
<sst xmlns="http://schemas.openxmlformats.org/spreadsheetml/2006/main" count="76" uniqueCount="66">
  <si>
    <t>Net income</t>
  </si>
  <si>
    <t>Other assets</t>
  </si>
  <si>
    <t>Total assets</t>
  </si>
  <si>
    <t>Total liabilities</t>
  </si>
  <si>
    <t>Total stockholders’ equity</t>
  </si>
  <si>
    <t>Cash and due from banks</t>
  </si>
  <si>
    <t>Interest-bearing deposits and federal funds sold</t>
  </si>
  <si>
    <t>Total cash and cash equivalents</t>
  </si>
  <si>
    <t>Investment securities available for sale (cost of $164,012 and $130,308, respectively)</t>
  </si>
  <si>
    <t>Investment securities held to maturity (fair value of $360,071 and $363,178, respectively)</t>
  </si>
  <si>
    <t>Other investments</t>
  </si>
  <si>
    <t>Total investments</t>
  </si>
  <si>
    <t>Loans - net of allowance for loan losses of $37,941 and $33,293, respectively</t>
  </si>
  <si>
    <t>Intangible assets - net of amortization of $7,704 and $7,104, respectively</t>
  </si>
  <si>
    <t>Premises and equipment - net of depreciation of $37,459 and $38,269, respectively</t>
  </si>
  <si>
    <t>Accrued interest receivable</t>
  </si>
  <si>
    <t>Deferred income taxes, net</t>
  </si>
  <si>
    <t>Other real estate owned - net of valuation allowance of $8,666 and $8,666, respectively</t>
  </si>
  <si>
    <t>Total deposits</t>
  </si>
  <si>
    <t>Bank-owned life insurance</t>
  </si>
  <si>
    <t>Net unrealized gain (loss)</t>
  </si>
  <si>
    <t>Reclassification to operations</t>
  </si>
  <si>
    <t>Net unrealized holding gains transferred to held to maturity</t>
  </si>
  <si>
    <t>Net unrealized loss</t>
  </si>
  <si>
    <t>Total other comprehensive income (loss) items</t>
  </si>
  <si>
    <t>Total income tax provision</t>
  </si>
  <si>
    <t>Other comprehensive loss, net of tax</t>
  </si>
  <si>
    <t>Comprehensive income</t>
  </si>
  <si>
    <t>Land</t>
  </si>
  <si>
    <t>Buildings</t>
  </si>
  <si>
    <t>Leasehold improvements</t>
  </si>
  <si>
    <t>Furniture, fixtures, and equipment</t>
  </si>
  <si>
    <t>Premises and equipment, gross</t>
  </si>
  <si>
    <t>Accumulated depreciation</t>
  </si>
  <si>
    <t>Premises and equipment, net</t>
  </si>
  <si>
    <t>INCOME STATEMENT DATA</t>
  </si>
  <si>
    <t>Interest income</t>
  </si>
  <si>
    <t>Interest expense</t>
  </si>
  <si>
    <t>Provision for loan losses</t>
  </si>
  <si>
    <t>Noninterest income</t>
  </si>
  <si>
    <t>Noninterest expense</t>
  </si>
  <si>
    <t>Income before taxes</t>
  </si>
  <si>
    <t>Provision for income taxes</t>
  </si>
  <si>
    <t>Net interest income before provision for  loan losses</t>
  </si>
  <si>
    <t>Net interest income after provision for loan losses</t>
  </si>
  <si>
    <t xml:space="preserve">Noninterest expense - GAAP Adjusted for: </t>
  </si>
  <si>
    <t>Adjusted noninterest expense - non-GAAP</t>
  </si>
  <si>
    <t>Noninterest income - GAAP</t>
  </si>
  <si>
    <t>Operating revenue</t>
  </si>
  <si>
    <t>Taxable-equivalent adjustment</t>
  </si>
  <si>
    <t>Operating revenue - taxable-equivalent - non-GAAP</t>
  </si>
  <si>
    <t>-1140</t>
  </si>
  <si>
    <t>-4382</t>
  </si>
  <si>
    <t>-1687</t>
  </si>
  <si>
    <t>539416</t>
  </si>
  <si>
    <t>510387</t>
  </si>
  <si>
    <t>329284</t>
  </si>
  <si>
    <t>302310</t>
  </si>
  <si>
    <t>3225220</t>
  </si>
  <si>
    <t>3029783</t>
  </si>
  <si>
    <t>-433</t>
  </si>
  <si>
    <t>-1665</t>
  </si>
  <si>
    <t>-642</t>
  </si>
  <si>
    <t>0</t>
  </si>
  <si>
    <t>In Thousands</t>
  </si>
  <si>
    <t>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</si>
</sst>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indent="1"/>
    </xf>
    <xf numFmtId="9" fontId="0" fillId="0" borderId="0" xfId="2" applyFont="1"/>
    <xf numFmtId="0" fontId="2" fillId="0" borderId="0" xfId="0" applyFont="1"/>
    <xf numFmtId="10" fontId="0" fillId="0" borderId="0" xfId="2" applyNumberFormat="1" applyFont="1"/>
    <xf numFmtId="9" fontId="0" fillId="0" borderId="0" xfId="2" applyNumberFormat="1" applyFont="1"/>
    <xf numFmtId="0" fontId="2" fillId="0" borderId="1" xfId="0" applyFont="1" applyBorder="1"/>
    <xf numFmtId="0" fontId="2" fillId="0" borderId="0" xfId="0" applyFont="1" applyAlignment="1">
      <alignment vertical="center"/>
    </xf>
    <xf numFmtId="164" fontId="0" fillId="0" borderId="0" xfId="1" applyNumberFormat="1" applyFont="1"/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indent="3"/>
    </xf>
    <xf numFmtId="0" fontId="0" fillId="0" borderId="1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49" fontId="2" fillId="0" borderId="0" xfId="1" applyNumberFormat="1" applyFont="1"/>
    <xf numFmtId="49" fontId="0" fillId="0" borderId="0" xfId="1" applyNumberFormat="1" applyFont="1"/>
    <xf numFmtId="49" fontId="2" fillId="0" borderId="0" xfId="2" applyNumberFormat="1" applyFont="1"/>
    <xf numFmtId="49" fontId="0" fillId="0" borderId="0" xfId="2" applyNumberFormat="1" applyFont="1"/>
    <xf numFmtId="49" fontId="2" fillId="0" borderId="1" xfId="2" applyNumberFormat="1" applyFont="1" applyBorder="1"/>
    <xf numFmtId="49" fontId="2" fillId="0" borderId="0" xfId="2" applyNumberFormat="1" applyFont="1" applyBorder="1"/>
    <xf numFmtId="49" fontId="0" fillId="0" borderId="0" xfId="2" applyNumberFormat="1" applyFont="1" applyBorder="1"/>
    <xf numFmtId="49" fontId="2" fillId="0" borderId="0" xfId="2" applyNumberFormat="1" applyFont="1" applyFill="1" applyBorder="1"/>
    <xf numFmtId="49" fontId="0" fillId="0" borderId="0" xfId="2" applyNumberFormat="1" applyFont="1" applyFill="1" applyBorder="1"/>
    <xf numFmtId="49" fontId="2" fillId="0" borderId="4" xfId="2" applyNumberFormat="1" applyFont="1" applyBorder="1"/>
    <xf numFmtId="49" fontId="2" fillId="0" borderId="2" xfId="2" applyNumberFormat="1" applyFont="1" applyBorder="1"/>
    <xf numFmtId="49" fontId="0" fillId="0" borderId="1" xfId="1" applyNumberFormat="1" applyFont="1" applyBorder="1"/>
    <xf numFmtId="49" fontId="0" fillId="0" borderId="2" xfId="1" applyNumberFormat="1" applyFont="1" applyBorder="1"/>
    <xf numFmtId="0" fontId="0" fillId="0" borderId="0" xfId="0" applyFont="1"/>
    <xf numFmtId="49" fontId="0" fillId="0" borderId="3" xfId="1" applyNumberFormat="1" applyFont="1" applyBorder="1"/>
    <xf numFmtId="49" fontId="0" fillId="0" borderId="0" xfId="1" applyNumberFormat="1" applyFont="1" applyBorder="1"/>
    <xf numFmtId="49" fontId="0" fillId="0" borderId="4" xfId="1" applyNumberFormat="1" applyFont="1" applyFill="1" applyBorder="1"/>
    <xf numFmtId="49" fontId="0" fillId="0" borderId="4" xfId="1" applyNumberFormat="1" applyFont="1" applyBorder="1"/>
    <xf numFmtId="49" fontId="2" fillId="0" borderId="5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46.7109375" customWidth="1"/>
    <col min="2" max="2" width="9.7109375" customWidth="1"/>
    <col min="3" max="3" width="10.7109375" customWidth="1"/>
    <col min="4" max="4" width="11.28515625" customWidth="1"/>
  </cols>
  <sheetData>
    <row r="1" spans="1:4" x14ac:dyDescent="0.25">
      <c r="A1" s="3" t="s">
        <v>64</v>
      </c>
      <c r="B1" s="6">
        <v>2015</v>
      </c>
      <c r="C1" s="6">
        <v>2016</v>
      </c>
      <c r="D1" s="6">
        <v>2017</v>
      </c>
    </row>
    <row r="2" spans="1:4" x14ac:dyDescent="0.25">
      <c r="A2" s="30" t="s">
        <v>35</v>
      </c>
      <c r="B2">
        <v>121266</v>
      </c>
      <c r="C2">
        <v>127782</v>
      </c>
      <c r="D2">
        <v>143187</v>
      </c>
    </row>
    <row r="3" spans="1:4" x14ac:dyDescent="0.25">
      <c r="A3" t="s">
        <v>36</v>
      </c>
      <c r="B3" s="10">
        <v>9590</v>
      </c>
      <c r="C3" s="10">
        <v>11731</v>
      </c>
      <c r="D3" s="10">
        <v>12613</v>
      </c>
    </row>
    <row r="4" spans="1:4" x14ac:dyDescent="0.25">
      <c r="A4" t="s">
        <v>37</v>
      </c>
      <c r="B4">
        <f>B2-B3</f>
        <v>111676</v>
      </c>
      <c r="C4">
        <f>C2-C3</f>
        <v>116051</v>
      </c>
      <c r="D4">
        <f>D2-D3</f>
        <v>130574</v>
      </c>
    </row>
    <row r="5" spans="1:4" x14ac:dyDescent="0.25">
      <c r="A5" t="s">
        <v>43</v>
      </c>
      <c r="B5" s="10">
        <v>6420</v>
      </c>
      <c r="C5" s="10">
        <v>-2101</v>
      </c>
      <c r="D5" s="10">
        <v>3285</v>
      </c>
    </row>
    <row r="6" spans="1:4" x14ac:dyDescent="0.25">
      <c r="A6" t="s">
        <v>38</v>
      </c>
      <c r="B6" s="1">
        <f>B4-B5</f>
        <v>105256</v>
      </c>
      <c r="C6" s="1">
        <f>C4-C5</f>
        <v>118152</v>
      </c>
      <c r="D6" s="1">
        <f>D4-D5</f>
        <v>127289</v>
      </c>
    </row>
    <row r="7" spans="1:4" x14ac:dyDescent="0.25">
      <c r="A7" t="s">
        <v>44</v>
      </c>
      <c r="B7" s="1">
        <v>30667</v>
      </c>
      <c r="C7" s="1">
        <v>34160</v>
      </c>
      <c r="D7" s="1">
        <v>34001</v>
      </c>
    </row>
    <row r="8" spans="1:4" x14ac:dyDescent="0.25">
      <c r="A8" t="s">
        <v>39</v>
      </c>
      <c r="B8" s="13">
        <v>100177</v>
      </c>
      <c r="C8" s="13">
        <v>105231</v>
      </c>
      <c r="D8" s="13">
        <v>107894</v>
      </c>
    </row>
    <row r="9" spans="1:4" x14ac:dyDescent="0.25">
      <c r="A9" t="s">
        <v>40</v>
      </c>
      <c r="B9">
        <f>(B7-B8)+B6</f>
        <v>35746</v>
      </c>
      <c r="C9">
        <f>(C7-C8)+C6</f>
        <v>47081</v>
      </c>
      <c r="D9">
        <f>(D7-D8)+D6</f>
        <v>53396</v>
      </c>
    </row>
    <row r="10" spans="1:4" x14ac:dyDescent="0.25">
      <c r="A10" t="s">
        <v>41</v>
      </c>
      <c r="B10">
        <v>9606</v>
      </c>
      <c r="C10">
        <v>12182</v>
      </c>
      <c r="D10">
        <v>20478</v>
      </c>
    </row>
    <row r="11" spans="1:4" x14ac:dyDescent="0.25">
      <c r="A11" t="s">
        <v>42</v>
      </c>
      <c r="B11" s="11">
        <f>B9-B10</f>
        <v>26140</v>
      </c>
      <c r="C11" s="11">
        <f>C9-C10</f>
        <v>34899</v>
      </c>
      <c r="D11" s="11">
        <f>D9-D10</f>
        <v>32918</v>
      </c>
    </row>
    <row r="12" spans="1:4" x14ac:dyDescent="0.25">
      <c r="A12" s="3"/>
      <c r="B12" s="7"/>
      <c r="C12" s="7"/>
      <c r="D12" s="7"/>
    </row>
    <row r="13" spans="1:4" x14ac:dyDescent="0.25">
      <c r="B13" s="8"/>
      <c r="C13" s="5"/>
      <c r="D13" s="8"/>
    </row>
    <row r="14" spans="1:4" x14ac:dyDescent="0.25">
      <c r="B14" s="8"/>
      <c r="C14" s="2"/>
      <c r="D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57.5703125" customWidth="1"/>
    <col min="2" max="2" width="21.28515625" customWidth="1"/>
    <col min="3" max="3" width="15.5703125" customWidth="1"/>
    <col min="4" max="4" width="13.5703125" customWidth="1"/>
  </cols>
  <sheetData>
    <row r="1" spans="1:4" x14ac:dyDescent="0.25">
      <c r="A1" s="3" t="s">
        <v>64</v>
      </c>
      <c r="B1" s="6">
        <v>2015</v>
      </c>
      <c r="C1" s="6">
        <v>2016</v>
      </c>
      <c r="D1" s="6">
        <v>2017</v>
      </c>
    </row>
    <row r="2" spans="1:4" ht="12.6" customHeight="1" x14ac:dyDescent="0.25">
      <c r="A2" t="s">
        <v>45</v>
      </c>
      <c r="B2" s="18">
        <v>100177</v>
      </c>
      <c r="C2" s="18">
        <v>105231</v>
      </c>
      <c r="D2" s="17">
        <v>107894</v>
      </c>
    </row>
    <row r="3" spans="1:4" x14ac:dyDescent="0.25">
      <c r="A3" t="s">
        <v>46</v>
      </c>
      <c r="B3" s="18">
        <v>-369</v>
      </c>
      <c r="C3" s="18">
        <v>-121</v>
      </c>
      <c r="D3" s="17">
        <v>-507</v>
      </c>
    </row>
    <row r="4" spans="1:4" x14ac:dyDescent="0.25">
      <c r="A4" t="s">
        <v>47</v>
      </c>
      <c r="B4" s="18">
        <v>111676</v>
      </c>
      <c r="C4" s="18">
        <v>116051</v>
      </c>
      <c r="D4" s="18">
        <v>130574</v>
      </c>
    </row>
    <row r="5" spans="1:4" x14ac:dyDescent="0.25">
      <c r="A5" t="s">
        <v>48</v>
      </c>
      <c r="B5" s="18">
        <v>30667</v>
      </c>
      <c r="C5" s="18">
        <v>34160</v>
      </c>
      <c r="D5" s="18">
        <v>34001</v>
      </c>
    </row>
    <row r="6" spans="1:4" x14ac:dyDescent="0.25">
      <c r="A6" t="s">
        <v>49</v>
      </c>
      <c r="B6" s="31">
        <f>B4+B5</f>
        <v>142343</v>
      </c>
      <c r="C6" s="31">
        <f>C4+C5</f>
        <v>150211</v>
      </c>
      <c r="D6" s="31">
        <f>D4+D5</f>
        <v>164575</v>
      </c>
    </row>
    <row r="7" spans="1:4" x14ac:dyDescent="0.25">
      <c r="A7" t="s">
        <v>50</v>
      </c>
      <c r="B7" s="18">
        <v>5720</v>
      </c>
      <c r="C7" s="18">
        <v>7531</v>
      </c>
      <c r="D7" s="18">
        <v>8979</v>
      </c>
    </row>
    <row r="8" spans="1:4" x14ac:dyDescent="0.25">
      <c r="B8" s="4"/>
      <c r="C8" s="4"/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8" sqref="A18"/>
    </sheetView>
  </sheetViews>
  <sheetFormatPr defaultRowHeight="15" x14ac:dyDescent="0.25"/>
  <cols>
    <col min="1" max="1" width="61.7109375" customWidth="1"/>
    <col min="2" max="2" width="11.140625" bestFit="1" customWidth="1"/>
    <col min="3" max="3" width="8.85546875" customWidth="1"/>
    <col min="4" max="4" width="12.7109375" customWidth="1"/>
  </cols>
  <sheetData>
    <row r="1" spans="1:4" x14ac:dyDescent="0.25">
      <c r="A1" s="3" t="s">
        <v>64</v>
      </c>
      <c r="B1" s="6">
        <v>2017</v>
      </c>
      <c r="C1" s="6">
        <v>2016</v>
      </c>
      <c r="D1" s="6">
        <v>2015</v>
      </c>
    </row>
    <row r="2" spans="1:4" x14ac:dyDescent="0.25">
      <c r="A2" t="s">
        <v>0</v>
      </c>
      <c r="B2" s="18">
        <v>32918</v>
      </c>
      <c r="C2" s="18">
        <v>34899</v>
      </c>
      <c r="D2" s="18">
        <v>26069</v>
      </c>
    </row>
    <row r="3" spans="1:4" x14ac:dyDescent="0.25">
      <c r="A3" s="9" t="s">
        <v>20</v>
      </c>
      <c r="B3" s="18">
        <v>317</v>
      </c>
      <c r="C3" s="18">
        <v>-13</v>
      </c>
      <c r="D3" s="18">
        <v>358</v>
      </c>
    </row>
    <row r="4" spans="1:4" x14ac:dyDescent="0.25">
      <c r="A4" s="9" t="s">
        <v>21</v>
      </c>
      <c r="B4" s="18">
        <v>-249</v>
      </c>
      <c r="C4" s="18">
        <v>-94</v>
      </c>
      <c r="D4" s="18">
        <v>-318</v>
      </c>
    </row>
    <row r="5" spans="1:4" x14ac:dyDescent="0.25">
      <c r="A5" s="9" t="s">
        <v>22</v>
      </c>
      <c r="B5" s="28" t="s">
        <v>63</v>
      </c>
      <c r="C5" s="28">
        <v>0</v>
      </c>
      <c r="D5" s="28">
        <v>-8821</v>
      </c>
    </row>
    <row r="6" spans="1:4" x14ac:dyDescent="0.25">
      <c r="A6" s="9" t="s">
        <v>21</v>
      </c>
      <c r="B6" s="28">
        <v>-1658</v>
      </c>
      <c r="C6" s="28">
        <v>-1831</v>
      </c>
      <c r="D6" s="28">
        <v>-1904</v>
      </c>
    </row>
    <row r="7" spans="1:4" x14ac:dyDescent="0.25">
      <c r="A7" s="9" t="s">
        <v>23</v>
      </c>
      <c r="B7" s="18">
        <v>-201</v>
      </c>
      <c r="C7" s="18">
        <v>-3504</v>
      </c>
      <c r="D7" s="18">
        <v>-905</v>
      </c>
    </row>
    <row r="8" spans="1:4" x14ac:dyDescent="0.25">
      <c r="A8" s="9" t="s">
        <v>21</v>
      </c>
      <c r="B8" s="28">
        <v>651</v>
      </c>
      <c r="C8" s="28">
        <v>1060</v>
      </c>
      <c r="D8" s="28">
        <v>1082</v>
      </c>
    </row>
    <row r="9" spans="1:4" x14ac:dyDescent="0.25">
      <c r="A9" s="3" t="s">
        <v>24</v>
      </c>
      <c r="B9" s="18" t="s">
        <v>51</v>
      </c>
      <c r="C9" s="18" t="s">
        <v>52</v>
      </c>
      <c r="D9" s="18" t="s">
        <v>53</v>
      </c>
    </row>
    <row r="10" spans="1:4" x14ac:dyDescent="0.25">
      <c r="A10" s="9" t="s">
        <v>20</v>
      </c>
      <c r="B10" s="32">
        <v>120</v>
      </c>
      <c r="C10" s="32">
        <v>-5</v>
      </c>
      <c r="D10" s="32">
        <v>136</v>
      </c>
    </row>
    <row r="11" spans="1:4" x14ac:dyDescent="0.25">
      <c r="A11" s="9" t="s">
        <v>21</v>
      </c>
      <c r="B11" s="32">
        <v>-94</v>
      </c>
      <c r="C11" s="32">
        <v>-36</v>
      </c>
      <c r="D11" s="32">
        <v>-121</v>
      </c>
    </row>
    <row r="12" spans="1:4" x14ac:dyDescent="0.25">
      <c r="A12" s="9" t="s">
        <v>21</v>
      </c>
      <c r="B12" s="28">
        <v>-629</v>
      </c>
      <c r="C12" s="28">
        <v>-696</v>
      </c>
      <c r="D12" s="28">
        <v>-724</v>
      </c>
    </row>
    <row r="13" spans="1:4" x14ac:dyDescent="0.25">
      <c r="A13" s="9" t="s">
        <v>23</v>
      </c>
      <c r="B13" s="18">
        <v>-76</v>
      </c>
      <c r="C13" s="18">
        <v>-1332</v>
      </c>
      <c r="D13" s="18">
        <v>-344</v>
      </c>
    </row>
    <row r="14" spans="1:4" x14ac:dyDescent="0.25">
      <c r="A14" s="9" t="s">
        <v>21</v>
      </c>
      <c r="B14" s="28">
        <v>246</v>
      </c>
      <c r="C14" s="28">
        <v>404</v>
      </c>
      <c r="D14" s="28">
        <v>411</v>
      </c>
    </row>
    <row r="15" spans="1:4" x14ac:dyDescent="0.25">
      <c r="A15" s="12" t="s">
        <v>25</v>
      </c>
      <c r="B15" s="18" t="s">
        <v>60</v>
      </c>
      <c r="C15" s="18" t="s">
        <v>61</v>
      </c>
      <c r="D15" s="18" t="s">
        <v>62</v>
      </c>
    </row>
    <row r="16" spans="1:4" x14ac:dyDescent="0.25">
      <c r="A16" s="16" t="s">
        <v>26</v>
      </c>
      <c r="B16" s="29">
        <v>-707</v>
      </c>
      <c r="C16" s="29">
        <v>-2717</v>
      </c>
      <c r="D16" s="29">
        <v>-1045</v>
      </c>
    </row>
    <row r="17" spans="1:4" ht="15.75" thickBot="1" x14ac:dyDescent="0.3">
      <c r="A17" t="s">
        <v>27</v>
      </c>
      <c r="B17" s="33">
        <v>32211</v>
      </c>
      <c r="C17" s="34">
        <v>32182</v>
      </c>
      <c r="D17" s="34">
        <v>25024</v>
      </c>
    </row>
    <row r="18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9" sqref="A19"/>
    </sheetView>
  </sheetViews>
  <sheetFormatPr defaultRowHeight="15" x14ac:dyDescent="0.25"/>
  <cols>
    <col min="1" max="1" width="88.85546875" customWidth="1"/>
    <col min="2" max="2" width="11.42578125" bestFit="1" customWidth="1"/>
    <col min="3" max="3" width="13.5703125" customWidth="1"/>
  </cols>
  <sheetData>
    <row r="1" spans="1:3" x14ac:dyDescent="0.25">
      <c r="A1" s="3" t="s">
        <v>65</v>
      </c>
      <c r="B1" s="6">
        <v>2017</v>
      </c>
      <c r="C1" s="6">
        <v>2016</v>
      </c>
    </row>
    <row r="2" spans="1:3" x14ac:dyDescent="0.25">
      <c r="A2" t="s">
        <v>5</v>
      </c>
      <c r="B2" s="19">
        <v>78735</v>
      </c>
      <c r="C2" s="20">
        <v>69333</v>
      </c>
    </row>
    <row r="3" spans="1:3" x14ac:dyDescent="0.25">
      <c r="A3" s="14" t="s">
        <v>6</v>
      </c>
      <c r="B3" s="21">
        <v>1445</v>
      </c>
      <c r="C3" s="21">
        <v>26717</v>
      </c>
    </row>
    <row r="4" spans="1:3" x14ac:dyDescent="0.25">
      <c r="A4" s="9" t="s">
        <v>7</v>
      </c>
      <c r="B4" s="19">
        <f>SUM(B2:B3)</f>
        <v>80180</v>
      </c>
      <c r="C4" s="19">
        <f>SUM(C2:C3)</f>
        <v>96050</v>
      </c>
    </row>
    <row r="5" spans="1:3" x14ac:dyDescent="0.25">
      <c r="A5" s="14" t="s">
        <v>8</v>
      </c>
      <c r="B5" s="19">
        <v>166753</v>
      </c>
      <c r="C5" s="20">
        <v>132981</v>
      </c>
    </row>
    <row r="6" spans="1:3" x14ac:dyDescent="0.25">
      <c r="A6" s="14" t="s">
        <v>9</v>
      </c>
      <c r="B6" s="22">
        <v>362544</v>
      </c>
      <c r="C6" s="23">
        <v>366041</v>
      </c>
    </row>
    <row r="7" spans="1:3" x14ac:dyDescent="0.25">
      <c r="A7" t="s">
        <v>10</v>
      </c>
      <c r="B7" s="21">
        <v>10119</v>
      </c>
      <c r="C7" s="21">
        <v>11365</v>
      </c>
    </row>
    <row r="8" spans="1:3" x14ac:dyDescent="0.25">
      <c r="A8" s="1" t="s">
        <v>11</v>
      </c>
      <c r="B8" s="24" t="s">
        <v>54</v>
      </c>
      <c r="C8" s="24" t="s">
        <v>55</v>
      </c>
    </row>
    <row r="9" spans="1:3" x14ac:dyDescent="0.25">
      <c r="A9" t="s">
        <v>12</v>
      </c>
      <c r="B9" s="24">
        <v>3107622</v>
      </c>
      <c r="C9" s="25">
        <v>2900812</v>
      </c>
    </row>
    <row r="10" spans="1:3" x14ac:dyDescent="0.25">
      <c r="A10" t="s">
        <v>13</v>
      </c>
      <c r="B10" s="24">
        <v>726</v>
      </c>
      <c r="C10" s="25">
        <v>1326</v>
      </c>
    </row>
    <row r="11" spans="1:3" x14ac:dyDescent="0.25">
      <c r="A11" t="s">
        <v>19</v>
      </c>
      <c r="B11" s="24">
        <v>55040</v>
      </c>
      <c r="C11" s="25">
        <v>53674</v>
      </c>
    </row>
    <row r="12" spans="1:3" x14ac:dyDescent="0.25">
      <c r="A12" t="s">
        <v>14</v>
      </c>
      <c r="B12" s="24">
        <v>10827</v>
      </c>
      <c r="C12" s="25">
        <v>11019</v>
      </c>
    </row>
    <row r="13" spans="1:3" x14ac:dyDescent="0.25">
      <c r="A13" t="s">
        <v>15</v>
      </c>
      <c r="B13" s="24">
        <v>14150</v>
      </c>
      <c r="C13" s="25">
        <v>12223</v>
      </c>
    </row>
    <row r="14" spans="1:3" x14ac:dyDescent="0.25">
      <c r="A14" t="s">
        <v>16</v>
      </c>
      <c r="B14" s="24">
        <v>13114</v>
      </c>
      <c r="C14" s="25">
        <v>19901</v>
      </c>
    </row>
    <row r="15" spans="1:3" x14ac:dyDescent="0.25">
      <c r="A15" t="s">
        <v>17</v>
      </c>
      <c r="B15" s="24">
        <v>5079</v>
      </c>
      <c r="C15" s="25">
        <v>5079</v>
      </c>
    </row>
    <row r="16" spans="1:3" x14ac:dyDescent="0.25">
      <c r="A16" t="s">
        <v>1</v>
      </c>
      <c r="B16" s="21">
        <v>20118</v>
      </c>
      <c r="C16" s="21">
        <v>19842</v>
      </c>
    </row>
    <row r="17" spans="1:3" ht="15.75" thickBot="1" x14ac:dyDescent="0.3">
      <c r="A17" s="15" t="s">
        <v>2</v>
      </c>
      <c r="B17" s="26">
        <f>SUM(B8:B16)+B4</f>
        <v>3306856</v>
      </c>
      <c r="C17" s="26">
        <f>SUM(C8:C16)+C4</f>
        <v>3119926</v>
      </c>
    </row>
    <row r="18" spans="1:3" ht="15.75" thickTop="1" x14ac:dyDescent="0.25">
      <c r="A18" s="15" t="s">
        <v>18</v>
      </c>
      <c r="B18" s="22" t="s">
        <v>58</v>
      </c>
      <c r="C18" s="22" t="s">
        <v>59</v>
      </c>
    </row>
    <row r="19" spans="1:3" x14ac:dyDescent="0.25">
      <c r="A19" s="15" t="s">
        <v>3</v>
      </c>
      <c r="B19">
        <v>3516988</v>
      </c>
      <c r="C19">
        <v>3328003</v>
      </c>
    </row>
    <row r="20" spans="1:3" x14ac:dyDescent="0.25">
      <c r="A20" s="3" t="s">
        <v>4</v>
      </c>
      <c r="B20" s="27" t="s">
        <v>56</v>
      </c>
      <c r="C20" s="2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22" sqref="E22"/>
    </sheetView>
  </sheetViews>
  <sheetFormatPr defaultRowHeight="15" x14ac:dyDescent="0.25"/>
  <cols>
    <col min="1" max="1" width="29.28515625" customWidth="1"/>
    <col min="2" max="2" width="12.140625" bestFit="1" customWidth="1"/>
    <col min="3" max="3" width="18" customWidth="1"/>
    <col min="4" max="4" width="12.140625" bestFit="1" customWidth="1"/>
    <col min="6" max="6" width="13.28515625" customWidth="1"/>
    <col min="8" max="8" width="11.140625" bestFit="1" customWidth="1"/>
    <col min="9" max="9" width="18.28515625" customWidth="1"/>
    <col min="10" max="10" width="10.140625" bestFit="1" customWidth="1"/>
  </cols>
  <sheetData>
    <row r="1" spans="1:3" x14ac:dyDescent="0.25">
      <c r="A1" s="3" t="s">
        <v>64</v>
      </c>
      <c r="B1" s="3">
        <v>2017</v>
      </c>
      <c r="C1" s="3">
        <v>2016</v>
      </c>
    </row>
    <row r="2" spans="1:3" x14ac:dyDescent="0.25">
      <c r="A2" t="s">
        <v>28</v>
      </c>
      <c r="B2" s="18">
        <v>0</v>
      </c>
      <c r="C2" s="18">
        <v>230</v>
      </c>
    </row>
    <row r="3" spans="1:3" x14ac:dyDescent="0.25">
      <c r="A3" t="s">
        <v>29</v>
      </c>
      <c r="B3" s="18">
        <v>0</v>
      </c>
      <c r="C3" s="18">
        <v>230</v>
      </c>
    </row>
    <row r="4" spans="1:3" x14ac:dyDescent="0.25">
      <c r="A4" t="s">
        <v>30</v>
      </c>
      <c r="B4" s="18">
        <v>11104</v>
      </c>
      <c r="C4" s="18">
        <v>10425</v>
      </c>
    </row>
    <row r="5" spans="1:3" x14ac:dyDescent="0.25">
      <c r="A5" t="s">
        <v>31</v>
      </c>
      <c r="B5" s="28">
        <v>37182</v>
      </c>
      <c r="C5" s="28">
        <v>38403</v>
      </c>
    </row>
    <row r="6" spans="1:3" x14ac:dyDescent="0.25">
      <c r="A6" s="1" t="s">
        <v>32</v>
      </c>
      <c r="B6" s="18">
        <f>SUM(B2:B5)</f>
        <v>48286</v>
      </c>
      <c r="C6" s="18">
        <f>SUM(C2:C5)</f>
        <v>49288</v>
      </c>
    </row>
    <row r="7" spans="1:3" x14ac:dyDescent="0.25">
      <c r="A7" t="s">
        <v>33</v>
      </c>
      <c r="B7" s="28">
        <v>-37459</v>
      </c>
      <c r="C7" s="28">
        <v>-38269</v>
      </c>
    </row>
    <row r="8" spans="1:3" ht="15.75" thickBot="1" x14ac:dyDescent="0.3">
      <c r="A8" s="1" t="s">
        <v>34</v>
      </c>
      <c r="B8" s="35">
        <f>B6+B7</f>
        <v>10827</v>
      </c>
      <c r="C8" s="35">
        <f>C6+C7</f>
        <v>11019</v>
      </c>
    </row>
    <row r="9" spans="1:3" ht="15.75" thickTop="1" x14ac:dyDescent="0.25"/>
    <row r="10" spans="1:3" x14ac:dyDescent="0.25">
      <c r="A10" s="3"/>
    </row>
    <row r="14" spans="1:3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 of operations</vt:lpstr>
      <vt:lpstr>Financial Condition</vt:lpstr>
      <vt:lpstr>Comprehensive Income</vt:lpstr>
      <vt:lpstr>Consolidated Balance Sheets</vt:lpstr>
      <vt:lpstr>Intangible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Lata</dc:creator>
  <cp:lastModifiedBy>Frisklancer</cp:lastModifiedBy>
  <dcterms:created xsi:type="dcterms:W3CDTF">2018-10-22T07:15:52Z</dcterms:created>
  <dcterms:modified xsi:type="dcterms:W3CDTF">2018-10-25T08:07:04Z</dcterms:modified>
</cp:coreProperties>
</file>