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amuels/Desktop/"/>
    </mc:Choice>
  </mc:AlternateContent>
  <xr:revisionPtr revIDLastSave="0" documentId="13_ncr:1_{8A418B5A-ABFF-3241-9F37-028AE5D527D1}" xr6:coauthVersionLast="47" xr6:coauthVersionMax="47" xr10:uidLastSave="{00000000-0000-0000-0000-000000000000}"/>
  <bookViews>
    <workbookView xWindow="0" yWindow="740" windowWidth="30240" windowHeight="18900" activeTab="1" xr2:uid="{A03ACA10-44E2-9F49-83DC-141B993942F4}"/>
  </bookViews>
  <sheets>
    <sheet name="Ejercicio 1" sheetId="1" r:id="rId1"/>
    <sheet name="Ejercicio 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1" i="2" l="1"/>
  <c r="E18" i="2"/>
  <c r="L9" i="2"/>
  <c r="K9" i="2"/>
  <c r="E17" i="2" s="1"/>
  <c r="E15" i="2"/>
  <c r="J9" i="2"/>
  <c r="D25" i="1"/>
  <c r="I25" i="1" s="1"/>
  <c r="D26" i="1"/>
  <c r="D24" i="1"/>
  <c r="D13" i="1"/>
  <c r="D12" i="1"/>
  <c r="D23" i="1"/>
  <c r="I19" i="1"/>
  <c r="D14" i="1"/>
  <c r="I9" i="1"/>
  <c r="I8" i="1"/>
  <c r="E16" i="2" l="1"/>
  <c r="E19" i="2" s="1"/>
  <c r="E21" i="2" s="1"/>
</calcChain>
</file>

<file path=xl/sharedStrings.xml><?xml version="1.0" encoding="utf-8"?>
<sst xmlns="http://schemas.openxmlformats.org/spreadsheetml/2006/main" count="32" uniqueCount="29">
  <si>
    <t>Primer metodo pago</t>
  </si>
  <si>
    <t>Interes</t>
  </si>
  <si>
    <t>Interes efectivo mensual</t>
  </si>
  <si>
    <t>P6</t>
  </si>
  <si>
    <t>P12</t>
  </si>
  <si>
    <t xml:space="preserve">Suma total </t>
  </si>
  <si>
    <t>Segundo metodo pago</t>
  </si>
  <si>
    <t>interes efectivo mensual</t>
  </si>
  <si>
    <t>P3</t>
  </si>
  <si>
    <t>P15</t>
  </si>
  <si>
    <t>P18</t>
  </si>
  <si>
    <t>Suma parcial</t>
  </si>
  <si>
    <t>este interes se usa despues de 6 meses</t>
  </si>
  <si>
    <t>Resolvemos P18 igualando las sumas totales y encontrando el x para el P18</t>
  </si>
  <si>
    <t>El resultado es:</t>
  </si>
  <si>
    <t>Pagos</t>
  </si>
  <si>
    <t>Periodo (años)</t>
  </si>
  <si>
    <t>periodo(meses)</t>
  </si>
  <si>
    <t>Periodo(meses)</t>
  </si>
  <si>
    <t>x</t>
  </si>
  <si>
    <t>Interes efectivo trimestral</t>
  </si>
  <si>
    <t>Interes nominal trimestral</t>
  </si>
  <si>
    <t>Ahorrado en mes 6</t>
  </si>
  <si>
    <t>Mitad de lo ahorrado en mes 6</t>
  </si>
  <si>
    <t>Interes efectivo anual</t>
  </si>
  <si>
    <t>PF de periodo 0</t>
  </si>
  <si>
    <t>PF de periodo 3</t>
  </si>
  <si>
    <t>PF de periodo 4</t>
  </si>
  <si>
    <t>Ahorrado 6 meses despues del retiro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</si>
</sst>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;[Red]\-&quot;$&quot;#,##0.00"/>
    <numFmt numFmtId="164" formatCode="&quot;$&quot;#,##0"/>
    <numFmt numFmtId="165" formatCode="&quot;$&quot;#,##0.00"/>
  </numFmts>
  <fonts count="2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165" fontId="0" fillId="0" borderId="0" xfId="0" applyNumberFormat="1"/>
    <xf numFmtId="4" fontId="0" fillId="0" borderId="0" xfId="0" applyNumberFormat="1"/>
    <xf numFmtId="0" fontId="0" fillId="0" borderId="1" xfId="0" applyBorder="1"/>
    <xf numFmtId="8" fontId="0" fillId="0" borderId="1" xfId="0" applyNumberFormat="1" applyBorder="1"/>
    <xf numFmtId="165" fontId="0" fillId="0" borderId="1" xfId="0" applyNumberFormat="1" applyBorder="1"/>
    <xf numFmtId="4" fontId="0" fillId="0" borderId="1" xfId="0" applyNumberFormat="1" applyBorder="1"/>
    <xf numFmtId="1" fontId="0" fillId="0" borderId="1" xfId="0" applyNumberFormat="1" applyBorder="1"/>
    <xf numFmtId="164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165" fontId="0" fillId="0" borderId="5" xfId="0" applyNumberFormat="1" applyBorder="1"/>
    <xf numFmtId="165" fontId="0" fillId="0" borderId="6" xfId="0" applyNumberFormat="1" applyBorder="1"/>
    <xf numFmtId="165" fontId="0" fillId="0" borderId="2" xfId="0" applyNumberFormat="1" applyBorder="1"/>
    <xf numFmtId="0" fontId="0" fillId="0" borderId="7" xfId="0" applyBorder="1"/>
    <xf numFmtId="165" fontId="0" fillId="0" borderId="8" xfId="0" applyNumberFormat="1" applyBorder="1"/>
    <xf numFmtId="0" fontId="0" fillId="0" borderId="5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3B2EC-DC7C-7E44-9A1A-346753991B04}">
  <dimension ref="C7:J31"/>
  <sheetViews>
    <sheetView topLeftCell="A4" workbookViewId="0">
      <selection activeCell="E19" sqref="E19"/>
    </sheetView>
  </sheetViews>
  <sheetFormatPr baseColWidth="10" defaultRowHeight="16" x14ac:dyDescent="0.2"/>
  <cols>
    <col min="3" max="3" width="11.6640625" bestFit="1" customWidth="1"/>
    <col min="4" max="4" width="18.83203125" bestFit="1" customWidth="1"/>
    <col min="5" max="5" width="13.83203125" bestFit="1" customWidth="1"/>
    <col min="8" max="8" width="13.5" customWidth="1"/>
    <col min="9" max="9" width="20.5" customWidth="1"/>
    <col min="10" max="10" width="32.83203125" bestFit="1" customWidth="1"/>
  </cols>
  <sheetData>
    <row r="7" spans="3:10" x14ac:dyDescent="0.2">
      <c r="C7" s="3"/>
      <c r="D7" s="3" t="s">
        <v>0</v>
      </c>
      <c r="E7" s="3" t="s">
        <v>17</v>
      </c>
      <c r="H7" s="3" t="s">
        <v>1</v>
      </c>
      <c r="I7" s="3" t="s">
        <v>2</v>
      </c>
    </row>
    <row r="8" spans="3:10" x14ac:dyDescent="0.2">
      <c r="C8" s="3"/>
      <c r="D8" s="8">
        <v>50000000</v>
      </c>
      <c r="E8" s="3">
        <v>0</v>
      </c>
      <c r="H8" s="7">
        <v>0.24</v>
      </c>
      <c r="I8" s="3">
        <f>H8/12</f>
        <v>0.02</v>
      </c>
    </row>
    <row r="9" spans="3:10" x14ac:dyDescent="0.2">
      <c r="C9" s="3"/>
      <c r="D9" s="8">
        <v>70000000</v>
      </c>
      <c r="E9" s="3">
        <v>6</v>
      </c>
      <c r="H9" s="3">
        <v>2.1999999999999999E-2</v>
      </c>
      <c r="I9" s="3">
        <f>H9</f>
        <v>2.1999999999999999E-2</v>
      </c>
      <c r="J9" s="3" t="s">
        <v>12</v>
      </c>
    </row>
    <row r="10" spans="3:10" x14ac:dyDescent="0.2">
      <c r="C10" s="3"/>
      <c r="D10" s="8">
        <v>80000000</v>
      </c>
      <c r="E10" s="3">
        <v>12</v>
      </c>
    </row>
    <row r="11" spans="3:10" x14ac:dyDescent="0.2">
      <c r="C11" s="3"/>
      <c r="D11" s="3"/>
      <c r="E11" s="3"/>
    </row>
    <row r="12" spans="3:10" x14ac:dyDescent="0.2">
      <c r="C12" s="3" t="s">
        <v>3</v>
      </c>
      <c r="D12" s="4">
        <f>D9/(1+I8)^E9</f>
        <v>62157996.753033437</v>
      </c>
      <c r="E12" s="3"/>
    </row>
    <row r="13" spans="3:10" x14ac:dyDescent="0.2">
      <c r="C13" s="3" t="s">
        <v>4</v>
      </c>
      <c r="D13" s="5">
        <f>D10/(1+I9)^E10</f>
        <v>61613976.331079863</v>
      </c>
      <c r="E13" s="3"/>
    </row>
    <row r="14" spans="3:10" x14ac:dyDescent="0.2">
      <c r="C14" s="3" t="s">
        <v>5</v>
      </c>
      <c r="D14" s="5">
        <f>SUM(D8, D12, D13)</f>
        <v>173771973.0841133</v>
      </c>
      <c r="E14" s="3"/>
    </row>
    <row r="18" spans="3:9" x14ac:dyDescent="0.2">
      <c r="C18" s="3"/>
      <c r="D18" s="3" t="s">
        <v>6</v>
      </c>
      <c r="E18" s="3" t="s">
        <v>18</v>
      </c>
      <c r="H18" s="3" t="s">
        <v>1</v>
      </c>
      <c r="I18" s="3" t="s">
        <v>7</v>
      </c>
    </row>
    <row r="19" spans="3:9" x14ac:dyDescent="0.2">
      <c r="C19" s="3"/>
      <c r="D19" s="5">
        <v>80000000</v>
      </c>
      <c r="E19" s="3">
        <v>3</v>
      </c>
      <c r="H19" s="3">
        <v>2.5000000000000001E-2</v>
      </c>
      <c r="I19" s="3">
        <f>H19</f>
        <v>2.5000000000000001E-2</v>
      </c>
    </row>
    <row r="20" spans="3:9" x14ac:dyDescent="0.2">
      <c r="C20" s="3"/>
      <c r="D20" s="5">
        <v>50000000</v>
      </c>
      <c r="E20" s="3">
        <v>15</v>
      </c>
    </row>
    <row r="21" spans="3:9" x14ac:dyDescent="0.2">
      <c r="C21" s="3"/>
      <c r="D21" s="3"/>
      <c r="E21" s="3">
        <v>18</v>
      </c>
    </row>
    <row r="22" spans="3:9" x14ac:dyDescent="0.2">
      <c r="C22" s="3"/>
      <c r="D22" s="3"/>
      <c r="E22" s="3"/>
    </row>
    <row r="23" spans="3:9" x14ac:dyDescent="0.2">
      <c r="C23" s="3" t="s">
        <v>8</v>
      </c>
      <c r="D23" s="5">
        <f>D19/(1+I19)^E19</f>
        <v>74287952.873579904</v>
      </c>
      <c r="E23" s="3"/>
    </row>
    <row r="24" spans="3:9" ht="17" thickBot="1" x14ac:dyDescent="0.25">
      <c r="C24" s="3" t="s">
        <v>9</v>
      </c>
      <c r="D24" s="12">
        <f>D20/(1+I19)^E20</f>
        <v>34523277.841949292</v>
      </c>
      <c r="E24" s="3"/>
    </row>
    <row r="25" spans="3:9" ht="17" thickBot="1" x14ac:dyDescent="0.25">
      <c r="C25" s="10" t="s">
        <v>10</v>
      </c>
      <c r="D25" s="14">
        <f>(D14-D26)*((1+I19)^E21)</f>
        <v>101316588.14384843</v>
      </c>
      <c r="E25" s="11"/>
      <c r="H25" s="15" t="s">
        <v>14</v>
      </c>
      <c r="I25" s="16">
        <f>D25</f>
        <v>101316588.14384843</v>
      </c>
    </row>
    <row r="26" spans="3:9" x14ac:dyDescent="0.2">
      <c r="C26" s="3" t="s">
        <v>11</v>
      </c>
      <c r="D26" s="13">
        <f>SUM(D23, D24)</f>
        <v>108811230.7155292</v>
      </c>
      <c r="E26" s="3"/>
    </row>
    <row r="31" spans="3:9" x14ac:dyDescent="0.2">
      <c r="C31" s="9" t="s">
        <v>13</v>
      </c>
      <c r="D31" s="9"/>
      <c r="E31" s="9"/>
      <c r="F31" s="9"/>
      <c r="G31" s="9"/>
    </row>
  </sheetData>
  <mergeCells count="1">
    <mergeCell ref="C31:G3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C19C8-7C6F-3240-AFE7-98748CCB39A9}">
  <dimension ref="D8:L21"/>
  <sheetViews>
    <sheetView tabSelected="1" workbookViewId="0">
      <selection activeCell="H22" sqref="H22"/>
    </sheetView>
  </sheetViews>
  <sheetFormatPr baseColWidth="10" defaultRowHeight="16" x14ac:dyDescent="0.2"/>
  <cols>
    <col min="4" max="4" width="30.5" bestFit="1" customWidth="1"/>
    <col min="5" max="5" width="13.6640625" bestFit="1" customWidth="1"/>
    <col min="6" max="6" width="12.83203125" bestFit="1" customWidth="1"/>
    <col min="8" max="8" width="13.33203125" bestFit="1" customWidth="1"/>
    <col min="9" max="10" width="22.33203125" bestFit="1" customWidth="1"/>
    <col min="11" max="11" width="19.6640625" bestFit="1" customWidth="1"/>
    <col min="12" max="12" width="21" bestFit="1" customWidth="1"/>
  </cols>
  <sheetData>
    <row r="8" spans="4:12" x14ac:dyDescent="0.2">
      <c r="E8" s="3" t="s">
        <v>15</v>
      </c>
      <c r="F8" s="3" t="s">
        <v>16</v>
      </c>
      <c r="I8" s="3" t="s">
        <v>21</v>
      </c>
      <c r="J8" s="3" t="s">
        <v>20</v>
      </c>
      <c r="K8" s="3" t="s">
        <v>24</v>
      </c>
      <c r="L8" s="3" t="s">
        <v>2</v>
      </c>
    </row>
    <row r="9" spans="4:12" x14ac:dyDescent="0.2">
      <c r="E9" s="6">
        <v>3500000</v>
      </c>
      <c r="F9" s="3">
        <v>0</v>
      </c>
      <c r="I9" s="3">
        <v>0.3</v>
      </c>
      <c r="J9" s="3">
        <f>I9/4</f>
        <v>7.4999999999999997E-2</v>
      </c>
      <c r="K9" s="3">
        <f>((1+J9)^4)-1</f>
        <v>0.33546914062499988</v>
      </c>
      <c r="L9" s="3">
        <f>((1+K9)^(1/2))-1</f>
        <v>0.1556249999999999</v>
      </c>
    </row>
    <row r="10" spans="4:12" x14ac:dyDescent="0.2">
      <c r="E10" s="6">
        <v>2500000</v>
      </c>
      <c r="F10" s="3">
        <v>3</v>
      </c>
    </row>
    <row r="11" spans="4:12" x14ac:dyDescent="0.2">
      <c r="E11" s="6">
        <v>1500000</v>
      </c>
      <c r="F11" s="3">
        <v>4</v>
      </c>
    </row>
    <row r="12" spans="4:12" x14ac:dyDescent="0.2">
      <c r="E12" s="6" t="s">
        <v>19</v>
      </c>
      <c r="F12" s="3">
        <v>6</v>
      </c>
    </row>
    <row r="13" spans="4:12" x14ac:dyDescent="0.2">
      <c r="E13" s="2"/>
    </row>
    <row r="14" spans="4:12" x14ac:dyDescent="0.2">
      <c r="E14" s="1"/>
    </row>
    <row r="15" spans="4:12" x14ac:dyDescent="0.2">
      <c r="D15" s="3" t="s">
        <v>25</v>
      </c>
      <c r="E15" s="5">
        <f>E9*(1+K9)^F12</f>
        <v>19855059.204187497</v>
      </c>
    </row>
    <row r="16" spans="4:12" x14ac:dyDescent="0.2">
      <c r="D16" s="3" t="s">
        <v>26</v>
      </c>
      <c r="E16" s="5">
        <f>E10*(1+K9)^3</f>
        <v>5954448.9975664858</v>
      </c>
    </row>
    <row r="17" spans="4:9" x14ac:dyDescent="0.2">
      <c r="D17" s="3" t="s">
        <v>27</v>
      </c>
      <c r="E17" s="5">
        <f>E11*(1+K9)^2</f>
        <v>2675216.7383425133</v>
      </c>
    </row>
    <row r="18" spans="4:9" x14ac:dyDescent="0.2">
      <c r="D18" s="3" t="s">
        <v>22</v>
      </c>
      <c r="E18" s="5">
        <f>SUM(E15,E16,E17)</f>
        <v>28484724.940096494</v>
      </c>
    </row>
    <row r="19" spans="4:9" x14ac:dyDescent="0.2">
      <c r="D19" s="3" t="s">
        <v>23</v>
      </c>
      <c r="E19" s="5">
        <f>E18/2</f>
        <v>14242362.470048247</v>
      </c>
    </row>
    <row r="20" spans="4:9" ht="17" thickBot="1" x14ac:dyDescent="0.25">
      <c r="D20" s="3"/>
      <c r="E20" s="17"/>
    </row>
    <row r="21" spans="4:9" ht="17" thickBot="1" x14ac:dyDescent="0.25">
      <c r="D21" s="10" t="s">
        <v>28</v>
      </c>
      <c r="E21" s="14">
        <f>E19*(1+L9)^6</f>
        <v>33922168.373102933</v>
      </c>
      <c r="H21" s="15" t="s">
        <v>14</v>
      </c>
      <c r="I21" s="16">
        <f>E21</f>
        <v>33922168.373102933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Ejercicio 1</vt:lpstr>
      <vt:lpstr>Ejercicio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Salazar</dc:creator>
  <cp:lastModifiedBy>Samuel Salazar</cp:lastModifiedBy>
  <dcterms:created xsi:type="dcterms:W3CDTF">2024-08-14T17:49:57Z</dcterms:created>
  <dcterms:modified xsi:type="dcterms:W3CDTF">2024-08-14T18:34:44Z</dcterms:modified>
</cp:coreProperties>
</file>