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환포-Anan" sheetId="5" r:id="rId1"/>
  </sheets>
  <externalReferences>
    <externalReference r:id="rId2"/>
  </externalReferences>
  <definedNames>
    <definedName name="페트이름">[1]페트!$B:$B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1" i="5" l="1"/>
  <c r="K21" i="5"/>
  <c r="I21" i="5"/>
  <c r="G21" i="5"/>
  <c r="E21" i="5"/>
  <c r="E19" i="5"/>
  <c r="G19" i="5" s="1"/>
  <c r="I19" i="5" s="1"/>
  <c r="K19" i="5" s="1"/>
  <c r="N19" i="5" s="1"/>
  <c r="N20" i="5" s="1"/>
  <c r="C19" i="5"/>
  <c r="R18" i="5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R84" i="5" s="1"/>
  <c r="R85" i="5" s="1"/>
  <c r="R86" i="5" s="1"/>
  <c r="R87" i="5" s="1"/>
  <c r="R88" i="5" s="1"/>
  <c r="R89" i="5" s="1"/>
  <c r="R90" i="5" s="1"/>
  <c r="R91" i="5" s="1"/>
  <c r="R92" i="5" s="1"/>
  <c r="R93" i="5" s="1"/>
  <c r="R94" i="5" s="1"/>
  <c r="R95" i="5" s="1"/>
  <c r="R96" i="5" s="1"/>
  <c r="R97" i="5" s="1"/>
  <c r="R98" i="5" s="1"/>
  <c r="R99" i="5" s="1"/>
  <c r="R100" i="5" s="1"/>
  <c r="R101" i="5" s="1"/>
  <c r="R102" i="5" s="1"/>
  <c r="R103" i="5" s="1"/>
  <c r="R104" i="5" s="1"/>
  <c r="R105" i="5" s="1"/>
  <c r="R106" i="5" s="1"/>
  <c r="R107" i="5" s="1"/>
  <c r="R108" i="5" s="1"/>
  <c r="R109" i="5" s="1"/>
  <c r="R110" i="5" s="1"/>
  <c r="R111" i="5" s="1"/>
  <c r="R112" i="5" s="1"/>
  <c r="R113" i="5" s="1"/>
  <c r="R114" i="5" s="1"/>
  <c r="R115" i="5" s="1"/>
  <c r="R116" i="5" s="1"/>
  <c r="R117" i="5" s="1"/>
  <c r="R118" i="5" s="1"/>
  <c r="R119" i="5" s="1"/>
  <c r="R120" i="5" s="1"/>
  <c r="R121" i="5" s="1"/>
  <c r="R122" i="5" s="1"/>
  <c r="R123" i="5" s="1"/>
  <c r="R124" i="5" s="1"/>
  <c r="R125" i="5" s="1"/>
  <c r="R126" i="5" s="1"/>
  <c r="R127" i="5" s="1"/>
  <c r="R128" i="5" s="1"/>
  <c r="R129" i="5" s="1"/>
  <c r="R130" i="5" s="1"/>
  <c r="R131" i="5" s="1"/>
  <c r="R132" i="5" s="1"/>
  <c r="R133" i="5" s="1"/>
  <c r="R134" i="5" s="1"/>
  <c r="R135" i="5" s="1"/>
  <c r="R136" i="5" s="1"/>
  <c r="R137" i="5" s="1"/>
  <c r="R138" i="5" s="1"/>
  <c r="R139" i="5" s="1"/>
  <c r="R140" i="5" s="1"/>
  <c r="R141" i="5" s="1"/>
  <c r="N18" i="5"/>
  <c r="K18" i="5"/>
  <c r="I18" i="5"/>
  <c r="G18" i="5"/>
  <c r="E18" i="5"/>
  <c r="C18" i="5"/>
  <c r="R17" i="5"/>
  <c r="N13" i="5"/>
  <c r="C12" i="5"/>
  <c r="D12" i="5" s="1"/>
  <c r="D11" i="5"/>
  <c r="D10" i="5"/>
  <c r="D9" i="5"/>
  <c r="R3" i="5"/>
  <c r="R4" i="5" s="1"/>
  <c r="R5" i="5" s="1"/>
  <c r="R6" i="5" s="1"/>
  <c r="R7" i="5" s="1"/>
  <c r="R8" i="5" s="1"/>
  <c r="R9" i="5" s="1"/>
  <c r="R10" i="5" s="1"/>
  <c r="R11" i="5" s="1"/>
  <c r="R12" i="5" s="1"/>
  <c r="R13" i="5" s="1"/>
  <c r="R14" i="5" s="1"/>
  <c r="R15" i="5" s="1"/>
  <c r="D13" i="5" l="1"/>
  <c r="C13" i="5"/>
  <c r="C14" i="5" l="1"/>
  <c r="C20" i="5"/>
  <c r="C22" i="5"/>
  <c r="D22" i="5"/>
  <c r="D23" i="5"/>
  <c r="F9" i="5" l="1"/>
  <c r="D24" i="5"/>
  <c r="C24" i="5"/>
  <c r="D25" i="5"/>
  <c r="D27" i="5" s="1"/>
  <c r="C25" i="5"/>
  <c r="C23" i="5"/>
  <c r="F10" i="5" s="1"/>
  <c r="F11" i="5" l="1"/>
  <c r="C27" i="5"/>
  <c r="E32" i="5" l="1"/>
  <c r="E12" i="5" s="1"/>
  <c r="F12" i="5" l="1"/>
  <c r="E13" i="5"/>
  <c r="F25" i="5" l="1"/>
  <c r="F13" i="5"/>
  <c r="E20" i="5"/>
  <c r="E14" i="5"/>
  <c r="E23" i="5" l="1"/>
  <c r="F22" i="5"/>
  <c r="E22" i="5"/>
  <c r="F23" i="5"/>
  <c r="H10" i="5" s="1"/>
  <c r="F24" i="5"/>
  <c r="E24" i="5"/>
  <c r="E25" i="5"/>
  <c r="H11" i="5" l="1"/>
  <c r="E27" i="5"/>
  <c r="H9" i="5"/>
  <c r="F27" i="5"/>
  <c r="G32" i="5" l="1"/>
  <c r="G12" i="5" s="1"/>
  <c r="H12" i="5" l="1"/>
  <c r="G13" i="5"/>
  <c r="G20" i="5" l="1"/>
  <c r="G14" i="5"/>
  <c r="H13" i="5"/>
  <c r="G25" i="5" s="1"/>
  <c r="G23" i="5" l="1"/>
  <c r="H23" i="5"/>
  <c r="J10" i="5" s="1"/>
  <c r="H22" i="5"/>
  <c r="G22" i="5"/>
  <c r="G24" i="5"/>
  <c r="H24" i="5"/>
  <c r="J11" i="5" s="1"/>
  <c r="H25" i="5"/>
  <c r="J9" i="5" l="1"/>
  <c r="H27" i="5"/>
  <c r="G27" i="5"/>
  <c r="I32" i="5" l="1"/>
  <c r="I12" i="5" s="1"/>
  <c r="I13" i="5" l="1"/>
  <c r="J12" i="5"/>
  <c r="J13" i="5" l="1"/>
  <c r="I20" i="5"/>
  <c r="I14" i="5"/>
  <c r="J24" i="5" l="1"/>
  <c r="I24" i="5"/>
  <c r="J23" i="5"/>
  <c r="I23" i="5"/>
  <c r="I22" i="5"/>
  <c r="I27" i="5" s="1"/>
  <c r="J22" i="5"/>
  <c r="I25" i="5"/>
  <c r="J25" i="5"/>
  <c r="K32" i="5" l="1"/>
  <c r="K12" i="5" s="1"/>
  <c r="J27" i="5"/>
  <c r="L9" i="5"/>
  <c r="L10" i="5"/>
  <c r="L11" i="5"/>
  <c r="L12" i="5" l="1"/>
  <c r="K13" i="5"/>
  <c r="L13" i="5" l="1"/>
  <c r="K20" i="5"/>
  <c r="K14" i="5"/>
  <c r="L24" i="5" l="1"/>
  <c r="K24" i="5"/>
  <c r="L23" i="5"/>
  <c r="K23" i="5"/>
  <c r="L22" i="5"/>
  <c r="K22" i="5"/>
  <c r="K27" i="5" s="1"/>
  <c r="K25" i="5"/>
  <c r="L25" i="5"/>
  <c r="O12" i="5" s="1"/>
  <c r="N14" i="5" l="1"/>
  <c r="L32" i="5"/>
  <c r="B37" i="5"/>
  <c r="L27" i="5"/>
  <c r="O9" i="5"/>
  <c r="O10" i="5"/>
  <c r="O11" i="5"/>
  <c r="O13" i="5" l="1"/>
  <c r="K38" i="5"/>
  <c r="I38" i="5"/>
  <c r="G38" i="5"/>
  <c r="E38" i="5"/>
  <c r="C38" i="5"/>
  <c r="O25" i="5" l="1"/>
  <c r="N25" i="5"/>
  <c r="N24" i="5"/>
  <c r="N22" i="5"/>
  <c r="O24" i="5"/>
  <c r="O22" i="5"/>
  <c r="N23" i="5"/>
  <c r="O23" i="5"/>
  <c r="O27" i="5" l="1"/>
  <c r="N27" i="5"/>
</calcChain>
</file>

<file path=xl/sharedStrings.xml><?xml version="1.0" encoding="utf-8"?>
<sst xmlns="http://schemas.openxmlformats.org/spreadsheetml/2006/main" count="95" uniqueCount="58">
  <si>
    <t>1환</t>
  </si>
  <si>
    <t>2환</t>
  </si>
  <si>
    <t>3환</t>
  </si>
  <si>
    <t>4환</t>
  </si>
  <si>
    <t>5환</t>
  </si>
  <si>
    <t>환포퀘</t>
    <phoneticPr fontId="8" type="noConversion"/>
  </si>
  <si>
    <t>구분</t>
    <phoneticPr fontId="8" type="noConversion"/>
  </si>
  <si>
    <t>표시스탯</t>
    <phoneticPr fontId="8" type="noConversion"/>
  </si>
  <si>
    <t>실스탯</t>
    <phoneticPr fontId="8" type="noConversion"/>
  </si>
  <si>
    <t>누적환포수</t>
  </si>
  <si>
    <t>누적레벨수</t>
  </si>
  <si>
    <t>환포계수</t>
  </si>
  <si>
    <t>실환포</t>
    <phoneticPr fontId="8" type="noConversion"/>
  </si>
  <si>
    <t>체</t>
  </si>
  <si>
    <t>완</t>
  </si>
  <si>
    <t>건</t>
  </si>
  <si>
    <t>순</t>
  </si>
  <si>
    <t>실제환포</t>
    <phoneticPr fontId="18" type="noConversion"/>
  </si>
  <si>
    <t>완</t>
    <phoneticPr fontId="8" type="noConversion"/>
  </si>
  <si>
    <t>순</t>
    <phoneticPr fontId="8" type="noConversion"/>
  </si>
  <si>
    <t>적용환포</t>
    <phoneticPr fontId="8" type="noConversion"/>
  </si>
  <si>
    <t>스텟</t>
    <phoneticPr fontId="4" type="noConversion"/>
  </si>
  <si>
    <t>노환스텟</t>
    <phoneticPr fontId="4" type="noConversion"/>
  </si>
  <si>
    <t>1환스텟</t>
    <phoneticPr fontId="4" type="noConversion"/>
  </si>
  <si>
    <t>2환스텟</t>
    <phoneticPr fontId="4" type="noConversion"/>
  </si>
  <si>
    <t>3환스텟</t>
    <phoneticPr fontId="4" type="noConversion"/>
  </si>
  <si>
    <t>5 환생 마치고 140레벨 달성 후 스텟 분배 예상도</t>
    <phoneticPr fontId="4" type="noConversion"/>
  </si>
  <si>
    <t>스텟 비례한 보너스 능력치</t>
    <phoneticPr fontId="4" type="noConversion"/>
  </si>
  <si>
    <t>A type</t>
    <phoneticPr fontId="4" type="noConversion"/>
  </si>
  <si>
    <t>B type</t>
    <phoneticPr fontId="4" type="noConversion"/>
  </si>
  <si>
    <t>D type</t>
    <phoneticPr fontId="4" type="noConversion"/>
  </si>
  <si>
    <t>E type</t>
    <phoneticPr fontId="4" type="noConversion"/>
  </si>
  <si>
    <t>공격력</t>
    <phoneticPr fontId="4" type="noConversion"/>
  </si>
  <si>
    <t>방어력</t>
    <phoneticPr fontId="4" type="noConversion"/>
  </si>
  <si>
    <t>체 10</t>
    <phoneticPr fontId="4" type="noConversion"/>
  </si>
  <si>
    <t>+1</t>
    <phoneticPr fontId="4" type="noConversion"/>
  </si>
  <si>
    <t>완 10</t>
    <phoneticPr fontId="4" type="noConversion"/>
  </si>
  <si>
    <t>순 20</t>
    <phoneticPr fontId="4" type="noConversion"/>
  </si>
  <si>
    <t>레벨</t>
    <phoneticPr fontId="4" type="noConversion"/>
  </si>
  <si>
    <t>포인트</t>
    <phoneticPr fontId="4" type="noConversion"/>
  </si>
  <si>
    <t>흰색 칸</t>
    <phoneticPr fontId="4" type="noConversion"/>
  </si>
  <si>
    <t>Lv, 체, 완, 건  입력</t>
    <phoneticPr fontId="8" type="noConversion"/>
  </si>
  <si>
    <t>나머지는 자동계산이에요~~</t>
    <phoneticPr fontId="8" type="noConversion"/>
  </si>
  <si>
    <t>Lv</t>
    <phoneticPr fontId="8" type="noConversion"/>
  </si>
  <si>
    <t>실스탯</t>
    <phoneticPr fontId="8" type="noConversion"/>
  </si>
  <si>
    <t>표시스탯</t>
    <phoneticPr fontId="8" type="noConversion"/>
  </si>
  <si>
    <t>체</t>
    <phoneticPr fontId="8" type="noConversion"/>
  </si>
  <si>
    <t>건</t>
    <phoneticPr fontId="8" type="noConversion"/>
  </si>
  <si>
    <t>남은포인트</t>
    <phoneticPr fontId="8" type="noConversion"/>
  </si>
  <si>
    <t>구분</t>
    <phoneticPr fontId="8" type="noConversion"/>
  </si>
  <si>
    <t>실환포</t>
    <phoneticPr fontId="8" type="noConversion"/>
  </si>
  <si>
    <t>보너스스탯</t>
    <phoneticPr fontId="8" type="noConversion"/>
  </si>
  <si>
    <t>4환스텟</t>
    <phoneticPr fontId="4" type="noConversion"/>
  </si>
  <si>
    <t>5환스텟</t>
    <phoneticPr fontId="4" type="noConversion"/>
  </si>
  <si>
    <t>C type</t>
    <phoneticPr fontId="4" type="noConversion"/>
  </si>
  <si>
    <t>건 10</t>
    <phoneticPr fontId="4" type="noConversion"/>
  </si>
  <si>
    <t>+1</t>
    <phoneticPr fontId="4" type="noConversion"/>
  </si>
  <si>
    <t>MAX환포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</si>
</sst>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#,##0_);[Red]\(#,##0\)"/>
    <numFmt numFmtId="177" formatCode="#&quot;환&quot;&quot;포&quot;"/>
    <numFmt numFmtId="178" formatCode="#&quot;환&quot;"/>
  </numFmts>
  <fonts count="35" x14ac:knownFonts="1">
    <font>
      <sz val="11"/>
      <color theme="1"/>
      <name val="맑은 고딕"/>
      <family val="2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8"/>
      <name val="돋움"/>
      <family val="3"/>
      <charset val="129"/>
    </font>
    <font>
      <sz val="11"/>
      <color theme="2" tint="-0.499984740745262"/>
      <name val="맑은 고딕"/>
      <family val="3"/>
      <charset val="129"/>
    </font>
    <font>
      <sz val="10"/>
      <color theme="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theme="0" tint="-0.499984740745262"/>
      <name val="맑은 고딕"/>
      <family val="3"/>
      <charset val="129"/>
    </font>
    <font>
      <sz val="11"/>
      <color theme="0" tint="-0.34998626667073579"/>
      <name val="맑은 고딕"/>
      <family val="3"/>
      <charset val="129"/>
    </font>
    <font>
      <sz val="11"/>
      <color theme="1" tint="0.499984740745262"/>
      <name val="맑은 고딕"/>
      <family val="3"/>
      <charset val="129"/>
    </font>
    <font>
      <sz val="11"/>
      <color theme="4" tint="-0.249977111117893"/>
      <name val="맑은 고딕"/>
      <family val="3"/>
      <charset val="129"/>
    </font>
    <font>
      <sz val="11"/>
      <color theme="1" tint="0.34998626667073579"/>
      <name val="맑은 고딕"/>
      <family val="3"/>
      <charset val="129"/>
    </font>
    <font>
      <b/>
      <sz val="12"/>
      <color rgb="FF00206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sz val="11"/>
      <color theme="7" tint="0.39997558519241921"/>
      <name val="맑은 고딕"/>
      <family val="3"/>
      <charset val="129"/>
    </font>
    <font>
      <sz val="11"/>
      <color theme="7" tint="0.79998168889431442"/>
      <name val="맑은 고딕"/>
      <family val="3"/>
      <charset val="129"/>
    </font>
    <font>
      <sz val="11"/>
      <color rgb="FFFFFF00"/>
      <name val="맑은 고딕"/>
      <family val="3"/>
      <charset val="129"/>
    </font>
    <font>
      <b/>
      <sz val="12"/>
      <color rgb="FFFFFF00"/>
      <name val="맑은 고딕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1" tint="0.249977111117893"/>
      <name val="맑은 고딕"/>
      <family val="3"/>
      <charset val="129"/>
    </font>
    <font>
      <sz val="11"/>
      <color theme="2" tint="-0.249977111117893"/>
      <name val="맑은 고딕"/>
      <family val="3"/>
      <charset val="129"/>
    </font>
    <font>
      <b/>
      <sz val="11"/>
      <color theme="0" tint="-0.249977111117893"/>
      <name val="맑은 고딕"/>
      <family val="3"/>
      <charset val="129"/>
    </font>
    <font>
      <b/>
      <sz val="11"/>
      <color theme="0" tint="-0.34998626667073579"/>
      <name val="맑은 고딕"/>
      <family val="3"/>
      <charset val="129"/>
    </font>
    <font>
      <b/>
      <sz val="11"/>
      <color theme="1" tint="0.34998626667073579"/>
      <name val="맑은 고딕"/>
      <family val="3"/>
      <charset val="129"/>
    </font>
    <font>
      <sz val="20"/>
      <color theme="0" tint="-0.14999847407452621"/>
      <name val="맑은 고딕"/>
      <family val="3"/>
      <charset val="129"/>
    </font>
    <font>
      <b/>
      <sz val="12"/>
      <color rgb="FF0000FF"/>
      <name val="맑은 고딕"/>
      <family val="3"/>
      <charset val="129"/>
    </font>
    <font>
      <sz val="11"/>
      <color rgb="FF0070C0"/>
      <name val="맑은 고딕"/>
      <family val="3"/>
      <charset val="129"/>
    </font>
    <font>
      <b/>
      <sz val="11"/>
      <color rgb="FF00B0F0"/>
      <name val="맑은 고딕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9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medium">
        <color theme="8" tint="-0.24994659260841701"/>
      </left>
      <right style="medium">
        <color theme="8" tint="-0.24994659260841701"/>
      </right>
      <top style="medium">
        <color theme="8" tint="-0.24994659260841701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medium">
        <color theme="8" tint="-0.24994659260841701"/>
      </left>
      <right style="medium">
        <color theme="8" tint="-0.24994659260841701"/>
      </right>
      <top/>
      <bottom/>
      <diagonal/>
    </border>
    <border>
      <left style="medium">
        <color theme="8" tint="-0.24994659260841701"/>
      </left>
      <right style="medium">
        <color theme="8" tint="-0.24994659260841701"/>
      </right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 style="double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499984740745262"/>
      </top>
      <bottom style="double">
        <color indexed="64"/>
      </bottom>
      <diagonal/>
    </border>
    <border>
      <left style="thin">
        <color theme="0" tint="-0.34998626667073579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theme="0" tint="-0.34998626667073579"/>
      </right>
      <top style="double">
        <color indexed="64"/>
      </top>
      <bottom/>
      <diagonal/>
    </border>
    <border>
      <left/>
      <right style="thin">
        <color theme="9" tint="0.39994506668294322"/>
      </right>
      <top/>
      <bottom/>
      <diagonal/>
    </border>
    <border>
      <left style="thin">
        <color theme="9" tint="0.39994506668294322"/>
      </left>
      <right style="thin">
        <color theme="9" tint="0.39994506668294322"/>
      </right>
      <top/>
      <bottom/>
      <diagonal/>
    </border>
    <border>
      <left style="thin">
        <color theme="9" tint="0.39994506668294322"/>
      </left>
      <right/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 tint="-0.14996795556505021"/>
      </right>
      <top/>
      <bottom style="thin">
        <color theme="4" tint="0.7999816888943144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4" tint="0.79998168889431442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4" tint="0.79998168889431442"/>
      </bottom>
      <diagonal/>
    </border>
    <border>
      <left style="thin">
        <color theme="0"/>
      </left>
      <right style="thin">
        <color theme="0" tint="-0.14996795556505021"/>
      </right>
      <top style="thin">
        <color theme="4" tint="0.79998168889431442"/>
      </top>
      <bottom style="thin">
        <color theme="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4" tint="0.7999816888943144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4" tint="0.79998168889431442"/>
      </top>
      <bottom style="thin">
        <color theme="0"/>
      </bottom>
      <diagonal/>
    </border>
    <border>
      <left style="thin">
        <color theme="0" tint="-0.14996795556505021"/>
      </left>
      <right style="thin">
        <color indexed="64"/>
      </right>
      <top style="thin">
        <color theme="4" tint="0.79998168889431442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2" tint="-9.9948118533890809E-2"/>
      </top>
      <bottom style="thin">
        <color theme="0" tint="-0.34998626667073579"/>
      </bottom>
      <diagonal/>
    </border>
    <border>
      <left style="thin">
        <color theme="0"/>
      </left>
      <right style="thin">
        <color indexed="64"/>
      </right>
      <top style="thin">
        <color theme="2" tint="-9.9948118533890809E-2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34998626667073579"/>
      </top>
      <bottom/>
      <diagonal/>
    </border>
    <border>
      <left style="thin">
        <color theme="0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9" tint="0.39994506668294322"/>
      </right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9" tint="0.39994506668294322"/>
      </right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9" tint="0.39994506668294322"/>
      </right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1" tint="0.34998626667073579"/>
      </left>
      <right style="thin">
        <color theme="0" tint="-0.499984740745262"/>
      </right>
      <top style="thin">
        <color theme="1" tint="0.34998626667073579"/>
      </top>
      <bottom/>
      <diagonal/>
    </border>
    <border>
      <left/>
      <right style="thin">
        <color indexed="64"/>
      </right>
      <top style="thin">
        <color theme="1" tint="0.34998626667073579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1" tint="0.34998626667073579"/>
      </top>
      <bottom style="thin">
        <color auto="1"/>
      </bottom>
      <diagonal/>
    </border>
    <border>
      <left style="thin">
        <color auto="1"/>
      </left>
      <right style="thin">
        <color theme="1" tint="0.34998626667073579"/>
      </right>
      <top style="thin">
        <color theme="1" tint="0.34998626667073579"/>
      </top>
      <bottom style="thin">
        <color auto="1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auto="1"/>
      </left>
      <right style="thin">
        <color theme="1" tint="0.34998626667073579"/>
      </right>
      <top style="thin">
        <color auto="1"/>
      </top>
      <bottom style="thin">
        <color auto="1"/>
      </bottom>
      <diagonal/>
    </border>
    <border>
      <left style="thin">
        <color theme="1" tint="0.34998626667073579"/>
      </left>
      <right style="thin">
        <color theme="0" tint="-0.499984740745262"/>
      </right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49998474074526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499984740745262"/>
      </top>
      <bottom/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14996795556505021"/>
      </right>
      <top/>
      <bottom style="thin">
        <color theme="0" tint="-0.49998474074526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499984740745262"/>
      </bottom>
      <diagonal/>
    </border>
    <border>
      <left style="thin">
        <color theme="0" tint="-0.14996795556505021"/>
      </left>
      <right style="thin">
        <color theme="0" tint="-0.34998626667073579"/>
      </right>
      <top/>
      <bottom style="thin">
        <color theme="0" tint="-0.499984740745262"/>
      </bottom>
      <diagonal/>
    </border>
    <border>
      <left/>
      <right style="medium">
        <color theme="8" tint="-0.24994659260841701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double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</borders>
  <cellStyleXfs count="4">
    <xf numFmtId="0" fontId="0" fillId="0" borderId="0"/>
    <xf numFmtId="0" fontId="3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43">
    <xf numFmtId="0" fontId="0" fillId="0" borderId="0" xfId="0"/>
    <xf numFmtId="0" fontId="3" fillId="2" borderId="0" xfId="1" applyFill="1">
      <alignment vertical="center"/>
    </xf>
    <xf numFmtId="0" fontId="5" fillId="2" borderId="0" xfId="1" applyFont="1" applyFill="1">
      <alignment vertical="center"/>
    </xf>
    <xf numFmtId="0" fontId="5" fillId="2" borderId="0" xfId="1" applyFont="1" applyFill="1" applyAlignment="1">
      <alignment horizontal="center" vertical="center"/>
    </xf>
    <xf numFmtId="0" fontId="6" fillId="2" borderId="0" xfId="1" applyFont="1" applyFill="1">
      <alignment vertical="center"/>
    </xf>
    <xf numFmtId="0" fontId="3" fillId="3" borderId="1" xfId="1" applyFill="1" applyBorder="1" applyAlignment="1">
      <alignment horizontal="center" vertical="center"/>
    </xf>
    <xf numFmtId="0" fontId="6" fillId="0" borderId="0" xfId="1" applyFont="1">
      <alignment vertical="center"/>
    </xf>
    <xf numFmtId="0" fontId="3" fillId="0" borderId="0" xfId="1">
      <alignment vertical="center"/>
    </xf>
    <xf numFmtId="0" fontId="5" fillId="2" borderId="0" xfId="1" applyFont="1" applyFill="1" applyAlignment="1">
      <alignment horizontal="left" vertical="center"/>
    </xf>
    <xf numFmtId="0" fontId="5" fillId="2" borderId="0" xfId="1" applyFont="1" applyFill="1" applyBorder="1" applyAlignment="1">
      <alignment horizontal="left" vertical="center"/>
    </xf>
    <xf numFmtId="0" fontId="5" fillId="2" borderId="0" xfId="1" applyFont="1" applyFill="1" applyAlignment="1">
      <alignment horizontal="right" vertical="center"/>
    </xf>
    <xf numFmtId="0" fontId="7" fillId="5" borderId="7" xfId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vertical="center"/>
    </xf>
    <xf numFmtId="0" fontId="3" fillId="2" borderId="16" xfId="1" applyFill="1" applyBorder="1" applyAlignment="1">
      <alignment horizontal="center" vertical="center"/>
    </xf>
    <xf numFmtId="0" fontId="3" fillId="2" borderId="0" xfId="1" applyFill="1" applyBorder="1" applyAlignment="1">
      <alignment horizontal="center" vertical="center"/>
    </xf>
    <xf numFmtId="0" fontId="3" fillId="2" borderId="17" xfId="1" applyFill="1" applyBorder="1" applyAlignment="1">
      <alignment horizontal="center" vertical="center"/>
    </xf>
    <xf numFmtId="0" fontId="3" fillId="2" borderId="18" xfId="1" applyFill="1" applyBorder="1">
      <alignment vertical="center"/>
    </xf>
    <xf numFmtId="0" fontId="3" fillId="2" borderId="0" xfId="1" applyFill="1" applyBorder="1">
      <alignment vertical="center"/>
    </xf>
    <xf numFmtId="0" fontId="3" fillId="2" borderId="19" xfId="1" applyFill="1" applyBorder="1">
      <alignment vertical="center"/>
    </xf>
    <xf numFmtId="0" fontId="3" fillId="10" borderId="21" xfId="1" applyFont="1" applyFill="1" applyBorder="1" applyAlignment="1">
      <alignment horizontal="center" vertical="center"/>
    </xf>
    <xf numFmtId="0" fontId="13" fillId="9" borderId="0" xfId="1" applyFont="1" applyFill="1" applyBorder="1" applyAlignment="1">
      <alignment horizontal="center" vertical="center"/>
    </xf>
    <xf numFmtId="0" fontId="13" fillId="9" borderId="22" xfId="1" applyFont="1" applyFill="1" applyBorder="1" applyAlignment="1">
      <alignment horizontal="center" vertical="center"/>
    </xf>
    <xf numFmtId="0" fontId="15" fillId="9" borderId="20" xfId="1" applyFont="1" applyFill="1" applyBorder="1" applyAlignment="1">
      <alignment horizontal="center" vertical="center"/>
    </xf>
    <xf numFmtId="0" fontId="3" fillId="10" borderId="23" xfId="1" applyFill="1" applyBorder="1" applyAlignment="1">
      <alignment horizontal="center" vertical="center"/>
    </xf>
    <xf numFmtId="0" fontId="3" fillId="10" borderId="24" xfId="1" applyFill="1" applyBorder="1" applyAlignment="1">
      <alignment horizontal="center" vertical="center"/>
    </xf>
    <xf numFmtId="0" fontId="13" fillId="9" borderId="25" xfId="1" applyFont="1" applyFill="1" applyBorder="1" applyAlignment="1">
      <alignment horizontal="center" vertical="center"/>
    </xf>
    <xf numFmtId="0" fontId="3" fillId="10" borderId="24" xfId="1" applyFont="1" applyFill="1" applyBorder="1" applyAlignment="1">
      <alignment horizontal="center" vertical="center"/>
    </xf>
    <xf numFmtId="0" fontId="13" fillId="9" borderId="26" xfId="1" applyFont="1" applyFill="1" applyBorder="1" applyAlignment="1">
      <alignment horizontal="center" vertical="center"/>
    </xf>
    <xf numFmtId="0" fontId="19" fillId="11" borderId="27" xfId="1" applyFont="1" applyFill="1" applyBorder="1" applyAlignment="1">
      <alignment horizontal="center" vertical="center"/>
    </xf>
    <xf numFmtId="0" fontId="13" fillId="7" borderId="28" xfId="1" applyFont="1" applyFill="1" applyBorder="1" applyAlignment="1">
      <alignment horizontal="center" vertical="center"/>
    </xf>
    <xf numFmtId="0" fontId="13" fillId="7" borderId="29" xfId="1" applyFont="1" applyFill="1" applyBorder="1" applyAlignment="1">
      <alignment horizontal="center" vertical="center"/>
    </xf>
    <xf numFmtId="176" fontId="5" fillId="2" borderId="0" xfId="1" applyNumberFormat="1" applyFont="1" applyFill="1" applyBorder="1" applyAlignment="1">
      <alignment horizontal="center" vertical="center"/>
    </xf>
    <xf numFmtId="177" fontId="23" fillId="2" borderId="0" xfId="1" applyNumberFormat="1" applyFont="1" applyFill="1" applyAlignment="1">
      <alignment horizontal="right" vertical="center"/>
    </xf>
    <xf numFmtId="41" fontId="23" fillId="18" borderId="0" xfId="2" applyFont="1" applyFill="1" applyAlignment="1">
      <alignment vertical="center"/>
    </xf>
    <xf numFmtId="41" fontId="5" fillId="18" borderId="0" xfId="2" applyFont="1" applyFill="1" applyAlignment="1">
      <alignment vertical="center"/>
    </xf>
    <xf numFmtId="0" fontId="21" fillId="2" borderId="0" xfId="1" applyFont="1" applyFill="1" applyAlignment="1">
      <alignment horizontal="right" vertical="center"/>
    </xf>
    <xf numFmtId="49" fontId="7" fillId="2" borderId="0" xfId="1" applyNumberFormat="1" applyFont="1" applyFill="1" applyBorder="1" applyAlignment="1">
      <alignment horizontal="center" vertical="center"/>
    </xf>
    <xf numFmtId="41" fontId="5" fillId="2" borderId="0" xfId="1" applyNumberFormat="1" applyFont="1" applyFill="1">
      <alignment vertical="center"/>
    </xf>
    <xf numFmtId="0" fontId="5" fillId="2" borderId="0" xfId="1" applyFont="1" applyFill="1" applyAlignment="1">
      <alignment vertical="center"/>
    </xf>
    <xf numFmtId="0" fontId="23" fillId="2" borderId="0" xfId="1" applyFont="1" applyFill="1" applyAlignment="1">
      <alignment horizontal="center" vertical="center"/>
    </xf>
    <xf numFmtId="41" fontId="17" fillId="15" borderId="0" xfId="2" applyNumberFormat="1" applyFont="1" applyFill="1" applyAlignment="1">
      <alignment horizontal="center" vertical="center"/>
    </xf>
    <xf numFmtId="0" fontId="23" fillId="16" borderId="34" xfId="1" applyFont="1" applyFill="1" applyBorder="1" applyAlignment="1">
      <alignment horizontal="center" vertical="center"/>
    </xf>
    <xf numFmtId="0" fontId="23" fillId="16" borderId="35" xfId="1" applyFont="1" applyFill="1" applyBorder="1" applyAlignment="1">
      <alignment horizontal="center" vertical="center"/>
    </xf>
    <xf numFmtId="0" fontId="23" fillId="16" borderId="36" xfId="1" applyFont="1" applyFill="1" applyBorder="1" applyAlignment="1">
      <alignment horizontal="center" vertical="center"/>
    </xf>
    <xf numFmtId="0" fontId="20" fillId="12" borderId="2" xfId="1" applyFont="1" applyFill="1" applyBorder="1" applyAlignment="1">
      <alignment horizontal="center" vertical="center"/>
    </xf>
    <xf numFmtId="0" fontId="20" fillId="12" borderId="31" xfId="1" applyFont="1" applyFill="1" applyBorder="1" applyAlignment="1">
      <alignment horizontal="center" vertical="center"/>
    </xf>
    <xf numFmtId="0" fontId="20" fillId="12" borderId="19" xfId="1" applyFont="1" applyFill="1" applyBorder="1" applyAlignment="1">
      <alignment horizontal="center" vertical="center"/>
    </xf>
    <xf numFmtId="0" fontId="20" fillId="12" borderId="32" xfId="1" applyFont="1" applyFill="1" applyBorder="1" applyAlignment="1">
      <alignment horizontal="center" vertical="center"/>
    </xf>
    <xf numFmtId="0" fontId="20" fillId="12" borderId="33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7" fillId="4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center" vertical="center"/>
    </xf>
    <xf numFmtId="0" fontId="3" fillId="2" borderId="37" xfId="1" applyFont="1" applyFill="1" applyBorder="1" applyAlignment="1">
      <alignment horizontal="center" vertical="center"/>
    </xf>
    <xf numFmtId="0" fontId="11" fillId="8" borderId="38" xfId="1" applyFont="1" applyFill="1" applyBorder="1" applyAlignment="1">
      <alignment horizontal="center" vertical="center"/>
    </xf>
    <xf numFmtId="0" fontId="11" fillId="8" borderId="39" xfId="1" applyFont="1" applyFill="1" applyBorder="1" applyAlignment="1">
      <alignment horizontal="center" vertical="center"/>
    </xf>
    <xf numFmtId="0" fontId="26" fillId="14" borderId="40" xfId="1" applyFont="1" applyFill="1" applyBorder="1" applyAlignment="1">
      <alignment horizontal="center" vertical="center"/>
    </xf>
    <xf numFmtId="0" fontId="3" fillId="3" borderId="41" xfId="1" applyFill="1" applyBorder="1" applyAlignment="1">
      <alignment horizontal="center" vertical="center"/>
    </xf>
    <xf numFmtId="0" fontId="3" fillId="3" borderId="42" xfId="1" applyFill="1" applyBorder="1" applyAlignment="1">
      <alignment horizontal="center" vertical="center"/>
    </xf>
    <xf numFmtId="0" fontId="3" fillId="3" borderId="43" xfId="1" applyFill="1" applyBorder="1" applyAlignment="1">
      <alignment horizontal="center" vertical="center"/>
    </xf>
    <xf numFmtId="0" fontId="27" fillId="19" borderId="4" xfId="1" applyFont="1" applyFill="1" applyBorder="1" applyAlignment="1">
      <alignment horizontal="center" vertical="center"/>
    </xf>
    <xf numFmtId="0" fontId="27" fillId="19" borderId="5" xfId="1" applyFont="1" applyFill="1" applyBorder="1" applyAlignment="1">
      <alignment horizontal="center" vertical="center"/>
    </xf>
    <xf numFmtId="0" fontId="13" fillId="20" borderId="44" xfId="1" applyFont="1" applyFill="1" applyBorder="1" applyAlignment="1">
      <alignment horizontal="center" vertical="center"/>
    </xf>
    <xf numFmtId="0" fontId="13" fillId="20" borderId="45" xfId="1" applyFont="1" applyFill="1" applyBorder="1" applyAlignment="1">
      <alignment horizontal="center" vertical="center"/>
    </xf>
    <xf numFmtId="0" fontId="13" fillId="20" borderId="46" xfId="1" applyFont="1" applyFill="1" applyBorder="1" applyAlignment="1">
      <alignment horizontal="center" vertical="center"/>
    </xf>
    <xf numFmtId="0" fontId="13" fillId="20" borderId="47" xfId="1" applyFont="1" applyFill="1" applyBorder="1" applyAlignment="1">
      <alignment horizontal="center" vertical="center"/>
    </xf>
    <xf numFmtId="0" fontId="27" fillId="19" borderId="2" xfId="1" applyFont="1" applyFill="1" applyBorder="1" applyAlignment="1">
      <alignment horizontal="center" vertical="center"/>
    </xf>
    <xf numFmtId="0" fontId="27" fillId="19" borderId="6" xfId="1" applyFont="1" applyFill="1" applyBorder="1" applyAlignment="1">
      <alignment horizontal="center" vertical="center"/>
    </xf>
    <xf numFmtId="0" fontId="7" fillId="2" borderId="48" xfId="1" applyFont="1" applyFill="1" applyBorder="1" applyAlignment="1">
      <alignment horizontal="center" vertical="center"/>
    </xf>
    <xf numFmtId="0" fontId="28" fillId="14" borderId="49" xfId="1" applyFont="1" applyFill="1" applyBorder="1" applyAlignment="1">
      <alignment horizontal="center" vertical="center"/>
    </xf>
    <xf numFmtId="0" fontId="28" fillId="14" borderId="50" xfId="1" applyFont="1" applyFill="1" applyBorder="1" applyAlignment="1">
      <alignment horizontal="center" vertical="center"/>
    </xf>
    <xf numFmtId="0" fontId="9" fillId="17" borderId="12" xfId="1" applyFont="1" applyFill="1" applyBorder="1" applyAlignment="1">
      <alignment horizontal="center" vertical="center"/>
    </xf>
    <xf numFmtId="0" fontId="9" fillId="17" borderId="13" xfId="1" applyFont="1" applyFill="1" applyBorder="1" applyAlignment="1">
      <alignment horizontal="center" vertical="center"/>
    </xf>
    <xf numFmtId="0" fontId="7" fillId="5" borderId="51" xfId="1" applyFont="1" applyFill="1" applyBorder="1" applyAlignment="1">
      <alignment horizontal="center" vertical="center"/>
    </xf>
    <xf numFmtId="41" fontId="6" fillId="3" borderId="3" xfId="3" applyFont="1" applyFill="1" applyBorder="1" applyAlignment="1">
      <alignment horizontal="center" vertical="center"/>
    </xf>
    <xf numFmtId="0" fontId="28" fillId="14" borderId="52" xfId="1" applyFont="1" applyFill="1" applyBorder="1" applyAlignment="1">
      <alignment horizontal="center" vertical="center"/>
    </xf>
    <xf numFmtId="41" fontId="3" fillId="3" borderId="3" xfId="3" applyFont="1" applyFill="1" applyBorder="1" applyAlignment="1">
      <alignment horizontal="center" vertical="center"/>
    </xf>
    <xf numFmtId="0" fontId="28" fillId="14" borderId="53" xfId="1" applyFont="1" applyFill="1" applyBorder="1" applyAlignment="1">
      <alignment horizontal="center" vertical="center"/>
    </xf>
    <xf numFmtId="0" fontId="14" fillId="6" borderId="8" xfId="1" applyFont="1" applyFill="1" applyBorder="1" applyAlignment="1">
      <alignment horizontal="center" vertical="center"/>
    </xf>
    <xf numFmtId="0" fontId="27" fillId="21" borderId="9" xfId="1" applyFont="1" applyFill="1" applyBorder="1" applyAlignment="1">
      <alignment horizontal="center" vertical="center"/>
    </xf>
    <xf numFmtId="0" fontId="14" fillId="6" borderId="10" xfId="1" applyFont="1" applyFill="1" applyBorder="1" applyAlignment="1">
      <alignment horizontal="center" vertical="center"/>
    </xf>
    <xf numFmtId="0" fontId="27" fillId="21" borderId="11" xfId="1" applyFont="1" applyFill="1" applyBorder="1" applyAlignment="1">
      <alignment horizontal="center" vertical="center"/>
    </xf>
    <xf numFmtId="0" fontId="7" fillId="5" borderId="54" xfId="1" applyFont="1" applyFill="1" applyBorder="1" applyAlignment="1">
      <alignment horizontal="center" vertical="center"/>
    </xf>
    <xf numFmtId="41" fontId="3" fillId="22" borderId="3" xfId="3" applyFont="1" applyFill="1" applyBorder="1" applyAlignment="1">
      <alignment horizontal="center" vertical="center"/>
    </xf>
    <xf numFmtId="0" fontId="26" fillId="2" borderId="40" xfId="1" applyFont="1" applyFill="1" applyBorder="1" applyAlignment="1">
      <alignment horizontal="center" vertical="center"/>
    </xf>
    <xf numFmtId="41" fontId="7" fillId="5" borderId="7" xfId="3" applyFont="1" applyFill="1" applyBorder="1" applyAlignment="1">
      <alignment horizontal="center" vertical="center"/>
    </xf>
    <xf numFmtId="0" fontId="29" fillId="13" borderId="55" xfId="1" applyFont="1" applyFill="1" applyBorder="1" applyAlignment="1">
      <alignment horizontal="center" vertical="center"/>
    </xf>
    <xf numFmtId="0" fontId="29" fillId="13" borderId="56" xfId="1" applyFont="1" applyFill="1" applyBorder="1" applyAlignment="1">
      <alignment horizontal="center" vertical="center"/>
    </xf>
    <xf numFmtId="0" fontId="14" fillId="17" borderId="12" xfId="1" applyFont="1" applyFill="1" applyBorder="1" applyAlignment="1">
      <alignment horizontal="center" vertical="center"/>
    </xf>
    <xf numFmtId="0" fontId="14" fillId="17" borderId="13" xfId="1" applyFont="1" applyFill="1" applyBorder="1" applyAlignment="1">
      <alignment horizontal="center" vertical="center"/>
    </xf>
    <xf numFmtId="0" fontId="26" fillId="14" borderId="14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14" fillId="17" borderId="14" xfId="1" applyFont="1" applyFill="1" applyBorder="1" applyAlignment="1">
      <alignment horizontal="center" vertical="center"/>
    </xf>
    <xf numFmtId="0" fontId="14" fillId="17" borderId="15" xfId="1" applyFont="1" applyFill="1" applyBorder="1" applyAlignment="1">
      <alignment horizontal="center" vertical="center"/>
    </xf>
    <xf numFmtId="0" fontId="13" fillId="21" borderId="6" xfId="1" applyFont="1" applyFill="1" applyBorder="1" applyAlignment="1">
      <alignment horizontal="center" vertical="center"/>
    </xf>
    <xf numFmtId="0" fontId="14" fillId="6" borderId="57" xfId="1" applyFont="1" applyFill="1" applyBorder="1" applyAlignment="1">
      <alignment horizontal="center" vertical="center"/>
    </xf>
    <xf numFmtId="0" fontId="14" fillId="17" borderId="58" xfId="1" applyFont="1" applyFill="1" applyBorder="1" applyAlignment="1">
      <alignment horizontal="center" vertical="center"/>
    </xf>
    <xf numFmtId="0" fontId="13" fillId="17" borderId="15" xfId="1" applyFont="1" applyFill="1" applyBorder="1" applyAlignment="1">
      <alignment horizontal="center" vertical="center"/>
    </xf>
    <xf numFmtId="41" fontId="16" fillId="19" borderId="1" xfId="2" applyNumberFormat="1" applyFont="1" applyFill="1" applyBorder="1" applyAlignment="1">
      <alignment horizontal="center" vertical="center"/>
    </xf>
    <xf numFmtId="0" fontId="3" fillId="2" borderId="59" xfId="1" applyFill="1" applyBorder="1">
      <alignment vertical="center"/>
    </xf>
    <xf numFmtId="0" fontId="24" fillId="2" borderId="0" xfId="1" applyFont="1" applyFill="1" applyAlignment="1">
      <alignment horizontal="center" vertical="center"/>
    </xf>
    <xf numFmtId="0" fontId="23" fillId="2" borderId="0" xfId="1" applyFont="1" applyFill="1" applyBorder="1" applyAlignment="1">
      <alignment horizontal="center" vertical="center"/>
    </xf>
    <xf numFmtId="41" fontId="31" fillId="17" borderId="0" xfId="1" applyNumberFormat="1" applyFont="1" applyFill="1" applyAlignment="1">
      <alignment horizontal="center" vertical="center"/>
    </xf>
    <xf numFmtId="49" fontId="7" fillId="2" borderId="64" xfId="1" applyNumberFormat="1" applyFont="1" applyFill="1" applyBorder="1" applyAlignment="1">
      <alignment horizontal="center" vertical="center"/>
    </xf>
    <xf numFmtId="49" fontId="7" fillId="2" borderId="65" xfId="1" applyNumberFormat="1" applyFont="1" applyFill="1" applyBorder="1" applyAlignment="1">
      <alignment horizontal="center" vertical="center"/>
    </xf>
    <xf numFmtId="49" fontId="7" fillId="2" borderId="67" xfId="1" applyNumberFormat="1" applyFont="1" applyFill="1" applyBorder="1" applyAlignment="1">
      <alignment horizontal="center" vertical="center"/>
    </xf>
    <xf numFmtId="49" fontId="7" fillId="2" borderId="69" xfId="1" applyNumberFormat="1" applyFont="1" applyFill="1" applyBorder="1" applyAlignment="1">
      <alignment horizontal="center" vertical="center"/>
    </xf>
    <xf numFmtId="49" fontId="7" fillId="2" borderId="70" xfId="1" applyNumberFormat="1" applyFont="1" applyFill="1" applyBorder="1" applyAlignment="1">
      <alignment horizontal="center" vertical="center"/>
    </xf>
    <xf numFmtId="0" fontId="30" fillId="19" borderId="71" xfId="1" applyFont="1" applyFill="1" applyBorder="1" applyAlignment="1">
      <alignment horizontal="center" vertical="center" wrapText="1"/>
    </xf>
    <xf numFmtId="41" fontId="22" fillId="2" borderId="72" xfId="2" applyFont="1" applyFill="1" applyBorder="1" applyAlignment="1">
      <alignment horizontal="center" vertical="center"/>
    </xf>
    <xf numFmtId="0" fontId="3" fillId="2" borderId="73" xfId="1" applyFill="1" applyBorder="1">
      <alignment vertical="center"/>
    </xf>
    <xf numFmtId="0" fontId="3" fillId="2" borderId="74" xfId="1" applyFill="1" applyBorder="1">
      <alignment vertical="center"/>
    </xf>
    <xf numFmtId="0" fontId="30" fillId="19" borderId="75" xfId="1" applyFont="1" applyFill="1" applyBorder="1" applyAlignment="1">
      <alignment horizontal="center" vertical="center"/>
    </xf>
    <xf numFmtId="41" fontId="30" fillId="19" borderId="76" xfId="2" applyNumberFormat="1" applyFont="1" applyFill="1" applyBorder="1" applyAlignment="1">
      <alignment horizontal="center" vertical="center"/>
    </xf>
    <xf numFmtId="0" fontId="30" fillId="19" borderId="77" xfId="1" applyFont="1" applyFill="1" applyBorder="1" applyAlignment="1">
      <alignment horizontal="center" vertical="center"/>
    </xf>
    <xf numFmtId="176" fontId="16" fillId="2" borderId="78" xfId="1" applyNumberFormat="1" applyFont="1" applyFill="1" applyBorder="1" applyAlignment="1">
      <alignment horizontal="right" vertical="center"/>
    </xf>
    <xf numFmtId="176" fontId="16" fillId="2" borderId="78" xfId="1" applyNumberFormat="1" applyFont="1" applyFill="1" applyBorder="1" applyAlignment="1">
      <alignment horizontal="center" vertical="center"/>
    </xf>
    <xf numFmtId="0" fontId="16" fillId="2" borderId="78" xfId="1" applyFont="1" applyFill="1" applyBorder="1" applyAlignment="1">
      <alignment horizontal="right" vertical="center"/>
    </xf>
    <xf numFmtId="0" fontId="16" fillId="2" borderId="79" xfId="1" applyFont="1" applyFill="1" applyBorder="1">
      <alignment vertical="center"/>
    </xf>
    <xf numFmtId="0" fontId="16" fillId="2" borderId="80" xfId="1" applyFont="1" applyFill="1" applyBorder="1" applyAlignment="1">
      <alignment horizontal="right" vertical="center"/>
    </xf>
    <xf numFmtId="0" fontId="32" fillId="12" borderId="30" xfId="1" applyFont="1" applyFill="1" applyBorder="1" applyAlignment="1">
      <alignment horizontal="center" vertical="center"/>
    </xf>
    <xf numFmtId="0" fontId="12" fillId="9" borderId="81" xfId="1" applyFont="1" applyFill="1" applyBorder="1" applyAlignment="1">
      <alignment horizontal="center" vertical="center"/>
    </xf>
    <xf numFmtId="0" fontId="13" fillId="9" borderId="82" xfId="1" applyFont="1" applyFill="1" applyBorder="1" applyAlignment="1">
      <alignment horizontal="center" vertical="center"/>
    </xf>
    <xf numFmtId="0" fontId="13" fillId="9" borderId="83" xfId="1" applyFont="1" applyFill="1" applyBorder="1" applyAlignment="1">
      <alignment horizontal="center" vertical="center"/>
    </xf>
    <xf numFmtId="0" fontId="12" fillId="9" borderId="84" xfId="1" applyFont="1" applyFill="1" applyBorder="1" applyAlignment="1">
      <alignment horizontal="center" vertical="center"/>
    </xf>
    <xf numFmtId="0" fontId="13" fillId="9" borderId="85" xfId="1" applyFont="1" applyFill="1" applyBorder="1" applyAlignment="1">
      <alignment horizontal="center" vertical="center"/>
    </xf>
    <xf numFmtId="0" fontId="13" fillId="9" borderId="86" xfId="1" applyFont="1" applyFill="1" applyBorder="1" applyAlignment="1">
      <alignment horizontal="center" vertical="center"/>
    </xf>
    <xf numFmtId="0" fontId="12" fillId="9" borderId="87" xfId="1" applyFont="1" applyFill="1" applyBorder="1" applyAlignment="1">
      <alignment horizontal="center" vertical="center"/>
    </xf>
    <xf numFmtId="0" fontId="13" fillId="9" borderId="88" xfId="1" applyFont="1" applyFill="1" applyBorder="1" applyAlignment="1">
      <alignment horizontal="center" vertical="center"/>
    </xf>
    <xf numFmtId="0" fontId="13" fillId="9" borderId="89" xfId="1" applyFont="1" applyFill="1" applyBorder="1" applyAlignment="1">
      <alignment horizontal="center" vertical="center"/>
    </xf>
    <xf numFmtId="0" fontId="3" fillId="2" borderId="90" xfId="1" applyFont="1" applyFill="1" applyBorder="1" applyAlignment="1">
      <alignment horizontal="center" vertical="center"/>
    </xf>
    <xf numFmtId="0" fontId="3" fillId="2" borderId="92" xfId="1" applyFont="1" applyFill="1" applyBorder="1" applyAlignment="1">
      <alignment horizontal="center" vertical="center"/>
    </xf>
    <xf numFmtId="178" fontId="11" fillId="8" borderId="91" xfId="1" applyNumberFormat="1" applyFont="1" applyFill="1" applyBorder="1" applyAlignment="1">
      <alignment horizontal="center" vertical="center"/>
    </xf>
    <xf numFmtId="0" fontId="16" fillId="9" borderId="94" xfId="1" applyFont="1" applyFill="1" applyBorder="1" applyAlignment="1">
      <alignment horizontal="center" vertical="center"/>
    </xf>
    <xf numFmtId="0" fontId="17" fillId="8" borderId="93" xfId="1" applyFont="1" applyFill="1" applyBorder="1" applyAlignment="1">
      <alignment horizontal="center" vertical="center"/>
    </xf>
    <xf numFmtId="0" fontId="33" fillId="23" borderId="63" xfId="1" applyFont="1" applyFill="1" applyBorder="1" applyAlignment="1">
      <alignment horizontal="center" vertical="center"/>
    </xf>
    <xf numFmtId="0" fontId="33" fillId="23" borderId="66" xfId="1" applyFont="1" applyFill="1" applyBorder="1" applyAlignment="1">
      <alignment horizontal="center" vertical="center"/>
    </xf>
    <xf numFmtId="0" fontId="33" fillId="23" borderId="68" xfId="1" applyFont="1" applyFill="1" applyBorder="1" applyAlignment="1">
      <alignment horizontal="center" vertical="center"/>
    </xf>
    <xf numFmtId="0" fontId="33" fillId="2" borderId="0" xfId="1" applyFont="1" applyFill="1" applyBorder="1" applyAlignment="1">
      <alignment horizontal="center" vertical="center"/>
    </xf>
    <xf numFmtId="0" fontId="34" fillId="23" borderId="60" xfId="1" applyFont="1" applyFill="1" applyBorder="1" applyAlignment="1">
      <alignment horizontal="center" vertical="center"/>
    </xf>
    <xf numFmtId="0" fontId="34" fillId="23" borderId="61" xfId="1" applyFont="1" applyFill="1" applyBorder="1" applyAlignment="1">
      <alignment horizontal="center" vertical="center"/>
    </xf>
    <xf numFmtId="0" fontId="34" fillId="23" borderId="62" xfId="1" applyFont="1" applyFill="1" applyBorder="1" applyAlignment="1">
      <alignment horizontal="center" vertical="center"/>
    </xf>
  </cellXfs>
  <cellStyles count="4">
    <cellStyle name="쉼표 [0] 2" xfId="3"/>
    <cellStyle name="쉼표 [0] 3" xfId="2"/>
    <cellStyle name="표준" xfId="0" builtinId="0"/>
    <cellStyle name="표준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627529</xdr:colOff>
      <xdr:row>0</xdr:row>
      <xdr:rowOff>246529</xdr:rowOff>
    </xdr:from>
    <xdr:ext cx="4017125" cy="624530"/>
    <xdr:sp macro="" textlink="">
      <xdr:nvSpPr>
        <xdr:cNvPr id="2" name="TextBox 1"/>
        <xdr:cNvSpPr txBox="1"/>
      </xdr:nvSpPr>
      <xdr:spPr>
        <a:xfrm>
          <a:off x="3789829" y="246529"/>
          <a:ext cx="4017125" cy="624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2400" b="1">
              <a:solidFill>
                <a:srgbClr val="FFC000"/>
              </a:solidFill>
            </a:rPr>
            <a:t>환생포인트 가상 시뮬레이션</a:t>
          </a:r>
        </a:p>
      </xdr:txBody>
    </xdr:sp>
    <xdr:clientData/>
  </xdr:oneCellAnchor>
  <xdr:twoCellAnchor>
    <xdr:from>
      <xdr:col>12</xdr:col>
      <xdr:colOff>392206</xdr:colOff>
      <xdr:row>3</xdr:row>
      <xdr:rowOff>235323</xdr:rowOff>
    </xdr:from>
    <xdr:to>
      <xdr:col>15</xdr:col>
      <xdr:colOff>381000</xdr:colOff>
      <xdr:row>28</xdr:row>
      <xdr:rowOff>22412</xdr:rowOff>
    </xdr:to>
    <xdr:sp macro="" textlink="">
      <xdr:nvSpPr>
        <xdr:cNvPr id="3" name="모서리가 둥근 직사각형 2"/>
        <xdr:cNvSpPr/>
      </xdr:nvSpPr>
      <xdr:spPr>
        <a:xfrm>
          <a:off x="8404412" y="1042147"/>
          <a:ext cx="1983441" cy="6208059"/>
        </a:xfrm>
        <a:prstGeom prst="roundRect">
          <a:avLst/>
        </a:prstGeom>
        <a:solidFill>
          <a:schemeClr val="accent1">
            <a:lumMod val="50000"/>
            <a:alpha val="4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wnload\&#44060;&#51064;&#50857;%20&#45768;&#49828;&#51221;&#483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"/>
      <sheetName val="퀘스트"/>
      <sheetName val="세부"/>
      <sheetName val="페트"/>
      <sheetName val="연구"/>
      <sheetName val="Sheet1"/>
      <sheetName val="Sheet2"/>
    </sheetNames>
    <sheetDataSet>
      <sheetData sheetId="0"/>
      <sheetData sheetId="1"/>
      <sheetData sheetId="2"/>
      <sheetData sheetId="3">
        <row r="2">
          <cell r="B2" t="str">
            <v>페트이름</v>
          </cell>
        </row>
        <row r="3">
          <cell r="B3" t="str">
            <v>청룡(흑룡)</v>
          </cell>
        </row>
        <row r="4">
          <cell r="B4" t="str">
            <v>풍백(환)</v>
          </cell>
        </row>
        <row r="5">
          <cell r="B5" t="str">
            <v>레드벨</v>
          </cell>
        </row>
        <row r="6">
          <cell r="B6" t="str">
            <v>고대반기노</v>
          </cell>
        </row>
        <row r="7">
          <cell r="B7" t="str">
            <v>화룡</v>
          </cell>
        </row>
        <row r="8">
          <cell r="B8" t="str">
            <v>반기노(진/환)</v>
          </cell>
        </row>
        <row r="9">
          <cell r="B9" t="str">
            <v>기비노</v>
          </cell>
        </row>
        <row r="10">
          <cell r="B10" t="str">
            <v>링코</v>
          </cell>
        </row>
        <row r="11">
          <cell r="B11" t="str">
            <v>카르카로돈</v>
          </cell>
        </row>
        <row r="12">
          <cell r="B12" t="str">
            <v>갈푸스</v>
          </cell>
        </row>
        <row r="13">
          <cell r="B13" t="str">
            <v>마크론</v>
          </cell>
        </row>
        <row r="14">
          <cell r="B14" t="str">
            <v>흑기린</v>
          </cell>
        </row>
        <row r="15">
          <cell r="B15" t="str">
            <v>후바티</v>
          </cell>
        </row>
        <row r="16">
          <cell r="B16" t="str">
            <v>스피노</v>
          </cell>
        </row>
        <row r="17">
          <cell r="B17" t="str">
            <v>베르푸스</v>
          </cell>
        </row>
        <row r="18">
          <cell r="B18" t="str">
            <v>모가로스</v>
          </cell>
        </row>
        <row r="19">
          <cell r="B19" t="str">
            <v>푸룡</v>
          </cell>
        </row>
        <row r="20">
          <cell r="B20" t="str">
            <v>부루마루</v>
          </cell>
        </row>
        <row r="21">
          <cell r="B21" t="str">
            <v>아르마루</v>
          </cell>
        </row>
        <row r="22">
          <cell r="B22" t="str">
            <v>몽몽</v>
          </cell>
        </row>
        <row r="23">
          <cell r="B23" t="str">
            <v>울푸스</v>
          </cell>
        </row>
        <row r="24">
          <cell r="B24" t="str">
            <v>반기노</v>
          </cell>
        </row>
        <row r="25">
          <cell r="B25" t="str">
            <v>고대부르돈</v>
          </cell>
        </row>
        <row r="26">
          <cell r="B26" t="str">
            <v>산타로비</v>
          </cell>
        </row>
        <row r="27">
          <cell r="B27" t="str">
            <v>프라미우스(진)</v>
          </cell>
        </row>
        <row r="28">
          <cell r="B28" t="str">
            <v>플라티우스(진)</v>
          </cell>
        </row>
        <row r="29">
          <cell r="B29" t="str">
            <v>흑귀</v>
          </cell>
        </row>
        <row r="30">
          <cell r="B30" t="str">
            <v>블랙펄</v>
          </cell>
        </row>
        <row r="31">
          <cell r="B31" t="str">
            <v>프로돈</v>
          </cell>
        </row>
        <row r="32">
          <cell r="B32" t="str">
            <v>데블로스</v>
          </cell>
        </row>
        <row r="33">
          <cell r="B33" t="str">
            <v>아리</v>
          </cell>
        </row>
        <row r="34">
          <cell r="B34" t="str">
            <v>봉봉</v>
          </cell>
        </row>
        <row r="35">
          <cell r="B35" t="str">
            <v>노르곤</v>
          </cell>
        </row>
        <row r="36">
          <cell r="B36" t="str">
            <v>백호</v>
          </cell>
        </row>
        <row r="37">
          <cell r="B37" t="str">
            <v>파베로스</v>
          </cell>
        </row>
        <row r="38">
          <cell r="B38" t="str">
            <v>볼케</v>
          </cell>
        </row>
        <row r="39">
          <cell r="B39" t="str">
            <v>마루아치</v>
          </cell>
        </row>
        <row r="40">
          <cell r="B40" t="str">
            <v>구루마루</v>
          </cell>
        </row>
        <row r="41">
          <cell r="B41" t="str">
            <v>주작(흑주작)</v>
          </cell>
        </row>
        <row r="42">
          <cell r="B42" t="str">
            <v>풍백(흑풍)</v>
          </cell>
        </row>
        <row r="43">
          <cell r="B43" t="str">
            <v>고대얀기로</v>
          </cell>
        </row>
        <row r="44">
          <cell r="B44" t="str">
            <v>부르돈(진/환)</v>
          </cell>
        </row>
        <row r="45">
          <cell r="B45" t="str">
            <v>카가로스</v>
          </cell>
        </row>
        <row r="46">
          <cell r="B46" t="str">
            <v>데빌 바로스</v>
          </cell>
        </row>
        <row r="47">
          <cell r="B47" t="str">
            <v>타르톤</v>
          </cell>
        </row>
        <row r="48">
          <cell r="B48" t="str">
            <v>핑코</v>
          </cell>
        </row>
        <row r="49">
          <cell r="B49" t="str">
            <v>얀기로(진/환)</v>
          </cell>
        </row>
        <row r="50">
          <cell r="B50" t="str">
            <v>파투스</v>
          </cell>
        </row>
        <row r="51">
          <cell r="B51" t="str">
            <v>크로아치</v>
          </cell>
        </row>
        <row r="52">
          <cell r="B52" t="str">
            <v>진돌</v>
          </cell>
        </row>
        <row r="53">
          <cell r="B53" t="str">
            <v>파이어노르</v>
          </cell>
        </row>
        <row r="54">
          <cell r="B54" t="str">
            <v>카르페</v>
          </cell>
        </row>
        <row r="55">
          <cell r="B55" t="str">
            <v>백여우</v>
          </cell>
        </row>
        <row r="56">
          <cell r="B56" t="str">
            <v>레피아</v>
          </cell>
        </row>
        <row r="57">
          <cell r="B57" t="str">
            <v>도라비스</v>
          </cell>
        </row>
        <row r="58">
          <cell r="B58" t="str">
            <v>테라탄</v>
          </cell>
        </row>
        <row r="59">
          <cell r="B59" t="str">
            <v>레오딘</v>
          </cell>
        </row>
        <row r="60">
          <cell r="B60" t="str">
            <v>성호</v>
          </cell>
        </row>
        <row r="61">
          <cell r="B61" t="str">
            <v>고대반보로</v>
          </cell>
        </row>
        <row r="62">
          <cell r="B62" t="str">
            <v>블루문</v>
          </cell>
        </row>
        <row r="63">
          <cell r="B63" t="str">
            <v>루파루파</v>
          </cell>
        </row>
        <row r="64">
          <cell r="B64" t="str">
            <v>오푸푸</v>
          </cell>
        </row>
        <row r="65">
          <cell r="B65" t="str">
            <v>푸로비</v>
          </cell>
        </row>
        <row r="66">
          <cell r="B66" t="str">
            <v>노돌</v>
          </cell>
        </row>
        <row r="67">
          <cell r="B67" t="str">
            <v>파이마루</v>
          </cell>
        </row>
        <row r="68">
          <cell r="B68" t="str">
            <v>레피온</v>
          </cell>
        </row>
        <row r="69">
          <cell r="B69" t="str">
            <v>히파</v>
          </cell>
        </row>
        <row r="70">
          <cell r="B70" t="str">
            <v>칼로스</v>
          </cell>
        </row>
        <row r="71">
          <cell r="B71" t="str">
            <v>어린화룡</v>
          </cell>
        </row>
        <row r="72">
          <cell r="B72" t="str">
            <v>기라노</v>
          </cell>
        </row>
        <row r="73">
          <cell r="B73" t="str">
            <v>반보로(진/환)</v>
          </cell>
        </row>
        <row r="74">
          <cell r="B74" t="str">
            <v>샤베르</v>
          </cell>
        </row>
        <row r="75">
          <cell r="B75" t="str">
            <v>부르돈</v>
          </cell>
        </row>
        <row r="76">
          <cell r="B76" t="str">
            <v>얀기로</v>
          </cell>
        </row>
        <row r="77">
          <cell r="B77" t="str">
            <v>메르메르(진/환)</v>
          </cell>
        </row>
        <row r="78">
          <cell r="B78" t="str">
            <v>우라노스</v>
          </cell>
        </row>
        <row r="79">
          <cell r="B79" t="str">
            <v>로데오</v>
          </cell>
        </row>
        <row r="80">
          <cell r="B80" t="str">
            <v>프라미우스</v>
          </cell>
        </row>
        <row r="81">
          <cell r="B81" t="str">
            <v>샤크론</v>
          </cell>
        </row>
        <row r="82">
          <cell r="B82" t="str">
            <v>물뱀</v>
          </cell>
        </row>
        <row r="83">
          <cell r="B83" t="str">
            <v>골드테라곤</v>
          </cell>
        </row>
        <row r="84">
          <cell r="B84" t="str">
            <v>플라티우스</v>
          </cell>
        </row>
        <row r="85">
          <cell r="B85" t="str">
            <v>타우루스</v>
          </cell>
        </row>
        <row r="86">
          <cell r="B86" t="str">
            <v>파이어 크랩</v>
          </cell>
        </row>
        <row r="87">
          <cell r="B87" t="str">
            <v>클리오스</v>
          </cell>
        </row>
        <row r="88">
          <cell r="B88" t="str">
            <v>야크노</v>
          </cell>
        </row>
        <row r="89">
          <cell r="B89" t="str">
            <v>한복밍코</v>
          </cell>
        </row>
        <row r="90">
          <cell r="B90" t="str">
            <v>현무(환)</v>
          </cell>
        </row>
        <row r="91">
          <cell r="B91" t="str">
            <v>오르곤(환)</v>
          </cell>
        </row>
        <row r="92">
          <cell r="B92" t="str">
            <v>바우트</v>
          </cell>
        </row>
        <row r="93">
          <cell r="B93" t="str">
            <v>만모링</v>
          </cell>
        </row>
        <row r="94">
          <cell r="B94" t="str">
            <v>카우거</v>
          </cell>
        </row>
        <row r="95">
          <cell r="B95" t="str">
            <v>바이론</v>
          </cell>
        </row>
        <row r="96">
          <cell r="B96" t="str">
            <v>고르고르(진/환)</v>
          </cell>
        </row>
        <row r="97">
          <cell r="B97" t="str">
            <v>테라돈</v>
          </cell>
        </row>
        <row r="98">
          <cell r="B98" t="str">
            <v>도르도르</v>
          </cell>
        </row>
        <row r="99">
          <cell r="B99" t="str">
            <v>베라라</v>
          </cell>
        </row>
        <row r="100">
          <cell r="B100" t="str">
            <v>다리노스</v>
          </cell>
        </row>
        <row r="101">
          <cell r="B101" t="str">
            <v>반보로</v>
          </cell>
        </row>
        <row r="102">
          <cell r="B102" t="str">
            <v>호크곤(환)</v>
          </cell>
        </row>
        <row r="103">
          <cell r="B103" t="str">
            <v>카키</v>
          </cell>
        </row>
        <row r="104">
          <cell r="B104" t="str">
            <v>파이와블</v>
          </cell>
        </row>
        <row r="105">
          <cell r="B105" t="str">
            <v>베루루(진/환)</v>
          </cell>
        </row>
        <row r="106">
          <cell r="B106" t="str">
            <v>흑토끼</v>
          </cell>
        </row>
        <row r="107">
          <cell r="B107" t="str">
            <v>프리토스(환)</v>
          </cell>
        </row>
        <row r="108">
          <cell r="B108" t="str">
            <v>흑카키</v>
          </cell>
        </row>
        <row r="109">
          <cell r="B109" t="str">
            <v>밤미</v>
          </cell>
        </row>
        <row r="110">
          <cell r="B110" t="str">
            <v>지가로스</v>
          </cell>
        </row>
        <row r="111">
          <cell r="B111" t="str">
            <v>델푸스</v>
          </cell>
        </row>
        <row r="112">
          <cell r="B112" t="str">
            <v>이구로스</v>
          </cell>
        </row>
        <row r="113">
          <cell r="B113" t="str">
            <v>푸테라</v>
          </cell>
        </row>
        <row r="114">
          <cell r="B114" t="str">
            <v>기린</v>
          </cell>
        </row>
        <row r="115">
          <cell r="B115" t="str">
            <v>고루루</v>
          </cell>
        </row>
        <row r="116">
          <cell r="B116" t="str">
            <v>볼프</v>
          </cell>
        </row>
        <row r="117">
          <cell r="B117" t="str">
            <v>잔비노</v>
          </cell>
        </row>
        <row r="118">
          <cell r="B118" t="str">
            <v>아리노로스</v>
          </cell>
        </row>
        <row r="119">
          <cell r="B119" t="str">
            <v>노르노르(진/환)</v>
          </cell>
        </row>
        <row r="120">
          <cell r="B120" t="str">
            <v>보크곤(환)</v>
          </cell>
        </row>
        <row r="121">
          <cell r="B121" t="str">
            <v>페루루</v>
          </cell>
        </row>
        <row r="122">
          <cell r="B122" t="str">
            <v>우리스타</v>
          </cell>
        </row>
        <row r="123">
          <cell r="B123" t="str">
            <v>푸고고</v>
          </cell>
        </row>
        <row r="124">
          <cell r="B124" t="str">
            <v>산타로스</v>
          </cell>
        </row>
        <row r="125">
          <cell r="B125" t="str">
            <v>우푸(진)</v>
          </cell>
        </row>
        <row r="126">
          <cell r="B126" t="str">
            <v>노투투</v>
          </cell>
        </row>
        <row r="127">
          <cell r="B127" t="str">
            <v>프라키토스(환)</v>
          </cell>
        </row>
        <row r="128">
          <cell r="B128" t="str">
            <v>백설토끼</v>
          </cell>
        </row>
        <row r="129">
          <cell r="B129" t="str">
            <v>케로푸스</v>
          </cell>
        </row>
        <row r="130">
          <cell r="B130" t="str">
            <v>카르곤</v>
          </cell>
        </row>
        <row r="131">
          <cell r="B131" t="str">
            <v>깡우비</v>
          </cell>
        </row>
        <row r="132">
          <cell r="B132" t="str">
            <v>쥬키</v>
          </cell>
        </row>
        <row r="133">
          <cell r="B133" t="str">
            <v>황호</v>
          </cell>
        </row>
        <row r="134">
          <cell r="B134" t="str">
            <v>골로스</v>
          </cell>
        </row>
        <row r="135">
          <cell r="B135" t="str">
            <v>푸미</v>
          </cell>
        </row>
        <row r="136">
          <cell r="B136" t="str">
            <v>푸타카</v>
          </cell>
        </row>
        <row r="137">
          <cell r="B137" t="str">
            <v>고르고(환)</v>
          </cell>
        </row>
        <row r="138">
          <cell r="B138" t="str">
            <v>라고고</v>
          </cell>
        </row>
        <row r="139">
          <cell r="B139" t="str">
            <v>베루루</v>
          </cell>
        </row>
        <row r="140">
          <cell r="B140" t="str">
            <v>복우리</v>
          </cell>
        </row>
        <row r="141">
          <cell r="B141" t="str">
            <v>푸우리</v>
          </cell>
        </row>
        <row r="142">
          <cell r="B142" t="str">
            <v>크로톤</v>
          </cell>
        </row>
        <row r="143">
          <cell r="B143" t="str">
            <v>크루거</v>
          </cell>
        </row>
        <row r="144">
          <cell r="B144" t="str">
            <v>꼬이비</v>
          </cell>
        </row>
        <row r="145">
          <cell r="B145" t="str">
            <v>포포</v>
          </cell>
        </row>
        <row r="146">
          <cell r="B146" t="str">
            <v>엘르벨</v>
          </cell>
        </row>
        <row r="147">
          <cell r="B147" t="str">
            <v>푸쿠</v>
          </cell>
        </row>
        <row r="148">
          <cell r="B148" t="str">
            <v>투르돈(환)</v>
          </cell>
        </row>
        <row r="149">
          <cell r="B149" t="str">
            <v>타이판</v>
          </cell>
        </row>
        <row r="150">
          <cell r="B150" t="str">
            <v>푸푸(진)</v>
          </cell>
        </row>
        <row r="151">
          <cell r="B151" t="str">
            <v>지룡</v>
          </cell>
        </row>
        <row r="152">
          <cell r="B152" t="str">
            <v>땅뱀</v>
          </cell>
        </row>
        <row r="153">
          <cell r="B153" t="str">
            <v>킹고르</v>
          </cell>
        </row>
        <row r="154">
          <cell r="B154" t="str">
            <v>고르고르</v>
          </cell>
        </row>
        <row r="155">
          <cell r="B155" t="str">
            <v>쟈하드</v>
          </cell>
        </row>
        <row r="156">
          <cell r="B156" t="str">
            <v>리비노(진/환)</v>
          </cell>
        </row>
        <row r="157">
          <cell r="B157" t="str">
            <v>라나프</v>
          </cell>
        </row>
        <row r="158">
          <cell r="B158" t="str">
            <v>타르쿠</v>
          </cell>
        </row>
        <row r="159">
          <cell r="B159" t="str">
            <v>바쿠우</v>
          </cell>
        </row>
        <row r="160">
          <cell r="B160" t="str">
            <v>주니</v>
          </cell>
        </row>
        <row r="161">
          <cell r="B161" t="str">
            <v>쿠쿠</v>
          </cell>
        </row>
        <row r="162">
          <cell r="B162" t="str">
            <v>고대리비노</v>
          </cell>
        </row>
        <row r="163">
          <cell r="B163" t="str">
            <v>자르케스</v>
          </cell>
        </row>
        <row r="164">
          <cell r="B164" t="str">
            <v>토라</v>
          </cell>
        </row>
        <row r="165">
          <cell r="B165" t="str">
            <v>페르페</v>
          </cell>
        </row>
        <row r="166">
          <cell r="B166" t="str">
            <v>푸이</v>
          </cell>
        </row>
        <row r="167">
          <cell r="B167" t="str">
            <v>파라프</v>
          </cell>
        </row>
        <row r="168">
          <cell r="B168" t="str">
            <v>바카우</v>
          </cell>
        </row>
        <row r="169">
          <cell r="B169" t="str">
            <v>푸르노로스</v>
          </cell>
        </row>
        <row r="170">
          <cell r="B170" t="str">
            <v>한복메이</v>
          </cell>
        </row>
        <row r="171">
          <cell r="B171" t="str">
            <v>실버라곤</v>
          </cell>
        </row>
        <row r="172">
          <cell r="B172" t="str">
            <v>호크곤</v>
          </cell>
        </row>
        <row r="173">
          <cell r="B173" t="str">
            <v>베르가(진/환)</v>
          </cell>
        </row>
        <row r="174">
          <cell r="B174" t="str">
            <v>현무</v>
          </cell>
        </row>
        <row r="175">
          <cell r="B175" t="str">
            <v>황금복덩이</v>
          </cell>
        </row>
        <row r="176">
          <cell r="B176" t="str">
            <v>테라곤</v>
          </cell>
        </row>
        <row r="177">
          <cell r="B177" t="str">
            <v>바카</v>
          </cell>
        </row>
        <row r="178">
          <cell r="B178" t="str">
            <v>골카스</v>
          </cell>
        </row>
        <row r="179">
          <cell r="B179" t="str">
            <v>노르노르</v>
          </cell>
        </row>
        <row r="180">
          <cell r="B180" t="str">
            <v>젖소</v>
          </cell>
        </row>
        <row r="181">
          <cell r="B181" t="str">
            <v>노트로스</v>
          </cell>
        </row>
        <row r="182">
          <cell r="B182" t="str">
            <v>밍코</v>
          </cell>
        </row>
        <row r="183">
          <cell r="B183" t="str">
            <v>아고아(환)</v>
          </cell>
        </row>
        <row r="184">
          <cell r="B184" t="str">
            <v>모나시프</v>
          </cell>
        </row>
        <row r="185">
          <cell r="B185" t="str">
            <v>바쿠</v>
          </cell>
        </row>
        <row r="186">
          <cell r="B186" t="str">
            <v>쿠오코마</v>
          </cell>
        </row>
        <row r="187">
          <cell r="B187" t="str">
            <v>우푸</v>
          </cell>
        </row>
        <row r="188">
          <cell r="B188" t="str">
            <v>크랩</v>
          </cell>
        </row>
        <row r="189">
          <cell r="B189" t="str">
            <v>고르돈(환)</v>
          </cell>
        </row>
        <row r="190">
          <cell r="B190" t="str">
            <v>메르메르</v>
          </cell>
        </row>
        <row r="191">
          <cell r="B191" t="str">
            <v>포이비스</v>
          </cell>
        </row>
        <row r="192">
          <cell r="B192" t="str">
            <v>차이혼</v>
          </cell>
        </row>
        <row r="193">
          <cell r="B193" t="str">
            <v>리비노</v>
          </cell>
        </row>
        <row r="194">
          <cell r="B194" t="str">
            <v>디로로크스</v>
          </cell>
        </row>
        <row r="195">
          <cell r="B195" t="str">
            <v>바쿠이노</v>
          </cell>
        </row>
        <row r="196">
          <cell r="B196" t="str">
            <v>돌꼬비</v>
          </cell>
        </row>
        <row r="197">
          <cell r="B197" t="str">
            <v>타루쟈</v>
          </cell>
        </row>
        <row r="198">
          <cell r="B198" t="str">
            <v>판그라</v>
          </cell>
        </row>
        <row r="199">
          <cell r="B199" t="str">
            <v>모이토</v>
          </cell>
        </row>
        <row r="200">
          <cell r="B200" t="str">
            <v>쿠아</v>
          </cell>
        </row>
        <row r="201">
          <cell r="B201" t="str">
            <v>진주토로스</v>
          </cell>
        </row>
        <row r="202">
          <cell r="B202" t="str">
            <v>노로로크스</v>
          </cell>
        </row>
        <row r="203">
          <cell r="B203" t="str">
            <v>푸보</v>
          </cell>
        </row>
        <row r="204">
          <cell r="B204" t="str">
            <v>가가로스</v>
          </cell>
        </row>
        <row r="205">
          <cell r="B205" t="str">
            <v>푸투투</v>
          </cell>
        </row>
        <row r="206">
          <cell r="B206" t="str">
            <v>타이혼</v>
          </cell>
        </row>
        <row r="207">
          <cell r="B207" t="str">
            <v>오가로스(환)</v>
          </cell>
        </row>
        <row r="208">
          <cell r="B208" t="str">
            <v>푸푸</v>
          </cell>
        </row>
        <row r="209">
          <cell r="B209" t="str">
            <v>라루루</v>
          </cell>
        </row>
        <row r="210">
          <cell r="B210" t="str">
            <v>노보</v>
          </cell>
        </row>
        <row r="211">
          <cell r="B211" t="str">
            <v>다이노스(환)</v>
          </cell>
        </row>
        <row r="212">
          <cell r="B212" t="str">
            <v>다고스(환)</v>
          </cell>
        </row>
        <row r="213">
          <cell r="B213" t="str">
            <v>골드곤</v>
          </cell>
        </row>
        <row r="214">
          <cell r="B214" t="str">
            <v>토우트</v>
          </cell>
        </row>
        <row r="215">
          <cell r="B215" t="str">
            <v>베르가</v>
          </cell>
        </row>
        <row r="216">
          <cell r="B216" t="str">
            <v>고르고</v>
          </cell>
        </row>
        <row r="217">
          <cell r="B217" t="str">
            <v>기가로스</v>
          </cell>
        </row>
        <row r="218">
          <cell r="B218" t="str">
            <v>오투투(진)</v>
          </cell>
        </row>
        <row r="219">
          <cell r="B219" t="str">
            <v>타로아</v>
          </cell>
        </row>
        <row r="220">
          <cell r="B220" t="str">
            <v>디메트로돈</v>
          </cell>
        </row>
        <row r="221">
          <cell r="B221" t="str">
            <v>슈우</v>
          </cell>
        </row>
        <row r="222">
          <cell r="B222" t="str">
            <v>베로바드</v>
          </cell>
        </row>
        <row r="223">
          <cell r="B223" t="str">
            <v>그램고르</v>
          </cell>
        </row>
        <row r="224">
          <cell r="B224" t="str">
            <v>노타스</v>
          </cell>
        </row>
        <row r="225">
          <cell r="B225" t="str">
            <v>노라돈</v>
          </cell>
        </row>
        <row r="226">
          <cell r="B226" t="str">
            <v>바우</v>
          </cell>
        </row>
        <row r="227">
          <cell r="B227" t="str">
            <v>네고스(환)</v>
          </cell>
        </row>
        <row r="228">
          <cell r="B228" t="str">
            <v>실버로크스</v>
          </cell>
        </row>
        <row r="229">
          <cell r="B229" t="str">
            <v>쿠로로</v>
          </cell>
        </row>
        <row r="230">
          <cell r="B230" t="str">
            <v>푸비</v>
          </cell>
        </row>
        <row r="231">
          <cell r="B231" t="str">
            <v>오르곤</v>
          </cell>
        </row>
        <row r="232">
          <cell r="B232" t="str">
            <v>투르돈</v>
          </cell>
        </row>
        <row r="233">
          <cell r="B233" t="str">
            <v>기라돈(환)</v>
          </cell>
        </row>
        <row r="234">
          <cell r="B234" t="str">
            <v>만모드</v>
          </cell>
        </row>
        <row r="235">
          <cell r="B235" t="str">
            <v>메모스</v>
          </cell>
        </row>
        <row r="236">
          <cell r="B236" t="str">
            <v>기바바</v>
          </cell>
        </row>
        <row r="237">
          <cell r="B237" t="str">
            <v>판그</v>
          </cell>
        </row>
        <row r="238">
          <cell r="B238" t="str">
            <v>왕토끼</v>
          </cell>
        </row>
        <row r="239">
          <cell r="B239" t="str">
            <v>얼룩부이비</v>
          </cell>
        </row>
        <row r="240">
          <cell r="B240" t="str">
            <v>석화케스</v>
          </cell>
        </row>
        <row r="241">
          <cell r="B241" t="str">
            <v>꼬비</v>
          </cell>
        </row>
        <row r="242">
          <cell r="B242" t="str">
            <v>푸모나스</v>
          </cell>
        </row>
        <row r="243">
          <cell r="B243" t="str">
            <v>비트로스</v>
          </cell>
        </row>
        <row r="244">
          <cell r="B244" t="str">
            <v>투투(진)</v>
          </cell>
        </row>
        <row r="245">
          <cell r="B245" t="str">
            <v>킹크랩</v>
          </cell>
        </row>
        <row r="246">
          <cell r="B246" t="str">
            <v>케이비</v>
          </cell>
        </row>
        <row r="247">
          <cell r="B247" t="str">
            <v>프이토</v>
          </cell>
        </row>
        <row r="248">
          <cell r="B248" t="str">
            <v>후바바</v>
          </cell>
        </row>
        <row r="249">
          <cell r="B249" t="str">
            <v>노스토로스</v>
          </cell>
        </row>
        <row r="250">
          <cell r="B250" t="str">
            <v>루니</v>
          </cell>
        </row>
        <row r="251">
          <cell r="B251" t="str">
            <v>키라비</v>
          </cell>
        </row>
        <row r="252">
          <cell r="B252" t="str">
            <v>샤우트</v>
          </cell>
        </row>
        <row r="253">
          <cell r="B253" t="str">
            <v>라이혼</v>
          </cell>
        </row>
        <row r="254">
          <cell r="B254" t="str">
            <v>노보스</v>
          </cell>
        </row>
        <row r="255">
          <cell r="B255" t="str">
            <v>프라키토스</v>
          </cell>
        </row>
        <row r="256">
          <cell r="B256" t="str">
            <v>꼬꼬미</v>
          </cell>
        </row>
        <row r="257">
          <cell r="B257" t="str">
            <v>노라키토스</v>
          </cell>
        </row>
        <row r="258">
          <cell r="B258" t="str">
            <v>타로곤(환)</v>
          </cell>
        </row>
        <row r="259">
          <cell r="B259" t="str">
            <v>오투투</v>
          </cell>
        </row>
        <row r="260">
          <cell r="B260" t="str">
            <v>아이스만모</v>
          </cell>
        </row>
        <row r="261">
          <cell r="B261" t="str">
            <v>노스키</v>
          </cell>
        </row>
        <row r="262">
          <cell r="B262" t="str">
            <v>토끼</v>
          </cell>
        </row>
        <row r="263">
          <cell r="B263" t="str">
            <v>돌가로스</v>
          </cell>
        </row>
        <row r="264">
          <cell r="B264" t="str">
            <v>산타링</v>
          </cell>
        </row>
        <row r="265">
          <cell r="B265" t="str">
            <v>오가로스</v>
          </cell>
        </row>
        <row r="266">
          <cell r="B266" t="str">
            <v>카라쿠</v>
          </cell>
        </row>
        <row r="267">
          <cell r="B267" t="str">
            <v>브라키오스</v>
          </cell>
        </row>
        <row r="268">
          <cell r="B268" t="str">
            <v>라스키</v>
          </cell>
        </row>
        <row r="269">
          <cell r="B269" t="str">
            <v>헷지</v>
          </cell>
        </row>
        <row r="270">
          <cell r="B270" t="str">
            <v>타키</v>
          </cell>
        </row>
        <row r="271">
          <cell r="B271" t="str">
            <v>카비트</v>
          </cell>
        </row>
        <row r="272">
          <cell r="B272" t="str">
            <v>카우</v>
          </cell>
        </row>
        <row r="273">
          <cell r="B273" t="str">
            <v>베톤</v>
          </cell>
        </row>
        <row r="274">
          <cell r="B274" t="str">
            <v>실버로스</v>
          </cell>
        </row>
        <row r="275">
          <cell r="B275" t="str">
            <v>호르쿠</v>
          </cell>
        </row>
        <row r="276">
          <cell r="B276" t="str">
            <v>꼬비오</v>
          </cell>
        </row>
        <row r="277">
          <cell r="B277" t="str">
            <v>블루카비트</v>
          </cell>
        </row>
        <row r="278">
          <cell r="B278" t="str">
            <v>(환생)얼룩우리</v>
          </cell>
        </row>
        <row r="279">
          <cell r="B279" t="str">
            <v>골드카비트</v>
          </cell>
        </row>
        <row r="280">
          <cell r="B280" t="str">
            <v>카이비</v>
          </cell>
        </row>
        <row r="281">
          <cell r="B281" t="str">
            <v>기트로스</v>
          </cell>
        </row>
        <row r="282">
          <cell r="B282" t="str">
            <v>푸비토스</v>
          </cell>
        </row>
        <row r="283">
          <cell r="B283" t="str">
            <v>녹우리</v>
          </cell>
        </row>
        <row r="284">
          <cell r="B284" t="str">
            <v>푸투</v>
          </cell>
        </row>
        <row r="285">
          <cell r="B285" t="str">
            <v>노북이(환)</v>
          </cell>
        </row>
        <row r="286">
          <cell r="B286" t="str">
            <v>포레스트 크랩</v>
          </cell>
        </row>
        <row r="287">
          <cell r="B287" t="str">
            <v>라가로스</v>
          </cell>
        </row>
        <row r="288">
          <cell r="B288" t="str">
            <v>스텐토스(환)</v>
          </cell>
        </row>
        <row r="289">
          <cell r="B289" t="str">
            <v>고르돈</v>
          </cell>
        </row>
        <row r="290">
          <cell r="B290" t="str">
            <v>고라돈</v>
          </cell>
        </row>
        <row r="291">
          <cell r="B291" t="str">
            <v>베노투리</v>
          </cell>
        </row>
        <row r="292">
          <cell r="B292" t="str">
            <v>몽돌</v>
          </cell>
        </row>
        <row r="293">
          <cell r="B293" t="str">
            <v>연두큐이</v>
          </cell>
        </row>
        <row r="294">
          <cell r="B294" t="str">
            <v>프리토스</v>
          </cell>
        </row>
        <row r="295">
          <cell r="B295" t="str">
            <v>두리</v>
          </cell>
        </row>
        <row r="296">
          <cell r="B296" t="str">
            <v>기라돈</v>
          </cell>
        </row>
        <row r="297">
          <cell r="B297" t="str">
            <v>그린바로스</v>
          </cell>
        </row>
        <row r="298">
          <cell r="B298" t="str">
            <v>엘로가스</v>
          </cell>
        </row>
        <row r="299">
          <cell r="B299" t="str">
            <v>불그리</v>
          </cell>
        </row>
        <row r="300">
          <cell r="B300" t="str">
            <v>투투</v>
          </cell>
        </row>
        <row r="301">
          <cell r="B301" t="str">
            <v>실버고르돈</v>
          </cell>
        </row>
        <row r="302">
          <cell r="B302" t="str">
            <v>베노노크</v>
          </cell>
        </row>
        <row r="303">
          <cell r="B303" t="str">
            <v>꼬미</v>
          </cell>
        </row>
        <row r="304">
          <cell r="B304" t="str">
            <v>램가스</v>
          </cell>
        </row>
        <row r="305">
          <cell r="B305" t="str">
            <v>다이노</v>
          </cell>
        </row>
        <row r="306">
          <cell r="B306" t="str">
            <v>쟈그</v>
          </cell>
        </row>
        <row r="307">
          <cell r="B307" t="str">
            <v>라그노스</v>
          </cell>
        </row>
        <row r="308">
          <cell r="B308" t="str">
            <v>볼케이노</v>
          </cell>
        </row>
        <row r="309">
          <cell r="B309" t="str">
            <v>가이</v>
          </cell>
        </row>
        <row r="310">
          <cell r="B310" t="str">
            <v>쿠쿠르</v>
          </cell>
        </row>
        <row r="311">
          <cell r="B311" t="str">
            <v>쟈그라</v>
          </cell>
        </row>
        <row r="312">
          <cell r="B312" t="str">
            <v>부르보</v>
          </cell>
        </row>
        <row r="313">
          <cell r="B313" t="str">
            <v>꼬꼬비</v>
          </cell>
        </row>
        <row r="314">
          <cell r="B314" t="str">
            <v>철기돈</v>
          </cell>
        </row>
        <row r="315">
          <cell r="B315" t="str">
            <v>북이(환)</v>
          </cell>
        </row>
        <row r="316">
          <cell r="B316" t="str">
            <v>범링</v>
          </cell>
        </row>
        <row r="317">
          <cell r="B317" t="str">
            <v>토로쟈</v>
          </cell>
        </row>
        <row r="318">
          <cell r="B318" t="str">
            <v>고반케스</v>
          </cell>
        </row>
        <row r="319">
          <cell r="B319" t="str">
            <v>아고아</v>
          </cell>
        </row>
        <row r="320">
          <cell r="B320" t="str">
            <v>고루바</v>
          </cell>
        </row>
        <row r="321">
          <cell r="B321" t="str">
            <v>카타르카스</v>
          </cell>
        </row>
        <row r="322">
          <cell r="B322" t="str">
            <v>토루루</v>
          </cell>
        </row>
        <row r="323">
          <cell r="B323" t="str">
            <v>카쿠</v>
          </cell>
        </row>
        <row r="324">
          <cell r="B324" t="str">
            <v>실버우리</v>
          </cell>
        </row>
        <row r="325">
          <cell r="B325" t="str">
            <v>보크곤</v>
          </cell>
        </row>
        <row r="326">
          <cell r="B326" t="str">
            <v>코발스</v>
          </cell>
        </row>
        <row r="327">
          <cell r="B327" t="str">
            <v>쿠링</v>
          </cell>
        </row>
        <row r="328">
          <cell r="B328" t="str">
            <v>휴보</v>
          </cell>
        </row>
        <row r="329">
          <cell r="B329" t="str">
            <v>팽팽</v>
          </cell>
        </row>
        <row r="330">
          <cell r="B330" t="str">
            <v>메가로스</v>
          </cell>
        </row>
        <row r="331">
          <cell r="B331" t="str">
            <v>누이</v>
          </cell>
        </row>
        <row r="332">
          <cell r="B332" t="str">
            <v>판지</v>
          </cell>
        </row>
        <row r="333">
          <cell r="B333" t="str">
            <v>타로곤</v>
          </cell>
        </row>
        <row r="334">
          <cell r="B334" t="str">
            <v>물북이</v>
          </cell>
        </row>
        <row r="335">
          <cell r="B335" t="str">
            <v>루보스</v>
          </cell>
        </row>
        <row r="336">
          <cell r="B336" t="str">
            <v>타노프스</v>
          </cell>
        </row>
        <row r="337">
          <cell r="B337" t="str">
            <v>타르노로스</v>
          </cell>
        </row>
        <row r="338">
          <cell r="B338" t="str">
            <v>란베르스</v>
          </cell>
        </row>
        <row r="339">
          <cell r="B339" t="str">
            <v>포링</v>
          </cell>
        </row>
        <row r="340">
          <cell r="B340" t="str">
            <v>카르기안</v>
          </cell>
        </row>
        <row r="341">
          <cell r="B341" t="str">
            <v>아토라지</v>
          </cell>
        </row>
        <row r="342">
          <cell r="B342" t="str">
            <v>부이비</v>
          </cell>
        </row>
        <row r="343">
          <cell r="B343" t="str">
            <v>자라북</v>
          </cell>
        </row>
        <row r="344">
          <cell r="B344" t="str">
            <v>쿠보</v>
          </cell>
        </row>
        <row r="345">
          <cell r="B345" t="str">
            <v>리스키</v>
          </cell>
        </row>
        <row r="346">
          <cell r="B346" t="str">
            <v>킹북이</v>
          </cell>
        </row>
        <row r="347">
          <cell r="B347" t="str">
            <v>코로카스</v>
          </cell>
        </row>
        <row r="348">
          <cell r="B348" t="str">
            <v>코리토르스</v>
          </cell>
        </row>
        <row r="349">
          <cell r="B349" t="str">
            <v>큐이</v>
          </cell>
        </row>
        <row r="350">
          <cell r="B350" t="str">
            <v>화이트링</v>
          </cell>
        </row>
        <row r="351">
          <cell r="B351" t="str">
            <v>다이노로스</v>
          </cell>
        </row>
        <row r="352">
          <cell r="B352" t="str">
            <v>만모르</v>
          </cell>
        </row>
        <row r="353">
          <cell r="B353" t="str">
            <v>스텐토스</v>
          </cell>
        </row>
        <row r="354">
          <cell r="B354" t="str">
            <v>만모</v>
          </cell>
        </row>
        <row r="355">
          <cell r="B355" t="str">
            <v>쿠타스</v>
          </cell>
        </row>
        <row r="356">
          <cell r="B356" t="str">
            <v>다고스</v>
          </cell>
        </row>
        <row r="357">
          <cell r="B357" t="str">
            <v>타르프스</v>
          </cell>
        </row>
        <row r="358">
          <cell r="B358" t="str">
            <v>깡북이</v>
          </cell>
        </row>
        <row r="359">
          <cell r="B359" t="str">
            <v>기고아</v>
          </cell>
        </row>
        <row r="360">
          <cell r="B360" t="str">
            <v>포보</v>
          </cell>
        </row>
        <row r="361">
          <cell r="B361" t="str">
            <v>베론</v>
          </cell>
        </row>
        <row r="362">
          <cell r="B362" t="str">
            <v>마모나스</v>
          </cell>
        </row>
        <row r="363">
          <cell r="B363" t="str">
            <v>스토라지</v>
          </cell>
        </row>
        <row r="364">
          <cell r="B364" t="str">
            <v>철북이</v>
          </cell>
        </row>
        <row r="365">
          <cell r="B365" t="str">
            <v>부이</v>
          </cell>
        </row>
        <row r="366">
          <cell r="B366" t="str">
            <v>루이</v>
          </cell>
        </row>
        <row r="367">
          <cell r="B367" t="str">
            <v>베로보크</v>
          </cell>
        </row>
        <row r="368">
          <cell r="B368" t="str">
            <v>바로로크스</v>
          </cell>
        </row>
        <row r="369">
          <cell r="B369" t="str">
            <v>토르프스</v>
          </cell>
        </row>
        <row r="370">
          <cell r="B370" t="str">
            <v>베로로크</v>
          </cell>
        </row>
        <row r="371">
          <cell r="B371" t="str">
            <v>아리노스</v>
          </cell>
        </row>
        <row r="372">
          <cell r="B372" t="str">
            <v>다이노스</v>
          </cell>
        </row>
        <row r="373">
          <cell r="B373" t="str">
            <v>펜타스</v>
          </cell>
        </row>
        <row r="374">
          <cell r="B374" t="str">
            <v>아이카스</v>
          </cell>
        </row>
        <row r="375">
          <cell r="B375" t="str">
            <v>골드부비</v>
          </cell>
        </row>
        <row r="376">
          <cell r="B376" t="str">
            <v>네고스</v>
          </cell>
        </row>
        <row r="377">
          <cell r="B377" t="str">
            <v>로기안</v>
          </cell>
        </row>
        <row r="378">
          <cell r="B378" t="str">
            <v>무이</v>
          </cell>
        </row>
        <row r="379">
          <cell r="B379" t="str">
            <v>씨보스</v>
          </cell>
        </row>
        <row r="380">
          <cell r="B380" t="str">
            <v>쿠카스</v>
          </cell>
        </row>
        <row r="381">
          <cell r="B381" t="str">
            <v>베로포리</v>
          </cell>
        </row>
        <row r="382">
          <cell r="B382" t="str">
            <v>얼룩우리</v>
          </cell>
        </row>
        <row r="383">
          <cell r="B383" t="str">
            <v>돌북이</v>
          </cell>
        </row>
        <row r="384">
          <cell r="B384" t="str">
            <v>토리케라</v>
          </cell>
        </row>
        <row r="385">
          <cell r="B385" t="str">
            <v>만모로스</v>
          </cell>
        </row>
        <row r="386">
          <cell r="B386" t="str">
            <v>투이</v>
          </cell>
        </row>
        <row r="387">
          <cell r="B387" t="str">
            <v>노북이</v>
          </cell>
        </row>
        <row r="388">
          <cell r="B388" t="str">
            <v>우리</v>
          </cell>
        </row>
        <row r="389">
          <cell r="B389" t="str">
            <v>토리노프스</v>
          </cell>
        </row>
        <row r="390">
          <cell r="B390" t="str">
            <v>북이</v>
          </cell>
        </row>
        <row r="391">
          <cell r="B391" t="str">
            <v>부비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Y141"/>
  <sheetViews>
    <sheetView tabSelected="1" zoomScale="85" zoomScaleNormal="85" workbookViewId="0">
      <selection activeCell="I42" sqref="I42"/>
    </sheetView>
  </sheetViews>
  <sheetFormatPr defaultRowHeight="21" customHeight="1" x14ac:dyDescent="0.3"/>
  <cols>
    <col min="1" max="1" width="3.75" style="1" customWidth="1"/>
    <col min="2" max="2" width="10.125" style="7" customWidth="1"/>
    <col min="3" max="3" width="9.375" style="7" bestFit="1" customWidth="1"/>
    <col min="4" max="4" width="8.875" style="7" customWidth="1"/>
    <col min="5" max="5" width="9.375" style="7" bestFit="1" customWidth="1"/>
    <col min="6" max="6" width="8.875" style="7" customWidth="1"/>
    <col min="7" max="7" width="9.375" style="7" bestFit="1" customWidth="1"/>
    <col min="8" max="8" width="8.875" style="7" customWidth="1"/>
    <col min="9" max="9" width="9.375" style="7" bestFit="1" customWidth="1"/>
    <col min="10" max="10" width="8.875" style="7" customWidth="1"/>
    <col min="11" max="11" width="9.375" style="7" bestFit="1" customWidth="1"/>
    <col min="12" max="12" width="8.875" style="7" customWidth="1"/>
    <col min="13" max="13" width="9.5" style="1" customWidth="1"/>
    <col min="14" max="14" width="8.625" style="7" customWidth="1"/>
    <col min="15" max="15" width="8" style="7" customWidth="1"/>
    <col min="16" max="16" width="8" style="2" customWidth="1"/>
    <col min="17" max="17" width="9.625" style="2" hidden="1" customWidth="1"/>
    <col min="18" max="19" width="0" style="2" hidden="1" customWidth="1"/>
    <col min="20" max="21" width="0" style="3" hidden="1" customWidth="1"/>
    <col min="22" max="36" width="9" style="2"/>
    <col min="37" max="60" width="9" style="4"/>
    <col min="61" max="77" width="9" style="6"/>
    <col min="78" max="16384" width="9" style="7"/>
  </cols>
  <sheetData>
    <row r="1" spans="2:77" s="1" customFormat="1" ht="21" customHeight="1" x14ac:dyDescent="0.3">
      <c r="P1" s="2"/>
      <c r="Q1" s="2" t="s">
        <v>38</v>
      </c>
      <c r="R1" s="2" t="s">
        <v>39</v>
      </c>
      <c r="S1" s="2"/>
      <c r="T1" s="3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  <row r="2" spans="2:77" ht="21" customHeight="1" x14ac:dyDescent="0.3">
      <c r="B2" s="5" t="s">
        <v>40</v>
      </c>
      <c r="C2" s="51" t="s">
        <v>41</v>
      </c>
      <c r="D2" s="52"/>
      <c r="E2" s="52"/>
      <c r="F2" s="1"/>
      <c r="G2" s="2"/>
      <c r="H2" s="2"/>
      <c r="I2" s="2"/>
      <c r="J2" s="2"/>
      <c r="K2" s="2"/>
      <c r="L2" s="2"/>
      <c r="M2" s="2"/>
      <c r="N2" s="1"/>
      <c r="O2" s="1"/>
      <c r="Q2" s="2">
        <v>1</v>
      </c>
      <c r="R2" s="2">
        <v>0</v>
      </c>
    </row>
    <row r="3" spans="2:77" ht="21" customHeight="1" x14ac:dyDescent="0.3">
      <c r="B3" s="1"/>
      <c r="C3" s="53" t="s">
        <v>42</v>
      </c>
      <c r="D3" s="53"/>
      <c r="E3" s="53"/>
      <c r="F3" s="1"/>
      <c r="G3" s="1"/>
      <c r="H3" s="1"/>
      <c r="I3" s="1"/>
      <c r="J3" s="1"/>
      <c r="K3" s="1"/>
      <c r="L3" s="1"/>
      <c r="M3" s="2"/>
      <c r="N3" s="1"/>
      <c r="O3" s="1"/>
      <c r="Q3" s="2">
        <v>2</v>
      </c>
      <c r="R3" s="2">
        <f>R2+3</f>
        <v>3</v>
      </c>
    </row>
    <row r="4" spans="2:77" ht="21" customHeigh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/>
      <c r="O4" s="1"/>
      <c r="P4" s="8"/>
      <c r="Q4" s="2">
        <v>3</v>
      </c>
      <c r="R4" s="2">
        <f t="shared" ref="R4:R67" si="0">R3+3</f>
        <v>6</v>
      </c>
    </row>
    <row r="5" spans="2:77" ht="21" customHeight="1" x14ac:dyDescent="0.3">
      <c r="B5" s="54" t="s">
        <v>6</v>
      </c>
      <c r="C5" s="55" t="s">
        <v>0</v>
      </c>
      <c r="D5" s="55"/>
      <c r="E5" s="55" t="s">
        <v>1</v>
      </c>
      <c r="F5" s="55"/>
      <c r="G5" s="55" t="s">
        <v>2</v>
      </c>
      <c r="H5" s="55"/>
      <c r="I5" s="55" t="s">
        <v>3</v>
      </c>
      <c r="J5" s="55"/>
      <c r="K5" s="55" t="s">
        <v>4</v>
      </c>
      <c r="L5" s="56"/>
      <c r="M5" s="2"/>
      <c r="N5" s="1"/>
      <c r="O5" s="1"/>
      <c r="P5" s="9"/>
      <c r="Q5" s="2">
        <v>4</v>
      </c>
      <c r="R5" s="2">
        <f t="shared" si="0"/>
        <v>9</v>
      </c>
    </row>
    <row r="6" spans="2:77" ht="21" customHeight="1" x14ac:dyDescent="0.3">
      <c r="B6" s="57" t="s">
        <v>43</v>
      </c>
      <c r="C6" s="58">
        <v>140</v>
      </c>
      <c r="D6" s="59"/>
      <c r="E6" s="59">
        <v>140</v>
      </c>
      <c r="F6" s="59"/>
      <c r="G6" s="59">
        <v>140</v>
      </c>
      <c r="H6" s="59"/>
      <c r="I6" s="59">
        <v>140</v>
      </c>
      <c r="J6" s="59"/>
      <c r="K6" s="59">
        <v>140</v>
      </c>
      <c r="L6" s="60"/>
      <c r="M6" s="2"/>
      <c r="N6" s="61">
        <v>140</v>
      </c>
      <c r="O6" s="62"/>
      <c r="Q6" s="2">
        <v>5</v>
      </c>
      <c r="R6" s="2">
        <f t="shared" si="0"/>
        <v>12</v>
      </c>
    </row>
    <row r="7" spans="2:77" ht="21" customHeight="1" x14ac:dyDescent="0.3">
      <c r="B7" s="57" t="s">
        <v>5</v>
      </c>
      <c r="C7" s="63">
        <v>20</v>
      </c>
      <c r="D7" s="64"/>
      <c r="E7" s="65">
        <v>20</v>
      </c>
      <c r="F7" s="64"/>
      <c r="G7" s="65">
        <v>20</v>
      </c>
      <c r="H7" s="64"/>
      <c r="I7" s="65">
        <v>20</v>
      </c>
      <c r="J7" s="64"/>
      <c r="K7" s="65">
        <v>20</v>
      </c>
      <c r="L7" s="66"/>
      <c r="M7" s="2"/>
      <c r="N7" s="67">
        <v>20</v>
      </c>
      <c r="O7" s="68"/>
      <c r="Q7" s="2">
        <v>6</v>
      </c>
      <c r="R7" s="2">
        <f t="shared" si="0"/>
        <v>15</v>
      </c>
      <c r="S7" s="10"/>
    </row>
    <row r="8" spans="2:77" ht="21" customHeight="1" x14ac:dyDescent="0.3">
      <c r="B8" s="69"/>
      <c r="C8" s="11" t="s">
        <v>7</v>
      </c>
      <c r="D8" s="70" t="s">
        <v>8</v>
      </c>
      <c r="E8" s="11" t="s">
        <v>7</v>
      </c>
      <c r="F8" s="70" t="s">
        <v>44</v>
      </c>
      <c r="G8" s="11" t="s">
        <v>7</v>
      </c>
      <c r="H8" s="70" t="s">
        <v>8</v>
      </c>
      <c r="I8" s="11" t="s">
        <v>7</v>
      </c>
      <c r="J8" s="70" t="s">
        <v>44</v>
      </c>
      <c r="K8" s="11" t="s">
        <v>7</v>
      </c>
      <c r="L8" s="71" t="s">
        <v>44</v>
      </c>
      <c r="M8" s="2"/>
      <c r="N8" s="72" t="s">
        <v>45</v>
      </c>
      <c r="O8" s="73" t="s">
        <v>44</v>
      </c>
      <c r="Q8" s="2">
        <v>7</v>
      </c>
      <c r="R8" s="2">
        <f t="shared" si="0"/>
        <v>18</v>
      </c>
    </row>
    <row r="9" spans="2:77" ht="21" customHeight="1" x14ac:dyDescent="0.3">
      <c r="B9" s="74" t="s">
        <v>46</v>
      </c>
      <c r="C9" s="75">
        <v>50</v>
      </c>
      <c r="D9" s="76">
        <f>C9</f>
        <v>50</v>
      </c>
      <c r="E9" s="77">
        <v>54</v>
      </c>
      <c r="F9" s="76">
        <f>E9+(D22-C22)</f>
        <v>54.79</v>
      </c>
      <c r="G9" s="77">
        <v>55</v>
      </c>
      <c r="H9" s="76">
        <f>G9+(F22-E22)</f>
        <v>55.21</v>
      </c>
      <c r="I9" s="77">
        <v>48</v>
      </c>
      <c r="J9" s="76">
        <f>I9+(H22-G22)</f>
        <v>48.09</v>
      </c>
      <c r="K9" s="77">
        <v>52</v>
      </c>
      <c r="L9" s="78">
        <f>K9+(J22-I22)</f>
        <v>52.03</v>
      </c>
      <c r="M9" s="2"/>
      <c r="N9" s="79">
        <v>2</v>
      </c>
      <c r="O9" s="80">
        <f>N9+(L22-K22)</f>
        <v>2.17</v>
      </c>
      <c r="Q9" s="2">
        <v>8</v>
      </c>
      <c r="R9" s="2">
        <f t="shared" si="0"/>
        <v>21</v>
      </c>
      <c r="T9" s="3">
        <v>25</v>
      </c>
      <c r="U9" s="3">
        <v>50</v>
      </c>
    </row>
    <row r="10" spans="2:77" ht="21" customHeight="1" x14ac:dyDescent="0.3">
      <c r="B10" s="74" t="s">
        <v>18</v>
      </c>
      <c r="C10" s="75">
        <v>227</v>
      </c>
      <c r="D10" s="76">
        <f>C10</f>
        <v>227</v>
      </c>
      <c r="E10" s="77">
        <v>400</v>
      </c>
      <c r="F10" s="76">
        <f>E10+(D23-C23)</f>
        <v>400.06</v>
      </c>
      <c r="G10" s="77">
        <v>453</v>
      </c>
      <c r="H10" s="76">
        <f>G10+(F23-E23)</f>
        <v>453.14</v>
      </c>
      <c r="I10" s="77">
        <v>491</v>
      </c>
      <c r="J10" s="76">
        <f>I10+(H23-G23)</f>
        <v>491.44</v>
      </c>
      <c r="K10" s="77">
        <v>520</v>
      </c>
      <c r="L10" s="78">
        <f>K10+(J23-I23)</f>
        <v>520.11</v>
      </c>
      <c r="M10" s="2"/>
      <c r="N10" s="81">
        <v>2</v>
      </c>
      <c r="O10" s="82">
        <f>N10+(L23-K23)</f>
        <v>2.1599999999999966</v>
      </c>
      <c r="Q10" s="2">
        <v>9</v>
      </c>
      <c r="R10" s="2">
        <f t="shared" si="0"/>
        <v>24</v>
      </c>
      <c r="S10" s="12"/>
      <c r="T10" s="13">
        <v>97</v>
      </c>
      <c r="U10" s="12">
        <v>100</v>
      </c>
      <c r="V10" s="12"/>
      <c r="W10" s="12"/>
    </row>
    <row r="11" spans="2:77" ht="21" customHeight="1" x14ac:dyDescent="0.3">
      <c r="B11" s="74" t="s">
        <v>47</v>
      </c>
      <c r="C11" s="75">
        <v>5</v>
      </c>
      <c r="D11" s="76">
        <f>C11</f>
        <v>5</v>
      </c>
      <c r="E11" s="77">
        <v>5</v>
      </c>
      <c r="F11" s="76">
        <f>E11+(D24-C24)</f>
        <v>5.12</v>
      </c>
      <c r="G11" s="77">
        <v>3</v>
      </c>
      <c r="H11" s="76">
        <f>G11+(F24-E24)</f>
        <v>3.31</v>
      </c>
      <c r="I11" s="77">
        <v>3</v>
      </c>
      <c r="J11" s="76">
        <f>I11+(H24-G24)</f>
        <v>3.13</v>
      </c>
      <c r="K11" s="77">
        <v>3</v>
      </c>
      <c r="L11" s="78">
        <f>K11+(J24-I24)</f>
        <v>3.1799999999999997</v>
      </c>
      <c r="M11" s="14"/>
      <c r="N11" s="81">
        <v>2</v>
      </c>
      <c r="O11" s="82">
        <f>N11+(L24-K24)</f>
        <v>2.27</v>
      </c>
      <c r="Q11" s="2">
        <v>10</v>
      </c>
      <c r="R11" s="2">
        <f t="shared" si="0"/>
        <v>27</v>
      </c>
      <c r="S11" s="12"/>
      <c r="T11" s="13">
        <v>82</v>
      </c>
      <c r="U11" s="12">
        <v>10</v>
      </c>
      <c r="V11" s="12"/>
      <c r="W11" s="12"/>
    </row>
    <row r="12" spans="2:77" ht="21" customHeight="1" x14ac:dyDescent="0.3">
      <c r="B12" s="83" t="s">
        <v>19</v>
      </c>
      <c r="C12" s="84">
        <f>C32-C11-C10-C9-(437-(20+3*(C6-1)))</f>
        <v>155</v>
      </c>
      <c r="D12" s="76">
        <f>C12</f>
        <v>155</v>
      </c>
      <c r="E12" s="84">
        <f>E32-E11-E10-E9-(437-(20+3*(E6-1)))</f>
        <v>24</v>
      </c>
      <c r="F12" s="76">
        <f>E12+(D25-C25)</f>
        <v>24</v>
      </c>
      <c r="G12" s="84">
        <f>G32-G11-G10-G9-(437-(20+3*(G6-1)))</f>
        <v>4</v>
      </c>
      <c r="H12" s="76">
        <f>G12+(F25-E25)</f>
        <v>4.3099999999999996</v>
      </c>
      <c r="I12" s="84">
        <f>I32-I11-I10-I9-(437-(20+3*(I6-1)))</f>
        <v>5</v>
      </c>
      <c r="J12" s="76">
        <f>I12+(H25-G25)</f>
        <v>5.32</v>
      </c>
      <c r="K12" s="84">
        <f>K32-K11-K10-K9-(437-(20+3*(K6-1)))</f>
        <v>3</v>
      </c>
      <c r="L12" s="78">
        <f>K12+(J25-I25)</f>
        <v>3.66</v>
      </c>
      <c r="M12" s="14"/>
      <c r="N12" s="81">
        <v>589</v>
      </c>
      <c r="O12" s="82">
        <f>N12+(L25-K25)</f>
        <v>589.39</v>
      </c>
      <c r="Q12" s="2">
        <v>11</v>
      </c>
      <c r="R12" s="2">
        <f t="shared" si="0"/>
        <v>30</v>
      </c>
      <c r="S12" s="12"/>
      <c r="T12" s="13"/>
      <c r="U12" s="12"/>
      <c r="V12" s="12"/>
      <c r="W12" s="12"/>
    </row>
    <row r="13" spans="2:77" ht="21" customHeight="1" x14ac:dyDescent="0.3">
      <c r="B13" s="85"/>
      <c r="C13" s="86">
        <f>SUM(C9:C12)</f>
        <v>437</v>
      </c>
      <c r="D13" s="87">
        <f>SUM(D9:D12)</f>
        <v>437</v>
      </c>
      <c r="E13" s="86">
        <f>SUM(E9:E12)</f>
        <v>483</v>
      </c>
      <c r="F13" s="87">
        <f>SUM(F9:F12)</f>
        <v>483.97</v>
      </c>
      <c r="G13" s="86">
        <f t="shared" ref="G13:I13" si="1">SUM(G9:G12)</f>
        <v>515</v>
      </c>
      <c r="H13" s="87">
        <f>SUM(H9:H12)</f>
        <v>515.96999999999991</v>
      </c>
      <c r="I13" s="86">
        <f t="shared" si="1"/>
        <v>547</v>
      </c>
      <c r="J13" s="87">
        <f>SUM(J9:J12)</f>
        <v>547.98</v>
      </c>
      <c r="K13" s="86">
        <f>SUM(K9:K12)</f>
        <v>578</v>
      </c>
      <c r="L13" s="88">
        <f>SUM(L9:L12)</f>
        <v>578.9799999999999</v>
      </c>
      <c r="M13" s="14"/>
      <c r="N13" s="89">
        <f>SUM(N9:N12)</f>
        <v>595</v>
      </c>
      <c r="O13" s="90">
        <f>SUM(O9:O12)</f>
        <v>595.99</v>
      </c>
      <c r="Q13" s="2">
        <v>12</v>
      </c>
      <c r="R13" s="2">
        <f t="shared" si="0"/>
        <v>33</v>
      </c>
      <c r="S13" s="12"/>
      <c r="T13" s="13"/>
      <c r="U13" s="12"/>
      <c r="V13" s="12"/>
      <c r="W13" s="12"/>
    </row>
    <row r="14" spans="2:77" ht="21" customHeight="1" x14ac:dyDescent="0.3">
      <c r="B14" s="91" t="s">
        <v>48</v>
      </c>
      <c r="C14" s="92">
        <f>20+(3*(C6-1))-C13</f>
        <v>0</v>
      </c>
      <c r="D14" s="92"/>
      <c r="E14" s="92">
        <f>C27+(3*(E6-1))-E13</f>
        <v>0</v>
      </c>
      <c r="F14" s="92"/>
      <c r="G14" s="92">
        <f>E27+(3*(G6-1))-G13</f>
        <v>0</v>
      </c>
      <c r="H14" s="92"/>
      <c r="I14" s="92">
        <f>G27+(3*(I6-1))-I13</f>
        <v>0</v>
      </c>
      <c r="J14" s="92"/>
      <c r="K14" s="92">
        <f>I27+(3*(K6-1))-K13</f>
        <v>0</v>
      </c>
      <c r="L14" s="92"/>
      <c r="M14" s="14"/>
      <c r="N14" s="93">
        <f>K27+(3*(N6-1))-N13</f>
        <v>14</v>
      </c>
      <c r="O14" s="94"/>
      <c r="Q14" s="2">
        <v>13</v>
      </c>
      <c r="R14" s="2">
        <f t="shared" si="0"/>
        <v>36</v>
      </c>
    </row>
    <row r="15" spans="2:77" s="1" customFormat="1" ht="11.25" customHeight="1" thickBot="1" x14ac:dyDescent="0.35"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7"/>
      <c r="M15" s="14"/>
      <c r="N15" s="18"/>
      <c r="O15" s="19"/>
      <c r="P15" s="2"/>
      <c r="Q15" s="2">
        <v>14</v>
      </c>
      <c r="R15" s="2">
        <f t="shared" si="0"/>
        <v>39</v>
      </c>
      <c r="S15" s="2"/>
      <c r="T15" s="3"/>
      <c r="U15" s="3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</row>
    <row r="16" spans="2:77" s="1" customFormat="1" ht="12.75" customHeight="1" thickTop="1" thickBot="1" x14ac:dyDescent="0.35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4"/>
      <c r="N16" s="20"/>
      <c r="O16" s="19"/>
      <c r="P16" s="2"/>
      <c r="Q16" s="2"/>
      <c r="R16" s="2"/>
      <c r="S16" s="2"/>
      <c r="T16" s="3"/>
      <c r="U16" s="3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</row>
    <row r="17" spans="2:77" ht="17.25" thickTop="1" x14ac:dyDescent="0.3">
      <c r="B17" s="132" t="s">
        <v>6</v>
      </c>
      <c r="C17" s="133">
        <v>1</v>
      </c>
      <c r="D17" s="133"/>
      <c r="E17" s="133">
        <v>2</v>
      </c>
      <c r="F17" s="133"/>
      <c r="G17" s="133">
        <v>3</v>
      </c>
      <c r="H17" s="133"/>
      <c r="I17" s="133">
        <v>4</v>
      </c>
      <c r="J17" s="133"/>
      <c r="K17" s="133">
        <v>5</v>
      </c>
      <c r="L17" s="133"/>
      <c r="M17" s="14"/>
      <c r="N17" s="61"/>
      <c r="O17" s="62"/>
      <c r="Q17" s="2">
        <v>16</v>
      </c>
      <c r="R17" s="2" t="e">
        <f>#REF!+3</f>
        <v>#REF!</v>
      </c>
    </row>
    <row r="18" spans="2:77" ht="16.5" x14ac:dyDescent="0.3">
      <c r="B18" s="122" t="s">
        <v>9</v>
      </c>
      <c r="C18" s="123">
        <f>SUM(C7)</f>
        <v>20</v>
      </c>
      <c r="D18" s="123"/>
      <c r="E18" s="123">
        <f>SUM(C7:E7)</f>
        <v>40</v>
      </c>
      <c r="F18" s="123"/>
      <c r="G18" s="123">
        <f>SUM(C7:G7)</f>
        <v>60</v>
      </c>
      <c r="H18" s="123"/>
      <c r="I18" s="123">
        <f>SUM(C7:I7)</f>
        <v>80</v>
      </c>
      <c r="J18" s="123"/>
      <c r="K18" s="123">
        <f>SUM(C7:K7)</f>
        <v>100</v>
      </c>
      <c r="L18" s="124"/>
      <c r="M18" s="14"/>
      <c r="N18" s="67">
        <f>SUM(C7:N7)</f>
        <v>120</v>
      </c>
      <c r="O18" s="68"/>
      <c r="Q18" s="2">
        <v>17</v>
      </c>
      <c r="R18" s="2" t="e">
        <f t="shared" si="0"/>
        <v>#REF!</v>
      </c>
    </row>
    <row r="19" spans="2:77" ht="16.5" x14ac:dyDescent="0.3">
      <c r="B19" s="125" t="s">
        <v>10</v>
      </c>
      <c r="C19" s="126">
        <f>IF(C$6&gt;=130,C$6,C$6)</f>
        <v>140</v>
      </c>
      <c r="D19" s="126"/>
      <c r="E19" s="126">
        <f>SUM(IF(E$6&gt;=130,E$6,E$6)+C$19)</f>
        <v>280</v>
      </c>
      <c r="F19" s="126"/>
      <c r="G19" s="126">
        <f t="shared" ref="G19" si="2">SUM(IF(G$6&gt;=130,G$6,G$6)+E$19)</f>
        <v>420</v>
      </c>
      <c r="H19" s="126"/>
      <c r="I19" s="126">
        <f t="shared" ref="I19" si="3">SUM(IF(I$6&gt;=130,I$6,I$6)+G$19)</f>
        <v>560</v>
      </c>
      <c r="J19" s="126"/>
      <c r="K19" s="126">
        <f t="shared" ref="K19" si="4">SUM(IF(K$6&gt;=130,K$6,K$6)+I$19)</f>
        <v>700</v>
      </c>
      <c r="L19" s="127"/>
      <c r="M19" s="14"/>
      <c r="N19" s="67">
        <f>SUM(IF(N$6&gt;=130,130,N$6)+K$19)</f>
        <v>830</v>
      </c>
      <c r="O19" s="68"/>
      <c r="Q19" s="2">
        <v>18</v>
      </c>
      <c r="R19" s="2" t="e">
        <f t="shared" si="0"/>
        <v>#REF!</v>
      </c>
    </row>
    <row r="20" spans="2:77" ht="17.25" thickBot="1" x14ac:dyDescent="0.35">
      <c r="B20" s="128" t="s">
        <v>11</v>
      </c>
      <c r="C20" s="126">
        <f>TRUNC((C13/12)+(C18/4)+(C19-(85*(1)))/4)</f>
        <v>55</v>
      </c>
      <c r="D20" s="129"/>
      <c r="E20" s="126">
        <f>TRUNC((E13/12)+(E18/4)+(E19-(85*(E17)))/4)</f>
        <v>77</v>
      </c>
      <c r="F20" s="129"/>
      <c r="G20" s="126">
        <f t="shared" ref="G20" si="5">TRUNC((G13/12)+(G18/4)+(G19-(85*(G17)))/4)</f>
        <v>99</v>
      </c>
      <c r="H20" s="129"/>
      <c r="I20" s="126">
        <f t="shared" ref="I20" si="6">TRUNC((I13/12)+(I18/4)+(I19-(85*(I17)))/4)</f>
        <v>120</v>
      </c>
      <c r="J20" s="129"/>
      <c r="K20" s="126">
        <f t="shared" ref="K20" si="7">TRUNC((K13/12)+(K18/4)+(K19-(85*(K17)))/4)</f>
        <v>141</v>
      </c>
      <c r="L20" s="130"/>
      <c r="M20" s="14"/>
      <c r="N20" s="72">
        <f>TRUNC((N13/12)+(N18/4)+(N19-(85*(6)))/4)</f>
        <v>159</v>
      </c>
      <c r="O20" s="73"/>
      <c r="Q20" s="2">
        <v>19</v>
      </c>
      <c r="R20" s="2" t="e">
        <f t="shared" si="0"/>
        <v>#REF!</v>
      </c>
    </row>
    <row r="21" spans="2:77" ht="21" customHeight="1" x14ac:dyDescent="0.3">
      <c r="B21" s="131" t="s">
        <v>49</v>
      </c>
      <c r="C21" s="21" t="s">
        <v>20</v>
      </c>
      <c r="D21" s="22" t="s">
        <v>50</v>
      </c>
      <c r="E21" s="21" t="str">
        <f>$C$21</f>
        <v>적용환포</v>
      </c>
      <c r="F21" s="22" t="s">
        <v>50</v>
      </c>
      <c r="G21" s="21" t="str">
        <f>$C$21</f>
        <v>적용환포</v>
      </c>
      <c r="H21" s="22" t="s">
        <v>12</v>
      </c>
      <c r="I21" s="21" t="str">
        <f>$C$21</f>
        <v>적용환포</v>
      </c>
      <c r="J21" s="22" t="s">
        <v>12</v>
      </c>
      <c r="K21" s="21" t="str">
        <f>$C$21</f>
        <v>적용환포</v>
      </c>
      <c r="L21" s="23" t="s">
        <v>12</v>
      </c>
      <c r="M21" s="14"/>
      <c r="N21" s="79" t="str">
        <f>$C$21</f>
        <v>적용환포</v>
      </c>
      <c r="O21" s="95" t="s">
        <v>50</v>
      </c>
      <c r="Q21" s="2">
        <v>20</v>
      </c>
      <c r="R21" s="2" t="e">
        <f t="shared" si="0"/>
        <v>#REF!</v>
      </c>
    </row>
    <row r="22" spans="2:77" ht="21" customHeight="1" x14ac:dyDescent="0.3">
      <c r="B22" s="24" t="s">
        <v>13</v>
      </c>
      <c r="C22" s="25">
        <f>TRUNC((D9/D13)*(C20)+0.5)</f>
        <v>6</v>
      </c>
      <c r="D22" s="22">
        <f>TRUNC((D9/D13)*(C20)+0.5,2)</f>
        <v>6.79</v>
      </c>
      <c r="E22" s="25">
        <f>TRUNC((F9/F13)*(E20)+0.5)</f>
        <v>9</v>
      </c>
      <c r="F22" s="22">
        <f>TRUNC((F9/F13)*(E20)+0.5,2)</f>
        <v>9.2100000000000009</v>
      </c>
      <c r="G22" s="25">
        <f>TRUNC((H9/H13)*(G20)+0.5)</f>
        <v>11</v>
      </c>
      <c r="H22" s="22">
        <f>TRUNC((H9/H13)*(G20)+0.5,2)</f>
        <v>11.09</v>
      </c>
      <c r="I22" s="25">
        <f>TRUNC((J9/J13)*(I20)+0.5)</f>
        <v>11</v>
      </c>
      <c r="J22" s="22">
        <f>TRUNC((J9/J13)*(I20)+0.5,2)</f>
        <v>11.03</v>
      </c>
      <c r="K22" s="25">
        <f>TRUNC((L9/L13)*(K20)+0.5)</f>
        <v>13</v>
      </c>
      <c r="L22" s="23">
        <f>TRUNC((L9/L13)*(K20)+0.5,2)</f>
        <v>13.17</v>
      </c>
      <c r="M22" s="14"/>
      <c r="N22" s="81">
        <f>TRUNC((O9/O13)*(N20)+0.5)</f>
        <v>1</v>
      </c>
      <c r="O22" s="95">
        <f>TRUNC((O9/O13)*(N20)+0.5,2)</f>
        <v>1.07</v>
      </c>
      <c r="Q22" s="2">
        <v>21</v>
      </c>
      <c r="R22" s="2" t="e">
        <f t="shared" si="0"/>
        <v>#REF!</v>
      </c>
    </row>
    <row r="23" spans="2:77" ht="21" customHeight="1" x14ac:dyDescent="0.3">
      <c r="B23" s="24" t="s">
        <v>14</v>
      </c>
      <c r="C23" s="25">
        <f>TRUNC((D10/D13)*(C20)+0.5)</f>
        <v>29</v>
      </c>
      <c r="D23" s="22">
        <f>TRUNC((D10/D13)*(C20)+0.5,2)</f>
        <v>29.06</v>
      </c>
      <c r="E23" s="25">
        <f>TRUNC((F10/F13)*(E20)+0.5)</f>
        <v>64</v>
      </c>
      <c r="F23" s="22">
        <f>TRUNC((F10/F13)*(E20)+0.5,2)</f>
        <v>64.14</v>
      </c>
      <c r="G23" s="25">
        <f>TRUNC((H10/H13)*(G20)+0.5)</f>
        <v>87</v>
      </c>
      <c r="H23" s="22">
        <f>TRUNC((H10/H13)*(G20)+0.5,2)</f>
        <v>87.44</v>
      </c>
      <c r="I23" s="25">
        <f>TRUNC((J10/J13)*(I20)+0.5)</f>
        <v>108</v>
      </c>
      <c r="J23" s="22">
        <f>TRUNC((J10/J13)*(I20)+0.5,2)</f>
        <v>108.11</v>
      </c>
      <c r="K23" s="25">
        <f>TRUNC((L10/L13)*(K20)+0.5)</f>
        <v>127</v>
      </c>
      <c r="L23" s="23">
        <f>TRUNC((L10/L13)*(K20)+0.5,2)</f>
        <v>127.16</v>
      </c>
      <c r="M23" s="14"/>
      <c r="N23" s="81">
        <f>TRUNC((O10/O13)*(N20)+0.5)</f>
        <v>1</v>
      </c>
      <c r="O23" s="95">
        <f>TRUNC((O10/O13)*(N20)+0.5,2)</f>
        <v>1.07</v>
      </c>
      <c r="Q23" s="2">
        <v>22</v>
      </c>
      <c r="R23" s="2" t="e">
        <f t="shared" si="0"/>
        <v>#REF!</v>
      </c>
    </row>
    <row r="24" spans="2:77" ht="21" customHeight="1" x14ac:dyDescent="0.3">
      <c r="B24" s="24" t="s">
        <v>15</v>
      </c>
      <c r="C24" s="25">
        <f>TRUNC((D11/D13)*(C20)+0.5)</f>
        <v>1</v>
      </c>
      <c r="D24" s="22">
        <f>TRUNC((D11/D13)*(C20)+0.5,2)</f>
        <v>1.1200000000000001</v>
      </c>
      <c r="E24" s="25">
        <f>TRUNC((F11/F13)*(E20)+0.5)</f>
        <v>1</v>
      </c>
      <c r="F24" s="22">
        <f>TRUNC((F11/F13)*(E20)+0.5,2)</f>
        <v>1.31</v>
      </c>
      <c r="G24" s="25">
        <f>TRUNC((H11/H13)*(G20)+0.5)</f>
        <v>1</v>
      </c>
      <c r="H24" s="22">
        <f>TRUNC((H11/H13)*(G20)+0.5,2)</f>
        <v>1.1299999999999999</v>
      </c>
      <c r="I24" s="25">
        <f>TRUNC((J11/J13)*(I20)+0.5)</f>
        <v>1</v>
      </c>
      <c r="J24" s="22">
        <f>TRUNC((J11/J13)*(I20)+0.5,2)</f>
        <v>1.18</v>
      </c>
      <c r="K24" s="25">
        <f>TRUNC((L11/L13)*(K20)+0.5)</f>
        <v>1</v>
      </c>
      <c r="L24" s="23">
        <f>TRUNC((L11/L13)*(K20)+0.5,2)</f>
        <v>1.27</v>
      </c>
      <c r="M24" s="14"/>
      <c r="N24" s="96">
        <f>TRUNC((O11/O13)*(N20)+0.5)</f>
        <v>1</v>
      </c>
      <c r="O24" s="95">
        <f>TRUNC((O11/O13)*(N20)+0.5,2)</f>
        <v>1.1000000000000001</v>
      </c>
      <c r="Q24" s="2">
        <v>23</v>
      </c>
      <c r="R24" s="2" t="e">
        <f t="shared" si="0"/>
        <v>#REF!</v>
      </c>
    </row>
    <row r="25" spans="2:77" ht="21" customHeight="1" x14ac:dyDescent="0.3">
      <c r="B25" s="24" t="s">
        <v>16</v>
      </c>
      <c r="C25" s="25">
        <f>TRUNC((D12/D13)*(C20)+0.5)</f>
        <v>20</v>
      </c>
      <c r="D25" s="22">
        <f>TRUNC((D12/D13)*(C20)+0.5,2)</f>
        <v>20</v>
      </c>
      <c r="E25" s="25">
        <f>TRUNC((F12/F13)*(E20)+0.5)</f>
        <v>4</v>
      </c>
      <c r="F25" s="22">
        <f>TRUNC((F12/F13)*(E20)+0.5,2)</f>
        <v>4.3099999999999996</v>
      </c>
      <c r="G25" s="25">
        <f>TRUNC((H12/H13)*(G20)+0.5)</f>
        <v>1</v>
      </c>
      <c r="H25" s="22">
        <f>TRUNC((H12/H13)*(G20)+0.5,2)</f>
        <v>1.32</v>
      </c>
      <c r="I25" s="25">
        <f>TRUNC((J12/J13)*(I20)+0.5)</f>
        <v>1</v>
      </c>
      <c r="J25" s="22">
        <f>TRUNC((J12/J13)*(I20)+0.5,2)</f>
        <v>1.66</v>
      </c>
      <c r="K25" s="25">
        <f>TRUNC((L12/L13)*(K20)+0.5)</f>
        <v>1</v>
      </c>
      <c r="L25" s="23">
        <f>TRUNC((L12/L13)*(K20)+0.5,2)</f>
        <v>1.39</v>
      </c>
      <c r="M25" s="14"/>
      <c r="N25" s="89">
        <f>TRUNC((O12/O13)*(N20)+0.5)</f>
        <v>157</v>
      </c>
      <c r="O25" s="90">
        <f>TRUNC((O12/O13)*(N20)+0.5,2)</f>
        <v>157.72999999999999</v>
      </c>
      <c r="Q25" s="2">
        <v>24</v>
      </c>
      <c r="R25" s="2" t="e">
        <f t="shared" si="0"/>
        <v>#REF!</v>
      </c>
    </row>
    <row r="26" spans="2:77" ht="21" customHeight="1" x14ac:dyDescent="0.3">
      <c r="B26" s="134" t="s">
        <v>51</v>
      </c>
      <c r="C26" s="26">
        <v>10</v>
      </c>
      <c r="D26" s="27">
        <v>10</v>
      </c>
      <c r="E26" s="26">
        <v>20</v>
      </c>
      <c r="F26" s="27">
        <v>20</v>
      </c>
      <c r="G26" s="26">
        <v>30</v>
      </c>
      <c r="H26" s="27">
        <v>30</v>
      </c>
      <c r="I26" s="28">
        <v>40</v>
      </c>
      <c r="J26" s="27">
        <v>40</v>
      </c>
      <c r="K26" s="26">
        <v>50</v>
      </c>
      <c r="L26" s="29">
        <v>50</v>
      </c>
      <c r="M26" s="14"/>
      <c r="N26" s="97">
        <v>50</v>
      </c>
      <c r="O26" s="98">
        <v>50</v>
      </c>
      <c r="Q26" s="2">
        <v>25</v>
      </c>
      <c r="R26" s="2" t="e">
        <f t="shared" si="0"/>
        <v>#REF!</v>
      </c>
    </row>
    <row r="27" spans="2:77" ht="29.25" customHeight="1" thickBot="1" x14ac:dyDescent="0.35">
      <c r="B27" s="135" t="s">
        <v>17</v>
      </c>
      <c r="C27" s="30">
        <f>SUM(C22:C25)+C26</f>
        <v>66</v>
      </c>
      <c r="D27" s="31">
        <f t="shared" ref="D27:O27" si="8">SUM(D22:D25)+D26</f>
        <v>66.97</v>
      </c>
      <c r="E27" s="30">
        <f t="shared" si="8"/>
        <v>98</v>
      </c>
      <c r="F27" s="31">
        <f t="shared" si="8"/>
        <v>98.97</v>
      </c>
      <c r="G27" s="30">
        <f t="shared" si="8"/>
        <v>130</v>
      </c>
      <c r="H27" s="31">
        <f t="shared" si="8"/>
        <v>130.97999999999999</v>
      </c>
      <c r="I27" s="30">
        <f t="shared" si="8"/>
        <v>161</v>
      </c>
      <c r="J27" s="31">
        <f t="shared" si="8"/>
        <v>161.98000000000002</v>
      </c>
      <c r="K27" s="30">
        <f t="shared" si="8"/>
        <v>192</v>
      </c>
      <c r="L27" s="32">
        <f t="shared" si="8"/>
        <v>192.98999999999998</v>
      </c>
      <c r="M27" s="14"/>
      <c r="N27" s="61">
        <f t="shared" si="8"/>
        <v>210</v>
      </c>
      <c r="O27" s="62">
        <f t="shared" si="8"/>
        <v>210.97</v>
      </c>
      <c r="Q27" s="2">
        <v>26</v>
      </c>
      <c r="R27" s="2" t="e">
        <f t="shared" si="0"/>
        <v>#REF!</v>
      </c>
    </row>
    <row r="28" spans="2:77" ht="24" customHeight="1" thickTop="1" x14ac:dyDescent="0.3">
      <c r="B28" s="121" t="s">
        <v>57</v>
      </c>
      <c r="C28" s="46">
        <v>66</v>
      </c>
      <c r="D28" s="47"/>
      <c r="E28" s="48">
        <v>98</v>
      </c>
      <c r="F28" s="48"/>
      <c r="G28" s="49">
        <v>130</v>
      </c>
      <c r="H28" s="47"/>
      <c r="I28" s="48">
        <v>161</v>
      </c>
      <c r="J28" s="48"/>
      <c r="K28" s="49">
        <v>192</v>
      </c>
      <c r="L28" s="50"/>
      <c r="M28" s="14"/>
      <c r="N28" s="1"/>
      <c r="O28" s="1"/>
      <c r="Q28" s="2">
        <v>27</v>
      </c>
      <c r="R28" s="2" t="e">
        <f t="shared" si="0"/>
        <v>#REF!</v>
      </c>
    </row>
    <row r="29" spans="2:77" s="1" customFormat="1" ht="21" customHeight="1" x14ac:dyDescent="0.3">
      <c r="P29" s="2"/>
      <c r="Q29" s="2">
        <v>28</v>
      </c>
      <c r="R29" s="2" t="e">
        <f t="shared" si="0"/>
        <v>#REF!</v>
      </c>
      <c r="S29" s="2"/>
      <c r="T29" s="3"/>
      <c r="U29" s="3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</row>
    <row r="30" spans="2:77" s="1" customFormat="1" ht="21" customHeight="1" x14ac:dyDescent="0.3">
      <c r="P30" s="2"/>
      <c r="Q30" s="2">
        <v>29</v>
      </c>
      <c r="R30" s="2" t="e">
        <f t="shared" si="0"/>
        <v>#REF!</v>
      </c>
      <c r="S30" s="2"/>
      <c r="T30" s="3"/>
      <c r="U30" s="3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</row>
    <row r="31" spans="2:77" ht="21" customHeight="1" x14ac:dyDescent="0.3">
      <c r="B31" s="109" t="s">
        <v>21</v>
      </c>
      <c r="C31" s="110"/>
      <c r="D31" s="110"/>
      <c r="E31" s="111"/>
      <c r="F31" s="111"/>
      <c r="G31" s="111"/>
      <c r="H31" s="111"/>
      <c r="I31" s="111"/>
      <c r="J31" s="111"/>
      <c r="K31" s="111"/>
      <c r="L31" s="112"/>
      <c r="N31" s="1"/>
      <c r="O31" s="1"/>
      <c r="Q31" s="2">
        <v>30</v>
      </c>
      <c r="R31" s="2" t="e">
        <f>R30+3</f>
        <v>#REF!</v>
      </c>
    </row>
    <row r="32" spans="2:77" ht="21" customHeight="1" x14ac:dyDescent="0.3">
      <c r="B32" s="113"/>
      <c r="C32" s="99">
        <v>437</v>
      </c>
      <c r="D32" s="33"/>
      <c r="E32" s="99">
        <f>417+C27</f>
        <v>483</v>
      </c>
      <c r="F32" s="100"/>
      <c r="G32" s="99">
        <f>417+E27</f>
        <v>515</v>
      </c>
      <c r="H32" s="100"/>
      <c r="I32" s="99">
        <f>417+G27</f>
        <v>547</v>
      </c>
      <c r="J32" s="100"/>
      <c r="K32" s="99">
        <f>417+I27</f>
        <v>578</v>
      </c>
      <c r="L32" s="114">
        <f>417+K27</f>
        <v>609</v>
      </c>
      <c r="N32" s="1"/>
      <c r="O32" s="1"/>
      <c r="Q32" s="2">
        <v>31</v>
      </c>
      <c r="R32" s="2" t="e">
        <f t="shared" si="0"/>
        <v>#REF!</v>
      </c>
    </row>
    <row r="33" spans="2:77" s="2" customFormat="1" ht="21" customHeight="1" x14ac:dyDescent="0.3">
      <c r="B33" s="115"/>
      <c r="C33" s="116" t="s">
        <v>22</v>
      </c>
      <c r="D33" s="117"/>
      <c r="E33" s="118" t="s">
        <v>23</v>
      </c>
      <c r="F33" s="119"/>
      <c r="G33" s="118" t="s">
        <v>24</v>
      </c>
      <c r="H33" s="119"/>
      <c r="I33" s="118" t="s">
        <v>25</v>
      </c>
      <c r="J33" s="119"/>
      <c r="K33" s="118" t="s">
        <v>52</v>
      </c>
      <c r="L33" s="120" t="s">
        <v>53</v>
      </c>
      <c r="Q33" s="2">
        <v>32</v>
      </c>
      <c r="R33" s="2" t="e">
        <f t="shared" si="0"/>
        <v>#REF!</v>
      </c>
      <c r="T33" s="3"/>
      <c r="U33" s="3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</row>
    <row r="34" spans="2:77" s="2" customFormat="1" ht="21" customHeight="1" x14ac:dyDescent="0.3">
      <c r="B34" s="34"/>
      <c r="C34" s="41"/>
      <c r="D34" s="41"/>
      <c r="Q34" s="2">
        <v>33</v>
      </c>
      <c r="R34" s="2" t="e">
        <f t="shared" si="0"/>
        <v>#REF!</v>
      </c>
      <c r="T34" s="3"/>
      <c r="U34" s="3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</row>
    <row r="35" spans="2:77" s="2" customFormat="1" ht="21" customHeight="1" x14ac:dyDescent="0.3">
      <c r="B35" s="101"/>
      <c r="C35" s="42" t="s">
        <v>26</v>
      </c>
      <c r="D35" s="42"/>
      <c r="E35" s="42"/>
      <c r="F35" s="42"/>
      <c r="G35" s="42"/>
      <c r="H35" s="42"/>
      <c r="I35" s="42"/>
      <c r="J35" s="42"/>
      <c r="K35" s="42"/>
      <c r="L35" s="42"/>
      <c r="N35" s="140" t="s">
        <v>27</v>
      </c>
      <c r="O35" s="141"/>
      <c r="P35" s="142"/>
      <c r="Q35" s="2">
        <v>34</v>
      </c>
      <c r="R35" s="2" t="e">
        <f t="shared" si="0"/>
        <v>#REF!</v>
      </c>
      <c r="T35" s="3"/>
      <c r="U35" s="3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</row>
    <row r="36" spans="2:77" s="2" customFormat="1" ht="21" customHeight="1" x14ac:dyDescent="0.3">
      <c r="B36" s="101"/>
      <c r="C36" s="43" t="s">
        <v>28</v>
      </c>
      <c r="D36" s="44"/>
      <c r="E36" s="44" t="s">
        <v>29</v>
      </c>
      <c r="F36" s="44"/>
      <c r="G36" s="44" t="s">
        <v>54</v>
      </c>
      <c r="H36" s="44"/>
      <c r="I36" s="44" t="s">
        <v>30</v>
      </c>
      <c r="J36" s="44"/>
      <c r="K36" s="44" t="s">
        <v>31</v>
      </c>
      <c r="L36" s="45"/>
      <c r="N36" s="102"/>
      <c r="O36" s="139" t="s">
        <v>32</v>
      </c>
      <c r="P36" s="139" t="s">
        <v>33</v>
      </c>
      <c r="Q36" s="2">
        <v>35</v>
      </c>
      <c r="R36" s="2" t="e">
        <f t="shared" si="0"/>
        <v>#REF!</v>
      </c>
      <c r="T36" s="3"/>
      <c r="U36" s="3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</row>
    <row r="37" spans="2:77" s="2" customFormat="1" ht="21" customHeight="1" x14ac:dyDescent="0.3">
      <c r="B37" s="103">
        <f>417+K27</f>
        <v>609</v>
      </c>
      <c r="C37" s="35">
        <v>150</v>
      </c>
      <c r="D37" s="35" t="s">
        <v>13</v>
      </c>
      <c r="E37" s="36">
        <v>100</v>
      </c>
      <c r="F37" s="36" t="s">
        <v>13</v>
      </c>
      <c r="G37" s="35">
        <v>50</v>
      </c>
      <c r="H37" s="35" t="s">
        <v>13</v>
      </c>
      <c r="I37" s="36">
        <v>70</v>
      </c>
      <c r="J37" s="36" t="s">
        <v>13</v>
      </c>
      <c r="K37" s="35">
        <v>50</v>
      </c>
      <c r="L37" s="35" t="s">
        <v>13</v>
      </c>
      <c r="M37" s="37"/>
      <c r="N37" s="136" t="s">
        <v>34</v>
      </c>
      <c r="O37" s="104" t="s">
        <v>35</v>
      </c>
      <c r="P37" s="105" t="s">
        <v>35</v>
      </c>
      <c r="Q37" s="2">
        <v>36</v>
      </c>
      <c r="R37" s="2" t="e">
        <f t="shared" si="0"/>
        <v>#REF!</v>
      </c>
      <c r="T37" s="3"/>
      <c r="U37" s="3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</row>
    <row r="38" spans="2:77" s="2" customFormat="1" ht="21" customHeight="1" x14ac:dyDescent="0.3">
      <c r="B38" s="103"/>
      <c r="C38" s="35">
        <f>$B$37-C37-C40-C39</f>
        <v>459</v>
      </c>
      <c r="D38" s="35" t="s">
        <v>14</v>
      </c>
      <c r="E38" s="36">
        <f>$B$37-E37-E40-E39</f>
        <v>509</v>
      </c>
      <c r="F38" s="36" t="s">
        <v>14</v>
      </c>
      <c r="G38" s="35">
        <f>$B$37-G37-G40-G39</f>
        <v>509</v>
      </c>
      <c r="H38" s="35" t="s">
        <v>14</v>
      </c>
      <c r="I38" s="36">
        <f>$B$37-I37-I40-I39</f>
        <v>539</v>
      </c>
      <c r="J38" s="36" t="s">
        <v>14</v>
      </c>
      <c r="K38" s="35">
        <f>$B$37-K37-K40-K39</f>
        <v>559</v>
      </c>
      <c r="L38" s="35" t="s">
        <v>14</v>
      </c>
      <c r="M38" s="37"/>
      <c r="N38" s="137" t="s">
        <v>55</v>
      </c>
      <c r="O38" s="38" t="s">
        <v>35</v>
      </c>
      <c r="P38" s="106"/>
      <c r="Q38" s="2">
        <v>37</v>
      </c>
      <c r="R38" s="2" t="e">
        <f t="shared" si="0"/>
        <v>#REF!</v>
      </c>
      <c r="T38" s="3"/>
      <c r="U38" s="3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</row>
    <row r="39" spans="2:77" s="2" customFormat="1" ht="21" customHeight="1" x14ac:dyDescent="0.3">
      <c r="B39" s="103"/>
      <c r="C39" s="35">
        <v>0</v>
      </c>
      <c r="D39" s="35" t="s">
        <v>15</v>
      </c>
      <c r="E39" s="36">
        <v>0</v>
      </c>
      <c r="F39" s="36" t="s">
        <v>15</v>
      </c>
      <c r="G39" s="35">
        <v>50</v>
      </c>
      <c r="H39" s="35" t="s">
        <v>15</v>
      </c>
      <c r="I39" s="36">
        <v>0</v>
      </c>
      <c r="J39" s="36" t="s">
        <v>15</v>
      </c>
      <c r="K39" s="35">
        <v>0</v>
      </c>
      <c r="L39" s="35" t="s">
        <v>15</v>
      </c>
      <c r="M39" s="37"/>
      <c r="N39" s="137" t="s">
        <v>36</v>
      </c>
      <c r="O39" s="38"/>
      <c r="P39" s="106" t="s">
        <v>35</v>
      </c>
      <c r="Q39" s="2">
        <v>38</v>
      </c>
      <c r="R39" s="2" t="e">
        <f t="shared" si="0"/>
        <v>#REF!</v>
      </c>
      <c r="T39" s="3"/>
      <c r="U39" s="3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</row>
    <row r="40" spans="2:77" s="2" customFormat="1" ht="21" customHeight="1" x14ac:dyDescent="0.3">
      <c r="B40" s="103"/>
      <c r="C40" s="35">
        <v>0</v>
      </c>
      <c r="D40" s="35" t="s">
        <v>16</v>
      </c>
      <c r="E40" s="36">
        <v>0</v>
      </c>
      <c r="F40" s="36" t="s">
        <v>16</v>
      </c>
      <c r="G40" s="35">
        <v>0</v>
      </c>
      <c r="H40" s="35" t="s">
        <v>16</v>
      </c>
      <c r="I40" s="36">
        <v>0</v>
      </c>
      <c r="J40" s="36" t="s">
        <v>16</v>
      </c>
      <c r="K40" s="35">
        <v>0</v>
      </c>
      <c r="L40" s="35" t="s">
        <v>16</v>
      </c>
      <c r="M40" s="37"/>
      <c r="N40" s="138" t="s">
        <v>37</v>
      </c>
      <c r="O40" s="107" t="s">
        <v>56</v>
      </c>
      <c r="P40" s="108" t="s">
        <v>56</v>
      </c>
      <c r="Q40" s="2">
        <v>39</v>
      </c>
      <c r="R40" s="2" t="e">
        <f t="shared" si="0"/>
        <v>#REF!</v>
      </c>
      <c r="T40" s="3"/>
      <c r="U40" s="3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</row>
    <row r="41" spans="2:77" s="2" customFormat="1" ht="21" customHeight="1" x14ac:dyDescent="0.3">
      <c r="C41" s="39"/>
      <c r="Q41" s="2">
        <v>40</v>
      </c>
      <c r="R41" s="2" t="e">
        <f t="shared" si="0"/>
        <v>#REF!</v>
      </c>
      <c r="T41" s="3"/>
      <c r="U41" s="3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</row>
    <row r="42" spans="2:77" s="2" customFormat="1" ht="21" customHeight="1" x14ac:dyDescent="0.3">
      <c r="B42" s="3"/>
      <c r="Q42" s="2">
        <v>41</v>
      </c>
      <c r="R42" s="2" t="e">
        <f t="shared" si="0"/>
        <v>#REF!</v>
      </c>
      <c r="T42" s="3"/>
      <c r="U42" s="3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</row>
    <row r="43" spans="2:77" s="2" customFormat="1" ht="21" customHeight="1" x14ac:dyDescent="0.3">
      <c r="B43" s="3"/>
      <c r="C43" s="40"/>
      <c r="D43" s="40"/>
      <c r="E43" s="40"/>
      <c r="G43" s="40"/>
      <c r="H43" s="40"/>
      <c r="I43" s="40"/>
      <c r="K43" s="40"/>
      <c r="L43" s="40"/>
      <c r="M43" s="40"/>
      <c r="Q43" s="2">
        <v>42</v>
      </c>
      <c r="R43" s="2" t="e">
        <f t="shared" si="0"/>
        <v>#REF!</v>
      </c>
      <c r="T43" s="3"/>
      <c r="U43" s="3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</row>
    <row r="44" spans="2:77" s="2" customFormat="1" ht="21" customHeight="1" x14ac:dyDescent="0.3">
      <c r="B44" s="3"/>
      <c r="C44" s="40"/>
      <c r="D44" s="40"/>
      <c r="E44" s="40"/>
      <c r="G44" s="40"/>
      <c r="H44" s="40"/>
      <c r="I44" s="40"/>
      <c r="K44" s="40"/>
      <c r="L44" s="40"/>
      <c r="M44" s="40"/>
      <c r="Q44" s="2">
        <v>43</v>
      </c>
      <c r="R44" s="2" t="e">
        <f t="shared" si="0"/>
        <v>#REF!</v>
      </c>
      <c r="T44" s="3"/>
      <c r="U44" s="3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</row>
    <row r="45" spans="2:77" s="2" customFormat="1" ht="21" customHeight="1" x14ac:dyDescent="0.3">
      <c r="B45" s="3"/>
      <c r="Q45" s="2">
        <v>44</v>
      </c>
      <c r="R45" s="2" t="e">
        <f t="shared" si="0"/>
        <v>#REF!</v>
      </c>
      <c r="T45" s="3"/>
      <c r="U45" s="3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</row>
    <row r="46" spans="2:77" s="2" customFormat="1" ht="21" customHeight="1" x14ac:dyDescent="0.3">
      <c r="Q46" s="2">
        <v>45</v>
      </c>
      <c r="R46" s="2" t="e">
        <f t="shared" si="0"/>
        <v>#REF!</v>
      </c>
      <c r="T46" s="3"/>
      <c r="U46" s="3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</row>
    <row r="47" spans="2:77" s="2" customFormat="1" ht="21" customHeight="1" x14ac:dyDescent="0.3">
      <c r="Q47" s="2">
        <v>46</v>
      </c>
      <c r="R47" s="2" t="e">
        <f t="shared" si="0"/>
        <v>#REF!</v>
      </c>
      <c r="T47" s="3"/>
      <c r="U47" s="3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</row>
    <row r="48" spans="2:77" s="2" customFormat="1" ht="21" customHeight="1" x14ac:dyDescent="0.3">
      <c r="Q48" s="2">
        <v>47</v>
      </c>
      <c r="R48" s="2" t="e">
        <f t="shared" si="0"/>
        <v>#REF!</v>
      </c>
      <c r="T48" s="3"/>
      <c r="U48" s="3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</row>
    <row r="49" spans="17:77" s="2" customFormat="1" ht="21" customHeight="1" x14ac:dyDescent="0.3">
      <c r="Q49" s="2">
        <v>48</v>
      </c>
      <c r="R49" s="2" t="e">
        <f t="shared" si="0"/>
        <v>#REF!</v>
      </c>
      <c r="T49" s="3"/>
      <c r="U49" s="3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</row>
    <row r="50" spans="17:77" s="2" customFormat="1" ht="21" customHeight="1" x14ac:dyDescent="0.3">
      <c r="Q50" s="2">
        <v>49</v>
      </c>
      <c r="R50" s="2" t="e">
        <f t="shared" si="0"/>
        <v>#REF!</v>
      </c>
      <c r="T50" s="3"/>
      <c r="U50" s="3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</row>
    <row r="51" spans="17:77" s="2" customFormat="1" ht="21" customHeight="1" x14ac:dyDescent="0.3">
      <c r="Q51" s="2">
        <v>50</v>
      </c>
      <c r="R51" s="2" t="e">
        <f t="shared" si="0"/>
        <v>#REF!</v>
      </c>
      <c r="T51" s="3"/>
      <c r="U51" s="3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</row>
    <row r="52" spans="17:77" s="2" customFormat="1" ht="21" customHeight="1" x14ac:dyDescent="0.3">
      <c r="Q52" s="2">
        <v>51</v>
      </c>
      <c r="R52" s="2" t="e">
        <f t="shared" si="0"/>
        <v>#REF!</v>
      </c>
      <c r="T52" s="3"/>
      <c r="U52" s="3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</row>
    <row r="53" spans="17:77" s="2" customFormat="1" ht="21" customHeight="1" x14ac:dyDescent="0.3">
      <c r="Q53" s="2">
        <v>52</v>
      </c>
      <c r="R53" s="2" t="e">
        <f t="shared" si="0"/>
        <v>#REF!</v>
      </c>
      <c r="T53" s="3"/>
      <c r="U53" s="3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</row>
    <row r="54" spans="17:77" s="2" customFormat="1" ht="21" customHeight="1" x14ac:dyDescent="0.3">
      <c r="Q54" s="2">
        <v>53</v>
      </c>
      <c r="R54" s="2" t="e">
        <f t="shared" si="0"/>
        <v>#REF!</v>
      </c>
      <c r="T54" s="3"/>
      <c r="U54" s="3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</row>
    <row r="55" spans="17:77" s="2" customFormat="1" ht="21" customHeight="1" x14ac:dyDescent="0.3">
      <c r="Q55" s="2">
        <v>54</v>
      </c>
      <c r="R55" s="2" t="e">
        <f t="shared" si="0"/>
        <v>#REF!</v>
      </c>
      <c r="T55" s="3"/>
      <c r="U55" s="3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</row>
    <row r="56" spans="17:77" s="2" customFormat="1" ht="21" customHeight="1" x14ac:dyDescent="0.3">
      <c r="Q56" s="2">
        <v>55</v>
      </c>
      <c r="R56" s="2" t="e">
        <f t="shared" si="0"/>
        <v>#REF!</v>
      </c>
      <c r="T56" s="3"/>
      <c r="U56" s="3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</row>
    <row r="57" spans="17:77" s="2" customFormat="1" ht="21" customHeight="1" x14ac:dyDescent="0.3">
      <c r="Q57" s="2">
        <v>56</v>
      </c>
      <c r="R57" s="2" t="e">
        <f t="shared" si="0"/>
        <v>#REF!</v>
      </c>
      <c r="T57" s="3"/>
      <c r="U57" s="3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</row>
    <row r="58" spans="17:77" s="2" customFormat="1" ht="21" customHeight="1" x14ac:dyDescent="0.3">
      <c r="Q58" s="2">
        <v>57</v>
      </c>
      <c r="R58" s="2" t="e">
        <f t="shared" si="0"/>
        <v>#REF!</v>
      </c>
      <c r="T58" s="3"/>
      <c r="U58" s="3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</row>
    <row r="59" spans="17:77" ht="21" customHeight="1" x14ac:dyDescent="0.3">
      <c r="Q59" s="2">
        <v>58</v>
      </c>
      <c r="R59" s="2" t="e">
        <f t="shared" si="0"/>
        <v>#REF!</v>
      </c>
    </row>
    <row r="60" spans="17:77" ht="21" customHeight="1" x14ac:dyDescent="0.3">
      <c r="Q60" s="2">
        <v>59</v>
      </c>
      <c r="R60" s="2" t="e">
        <f t="shared" si="0"/>
        <v>#REF!</v>
      </c>
    </row>
    <row r="61" spans="17:77" ht="21" customHeight="1" x14ac:dyDescent="0.3">
      <c r="Q61" s="2">
        <v>60</v>
      </c>
      <c r="R61" s="2" t="e">
        <f t="shared" si="0"/>
        <v>#REF!</v>
      </c>
    </row>
    <row r="62" spans="17:77" ht="21" customHeight="1" x14ac:dyDescent="0.3">
      <c r="Q62" s="2">
        <v>61</v>
      </c>
      <c r="R62" s="2" t="e">
        <f t="shared" si="0"/>
        <v>#REF!</v>
      </c>
    </row>
    <row r="63" spans="17:77" ht="21" customHeight="1" x14ac:dyDescent="0.3">
      <c r="Q63" s="2">
        <v>62</v>
      </c>
      <c r="R63" s="2" t="e">
        <f t="shared" si="0"/>
        <v>#REF!</v>
      </c>
    </row>
    <row r="64" spans="17:77" ht="21" customHeight="1" x14ac:dyDescent="0.3">
      <c r="Q64" s="2">
        <v>63</v>
      </c>
      <c r="R64" s="2" t="e">
        <f t="shared" si="0"/>
        <v>#REF!</v>
      </c>
    </row>
    <row r="65" spans="1:77" s="2" customFormat="1" ht="21" customHeight="1" x14ac:dyDescent="0.3">
      <c r="A65" s="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1"/>
      <c r="N65" s="7"/>
      <c r="O65" s="7"/>
      <c r="Q65" s="2">
        <v>64</v>
      </c>
      <c r="R65" s="2" t="e">
        <f t="shared" si="0"/>
        <v>#REF!</v>
      </c>
      <c r="T65" s="3"/>
      <c r="U65" s="3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</row>
    <row r="66" spans="1:77" s="2" customFormat="1" ht="21" customHeight="1" x14ac:dyDescent="0.3">
      <c r="A66" s="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1"/>
      <c r="N66" s="7"/>
      <c r="O66" s="7"/>
      <c r="Q66" s="2">
        <v>65</v>
      </c>
      <c r="R66" s="2" t="e">
        <f t="shared" si="0"/>
        <v>#REF!</v>
      </c>
      <c r="T66" s="3"/>
      <c r="U66" s="3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</row>
    <row r="67" spans="1:77" s="2" customFormat="1" ht="21" customHeight="1" x14ac:dyDescent="0.3">
      <c r="A67" s="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1"/>
      <c r="N67" s="7"/>
      <c r="O67" s="7"/>
      <c r="Q67" s="2">
        <v>66</v>
      </c>
      <c r="R67" s="2" t="e">
        <f t="shared" si="0"/>
        <v>#REF!</v>
      </c>
      <c r="T67" s="3"/>
      <c r="U67" s="3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</row>
    <row r="68" spans="1:77" s="2" customFormat="1" ht="21" customHeight="1" x14ac:dyDescent="0.3">
      <c r="A68" s="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1"/>
      <c r="N68" s="7"/>
      <c r="O68" s="7"/>
      <c r="Q68" s="2">
        <v>67</v>
      </c>
      <c r="R68" s="2" t="e">
        <f t="shared" ref="R68:R131" si="9">R67+3</f>
        <v>#REF!</v>
      </c>
      <c r="T68" s="3"/>
      <c r="U68" s="3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</row>
    <row r="69" spans="1:77" s="2" customFormat="1" ht="21" customHeight="1" x14ac:dyDescent="0.3">
      <c r="A69" s="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1"/>
      <c r="N69" s="7"/>
      <c r="O69" s="7"/>
      <c r="Q69" s="2">
        <v>68</v>
      </c>
      <c r="R69" s="2" t="e">
        <f t="shared" si="9"/>
        <v>#REF!</v>
      </c>
      <c r="T69" s="3"/>
      <c r="U69" s="3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</row>
    <row r="70" spans="1:77" s="2" customFormat="1" ht="21" customHeight="1" x14ac:dyDescent="0.3">
      <c r="A70" s="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1"/>
      <c r="N70" s="7"/>
      <c r="O70" s="7"/>
      <c r="Q70" s="2">
        <v>69</v>
      </c>
      <c r="R70" s="2" t="e">
        <f t="shared" si="9"/>
        <v>#REF!</v>
      </c>
      <c r="T70" s="3"/>
      <c r="U70" s="3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</row>
    <row r="71" spans="1:77" s="2" customFormat="1" ht="21" customHeight="1" x14ac:dyDescent="0.3">
      <c r="A71" s="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1"/>
      <c r="N71" s="7"/>
      <c r="O71" s="7"/>
      <c r="Q71" s="2">
        <v>70</v>
      </c>
      <c r="R71" s="2" t="e">
        <f t="shared" si="9"/>
        <v>#REF!</v>
      </c>
      <c r="T71" s="3"/>
      <c r="U71" s="3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</row>
    <row r="72" spans="1:77" s="2" customFormat="1" ht="21" customHeight="1" x14ac:dyDescent="0.3">
      <c r="A72" s="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1"/>
      <c r="N72" s="7"/>
      <c r="O72" s="7"/>
      <c r="Q72" s="2">
        <v>71</v>
      </c>
      <c r="R72" s="2" t="e">
        <f t="shared" si="9"/>
        <v>#REF!</v>
      </c>
      <c r="T72" s="3"/>
      <c r="U72" s="3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</row>
    <row r="73" spans="1:77" s="2" customFormat="1" ht="21" customHeight="1" x14ac:dyDescent="0.3">
      <c r="A73" s="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1"/>
      <c r="N73" s="7"/>
      <c r="O73" s="7"/>
      <c r="Q73" s="2">
        <v>72</v>
      </c>
      <c r="R73" s="2" t="e">
        <f t="shared" si="9"/>
        <v>#REF!</v>
      </c>
      <c r="T73" s="3"/>
      <c r="U73" s="3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</row>
    <row r="74" spans="1:77" s="2" customFormat="1" ht="21" customHeight="1" x14ac:dyDescent="0.3">
      <c r="A74" s="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1"/>
      <c r="N74" s="7"/>
      <c r="O74" s="7"/>
      <c r="Q74" s="2">
        <v>73</v>
      </c>
      <c r="R74" s="2" t="e">
        <f t="shared" si="9"/>
        <v>#REF!</v>
      </c>
      <c r="T74" s="3"/>
      <c r="U74" s="3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</row>
    <row r="75" spans="1:77" s="2" customFormat="1" ht="21" customHeight="1" x14ac:dyDescent="0.3">
      <c r="A75" s="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1"/>
      <c r="N75" s="7"/>
      <c r="O75" s="7"/>
      <c r="Q75" s="2">
        <v>74</v>
      </c>
      <c r="R75" s="2" t="e">
        <f t="shared" si="9"/>
        <v>#REF!</v>
      </c>
      <c r="T75" s="3"/>
      <c r="U75" s="3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</row>
    <row r="76" spans="1:77" s="2" customFormat="1" ht="21" customHeight="1" x14ac:dyDescent="0.3">
      <c r="A76" s="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1"/>
      <c r="N76" s="7"/>
      <c r="O76" s="7"/>
      <c r="Q76" s="2">
        <v>75</v>
      </c>
      <c r="R76" s="2" t="e">
        <f t="shared" si="9"/>
        <v>#REF!</v>
      </c>
      <c r="T76" s="3"/>
      <c r="U76" s="3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</row>
    <row r="77" spans="1:77" s="2" customFormat="1" ht="21" customHeight="1" x14ac:dyDescent="0.3">
      <c r="A77" s="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1"/>
      <c r="N77" s="7"/>
      <c r="O77" s="7"/>
      <c r="Q77" s="2">
        <v>76</v>
      </c>
      <c r="R77" s="2" t="e">
        <f t="shared" si="9"/>
        <v>#REF!</v>
      </c>
      <c r="T77" s="3"/>
      <c r="U77" s="3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</row>
    <row r="78" spans="1:77" s="2" customFormat="1" ht="21" customHeight="1" x14ac:dyDescent="0.3">
      <c r="A78" s="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1"/>
      <c r="N78" s="7"/>
      <c r="O78" s="7"/>
      <c r="Q78" s="2">
        <v>77</v>
      </c>
      <c r="R78" s="2" t="e">
        <f t="shared" si="9"/>
        <v>#REF!</v>
      </c>
      <c r="T78" s="3"/>
      <c r="U78" s="3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</row>
    <row r="79" spans="1:77" s="2" customFormat="1" ht="21" customHeight="1" x14ac:dyDescent="0.3">
      <c r="A79" s="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1"/>
      <c r="N79" s="7"/>
      <c r="O79" s="7"/>
      <c r="Q79" s="2">
        <v>78</v>
      </c>
      <c r="R79" s="2" t="e">
        <f t="shared" si="9"/>
        <v>#REF!</v>
      </c>
      <c r="T79" s="3"/>
      <c r="U79" s="3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</row>
    <row r="80" spans="1:77" s="2" customFormat="1" ht="21" customHeight="1" x14ac:dyDescent="0.3">
      <c r="A80" s="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1"/>
      <c r="N80" s="7"/>
      <c r="O80" s="7"/>
      <c r="Q80" s="2">
        <v>79</v>
      </c>
      <c r="R80" s="2" t="e">
        <f t="shared" si="9"/>
        <v>#REF!</v>
      </c>
      <c r="T80" s="3"/>
      <c r="U80" s="3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</row>
    <row r="81" spans="1:77" s="2" customFormat="1" ht="21" customHeight="1" x14ac:dyDescent="0.3">
      <c r="A81" s="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1"/>
      <c r="N81" s="7"/>
      <c r="O81" s="7"/>
      <c r="Q81" s="2">
        <v>80</v>
      </c>
      <c r="R81" s="2" t="e">
        <f t="shared" si="9"/>
        <v>#REF!</v>
      </c>
      <c r="T81" s="3"/>
      <c r="U81" s="3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</row>
    <row r="82" spans="1:77" s="2" customFormat="1" ht="21" customHeight="1" x14ac:dyDescent="0.3">
      <c r="A82" s="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1"/>
      <c r="N82" s="7"/>
      <c r="O82" s="7"/>
      <c r="Q82" s="2">
        <v>81</v>
      </c>
      <c r="R82" s="2" t="e">
        <f t="shared" si="9"/>
        <v>#REF!</v>
      </c>
      <c r="T82" s="3"/>
      <c r="U82" s="3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</row>
    <row r="83" spans="1:77" s="2" customFormat="1" ht="21" customHeight="1" x14ac:dyDescent="0.3">
      <c r="A83" s="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1"/>
      <c r="N83" s="7"/>
      <c r="O83" s="7"/>
      <c r="Q83" s="2">
        <v>82</v>
      </c>
      <c r="R83" s="2" t="e">
        <f t="shared" si="9"/>
        <v>#REF!</v>
      </c>
      <c r="T83" s="3"/>
      <c r="U83" s="3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</row>
    <row r="84" spans="1:77" s="2" customFormat="1" ht="21" customHeight="1" x14ac:dyDescent="0.3">
      <c r="A84" s="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1"/>
      <c r="N84" s="7"/>
      <c r="O84" s="7"/>
      <c r="Q84" s="2">
        <v>83</v>
      </c>
      <c r="R84" s="2" t="e">
        <f t="shared" si="9"/>
        <v>#REF!</v>
      </c>
      <c r="T84" s="3"/>
      <c r="U84" s="3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</row>
    <row r="85" spans="1:77" s="2" customFormat="1" ht="21" customHeight="1" x14ac:dyDescent="0.3">
      <c r="A85" s="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1"/>
      <c r="N85" s="7"/>
      <c r="O85" s="7"/>
      <c r="Q85" s="2">
        <v>84</v>
      </c>
      <c r="R85" s="2" t="e">
        <f t="shared" si="9"/>
        <v>#REF!</v>
      </c>
      <c r="T85" s="3"/>
      <c r="U85" s="3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</row>
    <row r="86" spans="1:77" s="2" customFormat="1" ht="21" customHeight="1" x14ac:dyDescent="0.3">
      <c r="A86" s="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1"/>
      <c r="N86" s="7"/>
      <c r="O86" s="7"/>
      <c r="Q86" s="2">
        <v>85</v>
      </c>
      <c r="R86" s="2" t="e">
        <f t="shared" si="9"/>
        <v>#REF!</v>
      </c>
      <c r="T86" s="3"/>
      <c r="U86" s="3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</row>
    <row r="87" spans="1:77" s="2" customFormat="1" ht="21" customHeight="1" x14ac:dyDescent="0.3">
      <c r="A87" s="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1"/>
      <c r="N87" s="7"/>
      <c r="O87" s="7"/>
      <c r="Q87" s="2">
        <v>86</v>
      </c>
      <c r="R87" s="2" t="e">
        <f t="shared" si="9"/>
        <v>#REF!</v>
      </c>
      <c r="T87" s="3"/>
      <c r="U87" s="3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</row>
    <row r="88" spans="1:77" s="2" customFormat="1" ht="21" customHeight="1" x14ac:dyDescent="0.3">
      <c r="A88" s="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1"/>
      <c r="N88" s="7"/>
      <c r="O88" s="7"/>
      <c r="Q88" s="2">
        <v>87</v>
      </c>
      <c r="R88" s="2" t="e">
        <f t="shared" si="9"/>
        <v>#REF!</v>
      </c>
      <c r="T88" s="3"/>
      <c r="U88" s="3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</row>
    <row r="89" spans="1:77" s="2" customFormat="1" ht="21" customHeight="1" x14ac:dyDescent="0.3">
      <c r="A89" s="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1"/>
      <c r="N89" s="7"/>
      <c r="O89" s="7"/>
      <c r="Q89" s="2">
        <v>88</v>
      </c>
      <c r="R89" s="2" t="e">
        <f t="shared" si="9"/>
        <v>#REF!</v>
      </c>
      <c r="T89" s="3"/>
      <c r="U89" s="3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</row>
    <row r="90" spans="1:77" s="2" customFormat="1" ht="21" customHeight="1" x14ac:dyDescent="0.3">
      <c r="A90" s="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1"/>
      <c r="N90" s="7"/>
      <c r="O90" s="7"/>
      <c r="Q90" s="2">
        <v>89</v>
      </c>
      <c r="R90" s="2" t="e">
        <f t="shared" si="9"/>
        <v>#REF!</v>
      </c>
      <c r="T90" s="3"/>
      <c r="U90" s="3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</row>
    <row r="91" spans="1:77" s="2" customFormat="1" ht="21" customHeight="1" x14ac:dyDescent="0.3">
      <c r="A91" s="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1"/>
      <c r="N91" s="7"/>
      <c r="O91" s="7"/>
      <c r="Q91" s="2">
        <v>90</v>
      </c>
      <c r="R91" s="2" t="e">
        <f t="shared" si="9"/>
        <v>#REF!</v>
      </c>
      <c r="T91" s="3"/>
      <c r="U91" s="3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</row>
    <row r="92" spans="1:77" s="2" customFormat="1" ht="21" customHeight="1" x14ac:dyDescent="0.3">
      <c r="A92" s="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1"/>
      <c r="N92" s="7"/>
      <c r="O92" s="7"/>
      <c r="Q92" s="2">
        <v>91</v>
      </c>
      <c r="R92" s="2" t="e">
        <f t="shared" si="9"/>
        <v>#REF!</v>
      </c>
      <c r="T92" s="3"/>
      <c r="U92" s="3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</row>
    <row r="93" spans="1:77" s="2" customFormat="1" ht="21" customHeight="1" x14ac:dyDescent="0.3">
      <c r="A93" s="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1"/>
      <c r="N93" s="7"/>
      <c r="O93" s="7"/>
      <c r="Q93" s="2">
        <v>92</v>
      </c>
      <c r="R93" s="2" t="e">
        <f t="shared" si="9"/>
        <v>#REF!</v>
      </c>
      <c r="T93" s="3"/>
      <c r="U93" s="3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</row>
    <row r="94" spans="1:77" s="2" customFormat="1" ht="21" customHeight="1" x14ac:dyDescent="0.3">
      <c r="A94" s="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1"/>
      <c r="N94" s="7"/>
      <c r="O94" s="7"/>
      <c r="Q94" s="2">
        <v>93</v>
      </c>
      <c r="R94" s="2" t="e">
        <f t="shared" si="9"/>
        <v>#REF!</v>
      </c>
      <c r="T94" s="3"/>
      <c r="U94" s="3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</row>
    <row r="95" spans="1:77" s="2" customFormat="1" ht="21" customHeight="1" x14ac:dyDescent="0.3">
      <c r="A95" s="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1"/>
      <c r="N95" s="7"/>
      <c r="O95" s="7"/>
      <c r="Q95" s="2">
        <v>94</v>
      </c>
      <c r="R95" s="2" t="e">
        <f t="shared" si="9"/>
        <v>#REF!</v>
      </c>
      <c r="T95" s="3"/>
      <c r="U95" s="3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</row>
    <row r="96" spans="1:77" s="2" customFormat="1" ht="21" customHeight="1" x14ac:dyDescent="0.3">
      <c r="A96" s="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1"/>
      <c r="N96" s="7"/>
      <c r="O96" s="7"/>
      <c r="Q96" s="2">
        <v>95</v>
      </c>
      <c r="R96" s="2" t="e">
        <f t="shared" si="9"/>
        <v>#REF!</v>
      </c>
      <c r="T96" s="3"/>
      <c r="U96" s="3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</row>
    <row r="97" spans="1:77" s="2" customFormat="1" ht="21" customHeight="1" x14ac:dyDescent="0.3">
      <c r="A97" s="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1"/>
      <c r="N97" s="7"/>
      <c r="O97" s="7"/>
      <c r="Q97" s="2">
        <v>96</v>
      </c>
      <c r="R97" s="2" t="e">
        <f t="shared" si="9"/>
        <v>#REF!</v>
      </c>
      <c r="T97" s="3"/>
      <c r="U97" s="3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</row>
    <row r="98" spans="1:77" s="2" customFormat="1" ht="21" customHeight="1" x14ac:dyDescent="0.3">
      <c r="A98" s="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1"/>
      <c r="N98" s="7"/>
      <c r="O98" s="7"/>
      <c r="Q98" s="2">
        <v>97</v>
      </c>
      <c r="R98" s="2" t="e">
        <f t="shared" si="9"/>
        <v>#REF!</v>
      </c>
      <c r="T98" s="3"/>
      <c r="U98" s="3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</row>
    <row r="99" spans="1:77" s="2" customFormat="1" ht="21" customHeight="1" x14ac:dyDescent="0.3">
      <c r="A99" s="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1"/>
      <c r="N99" s="7"/>
      <c r="O99" s="7"/>
      <c r="Q99" s="2">
        <v>98</v>
      </c>
      <c r="R99" s="2" t="e">
        <f t="shared" si="9"/>
        <v>#REF!</v>
      </c>
      <c r="T99" s="3"/>
      <c r="U99" s="3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</row>
    <row r="100" spans="1:77" s="2" customFormat="1" ht="21" customHeight="1" x14ac:dyDescent="0.3">
      <c r="A100" s="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1"/>
      <c r="N100" s="7"/>
      <c r="O100" s="7"/>
      <c r="Q100" s="2">
        <v>99</v>
      </c>
      <c r="R100" s="2" t="e">
        <f t="shared" si="9"/>
        <v>#REF!</v>
      </c>
      <c r="T100" s="3"/>
      <c r="U100" s="3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</row>
    <row r="101" spans="1:77" s="2" customFormat="1" ht="21" customHeight="1" x14ac:dyDescent="0.3">
      <c r="A101" s="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1"/>
      <c r="N101" s="7"/>
      <c r="O101" s="7"/>
      <c r="Q101" s="2">
        <v>100</v>
      </c>
      <c r="R101" s="2" t="e">
        <f t="shared" si="9"/>
        <v>#REF!</v>
      </c>
      <c r="T101" s="3"/>
      <c r="U101" s="3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</row>
    <row r="102" spans="1:77" s="2" customFormat="1" ht="21" customHeight="1" x14ac:dyDescent="0.3">
      <c r="A102" s="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1"/>
      <c r="N102" s="7"/>
      <c r="O102" s="7"/>
      <c r="Q102" s="2">
        <v>101</v>
      </c>
      <c r="R102" s="2" t="e">
        <f t="shared" si="9"/>
        <v>#REF!</v>
      </c>
      <c r="T102" s="3"/>
      <c r="U102" s="3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</row>
    <row r="103" spans="1:77" s="2" customFormat="1" ht="21" customHeight="1" x14ac:dyDescent="0.3">
      <c r="A103" s="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1"/>
      <c r="N103" s="7"/>
      <c r="O103" s="7"/>
      <c r="Q103" s="2">
        <v>102</v>
      </c>
      <c r="R103" s="2" t="e">
        <f t="shared" si="9"/>
        <v>#REF!</v>
      </c>
      <c r="T103" s="3"/>
      <c r="U103" s="3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</row>
    <row r="104" spans="1:77" s="2" customFormat="1" ht="21" customHeight="1" x14ac:dyDescent="0.3">
      <c r="A104" s="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1"/>
      <c r="N104" s="7"/>
      <c r="O104" s="7"/>
      <c r="Q104" s="2">
        <v>103</v>
      </c>
      <c r="R104" s="2" t="e">
        <f t="shared" si="9"/>
        <v>#REF!</v>
      </c>
      <c r="T104" s="3"/>
      <c r="U104" s="3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</row>
    <row r="105" spans="1:77" s="2" customFormat="1" ht="21" customHeight="1" x14ac:dyDescent="0.3">
      <c r="A105" s="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1"/>
      <c r="N105" s="7"/>
      <c r="O105" s="7"/>
      <c r="Q105" s="2">
        <v>104</v>
      </c>
      <c r="R105" s="2" t="e">
        <f t="shared" si="9"/>
        <v>#REF!</v>
      </c>
      <c r="T105" s="3"/>
      <c r="U105" s="3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</row>
    <row r="106" spans="1:77" s="2" customFormat="1" ht="21" customHeight="1" x14ac:dyDescent="0.3">
      <c r="A106" s="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"/>
      <c r="N106" s="7"/>
      <c r="O106" s="7"/>
      <c r="Q106" s="2">
        <v>105</v>
      </c>
      <c r="R106" s="2" t="e">
        <f t="shared" si="9"/>
        <v>#REF!</v>
      </c>
      <c r="T106" s="3"/>
      <c r="U106" s="3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</row>
    <row r="107" spans="1:77" s="2" customFormat="1" ht="21" customHeight="1" x14ac:dyDescent="0.3">
      <c r="A107" s="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1"/>
      <c r="N107" s="7"/>
      <c r="O107" s="7"/>
      <c r="Q107" s="2">
        <v>106</v>
      </c>
      <c r="R107" s="2" t="e">
        <f t="shared" si="9"/>
        <v>#REF!</v>
      </c>
      <c r="T107" s="3"/>
      <c r="U107" s="3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</row>
    <row r="108" spans="1:77" s="2" customFormat="1" ht="21" customHeight="1" x14ac:dyDescent="0.3">
      <c r="A108" s="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1"/>
      <c r="N108" s="7"/>
      <c r="O108" s="7"/>
      <c r="Q108" s="2">
        <v>107</v>
      </c>
      <c r="R108" s="2" t="e">
        <f t="shared" si="9"/>
        <v>#REF!</v>
      </c>
      <c r="T108" s="3"/>
      <c r="U108" s="3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</row>
    <row r="109" spans="1:77" s="2" customFormat="1" ht="21" customHeight="1" x14ac:dyDescent="0.3">
      <c r="A109" s="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1"/>
      <c r="N109" s="7"/>
      <c r="O109" s="7"/>
      <c r="Q109" s="2">
        <v>108</v>
      </c>
      <c r="R109" s="2" t="e">
        <f t="shared" si="9"/>
        <v>#REF!</v>
      </c>
      <c r="T109" s="3"/>
      <c r="U109" s="3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</row>
    <row r="110" spans="1:77" s="2" customFormat="1" ht="21" customHeight="1" x14ac:dyDescent="0.3">
      <c r="A110" s="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1"/>
      <c r="N110" s="7"/>
      <c r="O110" s="7"/>
      <c r="Q110" s="2">
        <v>109</v>
      </c>
      <c r="R110" s="2" t="e">
        <f t="shared" si="9"/>
        <v>#REF!</v>
      </c>
      <c r="T110" s="3"/>
      <c r="U110" s="3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</row>
    <row r="111" spans="1:77" s="2" customFormat="1" ht="21" customHeight="1" x14ac:dyDescent="0.3">
      <c r="A111" s="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1"/>
      <c r="N111" s="7"/>
      <c r="O111" s="7"/>
      <c r="Q111" s="2">
        <v>110</v>
      </c>
      <c r="R111" s="2" t="e">
        <f t="shared" si="9"/>
        <v>#REF!</v>
      </c>
      <c r="T111" s="3"/>
      <c r="U111" s="3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</row>
    <row r="112" spans="1:77" s="2" customFormat="1" ht="21" customHeight="1" x14ac:dyDescent="0.3">
      <c r="A112" s="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1"/>
      <c r="N112" s="7"/>
      <c r="O112" s="7"/>
      <c r="Q112" s="2">
        <v>111</v>
      </c>
      <c r="R112" s="2" t="e">
        <f t="shared" si="9"/>
        <v>#REF!</v>
      </c>
      <c r="T112" s="3"/>
      <c r="U112" s="3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</row>
    <row r="113" spans="1:77" s="2" customFormat="1" ht="21" customHeight="1" x14ac:dyDescent="0.3">
      <c r="A113" s="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1"/>
      <c r="N113" s="7"/>
      <c r="O113" s="7"/>
      <c r="Q113" s="2">
        <v>112</v>
      </c>
      <c r="R113" s="2" t="e">
        <f t="shared" si="9"/>
        <v>#REF!</v>
      </c>
      <c r="T113" s="3"/>
      <c r="U113" s="3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</row>
    <row r="114" spans="1:77" s="2" customFormat="1" ht="21" customHeight="1" x14ac:dyDescent="0.3">
      <c r="A114" s="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1"/>
      <c r="N114" s="7"/>
      <c r="O114" s="7"/>
      <c r="Q114" s="2">
        <v>113</v>
      </c>
      <c r="R114" s="2" t="e">
        <f t="shared" si="9"/>
        <v>#REF!</v>
      </c>
      <c r="T114" s="3"/>
      <c r="U114" s="3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</row>
    <row r="115" spans="1:77" s="2" customFormat="1" ht="21" customHeight="1" x14ac:dyDescent="0.3">
      <c r="A115" s="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1"/>
      <c r="N115" s="7"/>
      <c r="O115" s="7"/>
      <c r="Q115" s="2">
        <v>114</v>
      </c>
      <c r="R115" s="2" t="e">
        <f t="shared" si="9"/>
        <v>#REF!</v>
      </c>
      <c r="T115" s="3"/>
      <c r="U115" s="3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</row>
    <row r="116" spans="1:77" s="2" customFormat="1" ht="21" customHeight="1" x14ac:dyDescent="0.3">
      <c r="A116" s="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1"/>
      <c r="N116" s="7"/>
      <c r="O116" s="7"/>
      <c r="Q116" s="2">
        <v>115</v>
      </c>
      <c r="R116" s="2" t="e">
        <f t="shared" si="9"/>
        <v>#REF!</v>
      </c>
      <c r="T116" s="3"/>
      <c r="U116" s="3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</row>
    <row r="117" spans="1:77" s="2" customFormat="1" ht="21" customHeight="1" x14ac:dyDescent="0.3">
      <c r="A117" s="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1"/>
      <c r="N117" s="7"/>
      <c r="O117" s="7"/>
      <c r="Q117" s="2">
        <v>116</v>
      </c>
      <c r="R117" s="2" t="e">
        <f t="shared" si="9"/>
        <v>#REF!</v>
      </c>
      <c r="T117" s="3"/>
      <c r="U117" s="3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</row>
    <row r="118" spans="1:77" s="2" customFormat="1" ht="21" customHeight="1" x14ac:dyDescent="0.3">
      <c r="A118" s="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"/>
      <c r="N118" s="7"/>
      <c r="O118" s="7"/>
      <c r="Q118" s="2">
        <v>117</v>
      </c>
      <c r="R118" s="2" t="e">
        <f t="shared" si="9"/>
        <v>#REF!</v>
      </c>
      <c r="T118" s="3"/>
      <c r="U118" s="3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</row>
    <row r="119" spans="1:77" s="2" customFormat="1" ht="21" customHeight="1" x14ac:dyDescent="0.3">
      <c r="A119" s="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1"/>
      <c r="N119" s="7"/>
      <c r="O119" s="7"/>
      <c r="Q119" s="2">
        <v>118</v>
      </c>
      <c r="R119" s="2" t="e">
        <f t="shared" si="9"/>
        <v>#REF!</v>
      </c>
      <c r="T119" s="3"/>
      <c r="U119" s="3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</row>
    <row r="120" spans="1:77" s="2" customFormat="1" ht="21" customHeight="1" x14ac:dyDescent="0.3">
      <c r="A120" s="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1"/>
      <c r="N120" s="7"/>
      <c r="O120" s="7"/>
      <c r="Q120" s="2">
        <v>119</v>
      </c>
      <c r="R120" s="2" t="e">
        <f t="shared" si="9"/>
        <v>#REF!</v>
      </c>
      <c r="T120" s="3"/>
      <c r="U120" s="3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</row>
    <row r="121" spans="1:77" s="2" customFormat="1" ht="21" customHeight="1" x14ac:dyDescent="0.3">
      <c r="A121" s="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1"/>
      <c r="N121" s="7"/>
      <c r="O121" s="7"/>
      <c r="Q121" s="2">
        <v>120</v>
      </c>
      <c r="R121" s="2" t="e">
        <f t="shared" si="9"/>
        <v>#REF!</v>
      </c>
      <c r="T121" s="3"/>
      <c r="U121" s="3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</row>
    <row r="122" spans="1:77" s="2" customFormat="1" ht="21" customHeight="1" x14ac:dyDescent="0.3">
      <c r="A122" s="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1"/>
      <c r="N122" s="7"/>
      <c r="O122" s="7"/>
      <c r="Q122" s="2">
        <v>121</v>
      </c>
      <c r="R122" s="2" t="e">
        <f t="shared" si="9"/>
        <v>#REF!</v>
      </c>
      <c r="T122" s="3"/>
      <c r="U122" s="3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</row>
    <row r="123" spans="1:77" s="2" customFormat="1" ht="21" customHeight="1" x14ac:dyDescent="0.3">
      <c r="A123" s="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1"/>
      <c r="N123" s="7"/>
      <c r="O123" s="7"/>
      <c r="Q123" s="2">
        <v>122</v>
      </c>
      <c r="R123" s="2" t="e">
        <f t="shared" si="9"/>
        <v>#REF!</v>
      </c>
      <c r="T123" s="3"/>
      <c r="U123" s="3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</row>
    <row r="124" spans="1:77" s="2" customFormat="1" ht="21" customHeight="1" x14ac:dyDescent="0.3">
      <c r="A124" s="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"/>
      <c r="N124" s="7"/>
      <c r="O124" s="7"/>
      <c r="Q124" s="2">
        <v>123</v>
      </c>
      <c r="R124" s="2" t="e">
        <f t="shared" si="9"/>
        <v>#REF!</v>
      </c>
      <c r="T124" s="3"/>
      <c r="U124" s="3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</row>
    <row r="125" spans="1:77" s="2" customFormat="1" ht="21" customHeight="1" x14ac:dyDescent="0.3">
      <c r="A125" s="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1"/>
      <c r="N125" s="7"/>
      <c r="O125" s="7"/>
      <c r="Q125" s="2">
        <v>124</v>
      </c>
      <c r="R125" s="2" t="e">
        <f t="shared" si="9"/>
        <v>#REF!</v>
      </c>
      <c r="T125" s="3"/>
      <c r="U125" s="3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</row>
    <row r="126" spans="1:77" s="2" customFormat="1" ht="21" customHeight="1" x14ac:dyDescent="0.3">
      <c r="A126" s="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1"/>
      <c r="N126" s="7"/>
      <c r="O126" s="7"/>
      <c r="Q126" s="2">
        <v>125</v>
      </c>
      <c r="R126" s="2" t="e">
        <f t="shared" si="9"/>
        <v>#REF!</v>
      </c>
      <c r="T126" s="3"/>
      <c r="U126" s="3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</row>
    <row r="127" spans="1:77" s="2" customFormat="1" ht="21" customHeight="1" x14ac:dyDescent="0.3">
      <c r="A127" s="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1"/>
      <c r="N127" s="7"/>
      <c r="O127" s="7"/>
      <c r="Q127" s="2">
        <v>126</v>
      </c>
      <c r="R127" s="2" t="e">
        <f t="shared" si="9"/>
        <v>#REF!</v>
      </c>
      <c r="T127" s="3"/>
      <c r="U127" s="3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</row>
    <row r="128" spans="1:77" s="2" customFormat="1" ht="21" customHeight="1" x14ac:dyDescent="0.3">
      <c r="A128" s="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1"/>
      <c r="N128" s="7"/>
      <c r="O128" s="7"/>
      <c r="Q128" s="2">
        <v>127</v>
      </c>
      <c r="R128" s="2" t="e">
        <f t="shared" si="9"/>
        <v>#REF!</v>
      </c>
      <c r="T128" s="3"/>
      <c r="U128" s="3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</row>
    <row r="129" spans="1:77" s="2" customFormat="1" ht="21" customHeight="1" x14ac:dyDescent="0.3">
      <c r="A129" s="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1"/>
      <c r="N129" s="7"/>
      <c r="O129" s="7"/>
      <c r="Q129" s="2">
        <v>128</v>
      </c>
      <c r="R129" s="2" t="e">
        <f t="shared" si="9"/>
        <v>#REF!</v>
      </c>
      <c r="T129" s="3"/>
      <c r="U129" s="3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</row>
    <row r="130" spans="1:77" s="2" customFormat="1" ht="21" customHeight="1" x14ac:dyDescent="0.3">
      <c r="A130" s="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1"/>
      <c r="N130" s="7"/>
      <c r="O130" s="7"/>
      <c r="Q130" s="2">
        <v>129</v>
      </c>
      <c r="R130" s="2" t="e">
        <f t="shared" si="9"/>
        <v>#REF!</v>
      </c>
      <c r="T130" s="3"/>
      <c r="U130" s="3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</row>
    <row r="131" spans="1:77" s="2" customFormat="1" ht="21" customHeight="1" x14ac:dyDescent="0.3">
      <c r="A131" s="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1"/>
      <c r="N131" s="7"/>
      <c r="O131" s="7"/>
      <c r="Q131" s="2">
        <v>130</v>
      </c>
      <c r="R131" s="2" t="e">
        <f t="shared" si="9"/>
        <v>#REF!</v>
      </c>
      <c r="T131" s="3"/>
      <c r="U131" s="3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</row>
    <row r="132" spans="1:77" s="2" customFormat="1" ht="21" customHeight="1" x14ac:dyDescent="0.3">
      <c r="A132" s="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1"/>
      <c r="N132" s="7"/>
      <c r="O132" s="7"/>
      <c r="Q132" s="2">
        <v>131</v>
      </c>
      <c r="R132" s="2" t="e">
        <f t="shared" ref="R132:R141" si="10">R131+3</f>
        <v>#REF!</v>
      </c>
      <c r="T132" s="3"/>
      <c r="U132" s="3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</row>
    <row r="133" spans="1:77" s="2" customFormat="1" ht="21" customHeight="1" x14ac:dyDescent="0.3">
      <c r="A133" s="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1"/>
      <c r="N133" s="7"/>
      <c r="O133" s="7"/>
      <c r="Q133" s="2">
        <v>132</v>
      </c>
      <c r="R133" s="2" t="e">
        <f t="shared" si="10"/>
        <v>#REF!</v>
      </c>
      <c r="T133" s="3"/>
      <c r="U133" s="3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</row>
    <row r="134" spans="1:77" s="2" customFormat="1" ht="21" customHeight="1" x14ac:dyDescent="0.3">
      <c r="A134" s="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1"/>
      <c r="N134" s="7"/>
      <c r="O134" s="7"/>
      <c r="Q134" s="2">
        <v>133</v>
      </c>
      <c r="R134" s="2" t="e">
        <f t="shared" si="10"/>
        <v>#REF!</v>
      </c>
      <c r="T134" s="3"/>
      <c r="U134" s="3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</row>
    <row r="135" spans="1:77" s="2" customFormat="1" ht="21" customHeight="1" x14ac:dyDescent="0.3">
      <c r="A135" s="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1"/>
      <c r="N135" s="7"/>
      <c r="O135" s="7"/>
      <c r="Q135" s="2">
        <v>134</v>
      </c>
      <c r="R135" s="2" t="e">
        <f t="shared" si="10"/>
        <v>#REF!</v>
      </c>
      <c r="T135" s="3"/>
      <c r="U135" s="3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</row>
    <row r="136" spans="1:77" s="2" customFormat="1" ht="21" customHeight="1" x14ac:dyDescent="0.3">
      <c r="A136" s="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1"/>
      <c r="N136" s="7"/>
      <c r="O136" s="7"/>
      <c r="Q136" s="2">
        <v>135</v>
      </c>
      <c r="R136" s="2" t="e">
        <f t="shared" si="10"/>
        <v>#REF!</v>
      </c>
      <c r="T136" s="3"/>
      <c r="U136" s="3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</row>
    <row r="137" spans="1:77" s="2" customFormat="1" ht="21" customHeight="1" x14ac:dyDescent="0.3">
      <c r="A137" s="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1"/>
      <c r="N137" s="7"/>
      <c r="O137" s="7"/>
      <c r="Q137" s="2">
        <v>136</v>
      </c>
      <c r="R137" s="2" t="e">
        <f t="shared" si="10"/>
        <v>#REF!</v>
      </c>
      <c r="T137" s="3"/>
      <c r="U137" s="3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</row>
    <row r="138" spans="1:77" s="2" customFormat="1" ht="21" customHeight="1" x14ac:dyDescent="0.3">
      <c r="A138" s="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1"/>
      <c r="N138" s="7"/>
      <c r="O138" s="7"/>
      <c r="Q138" s="2">
        <v>137</v>
      </c>
      <c r="R138" s="2" t="e">
        <f t="shared" si="10"/>
        <v>#REF!</v>
      </c>
      <c r="T138" s="3"/>
      <c r="U138" s="3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</row>
    <row r="139" spans="1:77" s="2" customFormat="1" ht="21" customHeight="1" x14ac:dyDescent="0.3">
      <c r="A139" s="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1"/>
      <c r="N139" s="7"/>
      <c r="O139" s="7"/>
      <c r="Q139" s="2">
        <v>138</v>
      </c>
      <c r="R139" s="2" t="e">
        <f t="shared" si="10"/>
        <v>#REF!</v>
      </c>
      <c r="T139" s="3"/>
      <c r="U139" s="3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</row>
    <row r="140" spans="1:77" s="2" customFormat="1" ht="21" customHeight="1" x14ac:dyDescent="0.3">
      <c r="A140" s="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1"/>
      <c r="N140" s="7"/>
      <c r="O140" s="7"/>
      <c r="Q140" s="2">
        <v>139</v>
      </c>
      <c r="R140" s="2" t="e">
        <f t="shared" si="10"/>
        <v>#REF!</v>
      </c>
      <c r="T140" s="3"/>
      <c r="U140" s="3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</row>
    <row r="141" spans="1:77" s="2" customFormat="1" ht="21" customHeight="1" x14ac:dyDescent="0.3">
      <c r="A141" s="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1"/>
      <c r="N141" s="7"/>
      <c r="O141" s="7"/>
      <c r="Q141" s="2">
        <v>140</v>
      </c>
      <c r="R141" s="2" t="e">
        <f t="shared" si="10"/>
        <v>#REF!</v>
      </c>
      <c r="T141" s="3"/>
      <c r="U141" s="3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</row>
  </sheetData>
  <mergeCells count="65">
    <mergeCell ref="B37:B40"/>
    <mergeCell ref="C34:D34"/>
    <mergeCell ref="B35:B36"/>
    <mergeCell ref="C35:L35"/>
    <mergeCell ref="N35:P35"/>
    <mergeCell ref="C36:D36"/>
    <mergeCell ref="E36:F36"/>
    <mergeCell ref="G36:H36"/>
    <mergeCell ref="I36:J36"/>
    <mergeCell ref="K36:L36"/>
    <mergeCell ref="C28:D28"/>
    <mergeCell ref="E28:F28"/>
    <mergeCell ref="G28:H28"/>
    <mergeCell ref="I28:J28"/>
    <mergeCell ref="K28:L28"/>
    <mergeCell ref="B31:B33"/>
    <mergeCell ref="C20:D20"/>
    <mergeCell ref="E20:F20"/>
    <mergeCell ref="G20:H20"/>
    <mergeCell ref="I20:J20"/>
    <mergeCell ref="K20:L20"/>
    <mergeCell ref="N27:O27"/>
    <mergeCell ref="C19:D19"/>
    <mergeCell ref="E19:F19"/>
    <mergeCell ref="G19:H19"/>
    <mergeCell ref="I19:J19"/>
    <mergeCell ref="K19:L19"/>
    <mergeCell ref="N19:O19"/>
    <mergeCell ref="C18:D18"/>
    <mergeCell ref="E18:F18"/>
    <mergeCell ref="G18:H18"/>
    <mergeCell ref="I18:J18"/>
    <mergeCell ref="K18:L18"/>
    <mergeCell ref="N18:O18"/>
    <mergeCell ref="C17:D17"/>
    <mergeCell ref="E17:F17"/>
    <mergeCell ref="G17:H17"/>
    <mergeCell ref="I17:J17"/>
    <mergeCell ref="K17:L17"/>
    <mergeCell ref="N17:O17"/>
    <mergeCell ref="C14:D14"/>
    <mergeCell ref="E14:F14"/>
    <mergeCell ref="G14:H14"/>
    <mergeCell ref="I14:J14"/>
    <mergeCell ref="K14:L14"/>
    <mergeCell ref="N14:O14"/>
    <mergeCell ref="N6:O6"/>
    <mergeCell ref="C7:D7"/>
    <mergeCell ref="E7:F7"/>
    <mergeCell ref="G7:H7"/>
    <mergeCell ref="I7:J7"/>
    <mergeCell ref="K7:L7"/>
    <mergeCell ref="N7:O7"/>
    <mergeCell ref="K5:L5"/>
    <mergeCell ref="C6:D6"/>
    <mergeCell ref="E6:F6"/>
    <mergeCell ref="G6:H6"/>
    <mergeCell ref="I6:J6"/>
    <mergeCell ref="K6:L6"/>
    <mergeCell ref="C2:E2"/>
    <mergeCell ref="C3:E3"/>
    <mergeCell ref="C5:D5"/>
    <mergeCell ref="E5:F5"/>
    <mergeCell ref="G5:H5"/>
    <mergeCell ref="I5:J5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환포-Anan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2019-03-10T05:51:12Z</dcterms:modified>
</cp:coreProperties>
</file>