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Mi unidad\Adalid Chile\Operaciones\Ejecución 2020\Bootcamp AWAKELAB 2020\Reinvéntate 2020\Subsidios\0152-4\"/>
    </mc:Choice>
  </mc:AlternateContent>
  <bookViews>
    <workbookView xWindow="0" yWindow="0" windowWidth="20490" windowHeight="7650" activeTab="1"/>
  </bookViews>
  <sheets>
    <sheet name="Módulo 1" sheetId="1" r:id="rId1"/>
    <sheet name="Módulo 2" sheetId="2" r:id="rId2"/>
    <sheet name="Módulo 5" sheetId="3" state="hidden" r:id="rId3"/>
    <sheet name="Resumen" sheetId="4" r:id="rId4"/>
  </sheets>
  <externalReferences>
    <externalReference r:id="rId5"/>
  </externalReferences>
  <calcPr calcId="162913"/>
  <extLst>
    <ext uri="GoogleSheetsCustomDataVersion1">
      <go:sheetsCustomData xmlns:go="http://customooxmlschemas.google.com/" r:id="rId8" roundtripDataSignature="AMtx7mjYCCwlGSV0oSCdHvTttvyKGB5qDQ=="/>
    </ext>
  </extLst>
</workbook>
</file>

<file path=xl/calcChain.xml><?xml version="1.0" encoding="utf-8"?>
<calcChain xmlns="http://schemas.openxmlformats.org/spreadsheetml/2006/main">
  <c r="G40" i="2" l="1"/>
  <c r="G36" i="2"/>
  <c r="G32" i="2"/>
  <c r="G30" i="2"/>
  <c r="G26" i="2"/>
  <c r="G24" i="2"/>
  <c r="G18" i="2"/>
  <c r="G19" i="2"/>
  <c r="G20" i="2"/>
  <c r="G21" i="2"/>
  <c r="G22" i="2"/>
  <c r="G17" i="2"/>
  <c r="G15" i="2"/>
  <c r="G14" i="2"/>
  <c r="H41" i="2"/>
  <c r="H42" i="2"/>
  <c r="E41" i="2"/>
  <c r="D40" i="2"/>
  <c r="H40" i="2" s="1"/>
  <c r="V13" i="1"/>
  <c r="C7" i="2"/>
  <c r="C8" i="2" s="1"/>
  <c r="C9" i="2" s="1"/>
  <c r="C6" i="2"/>
  <c r="C5" i="2"/>
  <c r="E42" i="2" s="1"/>
  <c r="C4" i="2"/>
  <c r="D38" i="2" s="1"/>
  <c r="W13" i="1"/>
  <c r="F41" i="2" l="1"/>
  <c r="G41" i="2" s="1"/>
  <c r="F42" i="2"/>
  <c r="G42" i="2" s="1"/>
  <c r="F38" i="2"/>
  <c r="G38" i="2" s="1"/>
  <c r="D39" i="2"/>
  <c r="F40" i="2"/>
  <c r="E38" i="2"/>
  <c r="H38" i="2"/>
  <c r="E40" i="2"/>
  <c r="C9" i="1"/>
  <c r="H13" i="1"/>
  <c r="H14" i="1"/>
  <c r="H15" i="1"/>
  <c r="H16" i="1"/>
  <c r="H17" i="1"/>
  <c r="O17" i="1" s="1"/>
  <c r="H18" i="1"/>
  <c r="H19" i="1"/>
  <c r="H20" i="1"/>
  <c r="H21" i="1"/>
  <c r="O21" i="1" s="1"/>
  <c r="H22" i="1"/>
  <c r="H23" i="1"/>
  <c r="H24" i="1"/>
  <c r="H25" i="1"/>
  <c r="O25" i="1" s="1"/>
  <c r="H26" i="1"/>
  <c r="H27" i="1"/>
  <c r="H28" i="1"/>
  <c r="H29" i="1"/>
  <c r="O29" i="1" s="1"/>
  <c r="H30" i="1"/>
  <c r="H31" i="1"/>
  <c r="H32" i="1"/>
  <c r="H33" i="1"/>
  <c r="O33" i="1" s="1"/>
  <c r="H34" i="1"/>
  <c r="H35" i="1"/>
  <c r="H36" i="1"/>
  <c r="H37" i="1"/>
  <c r="O37" i="1" s="1"/>
  <c r="H38" i="1"/>
  <c r="H39" i="1"/>
  <c r="H40" i="1"/>
  <c r="H41" i="1"/>
  <c r="O41" i="1" s="1"/>
  <c r="H42" i="1"/>
  <c r="O13" i="1"/>
  <c r="O14" i="1"/>
  <c r="O15" i="1"/>
  <c r="O16" i="1"/>
  <c r="O18" i="1"/>
  <c r="O19" i="1"/>
  <c r="O20" i="1"/>
  <c r="O22" i="1"/>
  <c r="O23" i="1"/>
  <c r="O24" i="1"/>
  <c r="O26" i="1"/>
  <c r="O27" i="1"/>
  <c r="O28" i="1"/>
  <c r="O30" i="1"/>
  <c r="O31" i="1"/>
  <c r="O32" i="1"/>
  <c r="O34" i="1"/>
  <c r="O35" i="1"/>
  <c r="O36" i="1"/>
  <c r="O38" i="1"/>
  <c r="O39" i="1"/>
  <c r="O40" i="1"/>
  <c r="O42" i="1"/>
  <c r="D13" i="1"/>
  <c r="H39" i="2" l="1"/>
  <c r="F39" i="2"/>
  <c r="G39" i="2" s="1"/>
  <c r="E39" i="2"/>
  <c r="S37" i="1"/>
  <c r="U37" i="1" s="1"/>
  <c r="S32" i="1"/>
  <c r="T32" i="1" s="1"/>
  <c r="S28" i="1"/>
  <c r="T28" i="1" s="1"/>
  <c r="S24" i="1"/>
  <c r="U24" i="1" s="1"/>
  <c r="V24" i="1" s="1"/>
  <c r="S21" i="1"/>
  <c r="S13" i="1"/>
  <c r="U21" i="1" l="1"/>
  <c r="V21" i="1" s="1"/>
  <c r="V28" i="1"/>
  <c r="T21" i="1"/>
  <c r="T24" i="1"/>
  <c r="U28" i="1"/>
  <c r="V32" i="1"/>
  <c r="T37" i="1"/>
  <c r="U32" i="1"/>
  <c r="T13" i="1"/>
  <c r="U13" i="1"/>
  <c r="K37" i="1" l="1"/>
  <c r="M37" i="1" s="1"/>
  <c r="L37" i="1"/>
  <c r="D37" i="1"/>
  <c r="E37" i="1" s="1"/>
  <c r="W32" i="1"/>
  <c r="W28" i="1"/>
  <c r="W24" i="1"/>
  <c r="W21" i="1"/>
  <c r="F37" i="1" l="1"/>
  <c r="F5" i="4"/>
  <c r="F6" i="4"/>
  <c r="E5" i="4"/>
  <c r="C5" i="1"/>
  <c r="H3" i="1"/>
  <c r="H19" i="4"/>
  <c r="H20" i="4"/>
  <c r="H21" i="4"/>
  <c r="G23" i="4"/>
  <c r="D23" i="4"/>
  <c r="E23" i="4" s="1"/>
  <c r="F23" i="4" s="1"/>
  <c r="F22" i="4"/>
  <c r="H22" i="4" s="1"/>
  <c r="E22" i="4"/>
  <c r="E21" i="4"/>
  <c r="F21" i="4" s="1"/>
  <c r="F20" i="4"/>
  <c r="E20" i="4"/>
  <c r="F19" i="4"/>
  <c r="E19" i="4"/>
  <c r="F18" i="4"/>
  <c r="H18" i="4" s="1"/>
  <c r="E18" i="4"/>
  <c r="E17" i="4"/>
  <c r="F17" i="4" s="1"/>
  <c r="H17" i="4" s="1"/>
  <c r="G11" i="4"/>
  <c r="D11" i="4"/>
  <c r="E11" i="4" s="1"/>
  <c r="F11" i="4" s="1"/>
  <c r="H10" i="4"/>
  <c r="F10" i="4"/>
  <c r="E10" i="4"/>
  <c r="H9" i="4"/>
  <c r="F9" i="4"/>
  <c r="E9" i="4"/>
  <c r="F8" i="4"/>
  <c r="H8" i="4" s="1"/>
  <c r="E8" i="4"/>
  <c r="E7" i="4"/>
  <c r="F7" i="4" s="1"/>
  <c r="H7" i="4" s="1"/>
  <c r="H6" i="4"/>
  <c r="E6" i="4"/>
  <c r="H5" i="4"/>
  <c r="BE40" i="3"/>
  <c r="BB40" i="3"/>
  <c r="AU40" i="3"/>
  <c r="AR40" i="3"/>
  <c r="AK40" i="3"/>
  <c r="AH40" i="3"/>
  <c r="AA40" i="3"/>
  <c r="X40" i="3"/>
  <c r="Q40" i="3"/>
  <c r="N40" i="3"/>
  <c r="J40" i="3"/>
  <c r="T40" i="3" s="1"/>
  <c r="AD40" i="3" s="1"/>
  <c r="AN40" i="3" s="1"/>
  <c r="AX40" i="3" s="1"/>
  <c r="BH40" i="3" s="1"/>
  <c r="G40" i="3"/>
  <c r="K40" i="3" s="1"/>
  <c r="U40" i="3" s="1"/>
  <c r="AE40" i="3" s="1"/>
  <c r="AO40" i="3" s="1"/>
  <c r="AY40" i="3" s="1"/>
  <c r="BI40" i="3" s="1"/>
  <c r="D40" i="3"/>
  <c r="BE39" i="3"/>
  <c r="BB39" i="3"/>
  <c r="AU39" i="3"/>
  <c r="AR39" i="3"/>
  <c r="AK39" i="3"/>
  <c r="AH39" i="3"/>
  <c r="AD39" i="3"/>
  <c r="AN39" i="3" s="1"/>
  <c r="AX39" i="3" s="1"/>
  <c r="BH39" i="3" s="1"/>
  <c r="AA39" i="3"/>
  <c r="X39" i="3"/>
  <c r="Q39" i="3"/>
  <c r="N39" i="3"/>
  <c r="J39" i="3"/>
  <c r="T39" i="3" s="1"/>
  <c r="G39" i="3"/>
  <c r="K39" i="3" s="1"/>
  <c r="D39" i="3"/>
  <c r="BE38" i="3"/>
  <c r="BB38" i="3"/>
  <c r="AU38" i="3"/>
  <c r="AR38" i="3"/>
  <c r="AK38" i="3"/>
  <c r="AH38" i="3"/>
  <c r="AA38" i="3"/>
  <c r="X38" i="3"/>
  <c r="Q38" i="3"/>
  <c r="N38" i="3"/>
  <c r="J38" i="3"/>
  <c r="T38" i="3" s="1"/>
  <c r="AD38" i="3" s="1"/>
  <c r="G38" i="3"/>
  <c r="K38" i="3" s="1"/>
  <c r="U38" i="3" s="1"/>
  <c r="AE38" i="3" s="1"/>
  <c r="AO38" i="3" s="1"/>
  <c r="AY38" i="3" s="1"/>
  <c r="BI38" i="3" s="1"/>
  <c r="D38" i="3"/>
  <c r="BE37" i="3"/>
  <c r="BB37" i="3"/>
  <c r="AU37" i="3"/>
  <c r="AR37" i="3"/>
  <c r="AK37" i="3"/>
  <c r="AH37" i="3"/>
  <c r="AD37" i="3"/>
  <c r="AN37" i="3" s="1"/>
  <c r="AX37" i="3" s="1"/>
  <c r="BH37" i="3" s="1"/>
  <c r="AA37" i="3"/>
  <c r="X37" i="3"/>
  <c r="Q37" i="3"/>
  <c r="N37" i="3"/>
  <c r="K37" i="3"/>
  <c r="J37" i="3"/>
  <c r="T37" i="3" s="1"/>
  <c r="G37" i="3"/>
  <c r="D37" i="3"/>
  <c r="BE36" i="3"/>
  <c r="BB36" i="3"/>
  <c r="AU36" i="3"/>
  <c r="AR36" i="3"/>
  <c r="AK36" i="3"/>
  <c r="AH36" i="3"/>
  <c r="AA36" i="3"/>
  <c r="X36" i="3"/>
  <c r="Q36" i="3"/>
  <c r="N36" i="3"/>
  <c r="G36" i="3"/>
  <c r="K36" i="3" s="1"/>
  <c r="D36" i="3"/>
  <c r="BE35" i="3"/>
  <c r="BB35" i="3"/>
  <c r="AU35" i="3"/>
  <c r="AR35" i="3"/>
  <c r="AK35" i="3"/>
  <c r="AH35" i="3"/>
  <c r="AA35" i="3"/>
  <c r="X35" i="3"/>
  <c r="Q35" i="3"/>
  <c r="N35" i="3"/>
  <c r="J35" i="3"/>
  <c r="G35" i="3"/>
  <c r="K35" i="3" s="1"/>
  <c r="D35" i="3"/>
  <c r="BE34" i="3"/>
  <c r="BB34" i="3"/>
  <c r="AU34" i="3"/>
  <c r="AR34" i="3"/>
  <c r="AK34" i="3"/>
  <c r="AH34" i="3"/>
  <c r="AA34" i="3"/>
  <c r="AB34" i="3" s="1"/>
  <c r="X34" i="3"/>
  <c r="U34" i="3"/>
  <c r="Q34" i="3"/>
  <c r="N34" i="3"/>
  <c r="G34" i="3"/>
  <c r="K34" i="3" s="1"/>
  <c r="D34" i="3"/>
  <c r="J34" i="3" s="1"/>
  <c r="T34" i="3" s="1"/>
  <c r="AD34" i="3" s="1"/>
  <c r="BE33" i="3"/>
  <c r="BB33" i="3"/>
  <c r="AU33" i="3"/>
  <c r="AR33" i="3"/>
  <c r="AK33" i="3"/>
  <c r="AH33" i="3"/>
  <c r="AA33" i="3"/>
  <c r="X33" i="3"/>
  <c r="Q33" i="3"/>
  <c r="N33" i="3"/>
  <c r="K33" i="3"/>
  <c r="J33" i="3"/>
  <c r="G33" i="3"/>
  <c r="D33" i="3"/>
  <c r="BE32" i="3"/>
  <c r="BB32" i="3"/>
  <c r="AU32" i="3"/>
  <c r="AR32" i="3"/>
  <c r="AK32" i="3"/>
  <c r="AH32" i="3"/>
  <c r="AA32" i="3"/>
  <c r="X32" i="3"/>
  <c r="T32" i="3"/>
  <c r="AD32" i="3" s="1"/>
  <c r="AN32" i="3" s="1"/>
  <c r="AX32" i="3" s="1"/>
  <c r="BH32" i="3" s="1"/>
  <c r="Q32" i="3"/>
  <c r="N32" i="3"/>
  <c r="J32" i="3"/>
  <c r="G32" i="3"/>
  <c r="K32" i="3" s="1"/>
  <c r="U32" i="3" s="1"/>
  <c r="AE32" i="3" s="1"/>
  <c r="AO32" i="3" s="1"/>
  <c r="AY32" i="3" s="1"/>
  <c r="BI32" i="3" s="1"/>
  <c r="D32" i="3"/>
  <c r="BE31" i="3"/>
  <c r="BB31" i="3"/>
  <c r="AU31" i="3"/>
  <c r="AR31" i="3"/>
  <c r="AK31" i="3"/>
  <c r="AH31" i="3"/>
  <c r="AA31" i="3"/>
  <c r="X31" i="3"/>
  <c r="AD31" i="3" s="1"/>
  <c r="AN31" i="3" s="1"/>
  <c r="AX31" i="3" s="1"/>
  <c r="BH31" i="3" s="1"/>
  <c r="Q31" i="3"/>
  <c r="N31" i="3"/>
  <c r="K31" i="3"/>
  <c r="J31" i="3"/>
  <c r="T31" i="3" s="1"/>
  <c r="G31" i="3"/>
  <c r="D31" i="3"/>
  <c r="BE30" i="3"/>
  <c r="BB30" i="3"/>
  <c r="AU30" i="3"/>
  <c r="AR30" i="3"/>
  <c r="AK30" i="3"/>
  <c r="AH30" i="3"/>
  <c r="AA30" i="3"/>
  <c r="X30" i="3"/>
  <c r="U30" i="3"/>
  <c r="AE30" i="3" s="1"/>
  <c r="AO30" i="3" s="1"/>
  <c r="AY30" i="3" s="1"/>
  <c r="BI30" i="3" s="1"/>
  <c r="Q30" i="3"/>
  <c r="N30" i="3"/>
  <c r="J30" i="3"/>
  <c r="T30" i="3" s="1"/>
  <c r="AD30" i="3" s="1"/>
  <c r="AN30" i="3" s="1"/>
  <c r="AX30" i="3" s="1"/>
  <c r="BH30" i="3" s="1"/>
  <c r="G30" i="3"/>
  <c r="K30" i="3" s="1"/>
  <c r="D30" i="3"/>
  <c r="BE29" i="3"/>
  <c r="BB29" i="3"/>
  <c r="AU29" i="3"/>
  <c r="AR29" i="3"/>
  <c r="AK29" i="3"/>
  <c r="AH29" i="3"/>
  <c r="AA29" i="3"/>
  <c r="X29" i="3"/>
  <c r="Q29" i="3"/>
  <c r="N29" i="3"/>
  <c r="K29" i="3"/>
  <c r="J29" i="3"/>
  <c r="G29" i="3"/>
  <c r="D29" i="3"/>
  <c r="BE28" i="3"/>
  <c r="BB28" i="3"/>
  <c r="AU28" i="3"/>
  <c r="AR28" i="3"/>
  <c r="AK28" i="3"/>
  <c r="AH28" i="3"/>
  <c r="AA28" i="3"/>
  <c r="X28" i="3"/>
  <c r="Q28" i="3"/>
  <c r="N28" i="3"/>
  <c r="G28" i="3"/>
  <c r="K28" i="3" s="1"/>
  <c r="D28" i="3"/>
  <c r="BE27" i="3"/>
  <c r="BB27" i="3"/>
  <c r="AU27" i="3"/>
  <c r="AR27" i="3"/>
  <c r="AK27" i="3"/>
  <c r="AH27" i="3"/>
  <c r="AA27" i="3"/>
  <c r="X27" i="3"/>
  <c r="Q27" i="3"/>
  <c r="N27" i="3"/>
  <c r="J27" i="3"/>
  <c r="T27" i="3" s="1"/>
  <c r="AD27" i="3" s="1"/>
  <c r="AN27" i="3" s="1"/>
  <c r="AX27" i="3" s="1"/>
  <c r="BH27" i="3" s="1"/>
  <c r="G27" i="3"/>
  <c r="D27" i="3"/>
  <c r="BE26" i="3"/>
  <c r="BF26" i="3" s="1"/>
  <c r="BB26" i="3"/>
  <c r="AU26" i="3"/>
  <c r="AR26" i="3"/>
  <c r="AK26" i="3"/>
  <c r="AH26" i="3"/>
  <c r="AE26" i="3"/>
  <c r="AO26" i="3" s="1"/>
  <c r="AY26" i="3" s="1"/>
  <c r="AA26" i="3"/>
  <c r="X26" i="3"/>
  <c r="U26" i="3"/>
  <c r="Q26" i="3"/>
  <c r="N26" i="3"/>
  <c r="J26" i="3"/>
  <c r="T26" i="3" s="1"/>
  <c r="AD26" i="3" s="1"/>
  <c r="AN26" i="3" s="1"/>
  <c r="G26" i="3"/>
  <c r="K26" i="3" s="1"/>
  <c r="D26" i="3"/>
  <c r="BF25" i="3"/>
  <c r="BE25" i="3"/>
  <c r="BB25" i="3"/>
  <c r="AU25" i="3"/>
  <c r="AR25" i="3"/>
  <c r="AK25" i="3"/>
  <c r="AH25" i="3"/>
  <c r="AA25" i="3"/>
  <c r="X25" i="3"/>
  <c r="Q25" i="3"/>
  <c r="N25" i="3"/>
  <c r="K25" i="3"/>
  <c r="J25" i="3"/>
  <c r="T25" i="3" s="1"/>
  <c r="AD25" i="3" s="1"/>
  <c r="G25" i="3"/>
  <c r="D25" i="3"/>
  <c r="BE24" i="3"/>
  <c r="BB24" i="3"/>
  <c r="AU24" i="3"/>
  <c r="AR24" i="3"/>
  <c r="AK24" i="3"/>
  <c r="AH24" i="3"/>
  <c r="AA24" i="3"/>
  <c r="AB24" i="3" s="1"/>
  <c r="X24" i="3"/>
  <c r="Q24" i="3"/>
  <c r="N24" i="3"/>
  <c r="J24" i="3"/>
  <c r="T24" i="3" s="1"/>
  <c r="AD24" i="3" s="1"/>
  <c r="AN24" i="3" s="1"/>
  <c r="AX24" i="3" s="1"/>
  <c r="BH24" i="3" s="1"/>
  <c r="G24" i="3"/>
  <c r="K24" i="3" s="1"/>
  <c r="D24" i="3"/>
  <c r="BE23" i="3"/>
  <c r="BF23" i="3" s="1"/>
  <c r="BB23" i="3"/>
  <c r="AU23" i="3"/>
  <c r="AR23" i="3"/>
  <c r="AK23" i="3"/>
  <c r="AH23" i="3"/>
  <c r="AA23" i="3"/>
  <c r="X23" i="3"/>
  <c r="U23" i="3"/>
  <c r="AE23" i="3" s="1"/>
  <c r="AO23" i="3" s="1"/>
  <c r="AY23" i="3" s="1"/>
  <c r="Q23" i="3"/>
  <c r="N23" i="3"/>
  <c r="J23" i="3"/>
  <c r="T23" i="3" s="1"/>
  <c r="AD23" i="3" s="1"/>
  <c r="AN23" i="3" s="1"/>
  <c r="AX23" i="3" s="1"/>
  <c r="BH23" i="3" s="1"/>
  <c r="G23" i="3"/>
  <c r="K23" i="3" s="1"/>
  <c r="D23" i="3"/>
  <c r="BE22" i="3"/>
  <c r="BB22" i="3"/>
  <c r="AU22" i="3"/>
  <c r="AR22" i="3"/>
  <c r="AK22" i="3"/>
  <c r="AH22" i="3"/>
  <c r="AA22" i="3"/>
  <c r="X22" i="3"/>
  <c r="U22" i="3"/>
  <c r="AE22" i="3" s="1"/>
  <c r="AO22" i="3" s="1"/>
  <c r="AY22" i="3" s="1"/>
  <c r="BI22" i="3" s="1"/>
  <c r="Q22" i="3"/>
  <c r="N22" i="3"/>
  <c r="J22" i="3"/>
  <c r="T22" i="3" s="1"/>
  <c r="AD22" i="3" s="1"/>
  <c r="AN22" i="3" s="1"/>
  <c r="AX22" i="3" s="1"/>
  <c r="BH22" i="3" s="1"/>
  <c r="G22" i="3"/>
  <c r="K22" i="3" s="1"/>
  <c r="D22" i="3"/>
  <c r="BE21" i="3"/>
  <c r="BB21" i="3"/>
  <c r="AU21" i="3"/>
  <c r="AR21" i="3"/>
  <c r="AK21" i="3"/>
  <c r="AH21" i="3"/>
  <c r="AA21" i="3"/>
  <c r="X21" i="3"/>
  <c r="Q21" i="3"/>
  <c r="N21" i="3"/>
  <c r="G21" i="3"/>
  <c r="K21" i="3" s="1"/>
  <c r="D21" i="3"/>
  <c r="J21" i="3" s="1"/>
  <c r="T21" i="3" s="1"/>
  <c r="AD21" i="3" s="1"/>
  <c r="BE20" i="3"/>
  <c r="BB20" i="3"/>
  <c r="AU20" i="3"/>
  <c r="AR20" i="3"/>
  <c r="AK20" i="3"/>
  <c r="AH20" i="3"/>
  <c r="AA20" i="3"/>
  <c r="X20" i="3"/>
  <c r="Q20" i="3"/>
  <c r="U20" i="3" s="1"/>
  <c r="AE20" i="3" s="1"/>
  <c r="AO20" i="3" s="1"/>
  <c r="AY20" i="3" s="1"/>
  <c r="BI20" i="3" s="1"/>
  <c r="N20" i="3"/>
  <c r="H20" i="3"/>
  <c r="G20" i="3"/>
  <c r="K20" i="3" s="1"/>
  <c r="D20" i="3"/>
  <c r="J20" i="3" s="1"/>
  <c r="BE19" i="3"/>
  <c r="BF19" i="3" s="1"/>
  <c r="BB19" i="3"/>
  <c r="AU19" i="3"/>
  <c r="AR19" i="3"/>
  <c r="AK19" i="3"/>
  <c r="AH19" i="3"/>
  <c r="AA19" i="3"/>
  <c r="X19" i="3"/>
  <c r="Q19" i="3"/>
  <c r="N19" i="3"/>
  <c r="J19" i="3"/>
  <c r="T19" i="3" s="1"/>
  <c r="AD19" i="3" s="1"/>
  <c r="G19" i="3"/>
  <c r="H19" i="3" s="1"/>
  <c r="D19" i="3"/>
  <c r="C13" i="3"/>
  <c r="C14" i="3" s="1"/>
  <c r="C8" i="3"/>
  <c r="O34" i="3" s="1"/>
  <c r="C7" i="3"/>
  <c r="D37" i="2"/>
  <c r="D36" i="2"/>
  <c r="D35" i="2"/>
  <c r="D34" i="2"/>
  <c r="D33" i="2"/>
  <c r="D32" i="2"/>
  <c r="D31" i="2"/>
  <c r="E31" i="2" s="1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H13" i="2" s="1"/>
  <c r="I3" i="2"/>
  <c r="D27" i="1"/>
  <c r="C8" i="1"/>
  <c r="H33" i="2" l="1"/>
  <c r="H35" i="2"/>
  <c r="H37" i="2"/>
  <c r="F37" i="2"/>
  <c r="G37" i="2" s="1"/>
  <c r="H15" i="2"/>
  <c r="H17" i="2"/>
  <c r="H19" i="2"/>
  <c r="E22" i="2"/>
  <c r="H25" i="2"/>
  <c r="E27" i="2"/>
  <c r="H28" i="2"/>
  <c r="E29" i="2"/>
  <c r="G34" i="2"/>
  <c r="H18" i="2"/>
  <c r="H20" i="2"/>
  <c r="H21" i="2"/>
  <c r="H23" i="2"/>
  <c r="H31" i="2"/>
  <c r="E37" i="2"/>
  <c r="K32" i="1"/>
  <c r="N32" i="1" s="1"/>
  <c r="D32" i="1"/>
  <c r="D28" i="1"/>
  <c r="K28" i="1"/>
  <c r="D16" i="1"/>
  <c r="G16" i="1" s="1"/>
  <c r="K24" i="1"/>
  <c r="D24" i="1"/>
  <c r="D14" i="1"/>
  <c r="F14" i="1" s="1"/>
  <c r="D23" i="1"/>
  <c r="E23" i="1" s="1"/>
  <c r="K19" i="1"/>
  <c r="L19" i="1" s="1"/>
  <c r="K42" i="1"/>
  <c r="K21" i="1"/>
  <c r="D21" i="1"/>
  <c r="S40" i="1"/>
  <c r="T40" i="1" s="1"/>
  <c r="S35" i="1"/>
  <c r="U35" i="1" s="1"/>
  <c r="V35" i="1" s="1"/>
  <c r="S30" i="1"/>
  <c r="T30" i="1" s="1"/>
  <c r="S25" i="1"/>
  <c r="W25" i="1" s="1"/>
  <c r="S19" i="1"/>
  <c r="U19" i="1" s="1"/>
  <c r="S15" i="1"/>
  <c r="D20" i="1"/>
  <c r="G20" i="1" s="1"/>
  <c r="K22" i="1"/>
  <c r="M22" i="1" s="1"/>
  <c r="S39" i="1"/>
  <c r="T39" i="1" s="1"/>
  <c r="S34" i="1"/>
  <c r="W34" i="1" s="1"/>
  <c r="S29" i="1"/>
  <c r="U29" i="1" s="1"/>
  <c r="V29" i="1" s="1"/>
  <c r="S23" i="1"/>
  <c r="S18" i="1"/>
  <c r="S14" i="1"/>
  <c r="K17" i="1"/>
  <c r="M17" i="1" s="1"/>
  <c r="S42" i="1"/>
  <c r="U42" i="1" s="1"/>
  <c r="V42" i="1" s="1"/>
  <c r="S38" i="1"/>
  <c r="W38" i="1" s="1"/>
  <c r="S33" i="1"/>
  <c r="U33" i="1" s="1"/>
  <c r="V33" i="1" s="1"/>
  <c r="S27" i="1"/>
  <c r="T27" i="1" s="1"/>
  <c r="S22" i="1"/>
  <c r="S17" i="1"/>
  <c r="U17" i="1" s="1"/>
  <c r="K29" i="1"/>
  <c r="S41" i="1"/>
  <c r="U41" i="1" s="1"/>
  <c r="V41" i="1" s="1"/>
  <c r="S36" i="1"/>
  <c r="S31" i="1"/>
  <c r="W31" i="1" s="1"/>
  <c r="S26" i="1"/>
  <c r="S20" i="1"/>
  <c r="S16" i="1"/>
  <c r="U16" i="1" s="1"/>
  <c r="E27" i="1"/>
  <c r="K18" i="1"/>
  <c r="L18" i="1" s="1"/>
  <c r="D25" i="1"/>
  <c r="E25" i="1" s="1"/>
  <c r="K26" i="1"/>
  <c r="L26" i="1" s="1"/>
  <c r="K30" i="1"/>
  <c r="D31" i="1"/>
  <c r="G31" i="1" s="1"/>
  <c r="K33" i="1"/>
  <c r="M33" i="1" s="1"/>
  <c r="D34" i="1"/>
  <c r="G34" i="1" s="1"/>
  <c r="K35" i="1"/>
  <c r="N35" i="1" s="1"/>
  <c r="D36" i="1"/>
  <c r="G36" i="1" s="1"/>
  <c r="K38" i="1"/>
  <c r="M38" i="1" s="1"/>
  <c r="D39" i="1"/>
  <c r="E39" i="1" s="1"/>
  <c r="K40" i="1"/>
  <c r="D41" i="1"/>
  <c r="E41" i="1" s="1"/>
  <c r="G13" i="1"/>
  <c r="D15" i="1"/>
  <c r="G15" i="1" s="1"/>
  <c r="D19" i="1"/>
  <c r="G19" i="1" s="1"/>
  <c r="D22" i="1"/>
  <c r="G22" i="1" s="1"/>
  <c r="K23" i="1"/>
  <c r="M23" i="1" s="1"/>
  <c r="K27" i="1"/>
  <c r="L27" i="1" s="1"/>
  <c r="D29" i="1"/>
  <c r="E29" i="1" s="1"/>
  <c r="D42" i="1"/>
  <c r="E42" i="1" s="1"/>
  <c r="D17" i="1"/>
  <c r="G17" i="1" s="1"/>
  <c r="K20" i="1"/>
  <c r="M20" i="1" s="1"/>
  <c r="D18" i="1"/>
  <c r="F18" i="1" s="1"/>
  <c r="K25" i="1"/>
  <c r="M25" i="1" s="1"/>
  <c r="D26" i="1"/>
  <c r="G26" i="1" s="1"/>
  <c r="D30" i="1"/>
  <c r="G30" i="1" s="1"/>
  <c r="K31" i="1"/>
  <c r="L31" i="1" s="1"/>
  <c r="D33" i="1"/>
  <c r="G33" i="1" s="1"/>
  <c r="K34" i="1"/>
  <c r="L34" i="1" s="1"/>
  <c r="D35" i="1"/>
  <c r="G35" i="1" s="1"/>
  <c r="K36" i="1"/>
  <c r="M36" i="1" s="1"/>
  <c r="D38" i="1"/>
  <c r="G38" i="1" s="1"/>
  <c r="K39" i="1"/>
  <c r="L39" i="1" s="1"/>
  <c r="D40" i="1"/>
  <c r="G40" i="1" s="1"/>
  <c r="K41" i="1"/>
  <c r="M41" i="1" s="1"/>
  <c r="E16" i="1"/>
  <c r="T23" i="1"/>
  <c r="G27" i="1"/>
  <c r="E13" i="1"/>
  <c r="W40" i="1"/>
  <c r="E33" i="2"/>
  <c r="E15" i="2"/>
  <c r="E17" i="2"/>
  <c r="E18" i="2"/>
  <c r="E20" i="2"/>
  <c r="E25" i="2"/>
  <c r="E23" i="2"/>
  <c r="E35" i="2"/>
  <c r="S34" i="3"/>
  <c r="F27" i="1"/>
  <c r="U18" i="1"/>
  <c r="T25" i="1"/>
  <c r="F20" i="2"/>
  <c r="F26" i="2"/>
  <c r="AS19" i="3"/>
  <c r="AW19" i="3" s="1"/>
  <c r="AI21" i="3"/>
  <c r="AM21" i="3" s="1"/>
  <c r="F33" i="1"/>
  <c r="E33" i="1"/>
  <c r="F24" i="2"/>
  <c r="E30" i="2"/>
  <c r="H30" i="2"/>
  <c r="F30" i="2"/>
  <c r="AI19" i="3"/>
  <c r="R21" i="3"/>
  <c r="U21" i="3"/>
  <c r="AE21" i="3" s="1"/>
  <c r="AO21" i="3" s="1"/>
  <c r="AY21" i="3" s="1"/>
  <c r="BI21" i="3" s="1"/>
  <c r="F33" i="2"/>
  <c r="G33" i="2" s="1"/>
  <c r="F31" i="2"/>
  <c r="G31" i="2" s="1"/>
  <c r="F35" i="2"/>
  <c r="G35" i="2" s="1"/>
  <c r="F25" i="2"/>
  <c r="G25" i="2" s="1"/>
  <c r="F23" i="2"/>
  <c r="G23" i="2" s="1"/>
  <c r="F17" i="2"/>
  <c r="F15" i="2"/>
  <c r="F16" i="2"/>
  <c r="G16" i="2" s="1"/>
  <c r="F36" i="2"/>
  <c r="E36" i="2"/>
  <c r="H36" i="2"/>
  <c r="O41" i="3"/>
  <c r="BC40" i="3"/>
  <c r="O40" i="3"/>
  <c r="AI39" i="3"/>
  <c r="BC38" i="3"/>
  <c r="BG38" i="3" s="1"/>
  <c r="O38" i="3"/>
  <c r="AI37" i="3"/>
  <c r="Y40" i="3"/>
  <c r="AS39" i="3"/>
  <c r="AW39" i="3" s="1"/>
  <c r="E39" i="3"/>
  <c r="Y38" i="3"/>
  <c r="AS37" i="3"/>
  <c r="AW37" i="3" s="1"/>
  <c r="E37" i="3"/>
  <c r="I37" i="3" s="1"/>
  <c r="Y36" i="3"/>
  <c r="AS35" i="3"/>
  <c r="E35" i="3"/>
  <c r="Y34" i="3"/>
  <c r="AC34" i="3" s="1"/>
  <c r="AS33" i="3"/>
  <c r="E33" i="3"/>
  <c r="Y32" i="3"/>
  <c r="AC32" i="3" s="1"/>
  <c r="AS40" i="3"/>
  <c r="AW40" i="3" s="1"/>
  <c r="E40" i="3"/>
  <c r="Y39" i="3"/>
  <c r="O36" i="3"/>
  <c r="S36" i="3" s="1"/>
  <c r="BC34" i="3"/>
  <c r="BG34" i="3" s="1"/>
  <c r="AI33" i="3"/>
  <c r="BC36" i="3"/>
  <c r="BC32" i="3"/>
  <c r="AS31" i="3"/>
  <c r="BC30" i="3"/>
  <c r="AS29" i="3"/>
  <c r="E27" i="3"/>
  <c r="I27" i="3" s="1"/>
  <c r="Y24" i="3"/>
  <c r="AC24" i="3" s="1"/>
  <c r="AS38" i="3"/>
  <c r="E38" i="3"/>
  <c r="E32" i="3"/>
  <c r="Y28" i="3"/>
  <c r="AC28" i="3" s="1"/>
  <c r="AS25" i="3"/>
  <c r="AI35" i="3"/>
  <c r="Y35" i="3"/>
  <c r="Y30" i="3"/>
  <c r="AC30" i="3" s="1"/>
  <c r="E29" i="3"/>
  <c r="AI27" i="3"/>
  <c r="E26" i="3"/>
  <c r="AS24" i="3"/>
  <c r="AS23" i="3"/>
  <c r="Y22" i="3"/>
  <c r="E21" i="3"/>
  <c r="AI20" i="3"/>
  <c r="BC19" i="3"/>
  <c r="BG19" i="3" s="1"/>
  <c r="O19" i="3"/>
  <c r="O32" i="3"/>
  <c r="S32" i="3" s="1"/>
  <c r="Y31" i="3"/>
  <c r="AC31" i="3" s="1"/>
  <c r="O30" i="3"/>
  <c r="BC28" i="3"/>
  <c r="Y27" i="3"/>
  <c r="Y23" i="3"/>
  <c r="AC23" i="3" s="1"/>
  <c r="E22" i="3"/>
  <c r="AS34" i="3"/>
  <c r="E31" i="3"/>
  <c r="I31" i="3" s="1"/>
  <c r="E30" i="3"/>
  <c r="I30" i="3" s="1"/>
  <c r="AS28" i="3"/>
  <c r="Y26" i="3"/>
  <c r="E25" i="3"/>
  <c r="E23" i="3"/>
  <c r="AS21" i="3"/>
  <c r="BC24" i="3"/>
  <c r="E19" i="3"/>
  <c r="I19" i="3" s="1"/>
  <c r="AS36" i="3"/>
  <c r="AW36" i="3" s="1"/>
  <c r="E24" i="3"/>
  <c r="Y21" i="3"/>
  <c r="E34" i="3"/>
  <c r="I34" i="3" s="1"/>
  <c r="AS27" i="3"/>
  <c r="AW27" i="3" s="1"/>
  <c r="O26" i="3"/>
  <c r="AS22" i="3"/>
  <c r="Y20" i="3"/>
  <c r="AI38" i="3"/>
  <c r="AM38" i="3" s="1"/>
  <c r="F13" i="2"/>
  <c r="G13" i="2" s="1"/>
  <c r="E13" i="2"/>
  <c r="F14" i="2"/>
  <c r="F19" i="2"/>
  <c r="E19" i="2"/>
  <c r="F22" i="2"/>
  <c r="F28" i="2"/>
  <c r="G28" i="2" s="1"/>
  <c r="E28" i="2"/>
  <c r="M42" i="1"/>
  <c r="L42" i="1"/>
  <c r="F18" i="2"/>
  <c r="F21" i="2"/>
  <c r="E21" i="2"/>
  <c r="F27" i="2"/>
  <c r="G27" i="2" s="1"/>
  <c r="F29" i="2"/>
  <c r="F32" i="2"/>
  <c r="E32" i="2"/>
  <c r="H32" i="2"/>
  <c r="AI28" i="3"/>
  <c r="AM28" i="3" s="1"/>
  <c r="H14" i="2"/>
  <c r="H16" i="2"/>
  <c r="H24" i="2"/>
  <c r="H26" i="2"/>
  <c r="AL40" i="3"/>
  <c r="BF39" i="3"/>
  <c r="R39" i="3"/>
  <c r="AL38" i="3"/>
  <c r="BF37" i="3"/>
  <c r="AV40" i="3"/>
  <c r="H40" i="3"/>
  <c r="AB39" i="3"/>
  <c r="AV38" i="3"/>
  <c r="H38" i="3"/>
  <c r="AB37" i="3"/>
  <c r="AV36" i="3"/>
  <c r="H36" i="3"/>
  <c r="AB35" i="3"/>
  <c r="AV34" i="3"/>
  <c r="H34" i="3"/>
  <c r="AB33" i="3"/>
  <c r="AV32" i="3"/>
  <c r="AB40" i="3"/>
  <c r="AV39" i="3"/>
  <c r="AV37" i="3"/>
  <c r="AL34" i="3"/>
  <c r="R33" i="3"/>
  <c r="AB31" i="3"/>
  <c r="H39" i="3"/>
  <c r="H32" i="3"/>
  <c r="AV30" i="3"/>
  <c r="H28" i="3"/>
  <c r="AB25" i="3"/>
  <c r="AB38" i="3"/>
  <c r="BF33" i="3"/>
  <c r="BF31" i="3"/>
  <c r="AB29" i="3"/>
  <c r="AV26" i="3"/>
  <c r="BF35" i="3"/>
  <c r="AB32" i="3"/>
  <c r="H31" i="3"/>
  <c r="H30" i="3"/>
  <c r="AV28" i="3"/>
  <c r="R27" i="3"/>
  <c r="AB26" i="3"/>
  <c r="H25" i="3"/>
  <c r="H23" i="3"/>
  <c r="AV21" i="3"/>
  <c r="BF20" i="3"/>
  <c r="R20" i="3"/>
  <c r="AL19" i="3"/>
  <c r="R37" i="3"/>
  <c r="AL36" i="3"/>
  <c r="H33" i="3"/>
  <c r="AL32" i="3"/>
  <c r="BF29" i="3"/>
  <c r="AL28" i="3"/>
  <c r="AV27" i="3"/>
  <c r="H24" i="3"/>
  <c r="AV22" i="3"/>
  <c r="AB21" i="3"/>
  <c r="R35" i="3"/>
  <c r="H35" i="3"/>
  <c r="AB30" i="3"/>
  <c r="H29" i="3"/>
  <c r="H26" i="3"/>
  <c r="AV24" i="3"/>
  <c r="AV23" i="3"/>
  <c r="AB22" i="3"/>
  <c r="H21" i="3"/>
  <c r="AN19" i="3"/>
  <c r="AX19" i="3" s="1"/>
  <c r="BH19" i="3" s="1"/>
  <c r="Y19" i="3"/>
  <c r="AV19" i="3"/>
  <c r="O20" i="3"/>
  <c r="S20" i="3" s="1"/>
  <c r="AL20" i="3"/>
  <c r="AV20" i="3"/>
  <c r="AN21" i="3"/>
  <c r="AX21" i="3" s="1"/>
  <c r="BH21" i="3" s="1"/>
  <c r="AB23" i="3"/>
  <c r="O24" i="3"/>
  <c r="S24" i="3" s="1"/>
  <c r="AV25" i="3"/>
  <c r="AS26" i="3"/>
  <c r="AB27" i="3"/>
  <c r="BC29" i="3"/>
  <c r="BG29" i="3" s="1"/>
  <c r="AL30" i="3"/>
  <c r="E36" i="3"/>
  <c r="I36" i="3" s="1"/>
  <c r="J36" i="3"/>
  <c r="T36" i="3" s="1"/>
  <c r="AD36" i="3" s="1"/>
  <c r="AN36" i="3" s="1"/>
  <c r="AX36" i="3" s="1"/>
  <c r="BH36" i="3" s="1"/>
  <c r="W33" i="1"/>
  <c r="E14" i="2"/>
  <c r="E16" i="2"/>
  <c r="H22" i="2"/>
  <c r="E24" i="2"/>
  <c r="E26" i="2"/>
  <c r="H27" i="2"/>
  <c r="H29" i="2"/>
  <c r="F34" i="2"/>
  <c r="E34" i="2"/>
  <c r="T20" i="3"/>
  <c r="AD20" i="3" s="1"/>
  <c r="AN20" i="3" s="1"/>
  <c r="AX20" i="3" s="1"/>
  <c r="BH20" i="3" s="1"/>
  <c r="AB20" i="3"/>
  <c r="BC20" i="3"/>
  <c r="BG20" i="3" s="1"/>
  <c r="H22" i="3"/>
  <c r="BI23" i="3"/>
  <c r="AI25" i="3"/>
  <c r="AM25" i="3" s="1"/>
  <c r="BI26" i="3"/>
  <c r="AV35" i="3"/>
  <c r="H34" i="2"/>
  <c r="R19" i="3"/>
  <c r="AB19" i="3"/>
  <c r="AS20" i="3"/>
  <c r="AW20" i="3" s="1"/>
  <c r="AL22" i="3"/>
  <c r="BC22" i="3"/>
  <c r="BG22" i="3" s="1"/>
  <c r="AL24" i="3"/>
  <c r="AN25" i="3"/>
  <c r="AX25" i="3" s="1"/>
  <c r="BH25" i="3" s="1"/>
  <c r="AI32" i="3"/>
  <c r="K19" i="3"/>
  <c r="U19" i="3" s="1"/>
  <c r="AE19" i="3" s="1"/>
  <c r="AO19" i="3" s="1"/>
  <c r="AY19" i="3" s="1"/>
  <c r="BI19" i="3" s="1"/>
  <c r="AL21" i="3"/>
  <c r="BC21" i="3"/>
  <c r="BG21" i="3" s="1"/>
  <c r="BF22" i="3"/>
  <c r="O23" i="3"/>
  <c r="R24" i="3"/>
  <c r="U24" i="3"/>
  <c r="AE24" i="3" s="1"/>
  <c r="AO24" i="3" s="1"/>
  <c r="AY24" i="3" s="1"/>
  <c r="BI24" i="3" s="1"/>
  <c r="Y25" i="3"/>
  <c r="AC25" i="3" s="1"/>
  <c r="AL25" i="3"/>
  <c r="O27" i="3"/>
  <c r="S27" i="3" s="1"/>
  <c r="BF27" i="3"/>
  <c r="R29" i="3"/>
  <c r="U29" i="3"/>
  <c r="AE29" i="3" s="1"/>
  <c r="AO29" i="3" s="1"/>
  <c r="AY29" i="3" s="1"/>
  <c r="BI29" i="3" s="1"/>
  <c r="AI31" i="3"/>
  <c r="AV31" i="3"/>
  <c r="AI34" i="3"/>
  <c r="BC35" i="3"/>
  <c r="BF38" i="3"/>
  <c r="E20" i="3"/>
  <c r="I20" i="3" s="1"/>
  <c r="BF21" i="3"/>
  <c r="O22" i="3"/>
  <c r="S22" i="3" s="1"/>
  <c r="R23" i="3"/>
  <c r="AI23" i="3"/>
  <c r="AI24" i="3"/>
  <c r="AM24" i="3" s="1"/>
  <c r="BC25" i="3"/>
  <c r="BG25" i="3" s="1"/>
  <c r="AX26" i="3"/>
  <c r="BH26" i="3" s="1"/>
  <c r="AL26" i="3"/>
  <c r="O28" i="3"/>
  <c r="AB28" i="3"/>
  <c r="AI29" i="3"/>
  <c r="AM29" i="3" s="1"/>
  <c r="AV29" i="3"/>
  <c r="AS30" i="3"/>
  <c r="BF30" i="3"/>
  <c r="U33" i="3"/>
  <c r="AE33" i="3" s="1"/>
  <c r="AO33" i="3" s="1"/>
  <c r="AY33" i="3" s="1"/>
  <c r="BI33" i="3" s="1"/>
  <c r="AV33" i="3"/>
  <c r="AE34" i="3"/>
  <c r="AO34" i="3" s="1"/>
  <c r="AY34" i="3" s="1"/>
  <c r="BI34" i="3" s="1"/>
  <c r="BC37" i="3"/>
  <c r="BG37" i="3" s="1"/>
  <c r="O21" i="3"/>
  <c r="S21" i="3" s="1"/>
  <c r="R22" i="3"/>
  <c r="AI22" i="3"/>
  <c r="AL23" i="3"/>
  <c r="BC23" i="3"/>
  <c r="BG23" i="3" s="1"/>
  <c r="U25" i="3"/>
  <c r="AE25" i="3" s="1"/>
  <c r="AO25" i="3" s="1"/>
  <c r="AY25" i="3" s="1"/>
  <c r="BI25" i="3" s="1"/>
  <c r="R25" i="3"/>
  <c r="BC26" i="3"/>
  <c r="BG26" i="3" s="1"/>
  <c r="K27" i="3"/>
  <c r="U27" i="3" s="1"/>
  <c r="AE27" i="3" s="1"/>
  <c r="AO27" i="3" s="1"/>
  <c r="AY27" i="3" s="1"/>
  <c r="BI27" i="3" s="1"/>
  <c r="H27" i="3"/>
  <c r="J28" i="3"/>
  <c r="T28" i="3" s="1"/>
  <c r="AD28" i="3" s="1"/>
  <c r="AN28" i="3" s="1"/>
  <c r="AX28" i="3" s="1"/>
  <c r="BH28" i="3" s="1"/>
  <c r="E28" i="3"/>
  <c r="I28" i="3" s="1"/>
  <c r="R28" i="3"/>
  <c r="U28" i="3"/>
  <c r="AE28" i="3" s="1"/>
  <c r="AO28" i="3" s="1"/>
  <c r="AY28" i="3" s="1"/>
  <c r="BI28" i="3" s="1"/>
  <c r="Y29" i="3"/>
  <c r="AC29" i="3" s="1"/>
  <c r="AL29" i="3"/>
  <c r="U31" i="3"/>
  <c r="AE31" i="3" s="1"/>
  <c r="AO31" i="3" s="1"/>
  <c r="AY31" i="3" s="1"/>
  <c r="BI31" i="3" s="1"/>
  <c r="R31" i="3"/>
  <c r="AS32" i="3"/>
  <c r="BF32" i="3"/>
  <c r="Y33" i="3"/>
  <c r="AC33" i="3" s="1"/>
  <c r="AL33" i="3"/>
  <c r="O35" i="3"/>
  <c r="AB36" i="3"/>
  <c r="Y37" i="3"/>
  <c r="AC37" i="3" s="1"/>
  <c r="BF24" i="3"/>
  <c r="AI26" i="3"/>
  <c r="AM26" i="3" s="1"/>
  <c r="AL27" i="3"/>
  <c r="O29" i="3"/>
  <c r="S29" i="3" s="1"/>
  <c r="R30" i="3"/>
  <c r="R34" i="3"/>
  <c r="T35" i="3"/>
  <c r="AD35" i="3" s="1"/>
  <c r="AN35" i="3" s="1"/>
  <c r="AX35" i="3" s="1"/>
  <c r="BH35" i="3" s="1"/>
  <c r="R38" i="3"/>
  <c r="O25" i="3"/>
  <c r="R26" i="3"/>
  <c r="BC27" i="3"/>
  <c r="BF28" i="3"/>
  <c r="T29" i="3"/>
  <c r="AD29" i="3" s="1"/>
  <c r="AN29" i="3" s="1"/>
  <c r="AX29" i="3" s="1"/>
  <c r="BH29" i="3" s="1"/>
  <c r="AI30" i="3"/>
  <c r="AM30" i="3" s="1"/>
  <c r="AL31" i="3"/>
  <c r="BC31" i="3"/>
  <c r="BG31" i="3" s="1"/>
  <c r="O33" i="3"/>
  <c r="AN34" i="3"/>
  <c r="AX34" i="3" s="1"/>
  <c r="BH34" i="3" s="1"/>
  <c r="BF34" i="3"/>
  <c r="U35" i="3"/>
  <c r="AE35" i="3" s="1"/>
  <c r="AO35" i="3" s="1"/>
  <c r="AY35" i="3" s="1"/>
  <c r="BI35" i="3" s="1"/>
  <c r="R36" i="3"/>
  <c r="U36" i="3"/>
  <c r="AE36" i="3" s="1"/>
  <c r="AO36" i="3" s="1"/>
  <c r="AY36" i="3" s="1"/>
  <c r="BI36" i="3" s="1"/>
  <c r="H37" i="3"/>
  <c r="O31" i="3"/>
  <c r="S31" i="3" s="1"/>
  <c r="R32" i="3"/>
  <c r="T33" i="3"/>
  <c r="AD33" i="3" s="1"/>
  <c r="AN33" i="3" s="1"/>
  <c r="AX33" i="3" s="1"/>
  <c r="BH33" i="3" s="1"/>
  <c r="BC33" i="3"/>
  <c r="AL35" i="3"/>
  <c r="BF36" i="3"/>
  <c r="O37" i="3"/>
  <c r="S37" i="3" s="1"/>
  <c r="AN38" i="3"/>
  <c r="AX38" i="3" s="1"/>
  <c r="BH38" i="3" s="1"/>
  <c r="AI36" i="3"/>
  <c r="AM36" i="3" s="1"/>
  <c r="U37" i="3"/>
  <c r="AE37" i="3" s="1"/>
  <c r="AO37" i="3" s="1"/>
  <c r="AY37" i="3" s="1"/>
  <c r="BI37" i="3" s="1"/>
  <c r="AL37" i="3"/>
  <c r="O39" i="3"/>
  <c r="AL39" i="3"/>
  <c r="U39" i="3"/>
  <c r="AE39" i="3" s="1"/>
  <c r="AO39" i="3" s="1"/>
  <c r="AY39" i="3" s="1"/>
  <c r="BI39" i="3" s="1"/>
  <c r="BC39" i="3"/>
  <c r="R40" i="3"/>
  <c r="AI40" i="3"/>
  <c r="AM40" i="3" s="1"/>
  <c r="BF40" i="3"/>
  <c r="G29" i="2" l="1"/>
  <c r="N33" i="1"/>
  <c r="W17" i="1"/>
  <c r="E38" i="1"/>
  <c r="E26" i="1"/>
  <c r="M19" i="1"/>
  <c r="E22" i="1"/>
  <c r="U39" i="1"/>
  <c r="V39" i="1" s="1"/>
  <c r="F38" i="1"/>
  <c r="F41" i="1"/>
  <c r="M40" i="1"/>
  <c r="N40" i="1"/>
  <c r="L30" i="1"/>
  <c r="N30" i="1"/>
  <c r="W20" i="1"/>
  <c r="T26" i="1"/>
  <c r="L29" i="1"/>
  <c r="N29" i="1"/>
  <c r="U14" i="1"/>
  <c r="V14" i="1"/>
  <c r="U15" i="1"/>
  <c r="V15" i="1"/>
  <c r="T17" i="1"/>
  <c r="V17" i="1"/>
  <c r="W18" i="1"/>
  <c r="V18" i="1"/>
  <c r="W19" i="1"/>
  <c r="V19" i="1"/>
  <c r="L38" i="1"/>
  <c r="T18" i="1"/>
  <c r="F25" i="1"/>
  <c r="U40" i="1"/>
  <c r="V40" i="1" s="1"/>
  <c r="T16" i="1"/>
  <c r="V16" i="1"/>
  <c r="T36" i="1"/>
  <c r="U22" i="1"/>
  <c r="V22" i="1" s="1"/>
  <c r="T22" i="1"/>
  <c r="W22" i="1"/>
  <c r="U23" i="1"/>
  <c r="V23" i="1" s="1"/>
  <c r="W23" i="1"/>
  <c r="T31" i="1"/>
  <c r="T19" i="1"/>
  <c r="W39" i="1"/>
  <c r="U38" i="1"/>
  <c r="V38" i="1" s="1"/>
  <c r="T38" i="1"/>
  <c r="F32" i="1"/>
  <c r="E32" i="1"/>
  <c r="L32" i="1"/>
  <c r="M32" i="1"/>
  <c r="N36" i="1"/>
  <c r="N19" i="1"/>
  <c r="L22" i="1"/>
  <c r="W36" i="1"/>
  <c r="L33" i="1"/>
  <c r="F23" i="1"/>
  <c r="F16" i="1"/>
  <c r="G25" i="1"/>
  <c r="L28" i="1"/>
  <c r="M28" i="1"/>
  <c r="F13" i="1"/>
  <c r="G23" i="1"/>
  <c r="E28" i="1"/>
  <c r="F28" i="1"/>
  <c r="W29" i="1"/>
  <c r="T34" i="1"/>
  <c r="E14" i="1"/>
  <c r="U26" i="1"/>
  <c r="V26" i="1" s="1"/>
  <c r="F39" i="1"/>
  <c r="G14" i="1"/>
  <c r="T15" i="1"/>
  <c r="E24" i="1"/>
  <c r="F24" i="1"/>
  <c r="U34" i="1"/>
  <c r="W26" i="1"/>
  <c r="N17" i="1"/>
  <c r="T35" i="1"/>
  <c r="L24" i="1"/>
  <c r="N24" i="1"/>
  <c r="M24" i="1"/>
  <c r="T42" i="1"/>
  <c r="E21" i="1"/>
  <c r="G21" i="1"/>
  <c r="F21" i="1"/>
  <c r="W42" i="1"/>
  <c r="U36" i="1"/>
  <c r="V36" i="1" s="1"/>
  <c r="N27" i="1"/>
  <c r="N39" i="1"/>
  <c r="N22" i="1"/>
  <c r="V34" i="1"/>
  <c r="L21" i="1"/>
  <c r="M21" i="1"/>
  <c r="N21" i="1"/>
  <c r="U25" i="1"/>
  <c r="V25" i="1" s="1"/>
  <c r="W27" i="1"/>
  <c r="E20" i="1"/>
  <c r="U27" i="1"/>
  <c r="V27" i="1" s="1"/>
  <c r="U30" i="1"/>
  <c r="V30" i="1" s="1"/>
  <c r="F15" i="1"/>
  <c r="W41" i="1"/>
  <c r="M31" i="1"/>
  <c r="G18" i="1"/>
  <c r="W35" i="1"/>
  <c r="E30" i="1"/>
  <c r="E40" i="1"/>
  <c r="E35" i="1"/>
  <c r="T29" i="1"/>
  <c r="F20" i="1"/>
  <c r="T41" i="1"/>
  <c r="F22" i="1"/>
  <c r="U20" i="1"/>
  <c r="V20" i="1" s="1"/>
  <c r="T20" i="1"/>
  <c r="T33" i="1"/>
  <c r="T14" i="1"/>
  <c r="F42" i="1"/>
  <c r="L40" i="1"/>
  <c r="L35" i="1"/>
  <c r="U31" i="1"/>
  <c r="V31" i="1" s="1"/>
  <c r="F30" i="1"/>
  <c r="L17" i="1"/>
  <c r="F40" i="1"/>
  <c r="F35" i="1"/>
  <c r="F19" i="1"/>
  <c r="N34" i="1"/>
  <c r="F17" i="1"/>
  <c r="F34" i="1"/>
  <c r="M29" i="1"/>
  <c r="W30" i="1"/>
  <c r="E36" i="1"/>
  <c r="M30" i="1"/>
  <c r="N23" i="1"/>
  <c r="M35" i="1"/>
  <c r="N26" i="1"/>
  <c r="N25" i="1"/>
  <c r="M27" i="1"/>
  <c r="N31" i="1"/>
  <c r="L23" i="1"/>
  <c r="M26" i="1"/>
  <c r="L20" i="1"/>
  <c r="N20" i="1"/>
  <c r="N38" i="1"/>
  <c r="M39" i="1"/>
  <c r="E15" i="1"/>
  <c r="L25" i="1"/>
  <c r="L41" i="1"/>
  <c r="E18" i="1"/>
  <c r="G39" i="1"/>
  <c r="E34" i="1"/>
  <c r="L36" i="1"/>
  <c r="F26" i="1"/>
  <c r="F29" i="1"/>
  <c r="F36" i="1"/>
  <c r="G29" i="1"/>
  <c r="E17" i="1"/>
  <c r="N18" i="1"/>
  <c r="M34" i="1"/>
  <c r="G41" i="1"/>
  <c r="E31" i="1"/>
  <c r="E19" i="1"/>
  <c r="F31" i="1"/>
  <c r="M18" i="1"/>
  <c r="I23" i="3"/>
  <c r="AM20" i="3"/>
  <c r="S39" i="3"/>
  <c r="BG33" i="3"/>
  <c r="BG27" i="3"/>
  <c r="AM32" i="3"/>
  <c r="AC20" i="3"/>
  <c r="I26" i="3"/>
  <c r="I32" i="3"/>
  <c r="BG32" i="3"/>
  <c r="AM39" i="3"/>
  <c r="BG39" i="3"/>
  <c r="S35" i="3"/>
  <c r="AW32" i="3"/>
  <c r="AM22" i="3"/>
  <c r="AW30" i="3"/>
  <c r="S28" i="3"/>
  <c r="BG35" i="3"/>
  <c r="S23" i="3"/>
  <c r="AW26" i="3"/>
  <c r="AW22" i="3"/>
  <c r="AC21" i="3"/>
  <c r="BG24" i="3"/>
  <c r="AC26" i="3"/>
  <c r="AW34" i="3"/>
  <c r="BG28" i="3"/>
  <c r="S19" i="3"/>
  <c r="AC22" i="3"/>
  <c r="AM27" i="3"/>
  <c r="AM35" i="3"/>
  <c r="I38" i="3"/>
  <c r="AW29" i="3"/>
  <c r="BG36" i="3"/>
  <c r="AC39" i="3"/>
  <c r="I33" i="3"/>
  <c r="AW35" i="3"/>
  <c r="AC38" i="3"/>
  <c r="AM37" i="3"/>
  <c r="S40" i="3"/>
  <c r="AM19" i="3"/>
  <c r="AW24" i="3"/>
  <c r="AW31" i="3"/>
  <c r="AM31" i="3"/>
  <c r="I25" i="3"/>
  <c r="AC27" i="3"/>
  <c r="I21" i="3"/>
  <c r="AC35" i="3"/>
  <c r="I35" i="3"/>
  <c r="AC40" i="3"/>
  <c r="S33" i="3"/>
  <c r="S25" i="3"/>
  <c r="AM23" i="3"/>
  <c r="AM34" i="3"/>
  <c r="AC19" i="3"/>
  <c r="S26" i="3"/>
  <c r="I24" i="3"/>
  <c r="AW21" i="3"/>
  <c r="AW28" i="3"/>
  <c r="I22" i="3"/>
  <c r="S30" i="3"/>
  <c r="AW23" i="3"/>
  <c r="I29" i="3"/>
  <c r="AW25" i="3"/>
  <c r="AW38" i="3"/>
  <c r="BG30" i="3"/>
  <c r="AM33" i="3"/>
  <c r="I40" i="3"/>
  <c r="AW33" i="3"/>
  <c r="AC36" i="3"/>
  <c r="I39" i="3"/>
  <c r="S38" i="3"/>
  <c r="BG40" i="3"/>
  <c r="W14" i="1" l="1"/>
  <c r="W15" i="1"/>
  <c r="W16" i="1"/>
  <c r="K16" i="1"/>
  <c r="N16" i="1" s="1"/>
  <c r="M16" i="1"/>
  <c r="K14" i="1"/>
  <c r="N14" i="1" s="1"/>
  <c r="K15" i="1"/>
  <c r="M15" i="1" s="1"/>
  <c r="K13" i="1"/>
  <c r="N13" i="1" s="1"/>
  <c r="M14" i="1" l="1"/>
  <c r="L15" i="1"/>
  <c r="L16" i="1"/>
  <c r="N15" i="1"/>
  <c r="L13" i="1"/>
  <c r="L14" i="1"/>
  <c r="M13" i="1"/>
</calcChain>
</file>

<file path=xl/comments1.xml><?xml version="1.0" encoding="utf-8"?>
<comments xmlns="http://schemas.openxmlformats.org/spreadsheetml/2006/main">
  <authors>
    <author/>
  </authors>
  <commentList>
    <comment ref="A14" authorId="0" shapeId="0">
      <text>
        <r>
          <rPr>
            <sz val="11"/>
            <color theme="1"/>
            <rFont val="Calibri"/>
            <family val="2"/>
          </rPr>
          <t>======
ID#AAAAHgroXuY
Gloria Poblete | Adalid Chile    (2020-12-22 19:22:57)
NO</t>
        </r>
      </text>
    </comment>
    <comment ref="A23" authorId="0" shapeId="0">
      <text>
        <r>
          <rPr>
            <sz val="11"/>
            <color theme="1"/>
            <rFont val="Calibri"/>
            <family val="2"/>
          </rPr>
          <t>======
ID#AAAAHgroXuc
Gloria Poblete | Adalid Chile    (2020-12-22 19:23:04)
NO</t>
        </r>
      </text>
    </comment>
    <comment ref="A25" authorId="0" shapeId="0">
      <text>
        <r>
          <rPr>
            <sz val="11"/>
            <color theme="1"/>
            <rFont val="Calibri"/>
            <family val="2"/>
          </rPr>
          <t>======
ID#AAAAHgroXug
Gloria Poblete | Adalid Chile    (2020-12-22 19:23:13)
NO</t>
        </r>
      </text>
    </comment>
    <comment ref="A29" authorId="0" shapeId="0">
      <text>
        <r>
          <rPr>
            <sz val="11"/>
            <color theme="1"/>
            <rFont val="Calibri"/>
            <family val="2"/>
          </rPr>
          <t>======
ID#AAAAHgroXuo
Gloria Poblete | Adalid Chile    (2020-12-22 19:23:28)
NO</t>
        </r>
      </text>
    </comment>
    <comment ref="A34" authorId="0" shapeId="0">
      <text>
        <r>
          <rPr>
            <sz val="11"/>
            <color theme="1"/>
            <rFont val="Calibri"/>
            <family val="2"/>
          </rPr>
          <t>======
ID#AAAAHgroXus
Gloria Poblete | Adalid Chile    (2020-12-22 19:23:36)
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2k7O8p2axQJ0j9GlOEsjh3onIJg=="/>
    </ext>
  </extLst>
</comments>
</file>

<file path=xl/sharedStrings.xml><?xml version="1.0" encoding="utf-8"?>
<sst xmlns="http://schemas.openxmlformats.org/spreadsheetml/2006/main" count="220" uniqueCount="137">
  <si>
    <t xml:space="preserve">Aplicaciones FrontEnd </t>
  </si>
  <si>
    <t>Horas Técnicas / Actividades</t>
  </si>
  <si>
    <t>Total Horas Módulo</t>
  </si>
  <si>
    <t>Múdulo</t>
  </si>
  <si>
    <t>Actividades obligatorias</t>
  </si>
  <si>
    <t>Horas totales del módulo</t>
  </si>
  <si>
    <t>Horas realizadas presenciales</t>
  </si>
  <si>
    <t>Horas E-learning</t>
  </si>
  <si>
    <t>Días considerados</t>
  </si>
  <si>
    <t>Monto total por módulo</t>
  </si>
  <si>
    <t>N°</t>
  </si>
  <si>
    <t>Alumnos</t>
  </si>
  <si>
    <t>% Total consumido del móduloTécnico acumulado</t>
  </si>
  <si>
    <t>S53</t>
  </si>
  <si>
    <t>S1</t>
  </si>
  <si>
    <t>SEMANA 53</t>
  </si>
  <si>
    <t>Actividades consumidas S53 (Técnicas)</t>
  </si>
  <si>
    <t>% Avance del módulo S53 (Técnicas)</t>
  </si>
  <si>
    <t>Horas Módulo Técnico S53</t>
  </si>
  <si>
    <t>Pago por act. técnicas S53</t>
  </si>
  <si>
    <t>Total a pagar * alumno S53</t>
  </si>
  <si>
    <t>Fullstack Java</t>
  </si>
  <si>
    <t>BOTIC-SOFOF-19-12-13-002</t>
  </si>
  <si>
    <t>Actividades consumidas al 05 de Julio (Técnicas)</t>
  </si>
  <si>
    <t>% Avance del módulo al 05 de Julio (Técnicas)</t>
  </si>
  <si>
    <t>$ Pago por % al 05 de Julio (Técnicas)</t>
  </si>
  <si>
    <t>Actividades consumidas al 05 de Julio (Apresto)</t>
  </si>
  <si>
    <t>% Avance del módulo al 05 de Julio (Apresto)</t>
  </si>
  <si>
    <t>$ Pago por % al 05 de Julio (Apresto)</t>
  </si>
  <si>
    <t>Total a pagar * alumno al 05 de Julio</t>
  </si>
  <si>
    <t>% Total consumido del módulo Apresto acumulado</t>
  </si>
  <si>
    <t>Actividades consumidas al 12 de Julio (Técnicas)</t>
  </si>
  <si>
    <t>% Avance del módulo al 12 de Julio(Técnicas)</t>
  </si>
  <si>
    <t>$ Pago por % al 12 de Julio (Técnicas)</t>
  </si>
  <si>
    <t>Actividades consumidas al 12 de Julio (Apresto)</t>
  </si>
  <si>
    <t>% Avance del módulo al 12 de Julio (Apresto)</t>
  </si>
  <si>
    <t>$ Pago por % al 12 de Julio (Apresto)</t>
  </si>
  <si>
    <t>Total a pagar * alumno al 12 de Julio</t>
  </si>
  <si>
    <t>Actividades consumidas al 19 de Julio (Técnicas)</t>
  </si>
  <si>
    <t>% Avance del módulo al 19 de Julio (Técnicas)</t>
  </si>
  <si>
    <t>$ Pago por % al 19 de Julio (Técnicas)</t>
  </si>
  <si>
    <t>Actividades consumidas al 19 de Julio (Apresto)</t>
  </si>
  <si>
    <t>% Avance del módulo al 19 de Julio (Apresto)</t>
  </si>
  <si>
    <t>$ Pago por % al 19 de Julio (Apresto)</t>
  </si>
  <si>
    <t>Total a pagar * alumno al 19 de Julio</t>
  </si>
  <si>
    <t>Actividades consumidas al 26 de Julio (Técnicas)</t>
  </si>
  <si>
    <t>% Avance del módulo al 26 de Julio (Técnicas)</t>
  </si>
  <si>
    <t>$ Pago por % al 26 de Julio (Técnicas)</t>
  </si>
  <si>
    <t>Actividades consumidas al 26 de Julio (Apresto)</t>
  </si>
  <si>
    <t>% Avance del módulo al 26 de Julio (Apresto)</t>
  </si>
  <si>
    <t>$ Pago por % al 26 de Julio (Apresto)</t>
  </si>
  <si>
    <t>Total a pagar * alumno al 26 de Julio</t>
  </si>
  <si>
    <t>Actividades consumidas al 02 de Agosto (Técnicas)</t>
  </si>
  <si>
    <t>% Avance del módulo al 02 de Agosto (Técnicas)</t>
  </si>
  <si>
    <t>$ Pago por % al 02 de Agosto (Técnicas)</t>
  </si>
  <si>
    <t>Actividades consumidas al 02 de Agosto (Apresto)</t>
  </si>
  <si>
    <t>% Avance del módulo al 02 de Agosto (Apresto)</t>
  </si>
  <si>
    <t>$ Pago por % al 02 de Agosto (Apresto)</t>
  </si>
  <si>
    <t>Total a pagar * alumno al 03 de Agosto</t>
  </si>
  <si>
    <t>Actividades consumidas al 09 de Agosto (Técnicas)</t>
  </si>
  <si>
    <t>% Avance del módulo al 09 de Agosto (Técnicas)</t>
  </si>
  <si>
    <t>$ Pago por % al 09 de Agosto (Técnicas)</t>
  </si>
  <si>
    <t>Actividades consumidas al 09 de Agosto (Apresto)</t>
  </si>
  <si>
    <t>% Avance del módulo al 09 de Agosto (Apresto)</t>
  </si>
  <si>
    <t>$ Pago por % al 09 de Agosto (Apresto)</t>
  </si>
  <si>
    <t>Total a pagar * alumno al 09 de Agosto</t>
  </si>
  <si>
    <t>RESUMEN ACTIVIDADES CURSO APLICACIONES FRONTEND</t>
  </si>
  <si>
    <t>Módulo</t>
  </si>
  <si>
    <t>Horas</t>
  </si>
  <si>
    <t>Días</t>
  </si>
  <si>
    <t>Subsidio por módulo</t>
  </si>
  <si>
    <t>Cantidad de actividades * módulo</t>
  </si>
  <si>
    <t>$ * Actividad</t>
  </si>
  <si>
    <t>Módulo 1</t>
  </si>
  <si>
    <t>Módulo 2</t>
  </si>
  <si>
    <t>Módulo 3</t>
  </si>
  <si>
    <t>Módulo 4</t>
  </si>
  <si>
    <t>Módulo 5</t>
  </si>
  <si>
    <t>Módulo 6</t>
  </si>
  <si>
    <t>RLAB-20-01-13-0152-4</t>
  </si>
  <si>
    <t>FRONT-END 0152-4</t>
  </si>
  <si>
    <t>Awakelab</t>
  </si>
  <si>
    <t>MindHub</t>
  </si>
  <si>
    <t>Actividades</t>
  </si>
  <si>
    <t xml:space="preserve">Módulo </t>
  </si>
  <si>
    <t>MINDHUB</t>
  </si>
  <si>
    <t>AWAKELAB</t>
  </si>
  <si>
    <t>S2</t>
  </si>
  <si>
    <t>Camila Perez Mora</t>
  </si>
  <si>
    <t>Carolina Sanhueza Morales</t>
  </si>
  <si>
    <t>Fanny Gonzalez</t>
  </si>
  <si>
    <t>Fernando Martinez</t>
  </si>
  <si>
    <t>Francisca Orellana Munoz</t>
  </si>
  <si>
    <t>Francisco Puas Villegas</t>
  </si>
  <si>
    <t>Gabriel Balbontin Urtubia</t>
  </si>
  <si>
    <t>Gabriela Zuniga Munoz</t>
  </si>
  <si>
    <t>Guillermo Gualaman</t>
  </si>
  <si>
    <t>Jenny Barrientos Diaz</t>
  </si>
  <si>
    <t>Jose Manuel Yañez</t>
  </si>
  <si>
    <t>Jose Sepulveda Aliste</t>
  </si>
  <si>
    <t>Juan Pablo Morales Aguilera</t>
  </si>
  <si>
    <t>Karla Diaz</t>
  </si>
  <si>
    <t>Leonardo Gonzalez Cortez</t>
  </si>
  <si>
    <t>Maria del Pilar Zuluaga Gutierrez</t>
  </si>
  <si>
    <t>Melissa Franchesca Urzua Vergara</t>
  </si>
  <si>
    <t>Nicolas Lara</t>
  </si>
  <si>
    <t>Oscar Diaz Garcia</t>
  </si>
  <si>
    <t>Raul Montecinos Munoz</t>
  </si>
  <si>
    <t>Ronald Astorga Rodriguez</t>
  </si>
  <si>
    <t>Sebastian San Martin</t>
  </si>
  <si>
    <t>Violeta Fabres Oyanbedel</t>
  </si>
  <si>
    <t>SEMANA 1</t>
  </si>
  <si>
    <t>Actividades consumidas S1 (Técnicas)</t>
  </si>
  <si>
    <t>% Avance del módulo S1 (Técnicas)</t>
  </si>
  <si>
    <t>Horas Módulo Técnico S1</t>
  </si>
  <si>
    <t>Pago por act. técnicas S1</t>
  </si>
  <si>
    <t>Total a pagar * alumno S1</t>
  </si>
  <si>
    <t>Guillermo Andres Mancilla</t>
  </si>
  <si>
    <t>Joaquin Ignacio Ossandon Gomez</t>
  </si>
  <si>
    <t>Karin Escobar</t>
  </si>
  <si>
    <t>Marjorie Lagos Rivera</t>
  </si>
  <si>
    <t>Ricardo Esteban Seguel Escobar</t>
  </si>
  <si>
    <t>SEMANA 2</t>
  </si>
  <si>
    <t>Actividades consumidas S2 (Técnicas)</t>
  </si>
  <si>
    <t>% Avance del módulo S2 (Técnicas)</t>
  </si>
  <si>
    <t>Horas Módulo Técnico S2</t>
  </si>
  <si>
    <t>Pago por act. técnicas S2</t>
  </si>
  <si>
    <t>Total a pagar * alumno S2</t>
  </si>
  <si>
    <t>SEMANA 3</t>
  </si>
  <si>
    <t>Actividades consumidas S3 (Técnicas)</t>
  </si>
  <si>
    <t>% Avance del módulo S3 (Técnicas)</t>
  </si>
  <si>
    <t>Horas Módulo Técnico S3</t>
  </si>
  <si>
    <t>Pago por act. técnicas S3</t>
  </si>
  <si>
    <t>S3</t>
  </si>
  <si>
    <t>S4</t>
  </si>
  <si>
    <t>S5</t>
  </si>
  <si>
    <t>Total a pagar * alumno S3 + $300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</si>
</sst>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 &quot;$&quot;* #,##0_ ;_ &quot;$&quot;* \-#,##0_ ;_ &quot;$&quot;* &quot;-&quot;_ ;_ @_ "/>
    <numFmt numFmtId="165" formatCode="0.0"/>
    <numFmt numFmtId="166" formatCode="_ &quot;$&quot;* #,##0.00_ ;_ &quot;$&quot;* \-#,##0.00_ ;_ &quot;$&quot;* &quot;-&quot;_ ;_ @_ "/>
  </numFmts>
  <fonts count="17" x14ac:knownFonts="1">
    <font>
      <sz val="11"/>
      <color theme="1"/>
      <name val="Calibri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theme="1"/>
      <name val="Calibri Light"/>
      <family val="2"/>
    </font>
    <font>
      <sz val="10"/>
      <color rgb="FF000000"/>
      <name val="Calibri Light"/>
      <family val="2"/>
    </font>
    <font>
      <b/>
      <sz val="10"/>
      <color rgb="FF000000"/>
      <name val="Calibri Light"/>
      <family val="2"/>
    </font>
    <font>
      <sz val="10"/>
      <name val="Calibri Light"/>
      <family val="2"/>
    </font>
    <font>
      <b/>
      <sz val="10"/>
      <color theme="1"/>
      <name val="Calibri Light"/>
      <family val="2"/>
    </font>
    <font>
      <b/>
      <sz val="10"/>
      <color rgb="FFFF0000"/>
      <name val="Calibri Light"/>
      <family val="2"/>
    </font>
    <font>
      <sz val="11"/>
      <color theme="0"/>
      <name val="Calibri"/>
      <family val="2"/>
    </font>
    <font>
      <b/>
      <sz val="11"/>
      <color theme="0"/>
      <name val="Calibri"/>
      <family val="2"/>
    </font>
    <font>
      <b/>
      <sz val="11"/>
      <color theme="2"/>
      <name val="Calibri"/>
      <family val="2"/>
    </font>
    <font>
      <sz val="10"/>
      <color rgb="FFFF0000"/>
      <name val="Calibri Light"/>
      <family val="2"/>
    </font>
    <font>
      <b/>
      <sz val="10"/>
      <name val="Calibri Light"/>
      <family val="2"/>
    </font>
  </fonts>
  <fills count="21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99CC00"/>
        <bgColor rgb="FF99CC00"/>
      </patternFill>
    </fill>
    <fill>
      <patternFill patternType="solid">
        <fgColor theme="7"/>
        <bgColor theme="7"/>
      </patternFill>
    </fill>
    <fill>
      <patternFill patternType="solid">
        <fgColor rgb="FFDEEAF6"/>
        <bgColor rgb="FFDEEAF6"/>
      </patternFill>
    </fill>
    <fill>
      <patternFill patternType="solid">
        <fgColor theme="0"/>
        <bgColor rgb="FFFFFF00"/>
      </patternFill>
    </fill>
    <fill>
      <patternFill patternType="solid">
        <fgColor rgb="FFFFFF00"/>
        <bgColor rgb="FFF6B26B"/>
      </patternFill>
    </fill>
    <fill>
      <patternFill patternType="solid">
        <fgColor theme="8" tint="0.59999389629810485"/>
        <bgColor rgb="FFFFFF00"/>
      </patternFill>
    </fill>
    <fill>
      <patternFill patternType="solid">
        <fgColor theme="8" tint="0.59999389629810485"/>
        <bgColor rgb="FF999999"/>
      </patternFill>
    </fill>
    <fill>
      <patternFill patternType="solid">
        <fgColor rgb="FF92D050"/>
        <bgColor rgb="FF99CC00"/>
      </patternFill>
    </fill>
    <fill>
      <patternFill patternType="solid">
        <fgColor rgb="FF92D050"/>
        <bgColor rgb="FF99999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8D8D8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 tint="-0.34998626667073579"/>
        <bgColor rgb="FFD8D8D8"/>
      </patternFill>
    </fill>
  </fills>
  <borders count="6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86">
    <xf numFmtId="0" fontId="0" fillId="0" borderId="0" xfId="0" applyFont="1" applyAlignment="1"/>
    <xf numFmtId="0" fontId="3" fillId="4" borderId="4" xfId="0" applyFont="1" applyFill="1" applyBorder="1"/>
    <xf numFmtId="0" fontId="3" fillId="0" borderId="5" xfId="0" applyFont="1" applyBorder="1"/>
    <xf numFmtId="0" fontId="3" fillId="4" borderId="6" xfId="0" applyFont="1" applyFill="1" applyBorder="1"/>
    <xf numFmtId="0" fontId="3" fillId="0" borderId="7" xfId="0" applyFont="1" applyBorder="1"/>
    <xf numFmtId="0" fontId="3" fillId="4" borderId="8" xfId="0" applyFont="1" applyFill="1" applyBorder="1"/>
    <xf numFmtId="42" fontId="3" fillId="0" borderId="9" xfId="0" applyNumberFormat="1" applyFont="1" applyBorder="1"/>
    <xf numFmtId="42" fontId="0" fillId="0" borderId="0" xfId="0" applyNumberFormat="1" applyFont="1"/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3" fillId="0" borderId="0" xfId="0" applyFont="1"/>
    <xf numFmtId="0" fontId="3" fillId="4" borderId="13" xfId="0" applyFont="1" applyFill="1" applyBorder="1" applyAlignment="1">
      <alignment vertical="center" wrapText="1"/>
    </xf>
    <xf numFmtId="0" fontId="3" fillId="4" borderId="14" xfId="0" applyFont="1" applyFill="1" applyBorder="1" applyAlignment="1">
      <alignment vertical="center" wrapText="1"/>
    </xf>
    <xf numFmtId="0" fontId="3" fillId="4" borderId="15" xfId="0" applyFont="1" applyFill="1" applyBorder="1" applyAlignment="1">
      <alignment vertical="center" wrapText="1"/>
    </xf>
    <xf numFmtId="0" fontId="3" fillId="4" borderId="16" xfId="0" applyFont="1" applyFill="1" applyBorder="1" applyAlignment="1">
      <alignment vertical="center" wrapText="1"/>
    </xf>
    <xf numFmtId="0" fontId="3" fillId="4" borderId="17" xfId="0" applyFont="1" applyFill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3" fillId="4" borderId="18" xfId="0" applyFont="1" applyFill="1" applyBorder="1" applyAlignment="1">
      <alignment vertical="center" wrapText="1"/>
    </xf>
    <xf numFmtId="0" fontId="0" fillId="0" borderId="2" xfId="0" applyFont="1" applyBorder="1"/>
    <xf numFmtId="0" fontId="0" fillId="5" borderId="19" xfId="0" applyFont="1" applyFill="1" applyBorder="1" applyAlignment="1">
      <alignment horizontal="center"/>
    </xf>
    <xf numFmtId="9" fontId="0" fillId="0" borderId="20" xfId="0" applyNumberFormat="1" applyFont="1" applyBorder="1"/>
    <xf numFmtId="42" fontId="0" fillId="0" borderId="21" xfId="0" applyNumberFormat="1" applyFont="1" applyBorder="1"/>
    <xf numFmtId="0" fontId="0" fillId="6" borderId="22" xfId="0" applyFont="1" applyFill="1" applyBorder="1" applyAlignment="1">
      <alignment horizontal="center"/>
    </xf>
    <xf numFmtId="9" fontId="0" fillId="0" borderId="3" xfId="0" applyNumberFormat="1" applyFont="1" applyBorder="1"/>
    <xf numFmtId="42" fontId="3" fillId="7" borderId="23" xfId="0" applyNumberFormat="1" applyFont="1" applyFill="1" applyBorder="1"/>
    <xf numFmtId="9" fontId="3" fillId="4" borderId="22" xfId="0" applyNumberFormat="1" applyFont="1" applyFill="1" applyBorder="1"/>
    <xf numFmtId="9" fontId="3" fillId="4" borderId="24" xfId="0" applyNumberFormat="1" applyFont="1" applyFill="1" applyBorder="1"/>
    <xf numFmtId="0" fontId="0" fillId="5" borderId="4" xfId="0" applyFont="1" applyFill="1" applyBorder="1" applyAlignment="1">
      <alignment horizontal="center"/>
    </xf>
    <xf numFmtId="42" fontId="3" fillId="7" borderId="25" xfId="0" applyNumberFormat="1" applyFont="1" applyFill="1" applyBorder="1"/>
    <xf numFmtId="9" fontId="3" fillId="4" borderId="4" xfId="0" applyNumberFormat="1" applyFont="1" applyFill="1" applyBorder="1"/>
    <xf numFmtId="9" fontId="3" fillId="4" borderId="5" xfId="0" applyNumberFormat="1" applyFont="1" applyFill="1" applyBorder="1"/>
    <xf numFmtId="0" fontId="0" fillId="5" borderId="22" xfId="0" applyFont="1" applyFill="1" applyBorder="1" applyAlignment="1">
      <alignment horizontal="center"/>
    </xf>
    <xf numFmtId="0" fontId="0" fillId="6" borderId="4" xfId="0" applyFont="1" applyFill="1" applyBorder="1" applyAlignment="1">
      <alignment horizontal="center"/>
    </xf>
    <xf numFmtId="42" fontId="0" fillId="0" borderId="5" xfId="0" applyNumberFormat="1" applyFont="1" applyBorder="1"/>
    <xf numFmtId="0" fontId="0" fillId="5" borderId="26" xfId="0" applyFont="1" applyFill="1" applyBorder="1" applyAlignment="1">
      <alignment horizontal="center"/>
    </xf>
    <xf numFmtId="0" fontId="0" fillId="6" borderId="6" xfId="0" applyFont="1" applyFill="1" applyBorder="1" applyAlignment="1">
      <alignment horizontal="center"/>
    </xf>
    <xf numFmtId="0" fontId="0" fillId="5" borderId="6" xfId="0" applyFont="1" applyFill="1" applyBorder="1" applyAlignment="1">
      <alignment horizontal="center"/>
    </xf>
    <xf numFmtId="0" fontId="0" fillId="0" borderId="27" xfId="0" applyFont="1" applyBorder="1"/>
    <xf numFmtId="0" fontId="0" fillId="0" borderId="28" xfId="0" applyFont="1" applyBorder="1" applyAlignment="1">
      <alignment horizontal="center"/>
    </xf>
    <xf numFmtId="0" fontId="0" fillId="0" borderId="29" xfId="0" applyFont="1" applyBorder="1"/>
    <xf numFmtId="0" fontId="0" fillId="5" borderId="30" xfId="0" applyFont="1" applyFill="1" applyBorder="1" applyAlignment="1">
      <alignment horizontal="center"/>
    </xf>
    <xf numFmtId="9" fontId="0" fillId="0" borderId="31" xfId="0" applyNumberFormat="1" applyFont="1" applyBorder="1"/>
    <xf numFmtId="42" fontId="0" fillId="0" borderId="32" xfId="0" applyNumberFormat="1" applyFont="1" applyBorder="1"/>
    <xf numFmtId="0" fontId="0" fillId="6" borderId="8" xfId="0" applyFont="1" applyFill="1" applyBorder="1" applyAlignment="1">
      <alignment horizontal="center"/>
    </xf>
    <xf numFmtId="42" fontId="3" fillId="7" borderId="33" xfId="0" applyNumberFormat="1" applyFont="1" applyFill="1" applyBorder="1"/>
    <xf numFmtId="9" fontId="3" fillId="4" borderId="34" xfId="0" applyNumberFormat="1" applyFont="1" applyFill="1" applyBorder="1"/>
    <xf numFmtId="9" fontId="3" fillId="4" borderId="35" xfId="0" applyNumberFormat="1" applyFont="1" applyFill="1" applyBorder="1"/>
    <xf numFmtId="0" fontId="0" fillId="5" borderId="8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6" fillId="0" borderId="0" xfId="0" applyFont="1" applyAlignment="1"/>
    <xf numFmtId="0" fontId="7" fillId="8" borderId="0" xfId="0" applyFont="1" applyFill="1" applyAlignment="1"/>
    <xf numFmtId="0" fontId="6" fillId="3" borderId="0" xfId="0" applyFont="1" applyFill="1"/>
    <xf numFmtId="0" fontId="8" fillId="2" borderId="2" xfId="0" applyFont="1" applyFill="1" applyBorder="1" applyAlignment="1">
      <alignment horizontal="center"/>
    </xf>
    <xf numFmtId="0" fontId="10" fillId="4" borderId="4" xfId="0" applyFont="1" applyFill="1" applyBorder="1"/>
    <xf numFmtId="0" fontId="10" fillId="0" borderId="5" xfId="0" applyFont="1" applyBorder="1"/>
    <xf numFmtId="0" fontId="8" fillId="0" borderId="2" xfId="0" applyFont="1" applyBorder="1" applyAlignment="1">
      <alignment horizontal="center"/>
    </xf>
    <xf numFmtId="0" fontId="10" fillId="4" borderId="6" xfId="0" applyFont="1" applyFill="1" applyBorder="1"/>
    <xf numFmtId="0" fontId="10" fillId="0" borderId="7" xfId="0" applyFont="1" applyBorder="1" applyAlignment="1"/>
    <xf numFmtId="0" fontId="10" fillId="0" borderId="0" xfId="0" applyFont="1" applyAlignment="1">
      <alignment horizontal="center"/>
    </xf>
    <xf numFmtId="0" fontId="10" fillId="0" borderId="2" xfId="0" applyFont="1" applyBorder="1" applyAlignment="1">
      <alignment horizontal="center"/>
    </xf>
    <xf numFmtId="0" fontId="6" fillId="0" borderId="2" xfId="0" applyFont="1" applyBorder="1" applyAlignment="1"/>
    <xf numFmtId="0" fontId="11" fillId="0" borderId="7" xfId="0" applyFont="1" applyBorder="1" applyAlignment="1"/>
    <xf numFmtId="0" fontId="10" fillId="0" borderId="0" xfId="0" applyFont="1"/>
    <xf numFmtId="10" fontId="6" fillId="0" borderId="0" xfId="0" applyNumberFormat="1" applyFont="1"/>
    <xf numFmtId="0" fontId="10" fillId="0" borderId="7" xfId="0" applyFont="1" applyBorder="1"/>
    <xf numFmtId="0" fontId="10" fillId="4" borderId="8" xfId="0" applyFont="1" applyFill="1" applyBorder="1"/>
    <xf numFmtId="42" fontId="10" fillId="0" borderId="9" xfId="0" applyNumberFormat="1" applyFont="1" applyBorder="1"/>
    <xf numFmtId="42" fontId="6" fillId="0" borderId="0" xfId="0" applyNumberFormat="1" applyFont="1"/>
    <xf numFmtId="0" fontId="10" fillId="9" borderId="0" xfId="0" applyFont="1" applyFill="1" applyAlignment="1">
      <alignment horizontal="center"/>
    </xf>
    <xf numFmtId="0" fontId="10" fillId="4" borderId="10" xfId="0" applyFont="1" applyFill="1" applyBorder="1" applyAlignment="1">
      <alignment vertical="center" wrapText="1"/>
    </xf>
    <xf numFmtId="0" fontId="10" fillId="4" borderId="2" xfId="0" applyFont="1" applyFill="1" applyBorder="1" applyAlignment="1">
      <alignment vertical="center" wrapText="1"/>
    </xf>
    <xf numFmtId="0" fontId="10" fillId="10" borderId="2" xfId="0" applyFont="1" applyFill="1" applyBorder="1" applyAlignment="1">
      <alignment vertical="center" wrapText="1"/>
    </xf>
    <xf numFmtId="0" fontId="6" fillId="0" borderId="11" xfId="0" applyFont="1" applyBorder="1" applyAlignment="1">
      <alignment horizontal="center"/>
    </xf>
    <xf numFmtId="0" fontId="6" fillId="3" borderId="2" xfId="0" applyFont="1" applyFill="1" applyBorder="1" applyAlignment="1"/>
    <xf numFmtId="0" fontId="6" fillId="12" borderId="2" xfId="0" applyFont="1" applyFill="1" applyBorder="1" applyAlignment="1">
      <alignment horizontal="center"/>
    </xf>
    <xf numFmtId="9" fontId="6" fillId="0" borderId="2" xfId="0" applyNumberFormat="1" applyFont="1" applyBorder="1"/>
    <xf numFmtId="3" fontId="6" fillId="0" borderId="2" xfId="0" applyNumberFormat="1" applyFont="1" applyBorder="1"/>
    <xf numFmtId="42" fontId="6" fillId="3" borderId="2" xfId="0" applyNumberFormat="1" applyFont="1" applyFill="1" applyBorder="1"/>
    <xf numFmtId="42" fontId="10" fillId="10" borderId="2" xfId="0" applyNumberFormat="1" applyFont="1" applyFill="1" applyBorder="1"/>
    <xf numFmtId="9" fontId="10" fillId="4" borderId="2" xfId="0" applyNumberFormat="1" applyFont="1" applyFill="1" applyBorder="1"/>
    <xf numFmtId="0" fontId="6" fillId="0" borderId="12" xfId="0" applyFont="1" applyBorder="1" applyAlignment="1">
      <alignment horizontal="center"/>
    </xf>
    <xf numFmtId="0" fontId="7" fillId="12" borderId="2" xfId="0" applyFont="1" applyFill="1" applyBorder="1" applyAlignment="1">
      <alignment horizontal="center"/>
    </xf>
    <xf numFmtId="0" fontId="7" fillId="3" borderId="2" xfId="0" applyFont="1" applyFill="1" applyBorder="1" applyAlignment="1"/>
    <xf numFmtId="0" fontId="7" fillId="13" borderId="2" xfId="0" applyFont="1" applyFill="1" applyBorder="1" applyAlignment="1">
      <alignment horizontal="center"/>
    </xf>
    <xf numFmtId="42" fontId="8" fillId="11" borderId="2" xfId="0" applyNumberFormat="1" applyFont="1" applyFill="1" applyBorder="1"/>
    <xf numFmtId="0" fontId="7" fillId="0" borderId="0" xfId="0" applyFont="1"/>
    <xf numFmtId="9" fontId="7" fillId="0" borderId="2" xfId="0" applyNumberFormat="1" applyFont="1" applyBorder="1"/>
    <xf numFmtId="3" fontId="7" fillId="0" borderId="2" xfId="0" applyNumberFormat="1" applyFont="1" applyBorder="1"/>
    <xf numFmtId="42" fontId="7" fillId="3" borderId="2" xfId="0" applyNumberFormat="1" applyFont="1" applyFill="1" applyBorder="1"/>
    <xf numFmtId="0" fontId="5" fillId="14" borderId="2" xfId="0" applyFont="1" applyFill="1" applyBorder="1" applyAlignment="1">
      <alignment horizontal="right"/>
    </xf>
    <xf numFmtId="165" fontId="5" fillId="14" borderId="2" xfId="0" applyNumberFormat="1" applyFont="1" applyFill="1" applyBorder="1" applyAlignment="1">
      <alignment horizontal="right"/>
    </xf>
    <xf numFmtId="42" fontId="2" fillId="14" borderId="2" xfId="0" applyNumberFormat="1" applyFont="1" applyFill="1" applyBorder="1"/>
    <xf numFmtId="0" fontId="5" fillId="14" borderId="2" xfId="0" applyFont="1" applyFill="1" applyBorder="1" applyAlignment="1">
      <alignment horizontal="center"/>
    </xf>
    <xf numFmtId="0" fontId="0" fillId="14" borderId="38" xfId="0" applyFont="1" applyFill="1" applyBorder="1" applyAlignment="1"/>
    <xf numFmtId="0" fontId="0" fillId="14" borderId="39" xfId="0" applyFont="1" applyFill="1" applyBorder="1" applyAlignment="1"/>
    <xf numFmtId="0" fontId="0" fillId="14" borderId="40" xfId="0" applyFont="1" applyFill="1" applyBorder="1" applyAlignment="1"/>
    <xf numFmtId="0" fontId="0" fillId="14" borderId="41" xfId="0" applyFont="1" applyFill="1" applyBorder="1" applyAlignment="1"/>
    <xf numFmtId="0" fontId="0" fillId="14" borderId="0" xfId="0" applyFont="1" applyFill="1" applyBorder="1" applyAlignment="1"/>
    <xf numFmtId="0" fontId="0" fillId="14" borderId="42" xfId="0" applyFont="1" applyFill="1" applyBorder="1" applyAlignment="1"/>
    <xf numFmtId="0" fontId="0" fillId="14" borderId="43" xfId="0" applyFont="1" applyFill="1" applyBorder="1" applyAlignment="1"/>
    <xf numFmtId="0" fontId="0" fillId="14" borderId="44" xfId="0" applyFont="1" applyFill="1" applyBorder="1" applyAlignment="1"/>
    <xf numFmtId="0" fontId="0" fillId="14" borderId="45" xfId="0" applyFont="1" applyFill="1" applyBorder="1" applyAlignment="1"/>
    <xf numFmtId="0" fontId="0" fillId="0" borderId="46" xfId="0" applyFont="1" applyBorder="1" applyAlignment="1"/>
    <xf numFmtId="0" fontId="13" fillId="16" borderId="46" xfId="0" applyFont="1" applyFill="1" applyBorder="1" applyAlignment="1"/>
    <xf numFmtId="0" fontId="12" fillId="17" borderId="46" xfId="0" applyFont="1" applyFill="1" applyBorder="1" applyAlignment="1"/>
    <xf numFmtId="0" fontId="0" fillId="14" borderId="0" xfId="0" applyFont="1" applyFill="1" applyBorder="1" applyAlignment="1">
      <alignment horizontal="center"/>
    </xf>
    <xf numFmtId="0" fontId="4" fillId="14" borderId="0" xfId="0" applyFont="1" applyFill="1" applyBorder="1"/>
    <xf numFmtId="165" fontId="1" fillId="14" borderId="0" xfId="0" applyNumberFormat="1" applyFont="1" applyFill="1" applyBorder="1" applyAlignment="1">
      <alignment horizontal="right"/>
    </xf>
    <xf numFmtId="42" fontId="4" fillId="14" borderId="0" xfId="0" applyNumberFormat="1" applyFont="1" applyFill="1" applyBorder="1"/>
    <xf numFmtId="0" fontId="4" fillId="14" borderId="0" xfId="0" applyFont="1" applyFill="1" applyBorder="1" applyAlignment="1">
      <alignment horizontal="center"/>
    </xf>
    <xf numFmtId="0" fontId="14" fillId="16" borderId="0" xfId="0" applyFont="1" applyFill="1" applyBorder="1" applyAlignment="1"/>
    <xf numFmtId="0" fontId="15" fillId="3" borderId="2" xfId="0" applyFont="1" applyFill="1" applyBorder="1" applyAlignment="1"/>
    <xf numFmtId="0" fontId="15" fillId="12" borderId="2" xfId="0" applyFont="1" applyFill="1" applyBorder="1" applyAlignment="1">
      <alignment horizontal="center"/>
    </xf>
    <xf numFmtId="9" fontId="15" fillId="0" borderId="2" xfId="0" applyNumberFormat="1" applyFont="1" applyBorder="1"/>
    <xf numFmtId="3" fontId="15" fillId="0" borderId="2" xfId="0" applyNumberFormat="1" applyFont="1" applyBorder="1"/>
    <xf numFmtId="42" fontId="15" fillId="3" borderId="2" xfId="0" applyNumberFormat="1" applyFont="1" applyFill="1" applyBorder="1"/>
    <xf numFmtId="42" fontId="11" fillId="10" borderId="2" xfId="0" applyNumberFormat="1" applyFont="1" applyFill="1" applyBorder="1"/>
    <xf numFmtId="9" fontId="11" fillId="4" borderId="2" xfId="0" applyNumberFormat="1" applyFont="1" applyFill="1" applyBorder="1"/>
    <xf numFmtId="0" fontId="15" fillId="0" borderId="0" xfId="0" applyFont="1" applyAlignment="1"/>
    <xf numFmtId="0" fontId="15" fillId="19" borderId="2" xfId="0" applyFont="1" applyFill="1" applyBorder="1" applyAlignment="1"/>
    <xf numFmtId="0" fontId="1" fillId="14" borderId="53" xfId="0" applyFont="1" applyFill="1" applyBorder="1"/>
    <xf numFmtId="0" fontId="1" fillId="14" borderId="53" xfId="0" applyFont="1" applyFill="1" applyBorder="1" applyAlignment="1"/>
    <xf numFmtId="0" fontId="1" fillId="14" borderId="55" xfId="0" applyFont="1" applyFill="1" applyBorder="1" applyAlignment="1"/>
    <xf numFmtId="0" fontId="2" fillId="14" borderId="49" xfId="0" applyFont="1" applyFill="1" applyBorder="1" applyAlignment="1"/>
    <xf numFmtId="165" fontId="5" fillId="14" borderId="49" xfId="0" applyNumberFormat="1" applyFont="1" applyFill="1" applyBorder="1" applyAlignment="1">
      <alignment horizontal="right"/>
    </xf>
    <xf numFmtId="42" fontId="2" fillId="14" borderId="49" xfId="0" applyNumberFormat="1" applyFont="1" applyFill="1" applyBorder="1"/>
    <xf numFmtId="0" fontId="2" fillId="14" borderId="49" xfId="0" applyFont="1" applyFill="1" applyBorder="1" applyAlignment="1">
      <alignment horizontal="center"/>
    </xf>
    <xf numFmtId="0" fontId="4" fillId="14" borderId="57" xfId="0" applyFont="1" applyFill="1" applyBorder="1"/>
    <xf numFmtId="165" fontId="1" fillId="14" borderId="58" xfId="0" applyNumberFormat="1" applyFont="1" applyFill="1" applyBorder="1" applyAlignment="1">
      <alignment horizontal="right"/>
    </xf>
    <xf numFmtId="42" fontId="4" fillId="14" borderId="58" xfId="0" applyNumberFormat="1" applyFont="1" applyFill="1" applyBorder="1"/>
    <xf numFmtId="0" fontId="4" fillId="14" borderId="59" xfId="0" applyFont="1" applyFill="1" applyBorder="1" applyAlignment="1">
      <alignment horizontal="center"/>
    </xf>
    <xf numFmtId="0" fontId="13" fillId="20" borderId="50" xfId="0" applyFont="1" applyFill="1" applyBorder="1" applyAlignment="1">
      <alignment horizontal="center" vertical="center"/>
    </xf>
    <xf numFmtId="0" fontId="13" fillId="20" borderId="51" xfId="0" applyFont="1" applyFill="1" applyBorder="1" applyAlignment="1">
      <alignment horizontal="center" vertical="center"/>
    </xf>
    <xf numFmtId="0" fontId="13" fillId="20" borderId="51" xfId="0" applyFont="1" applyFill="1" applyBorder="1" applyAlignment="1">
      <alignment horizontal="center" vertical="center" wrapText="1"/>
    </xf>
    <xf numFmtId="0" fontId="13" fillId="20" borderId="52" xfId="0" applyFont="1" applyFill="1" applyBorder="1" applyAlignment="1">
      <alignment horizontal="center" vertical="center"/>
    </xf>
    <xf numFmtId="0" fontId="6" fillId="0" borderId="0" xfId="0" applyFont="1" applyAlignment="1"/>
    <xf numFmtId="0" fontId="12" fillId="14" borderId="38" xfId="0" applyFont="1" applyFill="1" applyBorder="1" applyAlignment="1"/>
    <xf numFmtId="0" fontId="12" fillId="14" borderId="39" xfId="0" applyFont="1" applyFill="1" applyBorder="1" applyAlignment="1"/>
    <xf numFmtId="0" fontId="12" fillId="14" borderId="40" xfId="0" applyFont="1" applyFill="1" applyBorder="1" applyAlignment="1"/>
    <xf numFmtId="0" fontId="12" fillId="14" borderId="41" xfId="0" applyFont="1" applyFill="1" applyBorder="1" applyAlignment="1"/>
    <xf numFmtId="0" fontId="12" fillId="14" borderId="0" xfId="0" applyFont="1" applyFill="1" applyBorder="1" applyAlignment="1"/>
    <xf numFmtId="0" fontId="12" fillId="14" borderId="42" xfId="0" applyFont="1" applyFill="1" applyBorder="1" applyAlignment="1"/>
    <xf numFmtId="0" fontId="13" fillId="15" borderId="2" xfId="0" applyFont="1" applyFill="1" applyBorder="1" applyAlignment="1">
      <alignment horizontal="center"/>
    </xf>
    <xf numFmtId="0" fontId="13" fillId="15" borderId="36" xfId="0" applyFont="1" applyFill="1" applyBorder="1" applyAlignment="1">
      <alignment horizontal="center"/>
    </xf>
    <xf numFmtId="0" fontId="13" fillId="15" borderId="36" xfId="0" applyFont="1" applyFill="1" applyBorder="1" applyAlignment="1">
      <alignment horizontal="center" wrapText="1"/>
    </xf>
    <xf numFmtId="0" fontId="13" fillId="14" borderId="2" xfId="0" applyFont="1" applyFill="1" applyBorder="1"/>
    <xf numFmtId="0" fontId="12" fillId="14" borderId="2" xfId="0" applyFont="1" applyFill="1" applyBorder="1" applyAlignment="1">
      <alignment horizontal="right"/>
    </xf>
    <xf numFmtId="165" fontId="12" fillId="14" borderId="2" xfId="0" applyNumberFormat="1" applyFont="1" applyFill="1" applyBorder="1" applyAlignment="1">
      <alignment horizontal="right"/>
    </xf>
    <xf numFmtId="42" fontId="12" fillId="14" borderId="2" xfId="0" applyNumberFormat="1" applyFont="1" applyFill="1" applyBorder="1"/>
    <xf numFmtId="0" fontId="12" fillId="14" borderId="2" xfId="0" applyFont="1" applyFill="1" applyBorder="1" applyAlignment="1">
      <alignment horizontal="center"/>
    </xf>
    <xf numFmtId="166" fontId="12" fillId="14" borderId="2" xfId="0" applyNumberFormat="1" applyFont="1" applyFill="1" applyBorder="1" applyAlignment="1"/>
    <xf numFmtId="0" fontId="13" fillId="18" borderId="37" xfId="0" applyFont="1" applyFill="1" applyBorder="1" applyAlignment="1"/>
    <xf numFmtId="0" fontId="13" fillId="14" borderId="2" xfId="0" applyFont="1" applyFill="1" applyBorder="1" applyAlignment="1"/>
    <xf numFmtId="0" fontId="12" fillId="14" borderId="2" xfId="0" applyFont="1" applyFill="1" applyBorder="1" applyAlignment="1"/>
    <xf numFmtId="165" fontId="13" fillId="14" borderId="2" xfId="0" applyNumberFormat="1" applyFont="1" applyFill="1" applyBorder="1" applyAlignment="1">
      <alignment horizontal="right"/>
    </xf>
    <xf numFmtId="42" fontId="13" fillId="14" borderId="2" xfId="0" applyNumberFormat="1" applyFont="1" applyFill="1" applyBorder="1"/>
    <xf numFmtId="0" fontId="13" fillId="14" borderId="2" xfId="0" applyFont="1" applyFill="1" applyBorder="1" applyAlignment="1">
      <alignment horizontal="center"/>
    </xf>
    <xf numFmtId="0" fontId="12" fillId="0" borderId="43" xfId="0" applyFont="1" applyBorder="1" applyAlignment="1"/>
    <xf numFmtId="0" fontId="12" fillId="0" borderId="44" xfId="0" applyFont="1" applyBorder="1" applyAlignment="1"/>
    <xf numFmtId="0" fontId="12" fillId="0" borderId="45" xfId="0" applyFont="1" applyBorder="1" applyAlignment="1"/>
    <xf numFmtId="42" fontId="2" fillId="14" borderId="54" xfId="0" applyNumberFormat="1" applyFont="1" applyFill="1" applyBorder="1" applyAlignment="1"/>
    <xf numFmtId="42" fontId="2" fillId="14" borderId="56" xfId="0" applyNumberFormat="1" applyFont="1" applyFill="1" applyBorder="1" applyAlignment="1"/>
    <xf numFmtId="0" fontId="6" fillId="0" borderId="0" xfId="0" applyFont="1" applyAlignment="1"/>
    <xf numFmtId="42" fontId="6" fillId="0" borderId="0" xfId="0" applyNumberFormat="1" applyFont="1" applyAlignment="1"/>
    <xf numFmtId="42" fontId="10" fillId="10" borderId="2" xfId="0" applyNumberFormat="1" applyFont="1" applyFill="1" applyBorder="1" applyAlignment="1">
      <alignment vertical="center" wrapText="1"/>
    </xf>
    <xf numFmtId="0" fontId="8" fillId="2" borderId="0" xfId="0" applyFont="1" applyFill="1" applyAlignment="1">
      <alignment horizontal="center"/>
    </xf>
    <xf numFmtId="0" fontId="6" fillId="0" borderId="0" xfId="0" applyFont="1" applyAlignment="1"/>
    <xf numFmtId="0" fontId="8" fillId="2" borderId="1" xfId="0" applyFont="1" applyFill="1" applyBorder="1" applyAlignment="1">
      <alignment horizontal="center"/>
    </xf>
    <xf numFmtId="0" fontId="9" fillId="0" borderId="3" xfId="0" applyFont="1" applyBorder="1"/>
    <xf numFmtId="0" fontId="0" fillId="0" borderId="47" xfId="0" applyFont="1" applyBorder="1" applyAlignment="1">
      <alignment horizontal="center"/>
    </xf>
    <xf numFmtId="0" fontId="0" fillId="0" borderId="48" xfId="0" applyFont="1" applyBorder="1" applyAlignment="1">
      <alignment horizontal="center"/>
    </xf>
    <xf numFmtId="0" fontId="4" fillId="14" borderId="39" xfId="0" applyFont="1" applyFill="1" applyBorder="1" applyAlignment="1">
      <alignment horizontal="center"/>
    </xf>
    <xf numFmtId="0" fontId="0" fillId="14" borderId="39" xfId="0" applyFont="1" applyFill="1" applyBorder="1" applyAlignment="1"/>
    <xf numFmtId="0" fontId="13" fillId="14" borderId="39" xfId="0" applyFont="1" applyFill="1" applyBorder="1" applyAlignment="1">
      <alignment horizontal="center"/>
    </xf>
    <xf numFmtId="0" fontId="12" fillId="14" borderId="39" xfId="0" applyFont="1" applyFill="1" applyBorder="1" applyAlignment="1"/>
    <xf numFmtId="0" fontId="13" fillId="16" borderId="46" xfId="0" applyFont="1" applyFill="1" applyBorder="1" applyAlignment="1">
      <alignment horizontal="center"/>
    </xf>
    <xf numFmtId="0" fontId="12" fillId="17" borderId="46" xfId="0" applyFont="1" applyFill="1" applyBorder="1" applyAlignment="1">
      <alignment horizontal="center"/>
    </xf>
    <xf numFmtId="0" fontId="0" fillId="0" borderId="46" xfId="0" applyFont="1" applyBorder="1" applyAlignment="1">
      <alignment horizontal="center"/>
    </xf>
    <xf numFmtId="0" fontId="16" fillId="0" borderId="7" xfId="0" applyFont="1" applyBorder="1" applyAlignment="1"/>
    <xf numFmtId="9" fontId="10" fillId="10" borderId="2" xfId="0" applyNumberFormat="1" applyFont="1" applyFill="1" applyBorder="1"/>
    <xf numFmtId="0" fontId="8" fillId="2" borderId="6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wrapText="1"/>
    </xf>
    <xf numFmtId="0" fontId="8" fillId="0" borderId="61" xfId="0" applyFont="1" applyBorder="1" applyAlignment="1">
      <alignment horizontal="center"/>
    </xf>
    <xf numFmtId="0" fontId="6" fillId="0" borderId="61" xfId="0" applyFont="1" applyBorder="1" applyAlignment="1"/>
    <xf numFmtId="0" fontId="8" fillId="2" borderId="62" xfId="0" applyFont="1" applyFill="1" applyBorder="1" applyAlignment="1">
      <alignment horizontal="center" wrapText="1"/>
    </xf>
    <xf numFmtId="0" fontId="6" fillId="0" borderId="46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&#243;dulo%204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ódulo 4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990"/>
  <sheetViews>
    <sheetView topLeftCell="A7" workbookViewId="0">
      <pane xSplit="2" topLeftCell="V1" activePane="topRight" state="frozen"/>
      <selection pane="topRight" activeCell="AE24" sqref="AE24"/>
    </sheetView>
  </sheetViews>
  <sheetFormatPr baseColWidth="10" defaultColWidth="14.42578125" defaultRowHeight="15" customHeight="1" x14ac:dyDescent="0.2"/>
  <cols>
    <col min="1" max="1" width="8.28515625" style="49" customWidth="1"/>
    <col min="2" max="2" width="33.42578125" style="49" customWidth="1"/>
    <col min="3" max="3" width="26.42578125" style="49" bestFit="1" customWidth="1"/>
    <col min="4" max="4" width="12.5703125" style="49" bestFit="1" customWidth="1"/>
    <col min="5" max="5" width="13.42578125" style="49" bestFit="1" customWidth="1"/>
    <col min="6" max="6" width="12.7109375" style="49" bestFit="1" customWidth="1"/>
    <col min="7" max="7" width="14" style="49" bestFit="1" customWidth="1"/>
    <col min="8" max="8" width="18.5703125" style="49" bestFit="1" customWidth="1"/>
    <col min="9" max="9" width="6.28515625" style="49" customWidth="1"/>
    <col min="10" max="10" width="14.140625" style="49" bestFit="1" customWidth="1"/>
    <col min="11" max="11" width="12.5703125" style="49" bestFit="1" customWidth="1"/>
    <col min="12" max="12" width="13.42578125" style="49" bestFit="1" customWidth="1"/>
    <col min="13" max="13" width="12.7109375" style="49" bestFit="1" customWidth="1"/>
    <col min="14" max="14" width="14" style="49" bestFit="1" customWidth="1"/>
    <col min="15" max="15" width="18" style="49" bestFit="1" customWidth="1"/>
    <col min="16" max="17" width="10.85546875" style="49" customWidth="1"/>
    <col min="18" max="18" width="14.140625" style="49" bestFit="1" customWidth="1"/>
    <col min="19" max="19" width="12.5703125" style="49" bestFit="1" customWidth="1"/>
    <col min="20" max="20" width="13.42578125" style="49" bestFit="1" customWidth="1"/>
    <col min="21" max="21" width="12.7109375" style="49" bestFit="1" customWidth="1"/>
    <col min="22" max="22" width="14.5703125" style="163" bestFit="1" customWidth="1"/>
    <col min="23" max="23" width="14.5703125" style="49" bestFit="1" customWidth="1"/>
    <col min="24" max="24" width="8.7109375" style="49" customWidth="1"/>
    <col min="25" max="35" width="14.28515625" style="49" customWidth="1"/>
    <col min="36" max="36" width="5" style="49" customWidth="1"/>
    <col min="37" max="42" width="15" style="49" customWidth="1"/>
    <col min="43" max="43" width="9.7109375" style="49" customWidth="1"/>
    <col min="44" max="47" width="15" style="49" customWidth="1"/>
    <col min="48" max="48" width="5" style="49" customWidth="1"/>
    <col min="49" max="53" width="18.5703125" style="49" customWidth="1"/>
    <col min="54" max="16384" width="14.42578125" style="49"/>
  </cols>
  <sheetData>
    <row r="1" spans="1:31" ht="24" customHeight="1" x14ac:dyDescent="0.2">
      <c r="B1" s="50" t="s">
        <v>0</v>
      </c>
      <c r="C1" s="50" t="s">
        <v>79</v>
      </c>
      <c r="E1" s="165" t="s">
        <v>1</v>
      </c>
      <c r="F1" s="166"/>
      <c r="G1" s="166"/>
      <c r="H1" s="167" t="s">
        <v>2</v>
      </c>
    </row>
    <row r="2" spans="1:31" ht="12.75" x14ac:dyDescent="0.2">
      <c r="E2" s="52" t="s">
        <v>13</v>
      </c>
      <c r="F2" s="52" t="s">
        <v>14</v>
      </c>
      <c r="G2" s="52" t="s">
        <v>87</v>
      </c>
      <c r="H2" s="168"/>
    </row>
    <row r="3" spans="1:31" ht="14.25" customHeight="1" x14ac:dyDescent="0.2">
      <c r="B3" s="53" t="s">
        <v>3</v>
      </c>
      <c r="C3" s="54">
        <v>1</v>
      </c>
      <c r="E3" s="55">
        <v>18</v>
      </c>
      <c r="F3" s="55">
        <v>30</v>
      </c>
      <c r="G3" s="55">
        <v>24</v>
      </c>
      <c r="H3" s="55">
        <f>SUM(E3:G3)</f>
        <v>72</v>
      </c>
    </row>
    <row r="4" spans="1:31" ht="14.25" customHeight="1" x14ac:dyDescent="0.2">
      <c r="B4" s="56" t="s">
        <v>4</v>
      </c>
      <c r="C4" s="57">
        <v>21</v>
      </c>
      <c r="D4" s="58"/>
      <c r="E4" s="59"/>
      <c r="F4" s="59"/>
      <c r="G4" s="59"/>
      <c r="H4" s="60"/>
    </row>
    <row r="5" spans="1:31" ht="14.25" customHeight="1" x14ac:dyDescent="0.2">
      <c r="B5" s="56" t="s">
        <v>5</v>
      </c>
      <c r="C5" s="57">
        <f>Resumen!D5</f>
        <v>72</v>
      </c>
    </row>
    <row r="6" spans="1:31" ht="14.25" customHeight="1" x14ac:dyDescent="0.2">
      <c r="B6" s="56" t="s">
        <v>6</v>
      </c>
      <c r="C6" s="61">
        <v>0</v>
      </c>
    </row>
    <row r="7" spans="1:31" ht="14.25" customHeight="1" x14ac:dyDescent="0.2">
      <c r="B7" s="56" t="s">
        <v>7</v>
      </c>
      <c r="C7" s="57">
        <v>72</v>
      </c>
      <c r="D7" s="62"/>
      <c r="L7" s="63"/>
    </row>
    <row r="8" spans="1:31" ht="14.25" customHeight="1" x14ac:dyDescent="0.2">
      <c r="B8" s="56" t="s">
        <v>8</v>
      </c>
      <c r="C8" s="64">
        <f>C7/6</f>
        <v>12</v>
      </c>
      <c r="D8" s="62"/>
    </row>
    <row r="9" spans="1:31" ht="15" customHeight="1" x14ac:dyDescent="0.2">
      <c r="B9" s="65" t="s">
        <v>9</v>
      </c>
      <c r="C9" s="66">
        <f>C8*3000</f>
        <v>36000</v>
      </c>
      <c r="D9" s="62"/>
      <c r="H9" s="67"/>
    </row>
    <row r="10" spans="1:31" ht="15" customHeight="1" x14ac:dyDescent="0.2">
      <c r="C10" s="67"/>
      <c r="Z10" s="162"/>
      <c r="AA10" s="162"/>
      <c r="AB10" s="162"/>
      <c r="AC10" s="162"/>
      <c r="AD10" s="162"/>
      <c r="AE10" s="162"/>
    </row>
    <row r="11" spans="1:31" ht="12.75" x14ac:dyDescent="0.2">
      <c r="D11" s="68" t="s">
        <v>15</v>
      </c>
      <c r="K11" s="68" t="s">
        <v>111</v>
      </c>
      <c r="S11" s="68" t="s">
        <v>122</v>
      </c>
      <c r="Z11" s="162"/>
      <c r="AA11" s="162"/>
      <c r="AB11" s="162"/>
      <c r="AC11" s="162"/>
      <c r="AD11" s="162"/>
      <c r="AE11" s="162"/>
    </row>
    <row r="12" spans="1:31" ht="55.5" customHeight="1" x14ac:dyDescent="0.2">
      <c r="A12" s="69" t="s">
        <v>10</v>
      </c>
      <c r="B12" s="70" t="s">
        <v>11</v>
      </c>
      <c r="C12" s="70" t="s">
        <v>16</v>
      </c>
      <c r="D12" s="70" t="s">
        <v>17</v>
      </c>
      <c r="E12" s="70" t="s">
        <v>18</v>
      </c>
      <c r="F12" s="70" t="s">
        <v>19</v>
      </c>
      <c r="G12" s="71" t="s">
        <v>20</v>
      </c>
      <c r="H12" s="70" t="s">
        <v>12</v>
      </c>
      <c r="J12" s="70" t="s">
        <v>112</v>
      </c>
      <c r="K12" s="70" t="s">
        <v>113</v>
      </c>
      <c r="L12" s="70" t="s">
        <v>114</v>
      </c>
      <c r="M12" s="70" t="s">
        <v>115</v>
      </c>
      <c r="N12" s="71" t="s">
        <v>116</v>
      </c>
      <c r="O12" s="70" t="s">
        <v>12</v>
      </c>
      <c r="R12" s="70" t="s">
        <v>123</v>
      </c>
      <c r="S12" s="70" t="s">
        <v>124</v>
      </c>
      <c r="T12" s="70" t="s">
        <v>125</v>
      </c>
      <c r="U12" s="70" t="s">
        <v>126</v>
      </c>
      <c r="V12" s="164" t="s">
        <v>127</v>
      </c>
      <c r="W12" s="70" t="s">
        <v>12</v>
      </c>
      <c r="Y12" s="162"/>
      <c r="Z12" s="162"/>
      <c r="AA12" s="162"/>
      <c r="AB12" s="162"/>
      <c r="AC12" s="162"/>
      <c r="AD12" s="162"/>
      <c r="AE12" s="162"/>
    </row>
    <row r="13" spans="1:31" ht="14.25" customHeight="1" x14ac:dyDescent="0.2">
      <c r="A13" s="72">
        <v>1</v>
      </c>
      <c r="B13" s="73" t="s">
        <v>88</v>
      </c>
      <c r="C13" s="74">
        <v>4</v>
      </c>
      <c r="D13" s="75">
        <f>C13/$C$4</f>
        <v>0.19047619047619047</v>
      </c>
      <c r="E13" s="76">
        <f t="shared" ref="E13:E41" si="0">D13*$C$5</f>
        <v>13.714285714285714</v>
      </c>
      <c r="F13" s="77">
        <f t="shared" ref="F13:F41" si="1">D13*$C$9</f>
        <v>6857.1428571428569</v>
      </c>
      <c r="G13" s="78">
        <f>D13*$C$9</f>
        <v>6857.1428571428569</v>
      </c>
      <c r="H13" s="79">
        <f t="shared" ref="H13:H42" si="2">C13/25</f>
        <v>0.16</v>
      </c>
      <c r="J13" s="74">
        <v>9</v>
      </c>
      <c r="K13" s="75">
        <f t="shared" ref="K13:K42" si="3">J13/$C$4</f>
        <v>0.42857142857142855</v>
      </c>
      <c r="L13" s="76">
        <f t="shared" ref="L13:L42" si="4">K13*$C$5</f>
        <v>30.857142857142854</v>
      </c>
      <c r="M13" s="77">
        <f t="shared" ref="M13:M42" si="5">K13*$C$9</f>
        <v>15428.571428571428</v>
      </c>
      <c r="N13" s="78">
        <f>K13*$C$9+300</f>
        <v>15728.571428571428</v>
      </c>
      <c r="O13" s="79">
        <f t="shared" ref="O13:O42" si="6">J13/25+H13</f>
        <v>0.52</v>
      </c>
      <c r="R13" s="74">
        <v>9</v>
      </c>
      <c r="S13" s="75">
        <f>R13/$C$4</f>
        <v>0.42857142857142855</v>
      </c>
      <c r="T13" s="76">
        <f>S13*$C$5</f>
        <v>30.857142857142854</v>
      </c>
      <c r="U13" s="77">
        <f>S13*$C$9</f>
        <v>15428.571428571428</v>
      </c>
      <c r="V13" s="179">
        <f>S13+U13</f>
        <v>15428.999999999998</v>
      </c>
      <c r="W13" s="79">
        <f>S13+O13</f>
        <v>0.94857142857142862</v>
      </c>
      <c r="Y13" s="162"/>
      <c r="Z13" s="162"/>
      <c r="AA13" s="162"/>
      <c r="AB13" s="162"/>
      <c r="AC13" s="162"/>
      <c r="AD13" s="162"/>
      <c r="AE13" s="162"/>
    </row>
    <row r="14" spans="1:31" ht="14.25" customHeight="1" x14ac:dyDescent="0.2">
      <c r="A14" s="80">
        <v>2</v>
      </c>
      <c r="B14" s="73" t="s">
        <v>89</v>
      </c>
      <c r="C14" s="81">
        <v>4</v>
      </c>
      <c r="D14" s="75">
        <f t="shared" ref="D13:D42" si="7">C14/$C$4</f>
        <v>0.19047619047619047</v>
      </c>
      <c r="E14" s="76">
        <f t="shared" si="0"/>
        <v>13.714285714285714</v>
      </c>
      <c r="F14" s="77">
        <f t="shared" si="1"/>
        <v>6857.1428571428569</v>
      </c>
      <c r="G14" s="78">
        <f t="shared" ref="G14:G41" si="8">D14*$C$9</f>
        <v>6857.1428571428569</v>
      </c>
      <c r="H14" s="79">
        <f t="shared" si="2"/>
        <v>0.16</v>
      </c>
      <c r="J14" s="81">
        <v>9</v>
      </c>
      <c r="K14" s="75">
        <f t="shared" si="3"/>
        <v>0.42857142857142855</v>
      </c>
      <c r="L14" s="76">
        <f t="shared" si="4"/>
        <v>30.857142857142854</v>
      </c>
      <c r="M14" s="77">
        <f t="shared" si="5"/>
        <v>15428.571428571428</v>
      </c>
      <c r="N14" s="78">
        <f>K14*$C$9</f>
        <v>15428.571428571428</v>
      </c>
      <c r="O14" s="79">
        <f t="shared" si="6"/>
        <v>0.52</v>
      </c>
      <c r="R14" s="81">
        <v>9</v>
      </c>
      <c r="S14" s="75">
        <f t="shared" ref="S14:S42" si="9">R14/$C$4</f>
        <v>0.42857142857142855</v>
      </c>
      <c r="T14" s="76">
        <f t="shared" ref="T14:T42" si="10">S14*$C$5</f>
        <v>30.857142857142854</v>
      </c>
      <c r="U14" s="77">
        <f t="shared" ref="U14:U42" si="11">S14*$C$9</f>
        <v>15428.571428571428</v>
      </c>
      <c r="V14" s="78">
        <f t="shared" ref="V14:V20" si="12">S14+U14+300</f>
        <v>15728.999999999998</v>
      </c>
      <c r="W14" s="79">
        <f t="shared" ref="W13:W42" si="13">S14+O14</f>
        <v>0.94857142857142862</v>
      </c>
      <c r="Y14" s="162"/>
      <c r="Z14" s="162"/>
      <c r="AA14" s="162"/>
      <c r="AB14" s="162"/>
      <c r="AC14" s="162"/>
      <c r="AD14" s="162"/>
      <c r="AE14" s="162"/>
    </row>
    <row r="15" spans="1:31" ht="14.25" customHeight="1" x14ac:dyDescent="0.2">
      <c r="A15" s="72">
        <v>3</v>
      </c>
      <c r="B15" s="73" t="s">
        <v>90</v>
      </c>
      <c r="C15" s="81">
        <v>4</v>
      </c>
      <c r="D15" s="75">
        <f t="shared" si="7"/>
        <v>0.19047619047619047</v>
      </c>
      <c r="E15" s="76">
        <f t="shared" si="0"/>
        <v>13.714285714285714</v>
      </c>
      <c r="F15" s="77">
        <f t="shared" si="1"/>
        <v>6857.1428571428569</v>
      </c>
      <c r="G15" s="78">
        <f>D15*$C$9+300</f>
        <v>7157.1428571428569</v>
      </c>
      <c r="H15" s="79">
        <f t="shared" si="2"/>
        <v>0.16</v>
      </c>
      <c r="J15" s="81">
        <v>9</v>
      </c>
      <c r="K15" s="75">
        <f t="shared" si="3"/>
        <v>0.42857142857142855</v>
      </c>
      <c r="L15" s="76">
        <f t="shared" si="4"/>
        <v>30.857142857142854</v>
      </c>
      <c r="M15" s="77">
        <f t="shared" si="5"/>
        <v>15428.571428571428</v>
      </c>
      <c r="N15" s="78">
        <f t="shared" ref="N15:N24" si="14">K15*$C$9+300</f>
        <v>15728.571428571428</v>
      </c>
      <c r="O15" s="79">
        <f t="shared" si="6"/>
        <v>0.52</v>
      </c>
      <c r="R15" s="81">
        <v>9</v>
      </c>
      <c r="S15" s="75">
        <f t="shared" si="9"/>
        <v>0.42857142857142855</v>
      </c>
      <c r="T15" s="76">
        <f t="shared" si="10"/>
        <v>30.857142857142854</v>
      </c>
      <c r="U15" s="77">
        <f t="shared" si="11"/>
        <v>15428.571428571428</v>
      </c>
      <c r="V15" s="78">
        <f t="shared" si="12"/>
        <v>15728.999999999998</v>
      </c>
      <c r="W15" s="79">
        <f t="shared" si="13"/>
        <v>0.94857142857142862</v>
      </c>
      <c r="Y15" s="162"/>
      <c r="Z15" s="162"/>
      <c r="AA15" s="162"/>
      <c r="AB15" s="162"/>
      <c r="AC15" s="162"/>
      <c r="AD15" s="162"/>
      <c r="AE15" s="162"/>
    </row>
    <row r="16" spans="1:31" s="118" customFormat="1" ht="14.25" customHeight="1" x14ac:dyDescent="0.2">
      <c r="A16" s="80">
        <v>4</v>
      </c>
      <c r="B16" s="111" t="s">
        <v>91</v>
      </c>
      <c r="C16" s="112">
        <v>0</v>
      </c>
      <c r="D16" s="113">
        <f t="shared" si="7"/>
        <v>0</v>
      </c>
      <c r="E16" s="114">
        <f t="shared" si="0"/>
        <v>0</v>
      </c>
      <c r="F16" s="115">
        <f t="shared" si="1"/>
        <v>0</v>
      </c>
      <c r="G16" s="116">
        <f t="shared" si="8"/>
        <v>0</v>
      </c>
      <c r="H16" s="117">
        <f t="shared" si="2"/>
        <v>0</v>
      </c>
      <c r="J16" s="112">
        <v>0</v>
      </c>
      <c r="K16" s="113">
        <f t="shared" si="3"/>
        <v>0</v>
      </c>
      <c r="L16" s="114">
        <f t="shared" si="4"/>
        <v>0</v>
      </c>
      <c r="M16" s="115">
        <f t="shared" si="5"/>
        <v>0</v>
      </c>
      <c r="N16" s="116">
        <f t="shared" si="14"/>
        <v>300</v>
      </c>
      <c r="O16" s="117">
        <f t="shared" si="6"/>
        <v>0</v>
      </c>
      <c r="R16" s="112">
        <v>0</v>
      </c>
      <c r="S16" s="113">
        <f t="shared" si="9"/>
        <v>0</v>
      </c>
      <c r="T16" s="114">
        <f t="shared" si="10"/>
        <v>0</v>
      </c>
      <c r="U16" s="115">
        <f t="shared" si="11"/>
        <v>0</v>
      </c>
      <c r="V16" s="116">
        <f t="shared" si="12"/>
        <v>300</v>
      </c>
      <c r="W16" s="117">
        <f t="shared" si="13"/>
        <v>0</v>
      </c>
      <c r="Y16" s="162"/>
      <c r="Z16" s="162"/>
      <c r="AA16" s="162"/>
      <c r="AB16" s="162"/>
      <c r="AC16" s="162"/>
      <c r="AD16" s="162"/>
      <c r="AE16" s="162"/>
    </row>
    <row r="17" spans="1:31" ht="14.25" customHeight="1" x14ac:dyDescent="0.2">
      <c r="A17" s="72">
        <v>5</v>
      </c>
      <c r="B17" s="73" t="s">
        <v>92</v>
      </c>
      <c r="C17" s="81">
        <v>4</v>
      </c>
      <c r="D17" s="75">
        <f t="shared" si="7"/>
        <v>0.19047619047619047</v>
      </c>
      <c r="E17" s="76">
        <f t="shared" si="0"/>
        <v>13.714285714285714</v>
      </c>
      <c r="F17" s="77">
        <f t="shared" si="1"/>
        <v>6857.1428571428569</v>
      </c>
      <c r="G17" s="78">
        <f>D17*$C$9+300</f>
        <v>7157.1428571428569</v>
      </c>
      <c r="H17" s="79">
        <f t="shared" si="2"/>
        <v>0.16</v>
      </c>
      <c r="J17" s="81">
        <v>9</v>
      </c>
      <c r="K17" s="75">
        <f t="shared" si="3"/>
        <v>0.42857142857142855</v>
      </c>
      <c r="L17" s="76">
        <f t="shared" si="4"/>
        <v>30.857142857142854</v>
      </c>
      <c r="M17" s="77">
        <f t="shared" si="5"/>
        <v>15428.571428571428</v>
      </c>
      <c r="N17" s="78">
        <f t="shared" si="14"/>
        <v>15728.571428571428</v>
      </c>
      <c r="O17" s="79">
        <f t="shared" si="6"/>
        <v>0.52</v>
      </c>
      <c r="R17" s="81">
        <v>9</v>
      </c>
      <c r="S17" s="75">
        <f t="shared" si="9"/>
        <v>0.42857142857142855</v>
      </c>
      <c r="T17" s="76">
        <f t="shared" si="10"/>
        <v>30.857142857142854</v>
      </c>
      <c r="U17" s="77">
        <f t="shared" si="11"/>
        <v>15428.571428571428</v>
      </c>
      <c r="V17" s="78">
        <f t="shared" si="12"/>
        <v>15728.999999999998</v>
      </c>
      <c r="W17" s="79">
        <f t="shared" si="13"/>
        <v>0.94857142857142862</v>
      </c>
      <c r="Y17" s="162"/>
      <c r="Z17" s="162"/>
      <c r="AA17" s="162"/>
      <c r="AB17" s="162"/>
      <c r="AC17" s="162"/>
      <c r="AD17" s="162"/>
      <c r="AE17" s="162"/>
    </row>
    <row r="18" spans="1:31" ht="14.25" customHeight="1" x14ac:dyDescent="0.2">
      <c r="A18" s="80">
        <v>6</v>
      </c>
      <c r="B18" s="73" t="s">
        <v>93</v>
      </c>
      <c r="C18" s="81">
        <v>3</v>
      </c>
      <c r="D18" s="75">
        <f t="shared" si="7"/>
        <v>0.14285714285714285</v>
      </c>
      <c r="E18" s="76">
        <f t="shared" si="0"/>
        <v>10.285714285714285</v>
      </c>
      <c r="F18" s="77">
        <f t="shared" si="1"/>
        <v>5142.8571428571422</v>
      </c>
      <c r="G18" s="78">
        <f>D18*$C$9+300</f>
        <v>5442.8571428571422</v>
      </c>
      <c r="H18" s="79">
        <f t="shared" si="2"/>
        <v>0.12</v>
      </c>
      <c r="J18" s="81">
        <v>5</v>
      </c>
      <c r="K18" s="75">
        <f t="shared" si="3"/>
        <v>0.23809523809523808</v>
      </c>
      <c r="L18" s="76">
        <f t="shared" si="4"/>
        <v>17.142857142857142</v>
      </c>
      <c r="M18" s="77">
        <f t="shared" si="5"/>
        <v>8571.4285714285706</v>
      </c>
      <c r="N18" s="78">
        <f t="shared" si="14"/>
        <v>8871.4285714285706</v>
      </c>
      <c r="O18" s="79">
        <f t="shared" si="6"/>
        <v>0.32</v>
      </c>
      <c r="R18" s="81">
        <v>3</v>
      </c>
      <c r="S18" s="75">
        <f t="shared" si="9"/>
        <v>0.14285714285714285</v>
      </c>
      <c r="T18" s="76">
        <f t="shared" si="10"/>
        <v>10.285714285714285</v>
      </c>
      <c r="U18" s="77">
        <f t="shared" si="11"/>
        <v>5142.8571428571422</v>
      </c>
      <c r="V18" s="78">
        <f t="shared" si="12"/>
        <v>5442.9999999999991</v>
      </c>
      <c r="W18" s="79">
        <f t="shared" si="13"/>
        <v>0.46285714285714286</v>
      </c>
      <c r="Y18" s="162"/>
      <c r="Z18" s="162"/>
      <c r="AA18" s="162"/>
      <c r="AB18" s="162"/>
      <c r="AC18" s="162"/>
      <c r="AD18" s="162"/>
      <c r="AE18" s="162"/>
    </row>
    <row r="19" spans="1:31" ht="14.25" customHeight="1" x14ac:dyDescent="0.2">
      <c r="A19" s="72">
        <v>7</v>
      </c>
      <c r="B19" s="73" t="s">
        <v>94</v>
      </c>
      <c r="C19" s="81">
        <v>4</v>
      </c>
      <c r="D19" s="75">
        <f t="shared" si="7"/>
        <v>0.19047619047619047</v>
      </c>
      <c r="E19" s="76">
        <f t="shared" si="0"/>
        <v>13.714285714285714</v>
      </c>
      <c r="F19" s="77">
        <f t="shared" si="1"/>
        <v>6857.1428571428569</v>
      </c>
      <c r="G19" s="78">
        <f>D19*$C$9+300</f>
        <v>7157.1428571428569</v>
      </c>
      <c r="H19" s="79">
        <f t="shared" si="2"/>
        <v>0.16</v>
      </c>
      <c r="J19" s="81">
        <v>9</v>
      </c>
      <c r="K19" s="75">
        <f t="shared" si="3"/>
        <v>0.42857142857142855</v>
      </c>
      <c r="L19" s="76">
        <f t="shared" si="4"/>
        <v>30.857142857142854</v>
      </c>
      <c r="M19" s="77">
        <f t="shared" si="5"/>
        <v>15428.571428571428</v>
      </c>
      <c r="N19" s="78">
        <f t="shared" si="14"/>
        <v>15728.571428571428</v>
      </c>
      <c r="O19" s="79">
        <f t="shared" si="6"/>
        <v>0.52</v>
      </c>
      <c r="R19" s="81">
        <v>9</v>
      </c>
      <c r="S19" s="75">
        <f t="shared" si="9"/>
        <v>0.42857142857142855</v>
      </c>
      <c r="T19" s="76">
        <f t="shared" si="10"/>
        <v>30.857142857142854</v>
      </c>
      <c r="U19" s="77">
        <f t="shared" si="11"/>
        <v>15428.571428571428</v>
      </c>
      <c r="V19" s="78">
        <f t="shared" si="12"/>
        <v>15728.999999999998</v>
      </c>
      <c r="W19" s="79">
        <f t="shared" si="13"/>
        <v>0.94857142857142862</v>
      </c>
      <c r="Y19" s="162"/>
      <c r="Z19" s="162"/>
      <c r="AA19" s="162"/>
      <c r="AB19" s="162"/>
      <c r="AC19" s="162"/>
      <c r="AD19" s="162"/>
      <c r="AE19" s="162"/>
    </row>
    <row r="20" spans="1:31" ht="14.25" customHeight="1" x14ac:dyDescent="0.2">
      <c r="A20" s="80">
        <v>8</v>
      </c>
      <c r="B20" s="73" t="s">
        <v>95</v>
      </c>
      <c r="C20" s="81">
        <v>3</v>
      </c>
      <c r="D20" s="75">
        <f t="shared" si="7"/>
        <v>0.14285714285714285</v>
      </c>
      <c r="E20" s="76">
        <f t="shared" si="0"/>
        <v>10.285714285714285</v>
      </c>
      <c r="F20" s="77">
        <f t="shared" si="1"/>
        <v>5142.8571428571422</v>
      </c>
      <c r="G20" s="78">
        <f>D20*$C$9+300</f>
        <v>5442.8571428571422</v>
      </c>
      <c r="H20" s="79">
        <f t="shared" si="2"/>
        <v>0.12</v>
      </c>
      <c r="J20" s="81">
        <v>8</v>
      </c>
      <c r="K20" s="75">
        <f t="shared" si="3"/>
        <v>0.38095238095238093</v>
      </c>
      <c r="L20" s="76">
        <f t="shared" si="4"/>
        <v>27.428571428571427</v>
      </c>
      <c r="M20" s="77">
        <f t="shared" si="5"/>
        <v>13714.285714285714</v>
      </c>
      <c r="N20" s="78">
        <f t="shared" si="14"/>
        <v>14014.285714285714</v>
      </c>
      <c r="O20" s="79">
        <f t="shared" si="6"/>
        <v>0.44</v>
      </c>
      <c r="R20" s="81">
        <v>3</v>
      </c>
      <c r="S20" s="75">
        <f t="shared" si="9"/>
        <v>0.14285714285714285</v>
      </c>
      <c r="T20" s="76">
        <f t="shared" si="10"/>
        <v>10.285714285714285</v>
      </c>
      <c r="U20" s="77">
        <f t="shared" si="11"/>
        <v>5142.8571428571422</v>
      </c>
      <c r="V20" s="78">
        <f t="shared" si="12"/>
        <v>5442.9999999999991</v>
      </c>
      <c r="W20" s="79">
        <f t="shared" si="13"/>
        <v>0.58285714285714285</v>
      </c>
      <c r="Y20" s="162"/>
      <c r="Z20" s="162"/>
      <c r="AA20" s="162"/>
      <c r="AB20" s="162"/>
      <c r="AC20" s="162"/>
      <c r="AD20" s="162"/>
      <c r="AE20" s="162"/>
    </row>
    <row r="21" spans="1:31" s="135" customFormat="1" ht="14.25" customHeight="1" x14ac:dyDescent="0.2">
      <c r="A21" s="72">
        <v>9</v>
      </c>
      <c r="B21" s="73" t="s">
        <v>117</v>
      </c>
      <c r="C21" s="81">
        <v>0</v>
      </c>
      <c r="D21" s="75">
        <f t="shared" si="7"/>
        <v>0</v>
      </c>
      <c r="E21" s="76">
        <f t="shared" si="0"/>
        <v>0</v>
      </c>
      <c r="F21" s="77">
        <f t="shared" si="1"/>
        <v>0</v>
      </c>
      <c r="G21" s="78">
        <f>D21*$C$9+300</f>
        <v>300</v>
      </c>
      <c r="H21" s="79">
        <f t="shared" si="2"/>
        <v>0</v>
      </c>
      <c r="J21" s="81">
        <v>9</v>
      </c>
      <c r="K21" s="75">
        <f t="shared" si="3"/>
        <v>0.42857142857142855</v>
      </c>
      <c r="L21" s="76">
        <f t="shared" si="4"/>
        <v>30.857142857142854</v>
      </c>
      <c r="M21" s="77">
        <f t="shared" si="5"/>
        <v>15428.571428571428</v>
      </c>
      <c r="N21" s="78">
        <f t="shared" si="14"/>
        <v>15728.571428571428</v>
      </c>
      <c r="O21" s="79">
        <f t="shared" si="6"/>
        <v>0.36</v>
      </c>
      <c r="R21" s="81">
        <v>9</v>
      </c>
      <c r="S21" s="75">
        <f t="shared" si="9"/>
        <v>0.42857142857142855</v>
      </c>
      <c r="T21" s="76">
        <f t="shared" si="10"/>
        <v>30.857142857142854</v>
      </c>
      <c r="U21" s="77">
        <f t="shared" si="11"/>
        <v>15428.571428571428</v>
      </c>
      <c r="V21" s="78">
        <f>S21+U21</f>
        <v>15428.999999999998</v>
      </c>
      <c r="W21" s="79">
        <f t="shared" si="13"/>
        <v>0.78857142857142848</v>
      </c>
      <c r="Y21" s="162"/>
      <c r="Z21" s="162"/>
      <c r="AA21" s="162"/>
      <c r="AB21" s="162"/>
      <c r="AC21" s="162"/>
      <c r="AD21" s="162"/>
      <c r="AE21" s="162"/>
    </row>
    <row r="22" spans="1:31" s="118" customFormat="1" ht="14.25" customHeight="1" x14ac:dyDescent="0.2">
      <c r="A22" s="80">
        <v>10</v>
      </c>
      <c r="B22" s="111" t="s">
        <v>96</v>
      </c>
      <c r="C22" s="112">
        <v>0</v>
      </c>
      <c r="D22" s="113">
        <f t="shared" si="7"/>
        <v>0</v>
      </c>
      <c r="E22" s="114">
        <f t="shared" si="0"/>
        <v>0</v>
      </c>
      <c r="F22" s="115">
        <f t="shared" si="1"/>
        <v>0</v>
      </c>
      <c r="G22" s="116">
        <f t="shared" si="8"/>
        <v>0</v>
      </c>
      <c r="H22" s="117">
        <f t="shared" si="2"/>
        <v>0</v>
      </c>
      <c r="J22" s="112">
        <v>0</v>
      </c>
      <c r="K22" s="113">
        <f t="shared" si="3"/>
        <v>0</v>
      </c>
      <c r="L22" s="114">
        <f t="shared" si="4"/>
        <v>0</v>
      </c>
      <c r="M22" s="115">
        <f t="shared" si="5"/>
        <v>0</v>
      </c>
      <c r="N22" s="116">
        <f t="shared" si="14"/>
        <v>300</v>
      </c>
      <c r="O22" s="117">
        <f t="shared" si="6"/>
        <v>0</v>
      </c>
      <c r="R22" s="112">
        <v>0</v>
      </c>
      <c r="S22" s="75">
        <f t="shared" si="9"/>
        <v>0</v>
      </c>
      <c r="T22" s="76">
        <f t="shared" si="10"/>
        <v>0</v>
      </c>
      <c r="U22" s="77">
        <f t="shared" si="11"/>
        <v>0</v>
      </c>
      <c r="V22" s="78">
        <f t="shared" ref="V22:V24" si="15">S22+U22+300</f>
        <v>300</v>
      </c>
      <c r="W22" s="79">
        <f t="shared" si="13"/>
        <v>0</v>
      </c>
      <c r="Y22" s="162"/>
      <c r="Z22" s="162"/>
      <c r="AA22" s="162"/>
      <c r="AB22" s="162"/>
      <c r="AC22" s="162"/>
      <c r="AD22" s="162"/>
      <c r="AE22" s="162"/>
    </row>
    <row r="23" spans="1:31" ht="13.5" customHeight="1" x14ac:dyDescent="0.2">
      <c r="A23" s="72">
        <v>11</v>
      </c>
      <c r="B23" s="73" t="s">
        <v>97</v>
      </c>
      <c r="C23" s="81">
        <v>4</v>
      </c>
      <c r="D23" s="75">
        <f t="shared" si="7"/>
        <v>0.19047619047619047</v>
      </c>
      <c r="E23" s="76">
        <f t="shared" si="0"/>
        <v>13.714285714285714</v>
      </c>
      <c r="F23" s="77">
        <f t="shared" si="1"/>
        <v>6857.1428571428569</v>
      </c>
      <c r="G23" s="78">
        <f t="shared" si="8"/>
        <v>6857.1428571428569</v>
      </c>
      <c r="H23" s="79">
        <f t="shared" si="2"/>
        <v>0.16</v>
      </c>
      <c r="J23" s="81">
        <v>9</v>
      </c>
      <c r="K23" s="75">
        <f t="shared" si="3"/>
        <v>0.42857142857142855</v>
      </c>
      <c r="L23" s="76">
        <f t="shared" si="4"/>
        <v>30.857142857142854</v>
      </c>
      <c r="M23" s="77">
        <f t="shared" si="5"/>
        <v>15428.571428571428</v>
      </c>
      <c r="N23" s="78">
        <f t="shared" si="14"/>
        <v>15728.571428571428</v>
      </c>
      <c r="O23" s="79">
        <f t="shared" si="6"/>
        <v>0.52</v>
      </c>
      <c r="R23" s="81">
        <v>9</v>
      </c>
      <c r="S23" s="75">
        <f t="shared" si="9"/>
        <v>0.42857142857142855</v>
      </c>
      <c r="T23" s="76">
        <f t="shared" si="10"/>
        <v>30.857142857142854</v>
      </c>
      <c r="U23" s="77">
        <f t="shared" si="11"/>
        <v>15428.571428571428</v>
      </c>
      <c r="V23" s="78">
        <f t="shared" si="15"/>
        <v>15728.999999999998</v>
      </c>
      <c r="W23" s="79">
        <f t="shared" si="13"/>
        <v>0.94857142857142862</v>
      </c>
      <c r="Y23" s="162"/>
      <c r="Z23" s="162"/>
      <c r="AA23" s="162"/>
      <c r="AB23" s="162"/>
      <c r="AC23" s="162"/>
      <c r="AD23" s="162"/>
      <c r="AE23" s="162"/>
    </row>
    <row r="24" spans="1:31" s="135" customFormat="1" ht="13.5" customHeight="1" x14ac:dyDescent="0.2">
      <c r="A24" s="80">
        <v>12</v>
      </c>
      <c r="B24" s="73" t="s">
        <v>118</v>
      </c>
      <c r="C24" s="81">
        <v>0</v>
      </c>
      <c r="D24" s="75">
        <f t="shared" si="7"/>
        <v>0</v>
      </c>
      <c r="E24" s="76">
        <f t="shared" si="0"/>
        <v>0</v>
      </c>
      <c r="F24" s="77">
        <f t="shared" si="1"/>
        <v>0</v>
      </c>
      <c r="G24" s="78"/>
      <c r="H24" s="79">
        <f t="shared" si="2"/>
        <v>0</v>
      </c>
      <c r="J24" s="81">
        <v>5</v>
      </c>
      <c r="K24" s="75">
        <f t="shared" si="3"/>
        <v>0.23809523809523808</v>
      </c>
      <c r="L24" s="76">
        <f t="shared" si="4"/>
        <v>17.142857142857142</v>
      </c>
      <c r="M24" s="77">
        <f t="shared" si="5"/>
        <v>8571.4285714285706</v>
      </c>
      <c r="N24" s="78">
        <f t="shared" si="14"/>
        <v>8871.4285714285706</v>
      </c>
      <c r="O24" s="79">
        <f t="shared" si="6"/>
        <v>0.2</v>
      </c>
      <c r="R24" s="81">
        <v>9</v>
      </c>
      <c r="S24" s="75">
        <f>R24/$C$4</f>
        <v>0.42857142857142855</v>
      </c>
      <c r="T24" s="76">
        <f>S24*$C$5</f>
        <v>30.857142857142854</v>
      </c>
      <c r="U24" s="77">
        <f>S24*$C$9</f>
        <v>15428.571428571428</v>
      </c>
      <c r="V24" s="78">
        <f t="shared" si="15"/>
        <v>15728.999999999998</v>
      </c>
      <c r="W24" s="79">
        <f t="shared" si="13"/>
        <v>0.62857142857142856</v>
      </c>
      <c r="Y24" s="162"/>
      <c r="Z24" s="162"/>
      <c r="AA24" s="162"/>
      <c r="AB24" s="162"/>
      <c r="AC24" s="162"/>
      <c r="AD24" s="162"/>
      <c r="AE24" s="162"/>
    </row>
    <row r="25" spans="1:31" ht="14.25" customHeight="1" x14ac:dyDescent="0.2">
      <c r="A25" s="72">
        <v>13</v>
      </c>
      <c r="B25" s="73" t="s">
        <v>98</v>
      </c>
      <c r="C25" s="81">
        <v>4</v>
      </c>
      <c r="D25" s="75">
        <f t="shared" si="7"/>
        <v>0.19047619047619047</v>
      </c>
      <c r="E25" s="76">
        <f t="shared" si="0"/>
        <v>13.714285714285714</v>
      </c>
      <c r="F25" s="77">
        <f t="shared" si="1"/>
        <v>6857.1428571428569</v>
      </c>
      <c r="G25" s="78">
        <f t="shared" si="8"/>
        <v>6857.1428571428569</v>
      </c>
      <c r="H25" s="79">
        <f t="shared" si="2"/>
        <v>0.16</v>
      </c>
      <c r="J25" s="81">
        <v>9</v>
      </c>
      <c r="K25" s="75">
        <f t="shared" si="3"/>
        <v>0.42857142857142855</v>
      </c>
      <c r="L25" s="76">
        <f t="shared" si="4"/>
        <v>30.857142857142854</v>
      </c>
      <c r="M25" s="77">
        <f t="shared" si="5"/>
        <v>15428.571428571428</v>
      </c>
      <c r="N25" s="78">
        <f>K25*$C$9</f>
        <v>15428.571428571428</v>
      </c>
      <c r="O25" s="79">
        <f t="shared" si="6"/>
        <v>0.52</v>
      </c>
      <c r="R25" s="81">
        <v>9</v>
      </c>
      <c r="S25" s="75">
        <f t="shared" si="9"/>
        <v>0.42857142857142855</v>
      </c>
      <c r="T25" s="76">
        <f t="shared" si="10"/>
        <v>30.857142857142854</v>
      </c>
      <c r="U25" s="77">
        <f t="shared" si="11"/>
        <v>15428.571428571428</v>
      </c>
      <c r="V25" s="78">
        <f t="shared" ref="V13:V42" si="16">S25+U25</f>
        <v>15428.999999999998</v>
      </c>
      <c r="W25" s="79">
        <f t="shared" si="13"/>
        <v>0.94857142857142862</v>
      </c>
      <c r="Y25" s="162"/>
      <c r="Z25" s="162"/>
      <c r="AA25" s="162"/>
      <c r="AB25" s="162"/>
      <c r="AC25" s="162"/>
      <c r="AD25" s="162"/>
      <c r="AE25" s="162"/>
    </row>
    <row r="26" spans="1:31" ht="14.25" customHeight="1" x14ac:dyDescent="0.2">
      <c r="A26" s="80">
        <v>14</v>
      </c>
      <c r="B26" s="73" t="s">
        <v>99</v>
      </c>
      <c r="C26" s="81">
        <v>4</v>
      </c>
      <c r="D26" s="75">
        <f t="shared" si="7"/>
        <v>0.19047619047619047</v>
      </c>
      <c r="E26" s="76">
        <f t="shared" si="0"/>
        <v>13.714285714285714</v>
      </c>
      <c r="F26" s="77">
        <f t="shared" si="1"/>
        <v>6857.1428571428569</v>
      </c>
      <c r="G26" s="78">
        <f>D26*$C$9+300</f>
        <v>7157.1428571428569</v>
      </c>
      <c r="H26" s="79">
        <f t="shared" si="2"/>
        <v>0.16</v>
      </c>
      <c r="J26" s="81">
        <v>9</v>
      </c>
      <c r="K26" s="75">
        <f t="shared" si="3"/>
        <v>0.42857142857142855</v>
      </c>
      <c r="L26" s="76">
        <f t="shared" si="4"/>
        <v>30.857142857142854</v>
      </c>
      <c r="M26" s="77">
        <f t="shared" si="5"/>
        <v>15428.571428571428</v>
      </c>
      <c r="N26" s="78">
        <f>K26*$C$9+300</f>
        <v>15728.571428571428</v>
      </c>
      <c r="O26" s="79">
        <f t="shared" si="6"/>
        <v>0.52</v>
      </c>
      <c r="R26" s="81">
        <v>9</v>
      </c>
      <c r="S26" s="75">
        <f t="shared" si="9"/>
        <v>0.42857142857142855</v>
      </c>
      <c r="T26" s="76">
        <f t="shared" si="10"/>
        <v>30.857142857142854</v>
      </c>
      <c r="U26" s="77">
        <f t="shared" si="11"/>
        <v>15428.571428571428</v>
      </c>
      <c r="V26" s="78">
        <f>S26+U26+300</f>
        <v>15728.999999999998</v>
      </c>
      <c r="W26" s="79">
        <f t="shared" si="13"/>
        <v>0.94857142857142862</v>
      </c>
      <c r="Y26" s="162"/>
      <c r="Z26" s="162"/>
      <c r="AA26" s="162"/>
      <c r="AB26" s="162"/>
      <c r="AC26" s="162"/>
      <c r="AD26" s="162"/>
      <c r="AE26" s="162"/>
    </row>
    <row r="27" spans="1:31" ht="14.25" customHeight="1" x14ac:dyDescent="0.2">
      <c r="A27" s="72">
        <v>15</v>
      </c>
      <c r="B27" s="73" t="s">
        <v>100</v>
      </c>
      <c r="C27" s="81">
        <v>4</v>
      </c>
      <c r="D27" s="75">
        <f t="shared" si="7"/>
        <v>0.19047619047619047</v>
      </c>
      <c r="E27" s="76">
        <f t="shared" si="0"/>
        <v>13.714285714285714</v>
      </c>
      <c r="F27" s="77">
        <f t="shared" si="1"/>
        <v>6857.1428571428569</v>
      </c>
      <c r="G27" s="78">
        <f t="shared" si="8"/>
        <v>6857.1428571428569</v>
      </c>
      <c r="H27" s="79">
        <f t="shared" si="2"/>
        <v>0.16</v>
      </c>
      <c r="J27" s="81">
        <v>9</v>
      </c>
      <c r="K27" s="75">
        <f t="shared" si="3"/>
        <v>0.42857142857142855</v>
      </c>
      <c r="L27" s="76">
        <f t="shared" si="4"/>
        <v>30.857142857142854</v>
      </c>
      <c r="M27" s="77">
        <f t="shared" si="5"/>
        <v>15428.571428571428</v>
      </c>
      <c r="N27" s="78">
        <f>K27*$C$9</f>
        <v>15428.571428571428</v>
      </c>
      <c r="O27" s="79">
        <f t="shared" si="6"/>
        <v>0.52</v>
      </c>
      <c r="R27" s="81">
        <v>9</v>
      </c>
      <c r="S27" s="75">
        <f t="shared" si="9"/>
        <v>0.42857142857142855</v>
      </c>
      <c r="T27" s="76">
        <f t="shared" si="10"/>
        <v>30.857142857142854</v>
      </c>
      <c r="U27" s="77">
        <f t="shared" si="11"/>
        <v>15428.571428571428</v>
      </c>
      <c r="V27" s="78">
        <f t="shared" si="16"/>
        <v>15428.999999999998</v>
      </c>
      <c r="W27" s="79">
        <f t="shared" si="13"/>
        <v>0.94857142857142862</v>
      </c>
      <c r="Y27" s="162"/>
      <c r="Z27" s="162"/>
      <c r="AA27" s="162"/>
      <c r="AB27" s="162"/>
      <c r="AC27" s="162"/>
      <c r="AD27" s="162"/>
      <c r="AE27" s="162"/>
    </row>
    <row r="28" spans="1:31" s="135" customFormat="1" ht="14.25" customHeight="1" x14ac:dyDescent="0.2">
      <c r="A28" s="80">
        <v>16</v>
      </c>
      <c r="B28" s="73" t="s">
        <v>119</v>
      </c>
      <c r="C28" s="81">
        <v>0</v>
      </c>
      <c r="D28" s="75">
        <f t="shared" si="7"/>
        <v>0</v>
      </c>
      <c r="E28" s="76">
        <f t="shared" si="0"/>
        <v>0</v>
      </c>
      <c r="F28" s="77">
        <f t="shared" si="1"/>
        <v>0</v>
      </c>
      <c r="G28" s="78"/>
      <c r="H28" s="79">
        <f t="shared" si="2"/>
        <v>0</v>
      </c>
      <c r="J28" s="81">
        <v>0</v>
      </c>
      <c r="K28" s="75">
        <f t="shared" si="3"/>
        <v>0</v>
      </c>
      <c r="L28" s="76">
        <f t="shared" si="4"/>
        <v>0</v>
      </c>
      <c r="M28" s="77">
        <f t="shared" si="5"/>
        <v>0</v>
      </c>
      <c r="N28" s="78"/>
      <c r="O28" s="79">
        <f t="shared" si="6"/>
        <v>0</v>
      </c>
      <c r="R28" s="81">
        <v>0</v>
      </c>
      <c r="S28" s="75">
        <f t="shared" ref="S28" si="17">R28/$C$4</f>
        <v>0</v>
      </c>
      <c r="T28" s="76">
        <f t="shared" ref="T28" si="18">S28*$C$5</f>
        <v>0</v>
      </c>
      <c r="U28" s="77">
        <f t="shared" ref="U28" si="19">S28*$C$9</f>
        <v>0</v>
      </c>
      <c r="V28" s="78">
        <f t="shared" ref="V28" si="20">S28+U28</f>
        <v>0</v>
      </c>
      <c r="W28" s="79">
        <f t="shared" ref="W28" si="21">S28+O28</f>
        <v>0</v>
      </c>
      <c r="Y28" s="162"/>
      <c r="Z28" s="162"/>
      <c r="AA28" s="162"/>
      <c r="AB28" s="162"/>
      <c r="AC28" s="162"/>
      <c r="AD28" s="162"/>
      <c r="AE28" s="162"/>
    </row>
    <row r="29" spans="1:31" s="118" customFormat="1" ht="14.25" customHeight="1" x14ac:dyDescent="0.2">
      <c r="A29" s="72">
        <v>17</v>
      </c>
      <c r="B29" s="111" t="s">
        <v>101</v>
      </c>
      <c r="C29" s="112">
        <v>1</v>
      </c>
      <c r="D29" s="113">
        <f t="shared" si="7"/>
        <v>4.7619047619047616E-2</v>
      </c>
      <c r="E29" s="114">
        <f t="shared" si="0"/>
        <v>3.4285714285714284</v>
      </c>
      <c r="F29" s="115">
        <f t="shared" si="1"/>
        <v>1714.2857142857142</v>
      </c>
      <c r="G29" s="116">
        <f t="shared" si="8"/>
        <v>1714.2857142857142</v>
      </c>
      <c r="H29" s="117">
        <f t="shared" si="2"/>
        <v>0.04</v>
      </c>
      <c r="J29" s="112">
        <v>0</v>
      </c>
      <c r="K29" s="113">
        <f t="shared" si="3"/>
        <v>0</v>
      </c>
      <c r="L29" s="114">
        <f t="shared" si="4"/>
        <v>0</v>
      </c>
      <c r="M29" s="115">
        <f t="shared" si="5"/>
        <v>0</v>
      </c>
      <c r="N29" s="116">
        <f t="shared" ref="N29:N31" si="22">K29*$C$9+300</f>
        <v>300</v>
      </c>
      <c r="O29" s="117">
        <f t="shared" si="6"/>
        <v>0.04</v>
      </c>
      <c r="R29" s="112">
        <v>0</v>
      </c>
      <c r="S29" s="75">
        <f t="shared" si="9"/>
        <v>0</v>
      </c>
      <c r="T29" s="114">
        <f t="shared" si="10"/>
        <v>0</v>
      </c>
      <c r="U29" s="115">
        <f t="shared" si="11"/>
        <v>0</v>
      </c>
      <c r="V29" s="78">
        <f t="shared" si="16"/>
        <v>0</v>
      </c>
      <c r="W29" s="117">
        <f t="shared" si="13"/>
        <v>0.04</v>
      </c>
      <c r="Y29" s="162"/>
      <c r="Z29" s="162"/>
      <c r="AA29" s="162"/>
      <c r="AB29" s="162"/>
      <c r="AC29" s="162"/>
      <c r="AD29" s="162"/>
      <c r="AE29" s="162"/>
    </row>
    <row r="30" spans="1:31" ht="14.25" customHeight="1" x14ac:dyDescent="0.2">
      <c r="A30" s="80">
        <v>18</v>
      </c>
      <c r="B30" s="73" t="s">
        <v>102</v>
      </c>
      <c r="C30" s="81">
        <v>0</v>
      </c>
      <c r="D30" s="75">
        <f t="shared" si="7"/>
        <v>0</v>
      </c>
      <c r="E30" s="76">
        <f t="shared" si="0"/>
        <v>0</v>
      </c>
      <c r="F30" s="77">
        <f t="shared" si="1"/>
        <v>0</v>
      </c>
      <c r="G30" s="78">
        <f>D30*$C$9+300</f>
        <v>300</v>
      </c>
      <c r="H30" s="79">
        <f t="shared" si="2"/>
        <v>0</v>
      </c>
      <c r="J30" s="81">
        <v>0</v>
      </c>
      <c r="K30" s="75">
        <f t="shared" si="3"/>
        <v>0</v>
      </c>
      <c r="L30" s="76">
        <f t="shared" si="4"/>
        <v>0</v>
      </c>
      <c r="M30" s="77">
        <f t="shared" si="5"/>
        <v>0</v>
      </c>
      <c r="N30" s="78">
        <f t="shared" si="22"/>
        <v>300</v>
      </c>
      <c r="O30" s="79">
        <f t="shared" si="6"/>
        <v>0</v>
      </c>
      <c r="R30" s="81">
        <v>0</v>
      </c>
      <c r="S30" s="75">
        <f t="shared" si="9"/>
        <v>0</v>
      </c>
      <c r="T30" s="76">
        <f t="shared" si="10"/>
        <v>0</v>
      </c>
      <c r="U30" s="77">
        <f t="shared" si="11"/>
        <v>0</v>
      </c>
      <c r="V30" s="78">
        <f t="shared" si="16"/>
        <v>0</v>
      </c>
      <c r="W30" s="79">
        <f t="shared" si="13"/>
        <v>0</v>
      </c>
      <c r="Y30" s="162"/>
      <c r="Z30" s="162"/>
      <c r="AA30" s="162"/>
      <c r="AB30" s="162"/>
      <c r="AC30" s="162"/>
      <c r="AD30" s="162"/>
      <c r="AE30" s="162"/>
    </row>
    <row r="31" spans="1:31" ht="14.25" customHeight="1" x14ac:dyDescent="0.2">
      <c r="A31" s="72">
        <v>19</v>
      </c>
      <c r="B31" s="73" t="s">
        <v>103</v>
      </c>
      <c r="C31" s="81">
        <v>4</v>
      </c>
      <c r="D31" s="75">
        <f t="shared" si="7"/>
        <v>0.19047619047619047</v>
      </c>
      <c r="E31" s="76">
        <f t="shared" si="0"/>
        <v>13.714285714285714</v>
      </c>
      <c r="F31" s="77">
        <f t="shared" si="1"/>
        <v>6857.1428571428569</v>
      </c>
      <c r="G31" s="78">
        <f t="shared" si="8"/>
        <v>6857.1428571428569</v>
      </c>
      <c r="H31" s="79">
        <f t="shared" si="2"/>
        <v>0.16</v>
      </c>
      <c r="J31" s="81">
        <v>6</v>
      </c>
      <c r="K31" s="75">
        <f t="shared" si="3"/>
        <v>0.2857142857142857</v>
      </c>
      <c r="L31" s="76">
        <f t="shared" si="4"/>
        <v>20.571428571428569</v>
      </c>
      <c r="M31" s="77">
        <f t="shared" si="5"/>
        <v>10285.714285714284</v>
      </c>
      <c r="N31" s="78">
        <f t="shared" si="22"/>
        <v>10585.714285714284</v>
      </c>
      <c r="O31" s="79">
        <f t="shared" si="6"/>
        <v>0.4</v>
      </c>
      <c r="R31" s="81">
        <v>3</v>
      </c>
      <c r="S31" s="75">
        <f t="shared" si="9"/>
        <v>0.14285714285714285</v>
      </c>
      <c r="T31" s="76">
        <f t="shared" si="10"/>
        <v>10.285714285714285</v>
      </c>
      <c r="U31" s="77">
        <f t="shared" si="11"/>
        <v>5142.8571428571422</v>
      </c>
      <c r="V31" s="78">
        <f t="shared" si="16"/>
        <v>5142.9999999999991</v>
      </c>
      <c r="W31" s="79">
        <f t="shared" si="13"/>
        <v>0.54285714285714293</v>
      </c>
      <c r="Y31" s="162"/>
      <c r="Z31" s="162"/>
      <c r="AA31" s="162"/>
      <c r="AB31" s="162"/>
      <c r="AC31" s="162"/>
      <c r="AD31" s="162"/>
      <c r="AE31" s="162"/>
    </row>
    <row r="32" spans="1:31" s="135" customFormat="1" ht="14.25" customHeight="1" x14ac:dyDescent="0.2">
      <c r="A32" s="80">
        <v>20</v>
      </c>
      <c r="B32" s="73" t="s">
        <v>120</v>
      </c>
      <c r="C32" s="81">
        <v>0</v>
      </c>
      <c r="D32" s="75">
        <f t="shared" si="7"/>
        <v>0</v>
      </c>
      <c r="E32" s="76">
        <f t="shared" si="0"/>
        <v>0</v>
      </c>
      <c r="F32" s="77">
        <f t="shared" si="1"/>
        <v>0</v>
      </c>
      <c r="G32" s="78"/>
      <c r="H32" s="79">
        <f t="shared" si="2"/>
        <v>0</v>
      </c>
      <c r="J32" s="81">
        <v>1</v>
      </c>
      <c r="K32" s="75">
        <f t="shared" si="3"/>
        <v>4.7619047619047616E-2</v>
      </c>
      <c r="L32" s="76">
        <f t="shared" si="4"/>
        <v>3.4285714285714284</v>
      </c>
      <c r="M32" s="77">
        <f t="shared" si="5"/>
        <v>1714.2857142857142</v>
      </c>
      <c r="N32" s="78">
        <f>K32*$C$9+300</f>
        <v>2014.2857142857142</v>
      </c>
      <c r="O32" s="79">
        <f t="shared" si="6"/>
        <v>0.04</v>
      </c>
      <c r="R32" s="81">
        <v>9</v>
      </c>
      <c r="S32" s="75">
        <f t="shared" ref="S32" si="23">R32/$C$4</f>
        <v>0.42857142857142855</v>
      </c>
      <c r="T32" s="76">
        <f t="shared" ref="T32" si="24">S32*$C$5</f>
        <v>30.857142857142854</v>
      </c>
      <c r="U32" s="77">
        <f t="shared" ref="U32" si="25">S32*$C$9</f>
        <v>15428.571428571428</v>
      </c>
      <c r="V32" s="78">
        <f>S32+U32+300</f>
        <v>15728.999999999998</v>
      </c>
      <c r="W32" s="79">
        <f t="shared" ref="W32" si="26">S32+O32</f>
        <v>0.46857142857142853</v>
      </c>
      <c r="Y32" s="162"/>
      <c r="Z32" s="162"/>
      <c r="AA32" s="162"/>
      <c r="AB32" s="162"/>
      <c r="AC32" s="162"/>
      <c r="AD32" s="162"/>
      <c r="AE32" s="162"/>
    </row>
    <row r="33" spans="1:53" ht="14.25" customHeight="1" x14ac:dyDescent="0.2">
      <c r="A33" s="72">
        <v>21</v>
      </c>
      <c r="B33" s="73" t="s">
        <v>104</v>
      </c>
      <c r="C33" s="81">
        <v>4</v>
      </c>
      <c r="D33" s="75">
        <f t="shared" si="7"/>
        <v>0.19047619047619047</v>
      </c>
      <c r="E33" s="76">
        <f t="shared" si="0"/>
        <v>13.714285714285714</v>
      </c>
      <c r="F33" s="77">
        <f t="shared" si="1"/>
        <v>6857.1428571428569</v>
      </c>
      <c r="G33" s="78">
        <f t="shared" si="8"/>
        <v>6857.1428571428569</v>
      </c>
      <c r="H33" s="79">
        <f t="shared" si="2"/>
        <v>0.16</v>
      </c>
      <c r="J33" s="81">
        <v>9</v>
      </c>
      <c r="K33" s="75">
        <f t="shared" si="3"/>
        <v>0.42857142857142855</v>
      </c>
      <c r="L33" s="76">
        <f t="shared" si="4"/>
        <v>30.857142857142854</v>
      </c>
      <c r="M33" s="77">
        <f t="shared" si="5"/>
        <v>15428.571428571428</v>
      </c>
      <c r="N33" s="78">
        <f>K33*$C$9</f>
        <v>15428.571428571428</v>
      </c>
      <c r="O33" s="79">
        <f t="shared" si="6"/>
        <v>0.52</v>
      </c>
      <c r="R33" s="81">
        <v>9</v>
      </c>
      <c r="S33" s="75">
        <f t="shared" si="9"/>
        <v>0.42857142857142855</v>
      </c>
      <c r="T33" s="76">
        <f t="shared" si="10"/>
        <v>30.857142857142854</v>
      </c>
      <c r="U33" s="77">
        <f t="shared" si="11"/>
        <v>15428.571428571428</v>
      </c>
      <c r="V33" s="78">
        <f t="shared" si="16"/>
        <v>15428.999999999998</v>
      </c>
      <c r="W33" s="79">
        <f t="shared" si="13"/>
        <v>0.94857142857142862</v>
      </c>
      <c r="Y33" s="162"/>
      <c r="Z33" s="162"/>
      <c r="AA33" s="162"/>
      <c r="AB33" s="162"/>
      <c r="AC33" s="162"/>
      <c r="AD33" s="162"/>
      <c r="AE33" s="162"/>
    </row>
    <row r="34" spans="1:53" ht="14.25" customHeight="1" x14ac:dyDescent="0.2">
      <c r="A34" s="80">
        <v>22</v>
      </c>
      <c r="B34" s="73" t="s">
        <v>105</v>
      </c>
      <c r="C34" s="81">
        <v>4</v>
      </c>
      <c r="D34" s="75">
        <f t="shared" si="7"/>
        <v>0.19047619047619047</v>
      </c>
      <c r="E34" s="76">
        <f t="shared" si="0"/>
        <v>13.714285714285714</v>
      </c>
      <c r="F34" s="77">
        <f t="shared" si="1"/>
        <v>6857.1428571428569</v>
      </c>
      <c r="G34" s="78">
        <f t="shared" si="8"/>
        <v>6857.1428571428569</v>
      </c>
      <c r="H34" s="79">
        <f t="shared" si="2"/>
        <v>0.16</v>
      </c>
      <c r="J34" s="81">
        <v>9</v>
      </c>
      <c r="K34" s="75">
        <f t="shared" si="3"/>
        <v>0.42857142857142855</v>
      </c>
      <c r="L34" s="76">
        <f t="shared" si="4"/>
        <v>30.857142857142854</v>
      </c>
      <c r="M34" s="77">
        <f t="shared" si="5"/>
        <v>15428.571428571428</v>
      </c>
      <c r="N34" s="78">
        <f t="shared" ref="N34:N38" si="27">K34*$C$9+300</f>
        <v>15728.571428571428</v>
      </c>
      <c r="O34" s="79">
        <f t="shared" si="6"/>
        <v>0.52</v>
      </c>
      <c r="R34" s="81">
        <v>9</v>
      </c>
      <c r="S34" s="75">
        <f t="shared" si="9"/>
        <v>0.42857142857142855</v>
      </c>
      <c r="T34" s="76">
        <f t="shared" si="10"/>
        <v>30.857142857142854</v>
      </c>
      <c r="U34" s="77">
        <f t="shared" si="11"/>
        <v>15428.571428571428</v>
      </c>
      <c r="V34" s="78">
        <f t="shared" si="16"/>
        <v>15428.999999999998</v>
      </c>
      <c r="W34" s="79">
        <f t="shared" si="13"/>
        <v>0.94857142857142862</v>
      </c>
      <c r="Y34" s="162"/>
      <c r="Z34" s="162"/>
      <c r="AA34" s="162"/>
      <c r="AB34" s="162"/>
      <c r="AC34" s="162"/>
      <c r="AD34" s="162"/>
      <c r="AE34" s="162"/>
    </row>
    <row r="35" spans="1:53" s="118" customFormat="1" ht="14.25" customHeight="1" x14ac:dyDescent="0.2">
      <c r="A35" s="72">
        <v>23</v>
      </c>
      <c r="B35" s="119" t="s">
        <v>106</v>
      </c>
      <c r="C35" s="112">
        <v>0</v>
      </c>
      <c r="D35" s="113">
        <f t="shared" si="7"/>
        <v>0</v>
      </c>
      <c r="E35" s="114">
        <f t="shared" si="0"/>
        <v>0</v>
      </c>
      <c r="F35" s="115">
        <f t="shared" si="1"/>
        <v>0</v>
      </c>
      <c r="G35" s="116">
        <f t="shared" si="8"/>
        <v>0</v>
      </c>
      <c r="H35" s="117">
        <f t="shared" si="2"/>
        <v>0</v>
      </c>
      <c r="J35" s="112">
        <v>0</v>
      </c>
      <c r="K35" s="113">
        <f t="shared" si="3"/>
        <v>0</v>
      </c>
      <c r="L35" s="114">
        <f t="shared" si="4"/>
        <v>0</v>
      </c>
      <c r="M35" s="115">
        <f t="shared" si="5"/>
        <v>0</v>
      </c>
      <c r="N35" s="116">
        <f t="shared" si="27"/>
        <v>300</v>
      </c>
      <c r="O35" s="117">
        <f t="shared" si="6"/>
        <v>0</v>
      </c>
      <c r="R35" s="112">
        <v>0</v>
      </c>
      <c r="S35" s="75">
        <f t="shared" si="9"/>
        <v>0</v>
      </c>
      <c r="T35" s="114">
        <f t="shared" si="10"/>
        <v>0</v>
      </c>
      <c r="U35" s="115">
        <f t="shared" si="11"/>
        <v>0</v>
      </c>
      <c r="V35" s="78">
        <f t="shared" si="16"/>
        <v>0</v>
      </c>
      <c r="W35" s="117">
        <f t="shared" si="13"/>
        <v>0</v>
      </c>
      <c r="Y35" s="162"/>
      <c r="Z35" s="162"/>
      <c r="AA35" s="162"/>
      <c r="AB35" s="162"/>
      <c r="AC35" s="162"/>
      <c r="AD35" s="162"/>
      <c r="AE35" s="162"/>
    </row>
    <row r="36" spans="1:53" ht="14.25" customHeight="1" x14ac:dyDescent="0.2">
      <c r="A36" s="80">
        <v>24</v>
      </c>
      <c r="B36" s="73" t="s">
        <v>107</v>
      </c>
      <c r="C36" s="81">
        <v>4</v>
      </c>
      <c r="D36" s="75">
        <f t="shared" si="7"/>
        <v>0.19047619047619047</v>
      </c>
      <c r="E36" s="76">
        <f t="shared" si="0"/>
        <v>13.714285714285714</v>
      </c>
      <c r="F36" s="77">
        <f t="shared" si="1"/>
        <v>6857.1428571428569</v>
      </c>
      <c r="G36" s="78">
        <f>D36*$C$9+300</f>
        <v>7157.1428571428569</v>
      </c>
      <c r="H36" s="79">
        <f t="shared" si="2"/>
        <v>0.16</v>
      </c>
      <c r="J36" s="81">
        <v>8</v>
      </c>
      <c r="K36" s="75">
        <f t="shared" si="3"/>
        <v>0.38095238095238093</v>
      </c>
      <c r="L36" s="76">
        <f t="shared" si="4"/>
        <v>27.428571428571427</v>
      </c>
      <c r="M36" s="77">
        <f t="shared" si="5"/>
        <v>13714.285714285714</v>
      </c>
      <c r="N36" s="78">
        <f t="shared" si="27"/>
        <v>14014.285714285714</v>
      </c>
      <c r="O36" s="79">
        <f t="shared" si="6"/>
        <v>0.48</v>
      </c>
      <c r="R36" s="81">
        <v>9</v>
      </c>
      <c r="S36" s="75">
        <f t="shared" si="9"/>
        <v>0.42857142857142855</v>
      </c>
      <c r="T36" s="76">
        <f t="shared" si="10"/>
        <v>30.857142857142854</v>
      </c>
      <c r="U36" s="77">
        <f t="shared" si="11"/>
        <v>15428.571428571428</v>
      </c>
      <c r="V36" s="78">
        <f>S36+U36+300</f>
        <v>15728.999999999998</v>
      </c>
      <c r="W36" s="79">
        <f t="shared" si="13"/>
        <v>0.90857142857142859</v>
      </c>
      <c r="Y36" s="162"/>
      <c r="Z36" s="162"/>
      <c r="AA36" s="162"/>
      <c r="AB36" s="162"/>
      <c r="AC36" s="162"/>
      <c r="AD36" s="162"/>
      <c r="AE36" s="162"/>
    </row>
    <row r="37" spans="1:53" s="118" customFormat="1" ht="14.25" customHeight="1" x14ac:dyDescent="0.2">
      <c r="A37" s="72">
        <v>25</v>
      </c>
      <c r="B37" s="111" t="s">
        <v>121</v>
      </c>
      <c r="C37" s="112">
        <v>0</v>
      </c>
      <c r="D37" s="113">
        <f t="shared" si="7"/>
        <v>0</v>
      </c>
      <c r="E37" s="114">
        <f t="shared" si="0"/>
        <v>0</v>
      </c>
      <c r="F37" s="115">
        <f t="shared" si="1"/>
        <v>0</v>
      </c>
      <c r="G37" s="116">
        <v>0</v>
      </c>
      <c r="H37" s="117">
        <f t="shared" si="2"/>
        <v>0</v>
      </c>
      <c r="J37" s="112">
        <v>0</v>
      </c>
      <c r="K37" s="113">
        <f t="shared" si="3"/>
        <v>0</v>
      </c>
      <c r="L37" s="114">
        <f t="shared" si="4"/>
        <v>0</v>
      </c>
      <c r="M37" s="115">
        <f t="shared" si="5"/>
        <v>0</v>
      </c>
      <c r="N37" s="116"/>
      <c r="O37" s="117">
        <f t="shared" si="6"/>
        <v>0</v>
      </c>
      <c r="R37" s="112">
        <v>0</v>
      </c>
      <c r="S37" s="75">
        <f t="shared" ref="S37" si="28">R37/$C$4</f>
        <v>0</v>
      </c>
      <c r="T37" s="76">
        <f t="shared" ref="T37" si="29">S37*$C$5</f>
        <v>0</v>
      </c>
      <c r="U37" s="77">
        <f t="shared" ref="U37" si="30">S37*$C$9</f>
        <v>0</v>
      </c>
      <c r="V37" s="78">
        <v>0</v>
      </c>
      <c r="W37" s="117"/>
      <c r="Y37" s="162"/>
      <c r="Z37" s="162"/>
      <c r="AA37" s="162"/>
      <c r="AB37" s="162"/>
      <c r="AC37" s="162"/>
      <c r="AD37" s="162"/>
      <c r="AE37" s="162"/>
    </row>
    <row r="38" spans="1:53" ht="14.25" customHeight="1" x14ac:dyDescent="0.2">
      <c r="A38" s="80">
        <v>26</v>
      </c>
      <c r="B38" s="73" t="s">
        <v>108</v>
      </c>
      <c r="C38" s="81">
        <v>4</v>
      </c>
      <c r="D38" s="75">
        <f t="shared" si="7"/>
        <v>0.19047619047619047</v>
      </c>
      <c r="E38" s="76">
        <f t="shared" si="0"/>
        <v>13.714285714285714</v>
      </c>
      <c r="F38" s="77">
        <f t="shared" si="1"/>
        <v>6857.1428571428569</v>
      </c>
      <c r="G38" s="78">
        <f t="shared" si="8"/>
        <v>6857.1428571428569</v>
      </c>
      <c r="H38" s="79">
        <f t="shared" si="2"/>
        <v>0.16</v>
      </c>
      <c r="J38" s="81">
        <v>9</v>
      </c>
      <c r="K38" s="75">
        <f t="shared" si="3"/>
        <v>0.42857142857142855</v>
      </c>
      <c r="L38" s="76">
        <f t="shared" si="4"/>
        <v>30.857142857142854</v>
      </c>
      <c r="M38" s="77">
        <f t="shared" si="5"/>
        <v>15428.571428571428</v>
      </c>
      <c r="N38" s="78">
        <f t="shared" si="27"/>
        <v>15728.571428571428</v>
      </c>
      <c r="O38" s="79">
        <f t="shared" si="6"/>
        <v>0.52</v>
      </c>
      <c r="R38" s="81">
        <v>9</v>
      </c>
      <c r="S38" s="75">
        <f t="shared" si="9"/>
        <v>0.42857142857142855</v>
      </c>
      <c r="T38" s="76">
        <f t="shared" si="10"/>
        <v>30.857142857142854</v>
      </c>
      <c r="U38" s="77">
        <f t="shared" si="11"/>
        <v>15428.571428571428</v>
      </c>
      <c r="V38" s="78">
        <f t="shared" si="16"/>
        <v>15428.999999999998</v>
      </c>
      <c r="W38" s="79">
        <f t="shared" si="13"/>
        <v>0.94857142857142862</v>
      </c>
      <c r="Y38" s="162"/>
      <c r="Z38" s="162"/>
      <c r="AA38" s="162"/>
      <c r="AB38" s="162"/>
      <c r="AC38" s="162"/>
      <c r="AD38" s="162"/>
      <c r="AE38" s="162"/>
    </row>
    <row r="39" spans="1:53" ht="14.25" customHeight="1" x14ac:dyDescent="0.2">
      <c r="A39" s="72">
        <v>27</v>
      </c>
      <c r="B39" s="73" t="s">
        <v>109</v>
      </c>
      <c r="C39" s="81">
        <v>4</v>
      </c>
      <c r="D39" s="75">
        <f t="shared" si="7"/>
        <v>0.19047619047619047</v>
      </c>
      <c r="E39" s="76">
        <f t="shared" si="0"/>
        <v>13.714285714285714</v>
      </c>
      <c r="F39" s="77">
        <f t="shared" si="1"/>
        <v>6857.1428571428569</v>
      </c>
      <c r="G39" s="78">
        <f t="shared" si="8"/>
        <v>6857.1428571428569</v>
      </c>
      <c r="H39" s="79">
        <f t="shared" si="2"/>
        <v>0.16</v>
      </c>
      <c r="J39" s="81">
        <v>9</v>
      </c>
      <c r="K39" s="75">
        <f t="shared" si="3"/>
        <v>0.42857142857142855</v>
      </c>
      <c r="L39" s="76">
        <f t="shared" si="4"/>
        <v>30.857142857142854</v>
      </c>
      <c r="M39" s="77">
        <f t="shared" si="5"/>
        <v>15428.571428571428</v>
      </c>
      <c r="N39" s="78">
        <f>K39*$C$9</f>
        <v>15428.571428571428</v>
      </c>
      <c r="O39" s="79">
        <f t="shared" si="6"/>
        <v>0.52</v>
      </c>
      <c r="R39" s="81">
        <v>9</v>
      </c>
      <c r="S39" s="75">
        <f t="shared" si="9"/>
        <v>0.42857142857142855</v>
      </c>
      <c r="T39" s="76">
        <f t="shared" si="10"/>
        <v>30.857142857142854</v>
      </c>
      <c r="U39" s="77">
        <f t="shared" si="11"/>
        <v>15428.571428571428</v>
      </c>
      <c r="V39" s="78">
        <f t="shared" si="16"/>
        <v>15428.999999999998</v>
      </c>
      <c r="W39" s="79">
        <f t="shared" si="13"/>
        <v>0.94857142857142862</v>
      </c>
      <c r="Y39" s="162"/>
      <c r="Z39" s="162"/>
      <c r="AA39" s="162"/>
      <c r="AB39" s="162"/>
      <c r="AC39" s="162"/>
      <c r="AD39" s="162"/>
      <c r="AE39" s="162"/>
    </row>
    <row r="40" spans="1:53" s="118" customFormat="1" ht="14.25" customHeight="1" x14ac:dyDescent="0.2">
      <c r="A40" s="80">
        <v>28</v>
      </c>
      <c r="B40" s="111" t="s">
        <v>110</v>
      </c>
      <c r="C40" s="112">
        <v>0</v>
      </c>
      <c r="D40" s="113">
        <f t="shared" si="7"/>
        <v>0</v>
      </c>
      <c r="E40" s="114">
        <f t="shared" si="0"/>
        <v>0</v>
      </c>
      <c r="F40" s="115">
        <f t="shared" si="1"/>
        <v>0</v>
      </c>
      <c r="G40" s="116">
        <f>D40*$C$9+300</f>
        <v>300</v>
      </c>
      <c r="H40" s="117">
        <f t="shared" si="2"/>
        <v>0</v>
      </c>
      <c r="J40" s="112">
        <v>0</v>
      </c>
      <c r="K40" s="113">
        <f t="shared" si="3"/>
        <v>0</v>
      </c>
      <c r="L40" s="114">
        <f t="shared" si="4"/>
        <v>0</v>
      </c>
      <c r="M40" s="115">
        <f t="shared" si="5"/>
        <v>0</v>
      </c>
      <c r="N40" s="116">
        <f t="shared" ref="N40" si="31">K40*$C$9+300</f>
        <v>300</v>
      </c>
      <c r="O40" s="117">
        <f t="shared" si="6"/>
        <v>0</v>
      </c>
      <c r="R40" s="112">
        <v>0</v>
      </c>
      <c r="S40" s="113">
        <f t="shared" si="9"/>
        <v>0</v>
      </c>
      <c r="T40" s="114">
        <f t="shared" si="10"/>
        <v>0</v>
      </c>
      <c r="U40" s="115">
        <f t="shared" si="11"/>
        <v>0</v>
      </c>
      <c r="V40" s="116">
        <f t="shared" si="16"/>
        <v>0</v>
      </c>
      <c r="W40" s="117">
        <f t="shared" si="13"/>
        <v>0</v>
      </c>
      <c r="Y40" s="162"/>
      <c r="Z40" s="162"/>
      <c r="AA40" s="162"/>
      <c r="AB40" s="162"/>
      <c r="AC40" s="162"/>
      <c r="AD40" s="162"/>
      <c r="AE40" s="162"/>
    </row>
    <row r="41" spans="1:53" ht="14.25" customHeight="1" x14ac:dyDescent="0.2">
      <c r="A41" s="72">
        <v>29</v>
      </c>
      <c r="B41" s="82"/>
      <c r="C41" s="81"/>
      <c r="D41" s="75">
        <f t="shared" si="7"/>
        <v>0</v>
      </c>
      <c r="E41" s="76">
        <f t="shared" si="0"/>
        <v>0</v>
      </c>
      <c r="F41" s="77">
        <f t="shared" si="1"/>
        <v>0</v>
      </c>
      <c r="G41" s="78">
        <f t="shared" si="8"/>
        <v>0</v>
      </c>
      <c r="H41" s="79">
        <f t="shared" si="2"/>
        <v>0</v>
      </c>
      <c r="J41" s="81"/>
      <c r="K41" s="75">
        <f t="shared" si="3"/>
        <v>0</v>
      </c>
      <c r="L41" s="76">
        <f t="shared" si="4"/>
        <v>0</v>
      </c>
      <c r="M41" s="77">
        <f t="shared" si="5"/>
        <v>0</v>
      </c>
      <c r="N41" s="78">
        <v>0</v>
      </c>
      <c r="O41" s="79">
        <f t="shared" si="6"/>
        <v>0</v>
      </c>
      <c r="R41" s="81"/>
      <c r="S41" s="75">
        <f t="shared" si="9"/>
        <v>0</v>
      </c>
      <c r="T41" s="76">
        <f t="shared" si="10"/>
        <v>0</v>
      </c>
      <c r="U41" s="77">
        <f t="shared" si="11"/>
        <v>0</v>
      </c>
      <c r="V41" s="78">
        <f t="shared" si="16"/>
        <v>0</v>
      </c>
      <c r="W41" s="79">
        <f t="shared" si="13"/>
        <v>0</v>
      </c>
      <c r="Y41" s="162"/>
      <c r="Z41" s="162"/>
      <c r="AA41" s="162"/>
      <c r="AB41" s="162"/>
      <c r="AC41" s="162"/>
      <c r="AD41" s="162"/>
      <c r="AE41" s="162"/>
    </row>
    <row r="42" spans="1:53" ht="15" customHeight="1" x14ac:dyDescent="0.2">
      <c r="A42" s="80">
        <v>30</v>
      </c>
      <c r="B42" s="82"/>
      <c r="C42" s="83"/>
      <c r="D42" s="75">
        <f t="shared" si="7"/>
        <v>0</v>
      </c>
      <c r="E42" s="76">
        <f t="shared" ref="E42" si="32">D42*$C$5</f>
        <v>0</v>
      </c>
      <c r="F42" s="77">
        <f t="shared" ref="F42" si="33">D42*$C$9</f>
        <v>0</v>
      </c>
      <c r="G42" s="84"/>
      <c r="H42" s="79">
        <f t="shared" si="2"/>
        <v>0</v>
      </c>
      <c r="I42" s="85"/>
      <c r="J42" s="83"/>
      <c r="K42" s="86">
        <f t="shared" si="3"/>
        <v>0</v>
      </c>
      <c r="L42" s="87">
        <f t="shared" si="4"/>
        <v>0</v>
      </c>
      <c r="M42" s="88">
        <f t="shared" si="5"/>
        <v>0</v>
      </c>
      <c r="N42" s="84">
        <v>0</v>
      </c>
      <c r="O42" s="79">
        <f t="shared" si="6"/>
        <v>0</v>
      </c>
      <c r="P42" s="85"/>
      <c r="Q42" s="85"/>
      <c r="R42" s="81"/>
      <c r="S42" s="75">
        <f t="shared" si="9"/>
        <v>0</v>
      </c>
      <c r="T42" s="87">
        <f t="shared" si="10"/>
        <v>0</v>
      </c>
      <c r="U42" s="88">
        <f t="shared" si="11"/>
        <v>0</v>
      </c>
      <c r="V42" s="78">
        <f t="shared" si="16"/>
        <v>0</v>
      </c>
      <c r="W42" s="79">
        <f t="shared" si="13"/>
        <v>0</v>
      </c>
      <c r="X42" s="85"/>
      <c r="Y42" s="162"/>
      <c r="Z42" s="162"/>
      <c r="AA42" s="162"/>
      <c r="AB42" s="162"/>
      <c r="AC42" s="162"/>
      <c r="AD42" s="162"/>
      <c r="AE42" s="162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  <c r="AT42" s="85"/>
      <c r="AU42" s="85"/>
      <c r="AV42" s="85"/>
      <c r="AW42" s="85"/>
      <c r="AX42" s="85"/>
      <c r="AY42" s="85"/>
      <c r="AZ42" s="85"/>
      <c r="BA42" s="85"/>
    </row>
    <row r="43" spans="1:53" ht="14.25" customHeight="1" x14ac:dyDescent="0.2">
      <c r="N43" s="71"/>
      <c r="Y43" s="162"/>
      <c r="Z43" s="162"/>
      <c r="AA43" s="162"/>
      <c r="AB43" s="162"/>
      <c r="AC43" s="162"/>
      <c r="AD43" s="162"/>
      <c r="AE43" s="162"/>
    </row>
    <row r="44" spans="1:53" ht="14.25" customHeight="1" x14ac:dyDescent="0.2">
      <c r="Y44" s="162"/>
      <c r="Z44" s="162"/>
      <c r="AA44" s="162"/>
      <c r="AB44" s="162"/>
      <c r="AC44" s="162"/>
      <c r="AD44" s="162"/>
      <c r="AE44" s="162"/>
    </row>
    <row r="45" spans="1:53" ht="14.25" customHeight="1" x14ac:dyDescent="0.2">
      <c r="Y45" s="162"/>
      <c r="Z45" s="162"/>
      <c r="AA45" s="162"/>
      <c r="AB45" s="162"/>
      <c r="AC45" s="162"/>
      <c r="AD45" s="162"/>
      <c r="AE45" s="162"/>
    </row>
    <row r="46" spans="1:53" ht="14.25" customHeight="1" x14ac:dyDescent="0.2">
      <c r="Y46" s="162"/>
      <c r="Z46" s="162"/>
      <c r="AA46" s="162"/>
      <c r="AB46" s="162"/>
      <c r="AC46" s="162"/>
      <c r="AD46" s="162"/>
      <c r="AE46" s="162"/>
    </row>
    <row r="47" spans="1:53" ht="14.25" customHeight="1" x14ac:dyDescent="0.2">
      <c r="Y47" s="162"/>
      <c r="Z47" s="162"/>
      <c r="AA47" s="162"/>
      <c r="AB47" s="162"/>
      <c r="AC47" s="162"/>
      <c r="AD47" s="162"/>
      <c r="AE47" s="162"/>
    </row>
    <row r="48" spans="1:53" ht="14.25" customHeight="1" x14ac:dyDescent="0.2">
      <c r="Y48" s="162"/>
      <c r="Z48" s="162"/>
      <c r="AA48" s="162"/>
      <c r="AB48" s="162"/>
      <c r="AC48" s="162"/>
      <c r="AD48" s="162"/>
      <c r="AE48" s="162"/>
    </row>
    <row r="49" spans="25:31" ht="14.25" customHeight="1" x14ac:dyDescent="0.2">
      <c r="Y49" s="162"/>
      <c r="Z49" s="162"/>
      <c r="AA49" s="162"/>
      <c r="AB49" s="162"/>
      <c r="AC49" s="162"/>
      <c r="AD49" s="162"/>
      <c r="AE49" s="162"/>
    </row>
    <row r="50" spans="25:31" ht="14.25" customHeight="1" x14ac:dyDescent="0.2">
      <c r="Y50" s="162"/>
      <c r="Z50" s="162"/>
      <c r="AA50" s="162"/>
      <c r="AB50" s="162"/>
      <c r="AC50" s="162"/>
      <c r="AD50" s="162"/>
      <c r="AE50" s="162"/>
    </row>
    <row r="51" spans="25:31" ht="14.25" customHeight="1" x14ac:dyDescent="0.2">
      <c r="Y51" s="162"/>
      <c r="Z51" s="162"/>
      <c r="AA51" s="162"/>
      <c r="AB51" s="162"/>
      <c r="AC51" s="162"/>
      <c r="AD51" s="162"/>
      <c r="AE51" s="162"/>
    </row>
    <row r="52" spans="25:31" ht="14.25" customHeight="1" x14ac:dyDescent="0.2">
      <c r="Y52" s="162"/>
      <c r="Z52" s="162"/>
      <c r="AA52" s="162"/>
      <c r="AB52" s="162"/>
      <c r="AC52" s="162"/>
      <c r="AD52" s="162"/>
      <c r="AE52" s="162"/>
    </row>
    <row r="53" spans="25:31" ht="14.25" customHeight="1" x14ac:dyDescent="0.2">
      <c r="Y53" s="162"/>
      <c r="Z53" s="162"/>
      <c r="AA53" s="162"/>
      <c r="AB53" s="162"/>
      <c r="AC53" s="162"/>
      <c r="AD53" s="162"/>
      <c r="AE53" s="162"/>
    </row>
    <row r="54" spans="25:31" ht="14.25" customHeight="1" x14ac:dyDescent="0.2">
      <c r="Y54" s="162"/>
      <c r="Z54" s="162"/>
      <c r="AA54" s="162"/>
      <c r="AB54" s="162"/>
      <c r="AC54" s="162"/>
      <c r="AD54" s="162"/>
      <c r="AE54" s="162"/>
    </row>
    <row r="55" spans="25:31" ht="14.25" customHeight="1" x14ac:dyDescent="0.2">
      <c r="Y55" s="162"/>
      <c r="Z55" s="162"/>
      <c r="AA55" s="162"/>
      <c r="AB55" s="162"/>
      <c r="AC55" s="162"/>
      <c r="AD55" s="162"/>
      <c r="AE55" s="162"/>
    </row>
    <row r="56" spans="25:31" ht="14.25" customHeight="1" x14ac:dyDescent="0.2">
      <c r="Y56" s="162"/>
      <c r="Z56" s="162"/>
      <c r="AA56" s="162"/>
      <c r="AB56" s="162"/>
      <c r="AC56" s="162"/>
      <c r="AD56" s="162"/>
      <c r="AE56" s="162"/>
    </row>
    <row r="57" spans="25:31" ht="14.25" customHeight="1" x14ac:dyDescent="0.2">
      <c r="Y57" s="162"/>
      <c r="Z57" s="162"/>
      <c r="AA57" s="162"/>
      <c r="AB57" s="162"/>
      <c r="AC57" s="162"/>
      <c r="AD57" s="162"/>
      <c r="AE57" s="162"/>
    </row>
    <row r="58" spans="25:31" ht="14.25" customHeight="1" x14ac:dyDescent="0.2">
      <c r="Y58" s="162"/>
      <c r="Z58" s="162"/>
      <c r="AA58" s="162"/>
      <c r="AB58" s="162"/>
      <c r="AC58" s="162"/>
      <c r="AD58" s="162"/>
      <c r="AE58" s="162"/>
    </row>
    <row r="59" spans="25:31" ht="14.25" customHeight="1" x14ac:dyDescent="0.2">
      <c r="Y59" s="162"/>
      <c r="Z59" s="162"/>
      <c r="AA59" s="162"/>
      <c r="AB59" s="162"/>
      <c r="AC59" s="162"/>
      <c r="AD59" s="162"/>
      <c r="AE59" s="162"/>
    </row>
    <row r="60" spans="25:31" ht="14.25" customHeight="1" x14ac:dyDescent="0.2">
      <c r="Y60" s="162"/>
      <c r="Z60" s="162"/>
      <c r="AA60" s="162"/>
      <c r="AB60" s="162"/>
      <c r="AC60" s="162"/>
      <c r="AD60" s="162"/>
      <c r="AE60" s="162"/>
    </row>
    <row r="61" spans="25:31" ht="14.25" customHeight="1" x14ac:dyDescent="0.2">
      <c r="Y61" s="162"/>
      <c r="Z61" s="162"/>
      <c r="AA61" s="162"/>
      <c r="AB61" s="162"/>
      <c r="AC61" s="162"/>
      <c r="AD61" s="162"/>
      <c r="AE61" s="162"/>
    </row>
    <row r="62" spans="25:31" ht="14.25" customHeight="1" x14ac:dyDescent="0.2">
      <c r="Y62" s="162"/>
      <c r="Z62" s="162"/>
      <c r="AA62" s="162"/>
      <c r="AB62" s="162"/>
      <c r="AC62" s="162"/>
      <c r="AD62" s="162"/>
      <c r="AE62" s="162"/>
    </row>
    <row r="63" spans="25:31" ht="14.25" customHeight="1" x14ac:dyDescent="0.2">
      <c r="Y63" s="162"/>
      <c r="Z63" s="162"/>
      <c r="AA63" s="162"/>
      <c r="AB63" s="162"/>
      <c r="AC63" s="162"/>
      <c r="AD63" s="162"/>
      <c r="AE63" s="162"/>
    </row>
    <row r="64" spans="25:31" ht="14.25" customHeight="1" x14ac:dyDescent="0.2">
      <c r="Y64" s="162"/>
      <c r="Z64" s="162"/>
      <c r="AA64" s="162"/>
      <c r="AB64" s="162"/>
      <c r="AC64" s="162"/>
      <c r="AD64" s="162"/>
      <c r="AE64" s="162"/>
    </row>
    <row r="65" spans="25:31" ht="14.25" customHeight="1" x14ac:dyDescent="0.2">
      <c r="Y65" s="162"/>
      <c r="Z65" s="162"/>
      <c r="AA65" s="162"/>
      <c r="AB65" s="162"/>
      <c r="AC65" s="162"/>
      <c r="AD65" s="162"/>
      <c r="AE65" s="162"/>
    </row>
    <row r="66" spans="25:31" ht="14.25" customHeight="1" x14ac:dyDescent="0.2">
      <c r="Y66" s="162"/>
      <c r="Z66" s="162"/>
      <c r="AA66" s="162"/>
      <c r="AB66" s="162"/>
      <c r="AC66" s="162"/>
      <c r="AD66" s="162"/>
      <c r="AE66" s="162"/>
    </row>
    <row r="67" spans="25:31" ht="14.25" customHeight="1" x14ac:dyDescent="0.2">
      <c r="Y67" s="162"/>
      <c r="Z67" s="162"/>
      <c r="AA67" s="162"/>
      <c r="AB67" s="162"/>
      <c r="AC67" s="162"/>
      <c r="AD67" s="162"/>
      <c r="AE67" s="162"/>
    </row>
    <row r="68" spans="25:31" ht="14.25" customHeight="1" x14ac:dyDescent="0.2">
      <c r="Y68" s="162"/>
      <c r="Z68" s="162"/>
      <c r="AA68" s="162"/>
      <c r="AB68" s="162"/>
      <c r="AC68" s="162"/>
      <c r="AD68" s="162"/>
      <c r="AE68" s="162"/>
    </row>
    <row r="69" spans="25:31" ht="14.25" customHeight="1" x14ac:dyDescent="0.2">
      <c r="Y69" s="162"/>
      <c r="Z69" s="162"/>
      <c r="AA69" s="162"/>
      <c r="AB69" s="162"/>
      <c r="AC69" s="162"/>
      <c r="AD69" s="162"/>
      <c r="AE69" s="162"/>
    </row>
    <row r="70" spans="25:31" ht="14.25" customHeight="1" x14ac:dyDescent="0.2">
      <c r="Y70" s="162"/>
      <c r="Z70" s="162"/>
      <c r="AA70" s="162"/>
      <c r="AB70" s="162"/>
      <c r="AC70" s="162"/>
      <c r="AD70" s="162"/>
      <c r="AE70" s="162"/>
    </row>
    <row r="71" spans="25:31" ht="14.25" customHeight="1" x14ac:dyDescent="0.2">
      <c r="Y71" s="162"/>
      <c r="Z71" s="162"/>
      <c r="AA71" s="162"/>
      <c r="AB71" s="162"/>
      <c r="AC71" s="162"/>
      <c r="AD71" s="162"/>
      <c r="AE71" s="162"/>
    </row>
    <row r="72" spans="25:31" ht="14.25" customHeight="1" x14ac:dyDescent="0.2">
      <c r="Y72" s="162"/>
      <c r="Z72" s="162"/>
      <c r="AA72" s="162"/>
      <c r="AB72" s="162"/>
      <c r="AC72" s="162"/>
      <c r="AD72" s="162"/>
      <c r="AE72" s="162"/>
    </row>
    <row r="73" spans="25:31" ht="14.25" customHeight="1" x14ac:dyDescent="0.2">
      <c r="Y73" s="162"/>
      <c r="Z73" s="162"/>
      <c r="AA73" s="162"/>
      <c r="AB73" s="162"/>
      <c r="AC73" s="162"/>
      <c r="AD73" s="162"/>
      <c r="AE73" s="162"/>
    </row>
    <row r="74" spans="25:31" ht="14.25" customHeight="1" x14ac:dyDescent="0.2">
      <c r="Y74" s="162"/>
      <c r="Z74" s="162"/>
      <c r="AA74" s="162"/>
      <c r="AB74" s="162"/>
      <c r="AC74" s="162"/>
      <c r="AD74" s="162"/>
      <c r="AE74" s="162"/>
    </row>
    <row r="75" spans="25:31" ht="14.25" customHeight="1" x14ac:dyDescent="0.2">
      <c r="Y75" s="162"/>
      <c r="Z75" s="162"/>
      <c r="AA75" s="162"/>
      <c r="AB75" s="162"/>
      <c r="AC75" s="162"/>
      <c r="AD75" s="162"/>
      <c r="AE75" s="162"/>
    </row>
    <row r="76" spans="25:31" ht="14.25" customHeight="1" x14ac:dyDescent="0.2">
      <c r="Y76" s="162"/>
      <c r="Z76" s="162"/>
      <c r="AA76" s="162"/>
      <c r="AB76" s="162"/>
      <c r="AC76" s="162"/>
      <c r="AD76" s="162"/>
      <c r="AE76" s="162"/>
    </row>
    <row r="77" spans="25:31" ht="14.25" customHeight="1" x14ac:dyDescent="0.2">
      <c r="Y77" s="162"/>
      <c r="Z77" s="162"/>
      <c r="AA77" s="162"/>
      <c r="AB77" s="162"/>
      <c r="AC77" s="162"/>
      <c r="AD77" s="162"/>
      <c r="AE77" s="162"/>
    </row>
    <row r="78" spans="25:31" ht="14.25" customHeight="1" x14ac:dyDescent="0.2">
      <c r="Y78" s="162"/>
      <c r="Z78" s="162"/>
      <c r="AA78" s="162"/>
      <c r="AB78" s="162"/>
      <c r="AC78" s="162"/>
      <c r="AD78" s="162"/>
      <c r="AE78" s="162"/>
    </row>
    <row r="79" spans="25:31" ht="14.25" customHeight="1" x14ac:dyDescent="0.2">
      <c r="Y79" s="162"/>
      <c r="Z79" s="162"/>
      <c r="AA79" s="162"/>
      <c r="AB79" s="162"/>
      <c r="AC79" s="162"/>
      <c r="AD79" s="162"/>
      <c r="AE79" s="162"/>
    </row>
    <row r="80" spans="25:31" ht="14.25" customHeight="1" x14ac:dyDescent="0.2">
      <c r="Y80" s="162"/>
      <c r="Z80" s="162"/>
      <c r="AA80" s="162"/>
      <c r="AB80" s="162"/>
      <c r="AC80" s="162"/>
      <c r="AD80" s="162"/>
      <c r="AE80" s="162"/>
    </row>
    <row r="81" spans="25:31" ht="14.25" customHeight="1" x14ac:dyDescent="0.2">
      <c r="Y81" s="162"/>
      <c r="Z81" s="162"/>
      <c r="AA81" s="162"/>
      <c r="AB81" s="162"/>
      <c r="AC81" s="162"/>
      <c r="AD81" s="162"/>
      <c r="AE81" s="162"/>
    </row>
    <row r="82" spans="25:31" ht="14.25" customHeight="1" x14ac:dyDescent="0.2">
      <c r="Y82" s="162"/>
      <c r="Z82" s="162"/>
      <c r="AA82" s="162"/>
      <c r="AB82" s="162"/>
      <c r="AC82" s="162"/>
      <c r="AD82" s="162"/>
      <c r="AE82" s="162"/>
    </row>
    <row r="83" spans="25:31" ht="14.25" customHeight="1" x14ac:dyDescent="0.2">
      <c r="Y83" s="162"/>
      <c r="Z83" s="162"/>
      <c r="AA83" s="162"/>
      <c r="AB83" s="162"/>
      <c r="AC83" s="162"/>
      <c r="AD83" s="162"/>
      <c r="AE83" s="162"/>
    </row>
    <row r="84" spans="25:31" ht="14.25" customHeight="1" x14ac:dyDescent="0.2">
      <c r="Y84" s="162"/>
      <c r="Z84" s="162"/>
      <c r="AA84" s="162"/>
      <c r="AB84" s="162"/>
      <c r="AC84" s="162"/>
      <c r="AD84" s="162"/>
      <c r="AE84" s="162"/>
    </row>
    <row r="85" spans="25:31" ht="14.25" customHeight="1" x14ac:dyDescent="0.2">
      <c r="Y85" s="162"/>
      <c r="Z85" s="162"/>
      <c r="AA85" s="162"/>
      <c r="AB85" s="162"/>
      <c r="AC85" s="162"/>
      <c r="AD85" s="162"/>
      <c r="AE85" s="162"/>
    </row>
    <row r="86" spans="25:31" ht="14.25" customHeight="1" x14ac:dyDescent="0.2">
      <c r="Y86" s="162"/>
      <c r="Z86" s="162"/>
      <c r="AA86" s="162"/>
      <c r="AB86" s="162"/>
      <c r="AC86" s="162"/>
      <c r="AD86" s="162"/>
      <c r="AE86" s="162"/>
    </row>
    <row r="87" spans="25:31" ht="14.25" customHeight="1" x14ac:dyDescent="0.2">
      <c r="Y87" s="162"/>
      <c r="Z87" s="162"/>
      <c r="AA87" s="162"/>
      <c r="AB87" s="162"/>
      <c r="AC87" s="162"/>
      <c r="AD87" s="162"/>
      <c r="AE87" s="162"/>
    </row>
    <row r="88" spans="25:31" ht="14.25" customHeight="1" x14ac:dyDescent="0.2">
      <c r="Y88" s="162"/>
      <c r="Z88" s="162"/>
      <c r="AA88" s="162"/>
      <c r="AB88" s="162"/>
      <c r="AC88" s="162"/>
      <c r="AD88" s="162"/>
      <c r="AE88" s="162"/>
    </row>
    <row r="89" spans="25:31" ht="14.25" customHeight="1" x14ac:dyDescent="0.2">
      <c r="Y89" s="162"/>
      <c r="Z89" s="162"/>
      <c r="AA89" s="162"/>
      <c r="AB89" s="162"/>
      <c r="AC89" s="162"/>
      <c r="AD89" s="162"/>
      <c r="AE89" s="162"/>
    </row>
    <row r="90" spans="25:31" ht="14.25" customHeight="1" x14ac:dyDescent="0.2">
      <c r="Y90" s="162"/>
      <c r="Z90" s="162"/>
      <c r="AA90" s="162"/>
      <c r="AB90" s="162"/>
      <c r="AC90" s="162"/>
      <c r="AD90" s="162"/>
      <c r="AE90" s="162"/>
    </row>
    <row r="91" spans="25:31" ht="14.25" customHeight="1" x14ac:dyDescent="0.2">
      <c r="Y91" s="162"/>
      <c r="Z91" s="162"/>
      <c r="AA91" s="162"/>
      <c r="AB91" s="162"/>
      <c r="AC91" s="162"/>
      <c r="AD91" s="162"/>
      <c r="AE91" s="162"/>
    </row>
    <row r="92" spans="25:31" ht="14.25" customHeight="1" x14ac:dyDescent="0.2">
      <c r="Y92" s="162"/>
      <c r="Z92" s="162"/>
      <c r="AA92" s="162"/>
      <c r="AB92" s="162"/>
      <c r="AC92" s="162"/>
      <c r="AD92" s="162"/>
      <c r="AE92" s="162"/>
    </row>
    <row r="93" spans="25:31" ht="14.25" customHeight="1" x14ac:dyDescent="0.2">
      <c r="Y93" s="162"/>
      <c r="Z93" s="162"/>
      <c r="AA93" s="162"/>
      <c r="AB93" s="162"/>
      <c r="AC93" s="162"/>
      <c r="AD93" s="162"/>
      <c r="AE93" s="162"/>
    </row>
    <row r="94" spans="25:31" ht="14.25" customHeight="1" x14ac:dyDescent="0.2">
      <c r="Y94" s="162"/>
      <c r="Z94" s="162"/>
      <c r="AA94" s="162"/>
      <c r="AB94" s="162"/>
      <c r="AC94" s="162"/>
      <c r="AD94" s="162"/>
      <c r="AE94" s="162"/>
    </row>
    <row r="95" spans="25:31" ht="14.25" customHeight="1" x14ac:dyDescent="0.2">
      <c r="Y95" s="162"/>
      <c r="Z95" s="162"/>
      <c r="AA95" s="162"/>
      <c r="AB95" s="162"/>
      <c r="AC95" s="162"/>
      <c r="AD95" s="162"/>
      <c r="AE95" s="162"/>
    </row>
    <row r="96" spans="25:31" ht="14.25" customHeight="1" x14ac:dyDescent="0.2">
      <c r="Y96" s="162"/>
      <c r="Z96" s="162"/>
      <c r="AA96" s="162"/>
      <c r="AB96" s="162"/>
      <c r="AC96" s="162"/>
      <c r="AD96" s="162"/>
      <c r="AE96" s="162"/>
    </row>
    <row r="97" spans="25:31" ht="14.25" customHeight="1" x14ac:dyDescent="0.2">
      <c r="Y97" s="162"/>
      <c r="Z97" s="162"/>
      <c r="AA97" s="162"/>
      <c r="AB97" s="162"/>
      <c r="AC97" s="162"/>
      <c r="AD97" s="162"/>
      <c r="AE97" s="162"/>
    </row>
    <row r="98" spans="25:31" ht="14.25" customHeight="1" x14ac:dyDescent="0.2">
      <c r="Y98" s="162"/>
      <c r="Z98" s="162"/>
      <c r="AA98" s="162"/>
      <c r="AB98" s="162"/>
      <c r="AC98" s="162"/>
      <c r="AD98" s="162"/>
      <c r="AE98" s="162"/>
    </row>
    <row r="99" spans="25:31" ht="14.25" customHeight="1" x14ac:dyDescent="0.2">
      <c r="Y99" s="162"/>
      <c r="Z99" s="162"/>
      <c r="AA99" s="162"/>
      <c r="AB99" s="162"/>
      <c r="AC99" s="162"/>
      <c r="AD99" s="162"/>
      <c r="AE99" s="162"/>
    </row>
    <row r="100" spans="25:31" ht="14.25" customHeight="1" x14ac:dyDescent="0.2">
      <c r="Y100" s="162"/>
      <c r="Z100" s="162"/>
      <c r="AA100" s="162"/>
      <c r="AB100" s="162"/>
      <c r="AC100" s="162"/>
      <c r="AD100" s="162"/>
      <c r="AE100" s="162"/>
    </row>
    <row r="101" spans="25:31" ht="14.25" customHeight="1" x14ac:dyDescent="0.2">
      <c r="Y101" s="162"/>
      <c r="Z101" s="162"/>
      <c r="AA101" s="162"/>
      <c r="AB101" s="162"/>
      <c r="AC101" s="162"/>
      <c r="AD101" s="162"/>
      <c r="AE101" s="162"/>
    </row>
    <row r="102" spans="25:31" ht="14.25" customHeight="1" x14ac:dyDescent="0.2">
      <c r="Y102" s="162"/>
      <c r="Z102" s="162"/>
      <c r="AA102" s="162"/>
      <c r="AB102" s="162"/>
      <c r="AC102" s="162"/>
      <c r="AD102" s="162"/>
      <c r="AE102" s="162"/>
    </row>
    <row r="103" spans="25:31" ht="14.25" customHeight="1" x14ac:dyDescent="0.2">
      <c r="Y103" s="162"/>
      <c r="Z103" s="162"/>
      <c r="AA103" s="162"/>
      <c r="AB103" s="162"/>
      <c r="AC103" s="162"/>
      <c r="AD103" s="162"/>
      <c r="AE103" s="162"/>
    </row>
    <row r="104" spans="25:31" ht="14.25" customHeight="1" x14ac:dyDescent="0.2">
      <c r="Y104" s="162"/>
      <c r="Z104" s="162"/>
      <c r="AA104" s="162"/>
      <c r="AB104" s="162"/>
      <c r="AC104" s="162"/>
      <c r="AD104" s="162"/>
      <c r="AE104" s="162"/>
    </row>
    <row r="105" spans="25:31" ht="14.25" customHeight="1" x14ac:dyDescent="0.2">
      <c r="Y105" s="162"/>
      <c r="Z105" s="162"/>
      <c r="AA105" s="162"/>
      <c r="AB105" s="162"/>
      <c r="AC105" s="162"/>
      <c r="AD105" s="162"/>
      <c r="AE105" s="162"/>
    </row>
    <row r="106" spans="25:31" ht="14.25" customHeight="1" x14ac:dyDescent="0.2">
      <c r="Y106" s="162"/>
      <c r="Z106" s="162"/>
      <c r="AA106" s="162"/>
      <c r="AB106" s="162"/>
      <c r="AC106" s="162"/>
      <c r="AD106" s="162"/>
      <c r="AE106" s="162"/>
    </row>
    <row r="107" spans="25:31" ht="14.25" customHeight="1" x14ac:dyDescent="0.2">
      <c r="Y107" s="162"/>
      <c r="Z107" s="162"/>
      <c r="AA107" s="162"/>
      <c r="AB107" s="162"/>
      <c r="AC107" s="162"/>
      <c r="AD107" s="162"/>
      <c r="AE107" s="162"/>
    </row>
    <row r="108" spans="25:31" ht="14.25" customHeight="1" x14ac:dyDescent="0.2">
      <c r="Y108" s="162"/>
      <c r="Z108" s="162"/>
      <c r="AA108" s="162"/>
      <c r="AB108" s="162"/>
      <c r="AC108" s="162"/>
      <c r="AD108" s="162"/>
      <c r="AE108" s="162"/>
    </row>
    <row r="109" spans="25:31" ht="14.25" customHeight="1" x14ac:dyDescent="0.2">
      <c r="Y109" s="162"/>
      <c r="Z109" s="162"/>
      <c r="AA109" s="162"/>
      <c r="AB109" s="162"/>
      <c r="AC109" s="162"/>
      <c r="AD109" s="162"/>
      <c r="AE109" s="162"/>
    </row>
    <row r="110" spans="25:31" ht="14.25" customHeight="1" x14ac:dyDescent="0.2">
      <c r="Y110" s="162"/>
      <c r="Z110" s="162"/>
      <c r="AA110" s="162"/>
      <c r="AB110" s="162"/>
      <c r="AC110" s="162"/>
      <c r="AD110" s="162"/>
      <c r="AE110" s="162"/>
    </row>
    <row r="111" spans="25:31" ht="14.25" customHeight="1" x14ac:dyDescent="0.2">
      <c r="Y111" s="162"/>
      <c r="Z111" s="162"/>
      <c r="AA111" s="162"/>
      <c r="AB111" s="162"/>
      <c r="AC111" s="162"/>
      <c r="AD111" s="162"/>
      <c r="AE111" s="162"/>
    </row>
    <row r="112" spans="25:31" ht="14.25" customHeight="1" x14ac:dyDescent="0.2">
      <c r="Y112" s="162"/>
      <c r="Z112" s="162"/>
      <c r="AA112" s="162"/>
      <c r="AB112" s="162"/>
      <c r="AC112" s="162"/>
      <c r="AD112" s="162"/>
      <c r="AE112" s="162"/>
    </row>
    <row r="113" spans="25:31" ht="14.25" customHeight="1" x14ac:dyDescent="0.2">
      <c r="Y113" s="162"/>
      <c r="Z113" s="162"/>
      <c r="AA113" s="162"/>
      <c r="AB113" s="162"/>
      <c r="AC113" s="162"/>
      <c r="AD113" s="162"/>
      <c r="AE113" s="162"/>
    </row>
    <row r="114" spans="25:31" ht="14.25" customHeight="1" x14ac:dyDescent="0.2">
      <c r="Y114" s="162"/>
      <c r="Z114" s="162"/>
      <c r="AA114" s="162"/>
      <c r="AB114" s="162"/>
      <c r="AC114" s="162"/>
      <c r="AD114" s="162"/>
      <c r="AE114" s="162"/>
    </row>
    <row r="115" spans="25:31" ht="14.25" customHeight="1" x14ac:dyDescent="0.2">
      <c r="Y115" s="162"/>
      <c r="Z115" s="162"/>
      <c r="AA115" s="162"/>
      <c r="AB115" s="162"/>
      <c r="AC115" s="162"/>
      <c r="AD115" s="162"/>
      <c r="AE115" s="162"/>
    </row>
    <row r="116" spans="25:31" ht="14.25" customHeight="1" x14ac:dyDescent="0.2">
      <c r="Y116" s="162"/>
      <c r="Z116" s="162"/>
      <c r="AA116" s="162"/>
      <c r="AB116" s="162"/>
      <c r="AC116" s="162"/>
      <c r="AD116" s="162"/>
      <c r="AE116" s="162"/>
    </row>
    <row r="117" spans="25:31" ht="14.25" customHeight="1" x14ac:dyDescent="0.2">
      <c r="Y117" s="162"/>
      <c r="Z117" s="162"/>
      <c r="AA117" s="162"/>
      <c r="AB117" s="162"/>
      <c r="AC117" s="162"/>
      <c r="AD117" s="162"/>
      <c r="AE117" s="162"/>
    </row>
    <row r="118" spans="25:31" ht="14.25" customHeight="1" x14ac:dyDescent="0.2">
      <c r="Y118" s="162"/>
      <c r="Z118" s="162"/>
      <c r="AA118" s="162"/>
      <c r="AB118" s="162"/>
      <c r="AC118" s="162"/>
      <c r="AD118" s="162"/>
      <c r="AE118" s="162"/>
    </row>
    <row r="119" spans="25:31" ht="14.25" customHeight="1" x14ac:dyDescent="0.2">
      <c r="Y119" s="162"/>
      <c r="Z119" s="162"/>
      <c r="AA119" s="162"/>
      <c r="AB119" s="162"/>
      <c r="AC119" s="162"/>
      <c r="AD119" s="162"/>
      <c r="AE119" s="162"/>
    </row>
    <row r="120" spans="25:31" ht="14.25" customHeight="1" x14ac:dyDescent="0.2">
      <c r="Y120" s="162"/>
      <c r="Z120" s="162"/>
      <c r="AA120" s="162"/>
      <c r="AB120" s="162"/>
      <c r="AC120" s="162"/>
      <c r="AD120" s="162"/>
      <c r="AE120" s="162"/>
    </row>
    <row r="121" spans="25:31" ht="14.25" customHeight="1" x14ac:dyDescent="0.2">
      <c r="Y121" s="162"/>
      <c r="Z121" s="162"/>
      <c r="AA121" s="162"/>
      <c r="AB121" s="162"/>
      <c r="AC121" s="162"/>
      <c r="AD121" s="162"/>
      <c r="AE121" s="162"/>
    </row>
    <row r="122" spans="25:31" ht="14.25" customHeight="1" x14ac:dyDescent="0.2">
      <c r="Y122" s="162"/>
      <c r="Z122" s="162"/>
      <c r="AA122" s="162"/>
      <c r="AB122" s="162"/>
      <c r="AC122" s="162"/>
      <c r="AD122" s="162"/>
      <c r="AE122" s="162"/>
    </row>
    <row r="123" spans="25:31" ht="14.25" customHeight="1" x14ac:dyDescent="0.2">
      <c r="Y123" s="162"/>
      <c r="Z123" s="162"/>
      <c r="AA123" s="162"/>
      <c r="AB123" s="162"/>
      <c r="AC123" s="162"/>
      <c r="AD123" s="162"/>
      <c r="AE123" s="162"/>
    </row>
    <row r="124" spans="25:31" ht="14.25" customHeight="1" x14ac:dyDescent="0.2">
      <c r="Y124" s="162"/>
      <c r="Z124" s="162"/>
      <c r="AA124" s="162"/>
      <c r="AB124" s="162"/>
      <c r="AC124" s="162"/>
      <c r="AD124" s="162"/>
      <c r="AE124" s="162"/>
    </row>
    <row r="125" spans="25:31" ht="14.25" customHeight="1" x14ac:dyDescent="0.2">
      <c r="Y125" s="162"/>
      <c r="Z125" s="162"/>
      <c r="AA125" s="162"/>
      <c r="AB125" s="162"/>
      <c r="AC125" s="162"/>
      <c r="AD125" s="162"/>
      <c r="AE125" s="162"/>
    </row>
    <row r="126" spans="25:31" ht="14.25" customHeight="1" x14ac:dyDescent="0.2">
      <c r="Y126" s="162"/>
      <c r="Z126" s="162"/>
      <c r="AA126" s="162"/>
      <c r="AB126" s="162"/>
      <c r="AC126" s="162"/>
      <c r="AD126" s="162"/>
      <c r="AE126" s="162"/>
    </row>
    <row r="127" spans="25:31" ht="14.25" customHeight="1" x14ac:dyDescent="0.2">
      <c r="Y127" s="162"/>
      <c r="Z127" s="162"/>
      <c r="AA127" s="162"/>
      <c r="AB127" s="162"/>
      <c r="AC127" s="162"/>
      <c r="AD127" s="162"/>
      <c r="AE127" s="162"/>
    </row>
    <row r="128" spans="25:31" ht="14.25" customHeight="1" x14ac:dyDescent="0.2">
      <c r="Y128" s="162"/>
      <c r="Z128" s="162"/>
      <c r="AA128" s="162"/>
      <c r="AB128" s="162"/>
      <c r="AC128" s="162"/>
      <c r="AD128" s="162"/>
      <c r="AE128" s="162"/>
    </row>
    <row r="129" spans="25:31" ht="14.25" customHeight="1" x14ac:dyDescent="0.2">
      <c r="Y129" s="162"/>
      <c r="Z129" s="162"/>
      <c r="AA129" s="162"/>
      <c r="AB129" s="162"/>
      <c r="AC129" s="162"/>
      <c r="AD129" s="162"/>
      <c r="AE129" s="162"/>
    </row>
    <row r="130" spans="25:31" ht="14.25" customHeight="1" x14ac:dyDescent="0.2">
      <c r="Y130" s="162"/>
      <c r="Z130" s="162"/>
      <c r="AA130" s="162"/>
      <c r="AB130" s="162"/>
      <c r="AC130" s="162"/>
      <c r="AD130" s="162"/>
      <c r="AE130" s="162"/>
    </row>
    <row r="131" spans="25:31" ht="14.25" customHeight="1" x14ac:dyDescent="0.2">
      <c r="Y131" s="162"/>
      <c r="Z131" s="162"/>
      <c r="AA131" s="162"/>
      <c r="AB131" s="162"/>
      <c r="AC131" s="162"/>
      <c r="AD131" s="162"/>
      <c r="AE131" s="162"/>
    </row>
    <row r="132" spans="25:31" ht="14.25" customHeight="1" x14ac:dyDescent="0.2">
      <c r="Y132" s="162"/>
      <c r="Z132" s="162"/>
      <c r="AA132" s="162"/>
      <c r="AB132" s="162"/>
      <c r="AC132" s="162"/>
      <c r="AD132" s="162"/>
      <c r="AE132" s="162"/>
    </row>
    <row r="133" spans="25:31" ht="14.25" customHeight="1" x14ac:dyDescent="0.2">
      <c r="Y133" s="162"/>
      <c r="Z133" s="162"/>
      <c r="AA133" s="162"/>
    </row>
    <row r="134" spans="25:31" ht="14.25" customHeight="1" x14ac:dyDescent="0.2">
      <c r="Y134" s="162"/>
      <c r="Z134" s="162"/>
      <c r="AA134" s="162"/>
    </row>
    <row r="135" spans="25:31" ht="14.25" customHeight="1" x14ac:dyDescent="0.2">
      <c r="Y135" s="162"/>
      <c r="Z135" s="162"/>
      <c r="AA135" s="162"/>
    </row>
    <row r="136" spans="25:31" ht="14.25" customHeight="1" x14ac:dyDescent="0.2">
      <c r="Y136" s="162"/>
      <c r="Z136" s="162"/>
      <c r="AA136" s="162"/>
    </row>
    <row r="137" spans="25:31" ht="14.25" customHeight="1" x14ac:dyDescent="0.2">
      <c r="Y137" s="162"/>
      <c r="Z137" s="162"/>
      <c r="AA137" s="162"/>
    </row>
    <row r="138" spans="25:31" ht="14.25" customHeight="1" x14ac:dyDescent="0.2">
      <c r="Y138" s="162"/>
      <c r="Z138" s="162"/>
      <c r="AA138" s="162"/>
    </row>
    <row r="139" spans="25:31" ht="14.25" customHeight="1" x14ac:dyDescent="0.2">
      <c r="Y139" s="162"/>
      <c r="Z139" s="162"/>
      <c r="AA139" s="162"/>
    </row>
    <row r="140" spans="25:31" ht="14.25" customHeight="1" x14ac:dyDescent="0.2">
      <c r="Y140" s="162"/>
      <c r="Z140" s="162"/>
      <c r="AA140" s="162"/>
    </row>
    <row r="141" spans="25:31" ht="14.25" customHeight="1" x14ac:dyDescent="0.2">
      <c r="Y141" s="162"/>
      <c r="Z141" s="162"/>
      <c r="AA141" s="162"/>
    </row>
    <row r="142" spans="25:31" ht="14.25" customHeight="1" x14ac:dyDescent="0.2">
      <c r="Y142" s="162"/>
      <c r="Z142" s="162"/>
      <c r="AA142" s="162"/>
    </row>
    <row r="143" spans="25:31" ht="14.25" customHeight="1" x14ac:dyDescent="0.2">
      <c r="Y143" s="162"/>
      <c r="Z143" s="162"/>
      <c r="AA143" s="162"/>
    </row>
    <row r="144" spans="25:31" ht="14.25" customHeight="1" x14ac:dyDescent="0.2">
      <c r="Y144" s="162"/>
      <c r="Z144" s="162"/>
      <c r="AA144" s="162"/>
    </row>
    <row r="145" spans="25:27" ht="14.25" customHeight="1" x14ac:dyDescent="0.2">
      <c r="Y145" s="162"/>
      <c r="Z145" s="162"/>
      <c r="AA145" s="162"/>
    </row>
    <row r="146" spans="25:27" ht="14.25" customHeight="1" x14ac:dyDescent="0.2">
      <c r="Y146" s="162"/>
      <c r="Z146" s="162"/>
      <c r="AA146" s="162"/>
    </row>
    <row r="147" spans="25:27" ht="14.25" customHeight="1" x14ac:dyDescent="0.2">
      <c r="Y147" s="162"/>
      <c r="Z147" s="162"/>
      <c r="AA147" s="162"/>
    </row>
    <row r="148" spans="25:27" ht="14.25" customHeight="1" x14ac:dyDescent="0.2">
      <c r="Y148" s="162"/>
      <c r="Z148" s="162"/>
      <c r="AA148" s="162"/>
    </row>
    <row r="149" spans="25:27" ht="14.25" customHeight="1" x14ac:dyDescent="0.2">
      <c r="Y149" s="162"/>
      <c r="Z149" s="162"/>
      <c r="AA149" s="162"/>
    </row>
    <row r="150" spans="25:27" ht="14.25" customHeight="1" x14ac:dyDescent="0.2">
      <c r="Y150" s="162"/>
      <c r="Z150" s="162"/>
      <c r="AA150" s="162"/>
    </row>
    <row r="151" spans="25:27" ht="14.25" customHeight="1" x14ac:dyDescent="0.2">
      <c r="Y151" s="162"/>
      <c r="Z151" s="162"/>
      <c r="AA151" s="162"/>
    </row>
    <row r="152" spans="25:27" ht="14.25" customHeight="1" x14ac:dyDescent="0.2">
      <c r="Y152" s="162"/>
      <c r="Z152" s="162"/>
      <c r="AA152" s="162"/>
    </row>
    <row r="153" spans="25:27" ht="14.25" customHeight="1" x14ac:dyDescent="0.2">
      <c r="Y153" s="162"/>
      <c r="Z153" s="162"/>
      <c r="AA153" s="162"/>
    </row>
    <row r="154" spans="25:27" ht="14.25" customHeight="1" x14ac:dyDescent="0.2">
      <c r="Y154" s="162"/>
      <c r="Z154" s="162"/>
      <c r="AA154" s="162"/>
    </row>
    <row r="155" spans="25:27" ht="14.25" customHeight="1" x14ac:dyDescent="0.2">
      <c r="Y155" s="162"/>
      <c r="Z155" s="162"/>
      <c r="AA155" s="162"/>
    </row>
    <row r="156" spans="25:27" ht="14.25" customHeight="1" x14ac:dyDescent="0.2">
      <c r="Y156" s="162"/>
      <c r="Z156" s="162"/>
      <c r="AA156" s="162"/>
    </row>
    <row r="157" spans="25:27" ht="14.25" customHeight="1" x14ac:dyDescent="0.2">
      <c r="Y157" s="162"/>
      <c r="Z157" s="162"/>
      <c r="AA157" s="162"/>
    </row>
    <row r="158" spans="25:27" ht="14.25" customHeight="1" x14ac:dyDescent="0.2">
      <c r="Y158" s="162"/>
      <c r="Z158" s="162"/>
      <c r="AA158" s="162"/>
    </row>
    <row r="159" spans="25:27" ht="14.25" customHeight="1" x14ac:dyDescent="0.2">
      <c r="Y159" s="162"/>
      <c r="Z159" s="162"/>
      <c r="AA159" s="162"/>
    </row>
    <row r="160" spans="25:27" ht="14.25" customHeight="1" x14ac:dyDescent="0.2">
      <c r="Y160" s="162"/>
      <c r="Z160" s="162"/>
      <c r="AA160" s="162"/>
    </row>
    <row r="161" spans="25:27" ht="14.25" customHeight="1" x14ac:dyDescent="0.2">
      <c r="Y161" s="162"/>
      <c r="Z161" s="162"/>
      <c r="AA161" s="162"/>
    </row>
    <row r="162" spans="25:27" ht="14.25" customHeight="1" x14ac:dyDescent="0.2">
      <c r="Y162" s="162"/>
      <c r="Z162" s="162"/>
      <c r="AA162" s="162"/>
    </row>
    <row r="163" spans="25:27" ht="14.25" customHeight="1" x14ac:dyDescent="0.2">
      <c r="Y163" s="162"/>
      <c r="Z163" s="162"/>
      <c r="AA163" s="162"/>
    </row>
    <row r="164" spans="25:27" ht="14.25" customHeight="1" x14ac:dyDescent="0.2">
      <c r="Y164" s="162"/>
      <c r="Z164" s="162"/>
      <c r="AA164" s="162"/>
    </row>
    <row r="165" spans="25:27" ht="14.25" customHeight="1" x14ac:dyDescent="0.2">
      <c r="Y165" s="162"/>
      <c r="Z165" s="162"/>
      <c r="AA165" s="162"/>
    </row>
    <row r="166" spans="25:27" ht="14.25" customHeight="1" x14ac:dyDescent="0.2">
      <c r="Y166" s="162"/>
      <c r="Z166" s="162"/>
      <c r="AA166" s="162"/>
    </row>
    <row r="167" spans="25:27" ht="14.25" customHeight="1" x14ac:dyDescent="0.2">
      <c r="Y167" s="162"/>
      <c r="Z167" s="162"/>
      <c r="AA167" s="162"/>
    </row>
    <row r="168" spans="25:27" ht="14.25" customHeight="1" x14ac:dyDescent="0.2">
      <c r="Y168" s="162"/>
      <c r="Z168" s="162"/>
      <c r="AA168" s="162"/>
    </row>
    <row r="169" spans="25:27" ht="14.25" customHeight="1" x14ac:dyDescent="0.2">
      <c r="Y169" s="162"/>
      <c r="Z169" s="162"/>
      <c r="AA169" s="162"/>
    </row>
    <row r="170" spans="25:27" ht="14.25" customHeight="1" x14ac:dyDescent="0.2">
      <c r="Y170" s="162"/>
      <c r="Z170" s="162"/>
      <c r="AA170" s="162"/>
    </row>
    <row r="171" spans="25:27" ht="14.25" customHeight="1" x14ac:dyDescent="0.2">
      <c r="Y171" s="162"/>
      <c r="Z171" s="162"/>
      <c r="AA171" s="162"/>
    </row>
    <row r="172" spans="25:27" ht="14.25" customHeight="1" x14ac:dyDescent="0.2">
      <c r="Y172" s="162"/>
      <c r="Z172" s="162"/>
      <c r="AA172" s="162"/>
    </row>
    <row r="173" spans="25:27" ht="14.25" customHeight="1" x14ac:dyDescent="0.2">
      <c r="Y173" s="162"/>
      <c r="Z173" s="162"/>
      <c r="AA173" s="162"/>
    </row>
    <row r="174" spans="25:27" ht="14.25" customHeight="1" x14ac:dyDescent="0.2">
      <c r="Y174" s="162"/>
      <c r="Z174" s="162"/>
      <c r="AA174" s="162"/>
    </row>
    <row r="175" spans="25:27" ht="14.25" customHeight="1" x14ac:dyDescent="0.2">
      <c r="Y175" s="162"/>
      <c r="Z175" s="162"/>
      <c r="AA175" s="162"/>
    </row>
    <row r="176" spans="25:27" ht="14.25" customHeight="1" x14ac:dyDescent="0.2">
      <c r="Y176" s="162"/>
      <c r="Z176" s="162"/>
      <c r="AA176" s="162"/>
    </row>
    <row r="177" spans="25:27" ht="14.25" customHeight="1" x14ac:dyDescent="0.2">
      <c r="Y177" s="162"/>
      <c r="Z177" s="162"/>
      <c r="AA177" s="162"/>
    </row>
    <row r="178" spans="25:27" ht="14.25" customHeight="1" x14ac:dyDescent="0.2">
      <c r="Y178" s="162"/>
      <c r="Z178" s="162"/>
      <c r="AA178" s="162"/>
    </row>
    <row r="179" spans="25:27" ht="14.25" customHeight="1" x14ac:dyDescent="0.2">
      <c r="Y179" s="162"/>
      <c r="Z179" s="162"/>
      <c r="AA179" s="162"/>
    </row>
    <row r="180" spans="25:27" ht="14.25" customHeight="1" x14ac:dyDescent="0.2">
      <c r="Y180" s="162"/>
      <c r="Z180" s="162"/>
      <c r="AA180" s="162"/>
    </row>
    <row r="181" spans="25:27" ht="14.25" customHeight="1" x14ac:dyDescent="0.2">
      <c r="Y181" s="162"/>
      <c r="Z181" s="162"/>
      <c r="AA181" s="162"/>
    </row>
    <row r="182" spans="25:27" ht="14.25" customHeight="1" x14ac:dyDescent="0.2">
      <c r="Y182" s="162"/>
      <c r="Z182" s="162"/>
      <c r="AA182" s="162"/>
    </row>
    <row r="183" spans="25:27" ht="14.25" customHeight="1" x14ac:dyDescent="0.2">
      <c r="Y183" s="162"/>
      <c r="Z183" s="162"/>
      <c r="AA183" s="162"/>
    </row>
    <row r="184" spans="25:27" ht="14.25" customHeight="1" x14ac:dyDescent="0.2">
      <c r="Y184" s="162"/>
      <c r="Z184" s="162"/>
      <c r="AA184" s="162"/>
    </row>
    <row r="185" spans="25:27" ht="14.25" customHeight="1" x14ac:dyDescent="0.2">
      <c r="Y185" s="162"/>
      <c r="Z185" s="162"/>
      <c r="AA185" s="162"/>
    </row>
    <row r="186" spans="25:27" ht="14.25" customHeight="1" x14ac:dyDescent="0.2"/>
    <row r="187" spans="25:27" ht="14.25" customHeight="1" x14ac:dyDescent="0.2"/>
    <row r="188" spans="25:27" ht="14.25" customHeight="1" x14ac:dyDescent="0.2"/>
    <row r="189" spans="25:27" ht="14.25" customHeight="1" x14ac:dyDescent="0.2"/>
    <row r="190" spans="25:27" ht="14.25" customHeight="1" x14ac:dyDescent="0.2"/>
    <row r="191" spans="25:27" ht="14.25" customHeight="1" x14ac:dyDescent="0.2"/>
    <row r="192" spans="25:27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</sheetData>
  <mergeCells count="2">
    <mergeCell ref="E1:G1"/>
    <mergeCell ref="H1:H2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985"/>
  <sheetViews>
    <sheetView tabSelected="1" topLeftCell="A4" workbookViewId="0">
      <pane xSplit="2" topLeftCell="C1" activePane="topRight" state="frozen"/>
      <selection pane="topRight" activeCell="B12" sqref="B12"/>
    </sheetView>
  </sheetViews>
  <sheetFormatPr baseColWidth="10" defaultColWidth="14.42578125" defaultRowHeight="15" customHeight="1" x14ac:dyDescent="0.2"/>
  <cols>
    <col min="1" max="1" width="8.28515625" style="49" customWidth="1"/>
    <col min="2" max="2" width="33.42578125" style="49" customWidth="1"/>
    <col min="3" max="3" width="27.28515625" style="49" customWidth="1"/>
    <col min="4" max="4" width="18.140625" style="49" customWidth="1"/>
    <col min="5" max="7" width="18.5703125" style="49" customWidth="1"/>
    <col min="8" max="8" width="20.85546875" style="49" customWidth="1"/>
    <col min="9" max="9" width="15.85546875" style="49" bestFit="1" customWidth="1"/>
    <col min="10" max="14" width="16.7109375" style="49" customWidth="1"/>
    <col min="15" max="15" width="20.28515625" style="49" customWidth="1"/>
    <col min="16" max="16" width="10.85546875" style="49" customWidth="1"/>
    <col min="17" max="17" width="16.7109375" style="49" customWidth="1"/>
    <col min="18" max="18" width="15.85546875" style="49" customWidth="1"/>
    <col min="19" max="19" width="10.85546875" style="49" customWidth="1"/>
    <col min="20" max="23" width="16.7109375" style="49" customWidth="1"/>
    <col min="24" max="24" width="6.5703125" style="49" customWidth="1"/>
    <col min="25" max="29" width="16.7109375" style="49" customWidth="1"/>
    <col min="30" max="30" width="15.42578125" style="49" customWidth="1"/>
    <col min="31" max="31" width="8.7109375" style="49" customWidth="1"/>
    <col min="32" max="42" width="14.28515625" style="49" customWidth="1"/>
    <col min="43" max="43" width="5" style="49" customWidth="1"/>
    <col min="44" max="49" width="15" style="49" customWidth="1"/>
    <col min="50" max="50" width="9.7109375" style="49" customWidth="1"/>
    <col min="51" max="54" width="15" style="49" customWidth="1"/>
    <col min="55" max="55" width="5" style="49" customWidth="1"/>
    <col min="56" max="60" width="18.5703125" style="49" customWidth="1"/>
    <col min="61" max="16384" width="14.42578125" style="49"/>
  </cols>
  <sheetData>
    <row r="1" spans="1:24" ht="24" customHeight="1" x14ac:dyDescent="0.2">
      <c r="B1" s="50" t="s">
        <v>0</v>
      </c>
      <c r="C1" s="50" t="s">
        <v>79</v>
      </c>
      <c r="E1" s="165" t="s">
        <v>1</v>
      </c>
      <c r="F1" s="165"/>
      <c r="G1" s="165"/>
      <c r="H1" s="180"/>
      <c r="I1" s="181" t="s">
        <v>2</v>
      </c>
      <c r="T1" s="51"/>
      <c r="U1" s="51"/>
      <c r="V1" s="51"/>
      <c r="W1" s="51"/>
      <c r="X1" s="51"/>
    </row>
    <row r="2" spans="1:24" ht="12.75" x14ac:dyDescent="0.2">
      <c r="E2" s="52" t="s">
        <v>87</v>
      </c>
      <c r="F2" s="52" t="s">
        <v>133</v>
      </c>
      <c r="G2" s="52" t="s">
        <v>134</v>
      </c>
      <c r="H2" s="52" t="s">
        <v>135</v>
      </c>
      <c r="I2" s="184"/>
      <c r="T2" s="51"/>
      <c r="U2" s="51"/>
      <c r="V2" s="51"/>
      <c r="W2" s="51"/>
      <c r="X2" s="51"/>
    </row>
    <row r="3" spans="1:24" ht="14.25" customHeight="1" x14ac:dyDescent="0.2">
      <c r="B3" s="53" t="s">
        <v>3</v>
      </c>
      <c r="C3" s="54">
        <v>2</v>
      </c>
      <c r="E3" s="55">
        <v>6</v>
      </c>
      <c r="F3" s="55">
        <v>30</v>
      </c>
      <c r="G3" s="55">
        <v>30</v>
      </c>
      <c r="H3" s="182">
        <v>6</v>
      </c>
      <c r="I3" s="185">
        <f>SUM(E3:H3)</f>
        <v>72</v>
      </c>
      <c r="T3" s="51"/>
      <c r="U3" s="51"/>
      <c r="V3" s="51"/>
      <c r="W3" s="51"/>
      <c r="X3" s="51"/>
    </row>
    <row r="4" spans="1:24" ht="14.25" customHeight="1" x14ac:dyDescent="0.2">
      <c r="B4" s="56" t="s">
        <v>4</v>
      </c>
      <c r="C4" s="57">
        <f>Resumen!G6</f>
        <v>23</v>
      </c>
      <c r="D4" s="58"/>
      <c r="E4" s="59"/>
      <c r="F4" s="59"/>
      <c r="G4" s="59"/>
      <c r="H4" s="183"/>
      <c r="I4" s="185"/>
      <c r="T4" s="51"/>
      <c r="U4" s="51"/>
      <c r="V4" s="51"/>
      <c r="W4" s="51"/>
      <c r="X4" s="51"/>
    </row>
    <row r="5" spans="1:24" ht="14.25" customHeight="1" x14ac:dyDescent="0.2">
      <c r="B5" s="56" t="s">
        <v>5</v>
      </c>
      <c r="C5" s="57">
        <f>Resumen!D6</f>
        <v>72</v>
      </c>
      <c r="T5" s="51"/>
      <c r="U5" s="51"/>
      <c r="V5" s="51"/>
      <c r="W5" s="51"/>
      <c r="X5" s="51"/>
    </row>
    <row r="6" spans="1:24" ht="14.25" customHeight="1" x14ac:dyDescent="0.2">
      <c r="B6" s="56" t="s">
        <v>6</v>
      </c>
      <c r="C6" s="178">
        <f>Resumen!D6</f>
        <v>72</v>
      </c>
      <c r="T6" s="51"/>
      <c r="U6" s="51"/>
      <c r="V6" s="51"/>
      <c r="W6" s="51"/>
      <c r="X6" s="51"/>
    </row>
    <row r="7" spans="1:24" ht="14.25" customHeight="1" x14ac:dyDescent="0.2">
      <c r="B7" s="56" t="s">
        <v>7</v>
      </c>
      <c r="C7" s="57">
        <f>Resumen!D6</f>
        <v>72</v>
      </c>
      <c r="D7" s="62"/>
      <c r="L7" s="63"/>
      <c r="T7" s="51"/>
      <c r="U7" s="51"/>
      <c r="V7" s="51"/>
      <c r="W7" s="51"/>
      <c r="X7" s="51"/>
    </row>
    <row r="8" spans="1:24" ht="14.25" customHeight="1" x14ac:dyDescent="0.2">
      <c r="B8" s="56" t="s">
        <v>8</v>
      </c>
      <c r="C8" s="64">
        <f>C7/6</f>
        <v>12</v>
      </c>
      <c r="D8" s="62"/>
      <c r="T8" s="51"/>
      <c r="U8" s="51"/>
      <c r="V8" s="51"/>
      <c r="W8" s="51"/>
      <c r="X8" s="51"/>
    </row>
    <row r="9" spans="1:24" ht="15" customHeight="1" x14ac:dyDescent="0.2">
      <c r="B9" s="65" t="s">
        <v>9</v>
      </c>
      <c r="C9" s="66">
        <f>C8*3000</f>
        <v>36000</v>
      </c>
      <c r="D9" s="62"/>
      <c r="H9" s="67"/>
      <c r="T9" s="51"/>
      <c r="U9" s="51"/>
      <c r="V9" s="51"/>
      <c r="W9" s="51"/>
      <c r="X9" s="51"/>
    </row>
    <row r="10" spans="1:24" ht="15" customHeight="1" x14ac:dyDescent="0.2">
      <c r="C10" s="67"/>
      <c r="U10" s="51"/>
      <c r="V10" s="51"/>
      <c r="W10" s="51"/>
      <c r="X10" s="51"/>
    </row>
    <row r="11" spans="1:24" ht="12.75" x14ac:dyDescent="0.2">
      <c r="D11" s="68" t="s">
        <v>128</v>
      </c>
    </row>
    <row r="12" spans="1:24" ht="55.5" customHeight="1" x14ac:dyDescent="0.2">
      <c r="A12" s="69" t="s">
        <v>10</v>
      </c>
      <c r="B12" s="70" t="s">
        <v>11</v>
      </c>
      <c r="C12" s="70" t="s">
        <v>129</v>
      </c>
      <c r="D12" s="70" t="s">
        <v>130</v>
      </c>
      <c r="E12" s="70" t="s">
        <v>131</v>
      </c>
      <c r="F12" s="70" t="s">
        <v>132</v>
      </c>
      <c r="G12" s="71" t="s">
        <v>136</v>
      </c>
      <c r="H12" s="70" t="s">
        <v>12</v>
      </c>
    </row>
    <row r="13" spans="1:24" ht="14.25" customHeight="1" x14ac:dyDescent="0.2">
      <c r="A13" s="72">
        <v>1</v>
      </c>
      <c r="B13" s="73" t="s">
        <v>88</v>
      </c>
      <c r="C13" s="74">
        <v>8</v>
      </c>
      <c r="D13" s="75">
        <f t="shared" ref="D13:D40" si="0">C13/$C$4</f>
        <v>0.34782608695652173</v>
      </c>
      <c r="E13" s="76">
        <f t="shared" ref="E13:E42" si="1">D13*$C$5</f>
        <v>25.043478260869563</v>
      </c>
      <c r="F13" s="77">
        <f t="shared" ref="F13:F42" si="2">D13*$C$9</f>
        <v>12521.739130434782</v>
      </c>
      <c r="G13" s="78">
        <f>D13+F13</f>
        <v>12522.086956521738</v>
      </c>
      <c r="H13" s="79">
        <f>D13</f>
        <v>0.34782608695652173</v>
      </c>
    </row>
    <row r="14" spans="1:24" ht="14.25" customHeight="1" x14ac:dyDescent="0.2">
      <c r="A14" s="80">
        <v>2</v>
      </c>
      <c r="B14" s="73" t="s">
        <v>89</v>
      </c>
      <c r="C14" s="81">
        <v>10</v>
      </c>
      <c r="D14" s="75">
        <f t="shared" si="0"/>
        <v>0.43478260869565216</v>
      </c>
      <c r="E14" s="76">
        <f t="shared" si="1"/>
        <v>31.304347826086957</v>
      </c>
      <c r="F14" s="77">
        <f t="shared" si="2"/>
        <v>15652.173913043478</v>
      </c>
      <c r="G14" s="78">
        <f>D14+F14+300</f>
        <v>15952.608695652174</v>
      </c>
      <c r="H14" s="79">
        <f t="shared" ref="H13:H42" si="3">D14</f>
        <v>0.43478260869565216</v>
      </c>
    </row>
    <row r="15" spans="1:24" ht="14.25" customHeight="1" x14ac:dyDescent="0.2">
      <c r="A15" s="72">
        <v>3</v>
      </c>
      <c r="B15" s="73" t="s">
        <v>90</v>
      </c>
      <c r="C15" s="81">
        <v>11</v>
      </c>
      <c r="D15" s="75">
        <f t="shared" si="0"/>
        <v>0.47826086956521741</v>
      </c>
      <c r="E15" s="76">
        <f t="shared" si="1"/>
        <v>34.434782608695656</v>
      </c>
      <c r="F15" s="77">
        <f t="shared" si="2"/>
        <v>17217.391304347828</v>
      </c>
      <c r="G15" s="78">
        <f>D15+F15+300</f>
        <v>17517.869565217392</v>
      </c>
      <c r="H15" s="79">
        <f t="shared" si="3"/>
        <v>0.47826086956521741</v>
      </c>
    </row>
    <row r="16" spans="1:24" ht="14.25" customHeight="1" x14ac:dyDescent="0.2">
      <c r="A16" s="80">
        <v>4</v>
      </c>
      <c r="B16" s="73" t="s">
        <v>91</v>
      </c>
      <c r="C16" s="81">
        <v>0</v>
      </c>
      <c r="D16" s="75">
        <f t="shared" si="0"/>
        <v>0</v>
      </c>
      <c r="E16" s="76">
        <f t="shared" si="1"/>
        <v>0</v>
      </c>
      <c r="F16" s="77">
        <f t="shared" si="2"/>
        <v>0</v>
      </c>
      <c r="G16" s="78">
        <f t="shared" ref="G15:G42" si="4">D16+F16</f>
        <v>0</v>
      </c>
      <c r="H16" s="79">
        <f t="shared" si="3"/>
        <v>0</v>
      </c>
    </row>
    <row r="17" spans="1:8" ht="14.25" customHeight="1" x14ac:dyDescent="0.2">
      <c r="A17" s="72">
        <v>5</v>
      </c>
      <c r="B17" s="73" t="s">
        <v>92</v>
      </c>
      <c r="C17" s="81">
        <v>10</v>
      </c>
      <c r="D17" s="75">
        <f t="shared" si="0"/>
        <v>0.43478260869565216</v>
      </c>
      <c r="E17" s="76">
        <f t="shared" si="1"/>
        <v>31.304347826086957</v>
      </c>
      <c r="F17" s="77">
        <f t="shared" si="2"/>
        <v>15652.173913043478</v>
      </c>
      <c r="G17" s="78">
        <f>D17+F17+300</f>
        <v>15952.608695652174</v>
      </c>
      <c r="H17" s="79">
        <f t="shared" si="3"/>
        <v>0.43478260869565216</v>
      </c>
    </row>
    <row r="18" spans="1:8" ht="14.25" customHeight="1" x14ac:dyDescent="0.2">
      <c r="A18" s="80">
        <v>6</v>
      </c>
      <c r="B18" s="73" t="s">
        <v>93</v>
      </c>
      <c r="C18" s="81">
        <v>0</v>
      </c>
      <c r="D18" s="75">
        <f t="shared" si="0"/>
        <v>0</v>
      </c>
      <c r="E18" s="76">
        <f t="shared" si="1"/>
        <v>0</v>
      </c>
      <c r="F18" s="77">
        <f t="shared" si="2"/>
        <v>0</v>
      </c>
      <c r="G18" s="78">
        <f t="shared" ref="G18:G22" si="5">D18+F18+300</f>
        <v>300</v>
      </c>
      <c r="H18" s="79">
        <f t="shared" si="3"/>
        <v>0</v>
      </c>
    </row>
    <row r="19" spans="1:8" ht="14.25" customHeight="1" x14ac:dyDescent="0.2">
      <c r="A19" s="72">
        <v>7</v>
      </c>
      <c r="B19" s="73" t="s">
        <v>94</v>
      </c>
      <c r="C19" s="81">
        <v>10</v>
      </c>
      <c r="D19" s="75">
        <f t="shared" si="0"/>
        <v>0.43478260869565216</v>
      </c>
      <c r="E19" s="76">
        <f t="shared" si="1"/>
        <v>31.304347826086957</v>
      </c>
      <c r="F19" s="77">
        <f t="shared" si="2"/>
        <v>15652.173913043478</v>
      </c>
      <c r="G19" s="78">
        <f t="shared" si="5"/>
        <v>15952.608695652174</v>
      </c>
      <c r="H19" s="79">
        <f t="shared" si="3"/>
        <v>0.43478260869565216</v>
      </c>
    </row>
    <row r="20" spans="1:8" ht="14.25" customHeight="1" x14ac:dyDescent="0.2">
      <c r="A20" s="80">
        <v>8</v>
      </c>
      <c r="B20" s="73" t="s">
        <v>95</v>
      </c>
      <c r="C20" s="81">
        <v>3</v>
      </c>
      <c r="D20" s="75">
        <f t="shared" si="0"/>
        <v>0.13043478260869565</v>
      </c>
      <c r="E20" s="76">
        <f t="shared" si="1"/>
        <v>9.391304347826086</v>
      </c>
      <c r="F20" s="77">
        <f t="shared" si="2"/>
        <v>4695.652173913043</v>
      </c>
      <c r="G20" s="78">
        <f t="shared" si="5"/>
        <v>4995.782608695652</v>
      </c>
      <c r="H20" s="79">
        <f t="shared" si="3"/>
        <v>0.13043478260869565</v>
      </c>
    </row>
    <row r="21" spans="1:8" ht="14.25" customHeight="1" x14ac:dyDescent="0.2">
      <c r="A21" s="72">
        <v>9</v>
      </c>
      <c r="B21" s="73" t="s">
        <v>117</v>
      </c>
      <c r="C21" s="81">
        <v>11</v>
      </c>
      <c r="D21" s="75">
        <f t="shared" si="0"/>
        <v>0.47826086956521741</v>
      </c>
      <c r="E21" s="76">
        <f t="shared" si="1"/>
        <v>34.434782608695656</v>
      </c>
      <c r="F21" s="77">
        <f t="shared" si="2"/>
        <v>17217.391304347828</v>
      </c>
      <c r="G21" s="78">
        <f t="shared" si="5"/>
        <v>17517.869565217392</v>
      </c>
      <c r="H21" s="79">
        <f t="shared" si="3"/>
        <v>0.47826086956521741</v>
      </c>
    </row>
    <row r="22" spans="1:8" ht="13.5" customHeight="1" x14ac:dyDescent="0.2">
      <c r="A22" s="80">
        <v>10</v>
      </c>
      <c r="B22" s="73" t="s">
        <v>96</v>
      </c>
      <c r="C22" s="81">
        <v>0</v>
      </c>
      <c r="D22" s="75">
        <f t="shared" si="0"/>
        <v>0</v>
      </c>
      <c r="E22" s="76">
        <f t="shared" si="1"/>
        <v>0</v>
      </c>
      <c r="F22" s="77">
        <f t="shared" si="2"/>
        <v>0</v>
      </c>
      <c r="G22" s="78">
        <f t="shared" si="5"/>
        <v>300</v>
      </c>
      <c r="H22" s="79">
        <f t="shared" si="3"/>
        <v>0</v>
      </c>
    </row>
    <row r="23" spans="1:8" ht="14.25" customHeight="1" x14ac:dyDescent="0.2">
      <c r="A23" s="72">
        <v>11</v>
      </c>
      <c r="B23" s="73" t="s">
        <v>97</v>
      </c>
      <c r="C23" s="81">
        <v>10</v>
      </c>
      <c r="D23" s="75">
        <f t="shared" si="0"/>
        <v>0.43478260869565216</v>
      </c>
      <c r="E23" s="76">
        <f t="shared" si="1"/>
        <v>31.304347826086957</v>
      </c>
      <c r="F23" s="77">
        <f t="shared" si="2"/>
        <v>15652.173913043478</v>
      </c>
      <c r="G23" s="78">
        <f t="shared" si="4"/>
        <v>15652.608695652174</v>
      </c>
      <c r="H23" s="79">
        <f t="shared" si="3"/>
        <v>0.43478260869565216</v>
      </c>
    </row>
    <row r="24" spans="1:8" ht="14.25" customHeight="1" x14ac:dyDescent="0.2">
      <c r="A24" s="80">
        <v>12</v>
      </c>
      <c r="B24" s="73" t="s">
        <v>118</v>
      </c>
      <c r="C24" s="81">
        <v>11</v>
      </c>
      <c r="D24" s="75">
        <f t="shared" si="0"/>
        <v>0.47826086956521741</v>
      </c>
      <c r="E24" s="76">
        <f t="shared" si="1"/>
        <v>34.434782608695656</v>
      </c>
      <c r="F24" s="77">
        <f t="shared" si="2"/>
        <v>17217.391304347828</v>
      </c>
      <c r="G24" s="78">
        <f>D24+F24+300</f>
        <v>17517.869565217392</v>
      </c>
      <c r="H24" s="79">
        <f t="shared" si="3"/>
        <v>0.47826086956521741</v>
      </c>
    </row>
    <row r="25" spans="1:8" ht="14.25" customHeight="1" x14ac:dyDescent="0.2">
      <c r="A25" s="72">
        <v>13</v>
      </c>
      <c r="B25" s="73" t="s">
        <v>98</v>
      </c>
      <c r="C25" s="81">
        <v>11</v>
      </c>
      <c r="D25" s="75">
        <f t="shared" si="0"/>
        <v>0.47826086956521741</v>
      </c>
      <c r="E25" s="76">
        <f t="shared" si="1"/>
        <v>34.434782608695656</v>
      </c>
      <c r="F25" s="77">
        <f t="shared" si="2"/>
        <v>17217.391304347828</v>
      </c>
      <c r="G25" s="78">
        <f t="shared" si="4"/>
        <v>17217.869565217392</v>
      </c>
      <c r="H25" s="79">
        <f t="shared" si="3"/>
        <v>0.47826086956521741</v>
      </c>
    </row>
    <row r="26" spans="1:8" ht="14.25" customHeight="1" x14ac:dyDescent="0.2">
      <c r="A26" s="80">
        <v>14</v>
      </c>
      <c r="B26" s="73" t="s">
        <v>99</v>
      </c>
      <c r="C26" s="81">
        <v>11</v>
      </c>
      <c r="D26" s="75">
        <f t="shared" si="0"/>
        <v>0.47826086956521741</v>
      </c>
      <c r="E26" s="76">
        <f t="shared" si="1"/>
        <v>34.434782608695656</v>
      </c>
      <c r="F26" s="77">
        <f t="shared" si="2"/>
        <v>17217.391304347828</v>
      </c>
      <c r="G26" s="78">
        <f>D26+F26+300</f>
        <v>17517.869565217392</v>
      </c>
      <c r="H26" s="79">
        <f t="shared" si="3"/>
        <v>0.47826086956521741</v>
      </c>
    </row>
    <row r="27" spans="1:8" ht="14.25" customHeight="1" x14ac:dyDescent="0.2">
      <c r="A27" s="72">
        <v>15</v>
      </c>
      <c r="B27" s="73" t="s">
        <v>100</v>
      </c>
      <c r="C27" s="81">
        <v>10</v>
      </c>
      <c r="D27" s="75">
        <f t="shared" si="0"/>
        <v>0.43478260869565216</v>
      </c>
      <c r="E27" s="76">
        <f t="shared" si="1"/>
        <v>31.304347826086957</v>
      </c>
      <c r="F27" s="77">
        <f t="shared" si="2"/>
        <v>15652.173913043478</v>
      </c>
      <c r="G27" s="78">
        <f t="shared" si="4"/>
        <v>15652.608695652174</v>
      </c>
      <c r="H27" s="79">
        <f t="shared" si="3"/>
        <v>0.43478260869565216</v>
      </c>
    </row>
    <row r="28" spans="1:8" ht="14.25" customHeight="1" x14ac:dyDescent="0.2">
      <c r="A28" s="80">
        <v>16</v>
      </c>
      <c r="B28" s="73" t="s">
        <v>119</v>
      </c>
      <c r="C28" s="81">
        <v>0</v>
      </c>
      <c r="D28" s="75">
        <f t="shared" si="0"/>
        <v>0</v>
      </c>
      <c r="E28" s="76">
        <f t="shared" si="1"/>
        <v>0</v>
      </c>
      <c r="F28" s="77">
        <f t="shared" si="2"/>
        <v>0</v>
      </c>
      <c r="G28" s="78">
        <f t="shared" si="4"/>
        <v>0</v>
      </c>
      <c r="H28" s="79">
        <f t="shared" si="3"/>
        <v>0</v>
      </c>
    </row>
    <row r="29" spans="1:8" ht="14.25" customHeight="1" x14ac:dyDescent="0.2">
      <c r="A29" s="72">
        <v>17</v>
      </c>
      <c r="B29" s="73" t="s">
        <v>101</v>
      </c>
      <c r="C29" s="81">
        <v>0</v>
      </c>
      <c r="D29" s="75">
        <f t="shared" si="0"/>
        <v>0</v>
      </c>
      <c r="E29" s="76">
        <f t="shared" si="1"/>
        <v>0</v>
      </c>
      <c r="F29" s="77">
        <f t="shared" si="2"/>
        <v>0</v>
      </c>
      <c r="G29" s="78">
        <f t="shared" si="4"/>
        <v>0</v>
      </c>
      <c r="H29" s="79">
        <f t="shared" si="3"/>
        <v>0</v>
      </c>
    </row>
    <row r="30" spans="1:8" ht="14.25" customHeight="1" x14ac:dyDescent="0.2">
      <c r="A30" s="72">
        <v>18</v>
      </c>
      <c r="B30" s="73" t="s">
        <v>102</v>
      </c>
      <c r="C30" s="81">
        <v>0</v>
      </c>
      <c r="D30" s="75">
        <f t="shared" si="0"/>
        <v>0</v>
      </c>
      <c r="E30" s="76">
        <f t="shared" si="1"/>
        <v>0</v>
      </c>
      <c r="F30" s="77">
        <f t="shared" si="2"/>
        <v>0</v>
      </c>
      <c r="G30" s="78">
        <f>D30+F30+300</f>
        <v>300</v>
      </c>
      <c r="H30" s="79">
        <f t="shared" si="3"/>
        <v>0</v>
      </c>
    </row>
    <row r="31" spans="1:8" ht="14.25" customHeight="1" x14ac:dyDescent="0.2">
      <c r="A31" s="80">
        <v>19</v>
      </c>
      <c r="B31" s="73" t="s">
        <v>103</v>
      </c>
      <c r="C31" s="81">
        <v>0</v>
      </c>
      <c r="D31" s="75">
        <f t="shared" si="0"/>
        <v>0</v>
      </c>
      <c r="E31" s="76">
        <f t="shared" si="1"/>
        <v>0</v>
      </c>
      <c r="F31" s="77">
        <f t="shared" si="2"/>
        <v>0</v>
      </c>
      <c r="G31" s="78">
        <f t="shared" si="4"/>
        <v>0</v>
      </c>
      <c r="H31" s="79">
        <f t="shared" si="3"/>
        <v>0</v>
      </c>
    </row>
    <row r="32" spans="1:8" ht="14.25" customHeight="1" x14ac:dyDescent="0.2">
      <c r="A32" s="80">
        <v>20</v>
      </c>
      <c r="B32" s="73" t="s">
        <v>120</v>
      </c>
      <c r="C32" s="81">
        <v>10</v>
      </c>
      <c r="D32" s="75">
        <f t="shared" si="0"/>
        <v>0.43478260869565216</v>
      </c>
      <c r="E32" s="76">
        <f t="shared" si="1"/>
        <v>31.304347826086957</v>
      </c>
      <c r="F32" s="77">
        <f t="shared" si="2"/>
        <v>15652.173913043478</v>
      </c>
      <c r="G32" s="78">
        <f>D32+F32+300</f>
        <v>15952.608695652174</v>
      </c>
      <c r="H32" s="79">
        <f t="shared" si="3"/>
        <v>0.43478260869565216</v>
      </c>
    </row>
    <row r="33" spans="1:24" ht="15" customHeight="1" x14ac:dyDescent="0.2">
      <c r="A33" s="72">
        <v>21</v>
      </c>
      <c r="B33" s="73" t="s">
        <v>104</v>
      </c>
      <c r="C33" s="81">
        <v>10</v>
      </c>
      <c r="D33" s="75">
        <f t="shared" si="0"/>
        <v>0.43478260869565216</v>
      </c>
      <c r="E33" s="76">
        <f t="shared" si="1"/>
        <v>31.304347826086957</v>
      </c>
      <c r="F33" s="77">
        <f t="shared" si="2"/>
        <v>15652.173913043478</v>
      </c>
      <c r="G33" s="78">
        <f t="shared" si="4"/>
        <v>15652.608695652174</v>
      </c>
      <c r="H33" s="79">
        <f t="shared" si="3"/>
        <v>0.43478260869565216</v>
      </c>
    </row>
    <row r="34" spans="1:24" ht="14.25" customHeight="1" x14ac:dyDescent="0.2">
      <c r="A34" s="80">
        <v>22</v>
      </c>
      <c r="B34" s="73" t="s">
        <v>105</v>
      </c>
      <c r="C34" s="81">
        <v>11</v>
      </c>
      <c r="D34" s="75">
        <f t="shared" si="0"/>
        <v>0.47826086956521741</v>
      </c>
      <c r="E34" s="76">
        <f t="shared" si="1"/>
        <v>34.434782608695656</v>
      </c>
      <c r="F34" s="77">
        <f t="shared" si="2"/>
        <v>17217.391304347828</v>
      </c>
      <c r="G34" s="78">
        <f t="shared" si="4"/>
        <v>17217.869565217392</v>
      </c>
      <c r="H34" s="79">
        <f t="shared" si="3"/>
        <v>0.47826086956521741</v>
      </c>
    </row>
    <row r="35" spans="1:24" ht="14.25" customHeight="1" x14ac:dyDescent="0.2">
      <c r="A35" s="72">
        <v>23</v>
      </c>
      <c r="B35" s="73" t="s">
        <v>106</v>
      </c>
      <c r="C35" s="81">
        <v>0</v>
      </c>
      <c r="D35" s="75">
        <f t="shared" si="0"/>
        <v>0</v>
      </c>
      <c r="E35" s="76">
        <f t="shared" si="1"/>
        <v>0</v>
      </c>
      <c r="F35" s="77">
        <f t="shared" si="2"/>
        <v>0</v>
      </c>
      <c r="G35" s="78">
        <f t="shared" si="4"/>
        <v>0</v>
      </c>
      <c r="H35" s="79">
        <f t="shared" si="3"/>
        <v>0</v>
      </c>
    </row>
    <row r="36" spans="1:24" s="162" customFormat="1" ht="14.25" customHeight="1" x14ac:dyDescent="0.2">
      <c r="A36" s="72">
        <v>24</v>
      </c>
      <c r="B36" s="73" t="s">
        <v>107</v>
      </c>
      <c r="C36" s="81">
        <v>10</v>
      </c>
      <c r="D36" s="75">
        <f t="shared" si="0"/>
        <v>0.43478260869565216</v>
      </c>
      <c r="E36" s="76">
        <f t="shared" si="1"/>
        <v>31.304347826086957</v>
      </c>
      <c r="F36" s="77">
        <f t="shared" si="2"/>
        <v>15652.173913043478</v>
      </c>
      <c r="G36" s="78">
        <f>D36+F36+300</f>
        <v>15952.608695652174</v>
      </c>
      <c r="H36" s="79">
        <f t="shared" si="3"/>
        <v>0.43478260869565216</v>
      </c>
    </row>
    <row r="37" spans="1:24" s="162" customFormat="1" ht="14.25" customHeight="1" x14ac:dyDescent="0.2">
      <c r="A37" s="72">
        <v>25</v>
      </c>
      <c r="B37" s="73" t="s">
        <v>121</v>
      </c>
      <c r="C37" s="81">
        <v>0</v>
      </c>
      <c r="D37" s="75">
        <f t="shared" si="0"/>
        <v>0</v>
      </c>
      <c r="E37" s="76">
        <f t="shared" si="1"/>
        <v>0</v>
      </c>
      <c r="F37" s="77">
        <f t="shared" si="2"/>
        <v>0</v>
      </c>
      <c r="G37" s="78">
        <f t="shared" si="4"/>
        <v>0</v>
      </c>
      <c r="H37" s="79">
        <f t="shared" si="3"/>
        <v>0</v>
      </c>
    </row>
    <row r="38" spans="1:24" s="162" customFormat="1" ht="14.25" customHeight="1" x14ac:dyDescent="0.2">
      <c r="A38" s="72">
        <v>26</v>
      </c>
      <c r="B38" s="73" t="s">
        <v>108</v>
      </c>
      <c r="C38" s="81">
        <v>10</v>
      </c>
      <c r="D38" s="75">
        <f t="shared" si="0"/>
        <v>0.43478260869565216</v>
      </c>
      <c r="E38" s="76">
        <f t="shared" si="1"/>
        <v>31.304347826086957</v>
      </c>
      <c r="F38" s="77">
        <f t="shared" si="2"/>
        <v>15652.173913043478</v>
      </c>
      <c r="G38" s="78">
        <f t="shared" si="4"/>
        <v>15652.608695652174</v>
      </c>
      <c r="H38" s="79">
        <f t="shared" si="3"/>
        <v>0.43478260869565216</v>
      </c>
    </row>
    <row r="39" spans="1:24" s="162" customFormat="1" ht="14.25" customHeight="1" x14ac:dyDescent="0.2">
      <c r="A39" s="72">
        <v>27</v>
      </c>
      <c r="B39" s="73" t="s">
        <v>109</v>
      </c>
      <c r="C39" s="81">
        <v>11</v>
      </c>
      <c r="D39" s="75">
        <f t="shared" si="0"/>
        <v>0.47826086956521741</v>
      </c>
      <c r="E39" s="76">
        <f t="shared" si="1"/>
        <v>34.434782608695656</v>
      </c>
      <c r="F39" s="77">
        <f t="shared" si="2"/>
        <v>17217.391304347828</v>
      </c>
      <c r="G39" s="78">
        <f t="shared" si="4"/>
        <v>17217.869565217392</v>
      </c>
      <c r="H39" s="79">
        <f t="shared" si="3"/>
        <v>0.47826086956521741</v>
      </c>
    </row>
    <row r="40" spans="1:24" s="162" customFormat="1" ht="14.25" customHeight="1" x14ac:dyDescent="0.2">
      <c r="A40" s="72">
        <v>28</v>
      </c>
      <c r="B40" s="73" t="s">
        <v>110</v>
      </c>
      <c r="C40" s="81">
        <v>0</v>
      </c>
      <c r="D40" s="75">
        <f t="shared" si="0"/>
        <v>0</v>
      </c>
      <c r="E40" s="76">
        <f t="shared" si="1"/>
        <v>0</v>
      </c>
      <c r="F40" s="77">
        <f t="shared" si="2"/>
        <v>0</v>
      </c>
      <c r="G40" s="78">
        <f>D40+F40+300</f>
        <v>300</v>
      </c>
      <c r="H40" s="79">
        <f t="shared" si="3"/>
        <v>0</v>
      </c>
    </row>
    <row r="41" spans="1:24" s="162" customFormat="1" ht="14.25" customHeight="1" x14ac:dyDescent="0.2">
      <c r="A41" s="72"/>
      <c r="B41" s="73"/>
      <c r="C41" s="81"/>
      <c r="D41" s="75"/>
      <c r="E41" s="76">
        <f t="shared" si="1"/>
        <v>0</v>
      </c>
      <c r="F41" s="77">
        <f t="shared" si="2"/>
        <v>0</v>
      </c>
      <c r="G41" s="78">
        <f t="shared" si="4"/>
        <v>0</v>
      </c>
      <c r="H41" s="79">
        <f t="shared" si="3"/>
        <v>0</v>
      </c>
    </row>
    <row r="42" spans="1:24" s="162" customFormat="1" ht="14.25" customHeight="1" x14ac:dyDescent="0.2">
      <c r="A42" s="72"/>
      <c r="B42" s="73"/>
      <c r="C42" s="81"/>
      <c r="D42" s="75"/>
      <c r="E42" s="76">
        <f t="shared" si="1"/>
        <v>0</v>
      </c>
      <c r="F42" s="77">
        <f t="shared" si="2"/>
        <v>0</v>
      </c>
      <c r="G42" s="78">
        <f t="shared" si="4"/>
        <v>0</v>
      </c>
      <c r="H42" s="79">
        <f t="shared" si="3"/>
        <v>0</v>
      </c>
    </row>
    <row r="43" spans="1:24" ht="14.25" customHeight="1" x14ac:dyDescent="0.2"/>
    <row r="44" spans="1:24" ht="14.25" customHeight="1" x14ac:dyDescent="0.2">
      <c r="T44" s="51"/>
      <c r="U44" s="51"/>
      <c r="V44" s="51"/>
      <c r="W44" s="51"/>
      <c r="X44" s="51"/>
    </row>
    <row r="45" spans="1:24" ht="14.25" customHeight="1" x14ac:dyDescent="0.2">
      <c r="T45" s="51"/>
      <c r="U45" s="51"/>
      <c r="V45" s="51"/>
      <c r="W45" s="51"/>
      <c r="X45" s="51"/>
    </row>
    <row r="46" spans="1:24" ht="14.25" customHeight="1" x14ac:dyDescent="0.2">
      <c r="T46" s="51"/>
      <c r="U46" s="51"/>
      <c r="V46" s="51"/>
      <c r="W46" s="51"/>
      <c r="X46" s="51"/>
    </row>
    <row r="47" spans="1:24" ht="14.25" customHeight="1" x14ac:dyDescent="0.2">
      <c r="T47" s="51"/>
      <c r="U47" s="51"/>
      <c r="V47" s="51"/>
      <c r="W47" s="51"/>
      <c r="X47" s="51"/>
    </row>
    <row r="48" spans="1:24" ht="14.25" customHeight="1" x14ac:dyDescent="0.2">
      <c r="T48" s="51"/>
      <c r="U48" s="51"/>
      <c r="V48" s="51"/>
      <c r="W48" s="51"/>
      <c r="X48" s="51"/>
    </row>
    <row r="49" spans="20:24" ht="14.25" customHeight="1" x14ac:dyDescent="0.2">
      <c r="T49" s="51"/>
      <c r="U49" s="51"/>
      <c r="V49" s="51"/>
      <c r="W49" s="51"/>
      <c r="X49" s="51"/>
    </row>
    <row r="50" spans="20:24" ht="14.25" customHeight="1" x14ac:dyDescent="0.2">
      <c r="T50" s="51"/>
      <c r="U50" s="51"/>
      <c r="V50" s="51"/>
      <c r="W50" s="51"/>
      <c r="X50" s="51"/>
    </row>
    <row r="51" spans="20:24" ht="14.25" customHeight="1" x14ac:dyDescent="0.2">
      <c r="T51" s="51"/>
      <c r="U51" s="51"/>
      <c r="V51" s="51"/>
      <c r="W51" s="51"/>
      <c r="X51" s="51"/>
    </row>
    <row r="52" spans="20:24" ht="14.25" customHeight="1" x14ac:dyDescent="0.2">
      <c r="T52" s="51"/>
      <c r="U52" s="51"/>
      <c r="V52" s="51"/>
      <c r="W52" s="51"/>
      <c r="X52" s="51"/>
    </row>
    <row r="53" spans="20:24" ht="14.25" customHeight="1" x14ac:dyDescent="0.2">
      <c r="T53" s="51"/>
      <c r="U53" s="51"/>
      <c r="V53" s="51"/>
      <c r="W53" s="51"/>
      <c r="X53" s="51"/>
    </row>
    <row r="54" spans="20:24" ht="14.25" customHeight="1" x14ac:dyDescent="0.2">
      <c r="T54" s="51"/>
      <c r="U54" s="51"/>
      <c r="V54" s="51"/>
      <c r="W54" s="51"/>
      <c r="X54" s="51"/>
    </row>
    <row r="55" spans="20:24" ht="14.25" customHeight="1" x14ac:dyDescent="0.2">
      <c r="T55" s="51"/>
      <c r="U55" s="51"/>
      <c r="V55" s="51"/>
      <c r="W55" s="51"/>
      <c r="X55" s="51"/>
    </row>
    <row r="56" spans="20:24" ht="14.25" customHeight="1" x14ac:dyDescent="0.2">
      <c r="T56" s="51"/>
      <c r="U56" s="51"/>
      <c r="V56" s="51"/>
      <c r="W56" s="51"/>
      <c r="X56" s="51"/>
    </row>
    <row r="57" spans="20:24" ht="14.25" customHeight="1" x14ac:dyDescent="0.2">
      <c r="T57" s="51"/>
      <c r="U57" s="51"/>
      <c r="V57" s="51"/>
      <c r="W57" s="51"/>
      <c r="X57" s="51"/>
    </row>
    <row r="58" spans="20:24" ht="14.25" customHeight="1" x14ac:dyDescent="0.2">
      <c r="T58" s="51"/>
      <c r="U58" s="51"/>
      <c r="V58" s="51"/>
      <c r="W58" s="51"/>
      <c r="X58" s="51"/>
    </row>
    <row r="59" spans="20:24" ht="14.25" customHeight="1" x14ac:dyDescent="0.2">
      <c r="T59" s="51"/>
      <c r="U59" s="51"/>
      <c r="V59" s="51"/>
      <c r="W59" s="51"/>
      <c r="X59" s="51"/>
    </row>
    <row r="60" spans="20:24" ht="14.25" customHeight="1" x14ac:dyDescent="0.2">
      <c r="T60" s="51"/>
      <c r="U60" s="51"/>
      <c r="V60" s="51"/>
      <c r="W60" s="51"/>
      <c r="X60" s="51"/>
    </row>
    <row r="61" spans="20:24" ht="14.25" customHeight="1" x14ac:dyDescent="0.2">
      <c r="T61" s="51"/>
      <c r="U61" s="51"/>
      <c r="V61" s="51"/>
      <c r="W61" s="51"/>
      <c r="X61" s="51"/>
    </row>
    <row r="62" spans="20:24" ht="14.25" customHeight="1" x14ac:dyDescent="0.2">
      <c r="T62" s="51"/>
      <c r="U62" s="51"/>
      <c r="V62" s="51"/>
      <c r="W62" s="51"/>
      <c r="X62" s="51"/>
    </row>
    <row r="63" spans="20:24" ht="14.25" customHeight="1" x14ac:dyDescent="0.2">
      <c r="T63" s="51"/>
      <c r="U63" s="51"/>
      <c r="V63" s="51"/>
      <c r="W63" s="51"/>
      <c r="X63" s="51"/>
    </row>
    <row r="64" spans="20:24" ht="14.25" customHeight="1" x14ac:dyDescent="0.2">
      <c r="T64" s="51"/>
      <c r="U64" s="51"/>
      <c r="V64" s="51"/>
      <c r="W64" s="51"/>
      <c r="X64" s="51"/>
    </row>
    <row r="65" spans="20:24" ht="14.25" customHeight="1" x14ac:dyDescent="0.2">
      <c r="T65" s="51"/>
      <c r="U65" s="51"/>
      <c r="V65" s="51"/>
      <c r="W65" s="51"/>
      <c r="X65" s="51"/>
    </row>
    <row r="66" spans="20:24" ht="14.25" customHeight="1" x14ac:dyDescent="0.2">
      <c r="T66" s="51"/>
      <c r="U66" s="51"/>
      <c r="V66" s="51"/>
      <c r="W66" s="51"/>
      <c r="X66" s="51"/>
    </row>
    <row r="67" spans="20:24" ht="14.25" customHeight="1" x14ac:dyDescent="0.2">
      <c r="T67" s="51"/>
      <c r="U67" s="51"/>
      <c r="V67" s="51"/>
      <c r="W67" s="51"/>
      <c r="X67" s="51"/>
    </row>
    <row r="68" spans="20:24" ht="14.25" customHeight="1" x14ac:dyDescent="0.2">
      <c r="T68" s="51"/>
      <c r="U68" s="51"/>
      <c r="V68" s="51"/>
      <c r="W68" s="51"/>
      <c r="X68" s="51"/>
    </row>
    <row r="69" spans="20:24" ht="14.25" customHeight="1" x14ac:dyDescent="0.2">
      <c r="T69" s="51"/>
      <c r="U69" s="51"/>
      <c r="V69" s="51"/>
      <c r="W69" s="51"/>
      <c r="X69" s="51"/>
    </row>
    <row r="70" spans="20:24" ht="14.25" customHeight="1" x14ac:dyDescent="0.2">
      <c r="T70" s="51"/>
      <c r="U70" s="51"/>
      <c r="V70" s="51"/>
      <c r="W70" s="51"/>
      <c r="X70" s="51"/>
    </row>
    <row r="71" spans="20:24" ht="14.25" customHeight="1" x14ac:dyDescent="0.2">
      <c r="T71" s="51"/>
      <c r="U71" s="51"/>
      <c r="V71" s="51"/>
      <c r="W71" s="51"/>
      <c r="X71" s="51"/>
    </row>
    <row r="72" spans="20:24" ht="14.25" customHeight="1" x14ac:dyDescent="0.2">
      <c r="T72" s="51"/>
      <c r="U72" s="51"/>
      <c r="V72" s="51"/>
      <c r="W72" s="51"/>
      <c r="X72" s="51"/>
    </row>
    <row r="73" spans="20:24" ht="14.25" customHeight="1" x14ac:dyDescent="0.2">
      <c r="T73" s="51"/>
      <c r="U73" s="51"/>
      <c r="V73" s="51"/>
      <c r="W73" s="51"/>
      <c r="X73" s="51"/>
    </row>
    <row r="74" spans="20:24" ht="14.25" customHeight="1" x14ac:dyDescent="0.2">
      <c r="T74" s="51"/>
      <c r="U74" s="51"/>
      <c r="V74" s="51"/>
      <c r="W74" s="51"/>
      <c r="X74" s="51"/>
    </row>
    <row r="75" spans="20:24" ht="14.25" customHeight="1" x14ac:dyDescent="0.2">
      <c r="T75" s="51"/>
      <c r="U75" s="51"/>
      <c r="V75" s="51"/>
      <c r="W75" s="51"/>
      <c r="X75" s="51"/>
    </row>
    <row r="76" spans="20:24" ht="14.25" customHeight="1" x14ac:dyDescent="0.2">
      <c r="T76" s="51"/>
      <c r="U76" s="51"/>
      <c r="V76" s="51"/>
      <c r="W76" s="51"/>
      <c r="X76" s="51"/>
    </row>
    <row r="77" spans="20:24" ht="14.25" customHeight="1" x14ac:dyDescent="0.2">
      <c r="T77" s="51"/>
      <c r="U77" s="51"/>
      <c r="V77" s="51"/>
      <c r="W77" s="51"/>
      <c r="X77" s="51"/>
    </row>
    <row r="78" spans="20:24" ht="14.25" customHeight="1" x14ac:dyDescent="0.2">
      <c r="T78" s="51"/>
      <c r="U78" s="51"/>
      <c r="V78" s="51"/>
      <c r="W78" s="51"/>
      <c r="X78" s="51"/>
    </row>
    <row r="79" spans="20:24" ht="14.25" customHeight="1" x14ac:dyDescent="0.2">
      <c r="T79" s="51"/>
      <c r="U79" s="51"/>
      <c r="V79" s="51"/>
      <c r="W79" s="51"/>
      <c r="X79" s="51"/>
    </row>
    <row r="80" spans="20:24" ht="14.25" customHeight="1" x14ac:dyDescent="0.2">
      <c r="T80" s="51"/>
      <c r="U80" s="51"/>
      <c r="V80" s="51"/>
      <c r="W80" s="51"/>
      <c r="X80" s="51"/>
    </row>
    <row r="81" spans="20:24" ht="14.25" customHeight="1" x14ac:dyDescent="0.2">
      <c r="T81" s="51"/>
      <c r="U81" s="51"/>
      <c r="V81" s="51"/>
      <c r="W81" s="51"/>
      <c r="X81" s="51"/>
    </row>
    <row r="82" spans="20:24" ht="14.25" customHeight="1" x14ac:dyDescent="0.2">
      <c r="T82" s="51"/>
      <c r="U82" s="51"/>
      <c r="V82" s="51"/>
      <c r="W82" s="51"/>
      <c r="X82" s="51"/>
    </row>
    <row r="83" spans="20:24" ht="14.25" customHeight="1" x14ac:dyDescent="0.2">
      <c r="T83" s="51"/>
      <c r="U83" s="51"/>
      <c r="V83" s="51"/>
      <c r="W83" s="51"/>
      <c r="X83" s="51"/>
    </row>
    <row r="84" spans="20:24" ht="14.25" customHeight="1" x14ac:dyDescent="0.2">
      <c r="T84" s="51"/>
      <c r="U84" s="51"/>
      <c r="V84" s="51"/>
      <c r="W84" s="51"/>
      <c r="X84" s="51"/>
    </row>
    <row r="85" spans="20:24" ht="14.25" customHeight="1" x14ac:dyDescent="0.2">
      <c r="T85" s="51"/>
      <c r="U85" s="51"/>
      <c r="V85" s="51"/>
      <c r="W85" s="51"/>
      <c r="X85" s="51"/>
    </row>
    <row r="86" spans="20:24" ht="14.25" customHeight="1" x14ac:dyDescent="0.2">
      <c r="T86" s="51"/>
      <c r="U86" s="51"/>
      <c r="V86" s="51"/>
      <c r="W86" s="51"/>
      <c r="X86" s="51"/>
    </row>
    <row r="87" spans="20:24" ht="14.25" customHeight="1" x14ac:dyDescent="0.2">
      <c r="T87" s="51"/>
      <c r="U87" s="51"/>
      <c r="V87" s="51"/>
      <c r="W87" s="51"/>
      <c r="X87" s="51"/>
    </row>
    <row r="88" spans="20:24" ht="14.25" customHeight="1" x14ac:dyDescent="0.2">
      <c r="T88" s="51"/>
      <c r="U88" s="51"/>
      <c r="V88" s="51"/>
      <c r="W88" s="51"/>
      <c r="X88" s="51"/>
    </row>
    <row r="89" spans="20:24" ht="14.25" customHeight="1" x14ac:dyDescent="0.2">
      <c r="T89" s="51"/>
      <c r="U89" s="51"/>
      <c r="V89" s="51"/>
      <c r="W89" s="51"/>
      <c r="X89" s="51"/>
    </row>
    <row r="90" spans="20:24" ht="14.25" customHeight="1" x14ac:dyDescent="0.2">
      <c r="T90" s="51"/>
      <c r="U90" s="51"/>
      <c r="V90" s="51"/>
      <c r="W90" s="51"/>
      <c r="X90" s="51"/>
    </row>
    <row r="91" spans="20:24" ht="14.25" customHeight="1" x14ac:dyDescent="0.2">
      <c r="T91" s="51"/>
      <c r="U91" s="51"/>
      <c r="V91" s="51"/>
      <c r="W91" s="51"/>
      <c r="X91" s="51"/>
    </row>
    <row r="92" spans="20:24" ht="14.25" customHeight="1" x14ac:dyDescent="0.2">
      <c r="T92" s="51"/>
      <c r="U92" s="51"/>
      <c r="V92" s="51"/>
      <c r="W92" s="51"/>
      <c r="X92" s="51"/>
    </row>
    <row r="93" spans="20:24" ht="14.25" customHeight="1" x14ac:dyDescent="0.2">
      <c r="T93" s="51"/>
      <c r="U93" s="51"/>
      <c r="V93" s="51"/>
      <c r="W93" s="51"/>
      <c r="X93" s="51"/>
    </row>
    <row r="94" spans="20:24" ht="14.25" customHeight="1" x14ac:dyDescent="0.2">
      <c r="T94" s="51"/>
      <c r="U94" s="51"/>
      <c r="V94" s="51"/>
      <c r="W94" s="51"/>
      <c r="X94" s="51"/>
    </row>
    <row r="95" spans="20:24" ht="14.25" customHeight="1" x14ac:dyDescent="0.2">
      <c r="T95" s="51"/>
      <c r="U95" s="51"/>
      <c r="V95" s="51"/>
      <c r="W95" s="51"/>
      <c r="X95" s="51"/>
    </row>
    <row r="96" spans="20:24" ht="14.25" customHeight="1" x14ac:dyDescent="0.2">
      <c r="T96" s="51"/>
      <c r="U96" s="51"/>
      <c r="V96" s="51"/>
      <c r="W96" s="51"/>
      <c r="X96" s="51"/>
    </row>
    <row r="97" spans="20:24" ht="14.25" customHeight="1" x14ac:dyDescent="0.2">
      <c r="T97" s="51"/>
      <c r="U97" s="51"/>
      <c r="V97" s="51"/>
      <c r="W97" s="51"/>
      <c r="X97" s="51"/>
    </row>
    <row r="98" spans="20:24" ht="14.25" customHeight="1" x14ac:dyDescent="0.2">
      <c r="T98" s="51"/>
      <c r="U98" s="51"/>
      <c r="V98" s="51"/>
      <c r="W98" s="51"/>
      <c r="X98" s="51"/>
    </row>
    <row r="99" spans="20:24" ht="14.25" customHeight="1" x14ac:dyDescent="0.2">
      <c r="T99" s="51"/>
      <c r="U99" s="51"/>
      <c r="V99" s="51"/>
      <c r="W99" s="51"/>
      <c r="X99" s="51"/>
    </row>
    <row r="100" spans="20:24" ht="14.25" customHeight="1" x14ac:dyDescent="0.2">
      <c r="T100" s="51"/>
      <c r="U100" s="51"/>
      <c r="V100" s="51"/>
      <c r="W100" s="51"/>
      <c r="X100" s="51"/>
    </row>
    <row r="101" spans="20:24" ht="14.25" customHeight="1" x14ac:dyDescent="0.2">
      <c r="T101" s="51"/>
      <c r="U101" s="51"/>
      <c r="V101" s="51"/>
      <c r="W101" s="51"/>
      <c r="X101" s="51"/>
    </row>
    <row r="102" spans="20:24" ht="14.25" customHeight="1" x14ac:dyDescent="0.2">
      <c r="T102" s="51"/>
      <c r="U102" s="51"/>
      <c r="V102" s="51"/>
      <c r="W102" s="51"/>
      <c r="X102" s="51"/>
    </row>
    <row r="103" spans="20:24" ht="14.25" customHeight="1" x14ac:dyDescent="0.2">
      <c r="T103" s="51"/>
      <c r="U103" s="51"/>
      <c r="V103" s="51"/>
      <c r="W103" s="51"/>
      <c r="X103" s="51"/>
    </row>
    <row r="104" spans="20:24" ht="14.25" customHeight="1" x14ac:dyDescent="0.2">
      <c r="T104" s="51"/>
      <c r="U104" s="51"/>
      <c r="V104" s="51"/>
      <c r="W104" s="51"/>
      <c r="X104" s="51"/>
    </row>
    <row r="105" spans="20:24" ht="14.25" customHeight="1" x14ac:dyDescent="0.2">
      <c r="T105" s="51"/>
      <c r="U105" s="51"/>
      <c r="V105" s="51"/>
      <c r="W105" s="51"/>
      <c r="X105" s="51"/>
    </row>
    <row r="106" spans="20:24" ht="14.25" customHeight="1" x14ac:dyDescent="0.2">
      <c r="T106" s="51"/>
      <c r="U106" s="51"/>
      <c r="V106" s="51"/>
      <c r="W106" s="51"/>
      <c r="X106" s="51"/>
    </row>
    <row r="107" spans="20:24" ht="14.25" customHeight="1" x14ac:dyDescent="0.2">
      <c r="T107" s="51"/>
      <c r="U107" s="51"/>
      <c r="V107" s="51"/>
      <c r="W107" s="51"/>
      <c r="X107" s="51"/>
    </row>
    <row r="108" spans="20:24" ht="14.25" customHeight="1" x14ac:dyDescent="0.2">
      <c r="T108" s="51"/>
      <c r="U108" s="51"/>
      <c r="V108" s="51"/>
      <c r="W108" s="51"/>
      <c r="X108" s="51"/>
    </row>
    <row r="109" spans="20:24" ht="14.25" customHeight="1" x14ac:dyDescent="0.2">
      <c r="T109" s="51"/>
      <c r="U109" s="51"/>
      <c r="V109" s="51"/>
      <c r="W109" s="51"/>
      <c r="X109" s="51"/>
    </row>
    <row r="110" spans="20:24" ht="14.25" customHeight="1" x14ac:dyDescent="0.2">
      <c r="T110" s="51"/>
      <c r="U110" s="51"/>
      <c r="V110" s="51"/>
      <c r="W110" s="51"/>
      <c r="X110" s="51"/>
    </row>
    <row r="111" spans="20:24" ht="14.25" customHeight="1" x14ac:dyDescent="0.2">
      <c r="T111" s="51"/>
      <c r="U111" s="51"/>
      <c r="V111" s="51"/>
      <c r="W111" s="51"/>
      <c r="X111" s="51"/>
    </row>
    <row r="112" spans="20:24" ht="14.25" customHeight="1" x14ac:dyDescent="0.2">
      <c r="T112" s="51"/>
      <c r="U112" s="51"/>
      <c r="V112" s="51"/>
      <c r="W112" s="51"/>
      <c r="X112" s="51"/>
    </row>
    <row r="113" spans="20:24" ht="14.25" customHeight="1" x14ac:dyDescent="0.2">
      <c r="T113" s="51"/>
      <c r="U113" s="51"/>
      <c r="V113" s="51"/>
      <c r="W113" s="51"/>
      <c r="X113" s="51"/>
    </row>
    <row r="114" spans="20:24" ht="14.25" customHeight="1" x14ac:dyDescent="0.2">
      <c r="T114" s="51"/>
      <c r="U114" s="51"/>
      <c r="V114" s="51"/>
      <c r="W114" s="51"/>
      <c r="X114" s="51"/>
    </row>
    <row r="115" spans="20:24" ht="14.25" customHeight="1" x14ac:dyDescent="0.2">
      <c r="T115" s="51"/>
      <c r="U115" s="51"/>
      <c r="V115" s="51"/>
      <c r="W115" s="51"/>
      <c r="X115" s="51"/>
    </row>
    <row r="116" spans="20:24" ht="14.25" customHeight="1" x14ac:dyDescent="0.2">
      <c r="T116" s="51"/>
      <c r="U116" s="51"/>
      <c r="V116" s="51"/>
      <c r="W116" s="51"/>
      <c r="X116" s="51"/>
    </row>
    <row r="117" spans="20:24" ht="14.25" customHeight="1" x14ac:dyDescent="0.2">
      <c r="T117" s="51"/>
      <c r="U117" s="51"/>
      <c r="V117" s="51"/>
      <c r="W117" s="51"/>
      <c r="X117" s="51"/>
    </row>
    <row r="118" spans="20:24" ht="14.25" customHeight="1" x14ac:dyDescent="0.2">
      <c r="T118" s="51"/>
      <c r="U118" s="51"/>
      <c r="V118" s="51"/>
      <c r="W118" s="51"/>
      <c r="X118" s="51"/>
    </row>
    <row r="119" spans="20:24" ht="14.25" customHeight="1" x14ac:dyDescent="0.2">
      <c r="T119" s="51"/>
      <c r="U119" s="51"/>
      <c r="V119" s="51"/>
      <c r="W119" s="51"/>
      <c r="X119" s="51"/>
    </row>
    <row r="120" spans="20:24" ht="14.25" customHeight="1" x14ac:dyDescent="0.2">
      <c r="T120" s="51"/>
      <c r="U120" s="51"/>
      <c r="V120" s="51"/>
      <c r="W120" s="51"/>
      <c r="X120" s="51"/>
    </row>
    <row r="121" spans="20:24" ht="14.25" customHeight="1" x14ac:dyDescent="0.2">
      <c r="T121" s="51"/>
      <c r="U121" s="51"/>
      <c r="V121" s="51"/>
      <c r="W121" s="51"/>
      <c r="X121" s="51"/>
    </row>
    <row r="122" spans="20:24" ht="14.25" customHeight="1" x14ac:dyDescent="0.2">
      <c r="T122" s="51"/>
      <c r="U122" s="51"/>
      <c r="V122" s="51"/>
      <c r="W122" s="51"/>
      <c r="X122" s="51"/>
    </row>
    <row r="123" spans="20:24" ht="14.25" customHeight="1" x14ac:dyDescent="0.2">
      <c r="T123" s="51"/>
      <c r="U123" s="51"/>
      <c r="V123" s="51"/>
      <c r="W123" s="51"/>
      <c r="X123" s="51"/>
    </row>
    <row r="124" spans="20:24" ht="14.25" customHeight="1" x14ac:dyDescent="0.2">
      <c r="T124" s="51"/>
      <c r="U124" s="51"/>
      <c r="V124" s="51"/>
      <c r="W124" s="51"/>
      <c r="X124" s="51"/>
    </row>
    <row r="125" spans="20:24" ht="14.25" customHeight="1" x14ac:dyDescent="0.2">
      <c r="T125" s="51"/>
      <c r="U125" s="51"/>
      <c r="V125" s="51"/>
      <c r="W125" s="51"/>
      <c r="X125" s="51"/>
    </row>
    <row r="126" spans="20:24" ht="14.25" customHeight="1" x14ac:dyDescent="0.2">
      <c r="T126" s="51"/>
      <c r="U126" s="51"/>
      <c r="V126" s="51"/>
      <c r="W126" s="51"/>
      <c r="X126" s="51"/>
    </row>
    <row r="127" spans="20:24" ht="14.25" customHeight="1" x14ac:dyDescent="0.2">
      <c r="T127" s="51"/>
      <c r="U127" s="51"/>
      <c r="V127" s="51"/>
      <c r="W127" s="51"/>
      <c r="X127" s="51"/>
    </row>
    <row r="128" spans="20:24" ht="14.25" customHeight="1" x14ac:dyDescent="0.2">
      <c r="T128" s="51"/>
      <c r="U128" s="51"/>
      <c r="V128" s="51"/>
      <c r="W128" s="51"/>
      <c r="X128" s="51"/>
    </row>
    <row r="129" spans="20:24" ht="14.25" customHeight="1" x14ac:dyDescent="0.2">
      <c r="T129" s="51"/>
      <c r="U129" s="51"/>
      <c r="V129" s="51"/>
      <c r="W129" s="51"/>
      <c r="X129" s="51"/>
    </row>
    <row r="130" spans="20:24" ht="14.25" customHeight="1" x14ac:dyDescent="0.2">
      <c r="T130" s="51"/>
      <c r="U130" s="51"/>
      <c r="V130" s="51"/>
      <c r="W130" s="51"/>
      <c r="X130" s="51"/>
    </row>
    <row r="131" spans="20:24" ht="14.25" customHeight="1" x14ac:dyDescent="0.2">
      <c r="T131" s="51"/>
      <c r="U131" s="51"/>
      <c r="V131" s="51"/>
      <c r="W131" s="51"/>
      <c r="X131" s="51"/>
    </row>
    <row r="132" spans="20:24" ht="14.25" customHeight="1" x14ac:dyDescent="0.2">
      <c r="T132" s="51"/>
      <c r="U132" s="51"/>
      <c r="V132" s="51"/>
      <c r="W132" s="51"/>
      <c r="X132" s="51"/>
    </row>
    <row r="133" spans="20:24" ht="14.25" customHeight="1" x14ac:dyDescent="0.2">
      <c r="T133" s="51"/>
      <c r="U133" s="51"/>
      <c r="V133" s="51"/>
      <c r="W133" s="51"/>
      <c r="X133" s="51"/>
    </row>
    <row r="134" spans="20:24" ht="14.25" customHeight="1" x14ac:dyDescent="0.2">
      <c r="T134" s="51"/>
      <c r="U134" s="51"/>
      <c r="V134" s="51"/>
      <c r="W134" s="51"/>
      <c r="X134" s="51"/>
    </row>
    <row r="135" spans="20:24" ht="14.25" customHeight="1" x14ac:dyDescent="0.2">
      <c r="T135" s="51"/>
      <c r="U135" s="51"/>
      <c r="V135" s="51"/>
      <c r="W135" s="51"/>
      <c r="X135" s="51"/>
    </row>
    <row r="136" spans="20:24" ht="14.25" customHeight="1" x14ac:dyDescent="0.2">
      <c r="T136" s="51"/>
      <c r="U136" s="51"/>
      <c r="V136" s="51"/>
      <c r="W136" s="51"/>
      <c r="X136" s="51"/>
    </row>
    <row r="137" spans="20:24" ht="14.25" customHeight="1" x14ac:dyDescent="0.2">
      <c r="T137" s="51"/>
      <c r="U137" s="51"/>
      <c r="V137" s="51"/>
      <c r="W137" s="51"/>
      <c r="X137" s="51"/>
    </row>
    <row r="138" spans="20:24" ht="14.25" customHeight="1" x14ac:dyDescent="0.2">
      <c r="T138" s="51"/>
      <c r="U138" s="51"/>
      <c r="V138" s="51"/>
      <c r="W138" s="51"/>
      <c r="X138" s="51"/>
    </row>
    <row r="139" spans="20:24" ht="14.25" customHeight="1" x14ac:dyDescent="0.2">
      <c r="T139" s="51"/>
      <c r="U139" s="51"/>
      <c r="V139" s="51"/>
      <c r="W139" s="51"/>
      <c r="X139" s="51"/>
    </row>
    <row r="140" spans="20:24" ht="14.25" customHeight="1" x14ac:dyDescent="0.2">
      <c r="T140" s="51"/>
      <c r="U140" s="51"/>
      <c r="V140" s="51"/>
      <c r="W140" s="51"/>
      <c r="X140" s="51"/>
    </row>
    <row r="141" spans="20:24" ht="14.25" customHeight="1" x14ac:dyDescent="0.2">
      <c r="T141" s="51"/>
      <c r="U141" s="51"/>
      <c r="V141" s="51"/>
      <c r="W141" s="51"/>
      <c r="X141" s="51"/>
    </row>
    <row r="142" spans="20:24" ht="14.25" customHeight="1" x14ac:dyDescent="0.2">
      <c r="T142" s="51"/>
      <c r="U142" s="51"/>
      <c r="V142" s="51"/>
      <c r="W142" s="51"/>
      <c r="X142" s="51"/>
    </row>
    <row r="143" spans="20:24" ht="14.25" customHeight="1" x14ac:dyDescent="0.2">
      <c r="T143" s="51"/>
      <c r="U143" s="51"/>
      <c r="V143" s="51"/>
      <c r="W143" s="51"/>
      <c r="X143" s="51"/>
    </row>
    <row r="144" spans="20:24" ht="14.25" customHeight="1" x14ac:dyDescent="0.2">
      <c r="T144" s="51"/>
      <c r="U144" s="51"/>
      <c r="V144" s="51"/>
      <c r="W144" s="51"/>
      <c r="X144" s="51"/>
    </row>
    <row r="145" spans="20:24" ht="14.25" customHeight="1" x14ac:dyDescent="0.2">
      <c r="T145" s="51"/>
      <c r="U145" s="51"/>
      <c r="V145" s="51"/>
      <c r="W145" s="51"/>
      <c r="X145" s="51"/>
    </row>
    <row r="146" spans="20:24" ht="14.25" customHeight="1" x14ac:dyDescent="0.2">
      <c r="T146" s="51"/>
      <c r="U146" s="51"/>
      <c r="V146" s="51"/>
      <c r="W146" s="51"/>
      <c r="X146" s="51"/>
    </row>
    <row r="147" spans="20:24" ht="14.25" customHeight="1" x14ac:dyDescent="0.2">
      <c r="T147" s="51"/>
      <c r="U147" s="51"/>
      <c r="V147" s="51"/>
      <c r="W147" s="51"/>
      <c r="X147" s="51"/>
    </row>
    <row r="148" spans="20:24" ht="14.25" customHeight="1" x14ac:dyDescent="0.2">
      <c r="T148" s="51"/>
      <c r="U148" s="51"/>
      <c r="V148" s="51"/>
      <c r="W148" s="51"/>
      <c r="X148" s="51"/>
    </row>
    <row r="149" spans="20:24" ht="14.25" customHeight="1" x14ac:dyDescent="0.2">
      <c r="T149" s="51"/>
      <c r="U149" s="51"/>
      <c r="V149" s="51"/>
      <c r="W149" s="51"/>
      <c r="X149" s="51"/>
    </row>
    <row r="150" spans="20:24" ht="14.25" customHeight="1" x14ac:dyDescent="0.2">
      <c r="T150" s="51"/>
      <c r="U150" s="51"/>
      <c r="V150" s="51"/>
      <c r="W150" s="51"/>
      <c r="X150" s="51"/>
    </row>
    <row r="151" spans="20:24" ht="14.25" customHeight="1" x14ac:dyDescent="0.2">
      <c r="T151" s="51"/>
      <c r="U151" s="51"/>
      <c r="V151" s="51"/>
      <c r="W151" s="51"/>
      <c r="X151" s="51"/>
    </row>
    <row r="152" spans="20:24" ht="14.25" customHeight="1" x14ac:dyDescent="0.2">
      <c r="T152" s="51"/>
      <c r="U152" s="51"/>
      <c r="V152" s="51"/>
      <c r="W152" s="51"/>
      <c r="X152" s="51"/>
    </row>
    <row r="153" spans="20:24" ht="14.25" customHeight="1" x14ac:dyDescent="0.2">
      <c r="T153" s="51"/>
      <c r="U153" s="51"/>
      <c r="V153" s="51"/>
      <c r="W153" s="51"/>
      <c r="X153" s="51"/>
    </row>
    <row r="154" spans="20:24" ht="14.25" customHeight="1" x14ac:dyDescent="0.2">
      <c r="T154" s="51"/>
      <c r="U154" s="51"/>
      <c r="V154" s="51"/>
      <c r="W154" s="51"/>
      <c r="X154" s="51"/>
    </row>
    <row r="155" spans="20:24" ht="14.25" customHeight="1" x14ac:dyDescent="0.2">
      <c r="T155" s="51"/>
      <c r="U155" s="51"/>
      <c r="V155" s="51"/>
      <c r="W155" s="51"/>
      <c r="X155" s="51"/>
    </row>
    <row r="156" spans="20:24" ht="14.25" customHeight="1" x14ac:dyDescent="0.2">
      <c r="T156" s="51"/>
      <c r="U156" s="51"/>
      <c r="V156" s="51"/>
      <c r="W156" s="51"/>
      <c r="X156" s="51"/>
    </row>
    <row r="157" spans="20:24" ht="14.25" customHeight="1" x14ac:dyDescent="0.2">
      <c r="T157" s="51"/>
      <c r="U157" s="51"/>
      <c r="V157" s="51"/>
      <c r="W157" s="51"/>
      <c r="X157" s="51"/>
    </row>
    <row r="158" spans="20:24" ht="14.25" customHeight="1" x14ac:dyDescent="0.2">
      <c r="T158" s="51"/>
      <c r="U158" s="51"/>
      <c r="V158" s="51"/>
      <c r="W158" s="51"/>
      <c r="X158" s="51"/>
    </row>
    <row r="159" spans="20:24" ht="14.25" customHeight="1" x14ac:dyDescent="0.2">
      <c r="T159" s="51"/>
      <c r="U159" s="51"/>
      <c r="V159" s="51"/>
      <c r="W159" s="51"/>
      <c r="X159" s="51"/>
    </row>
    <row r="160" spans="20:24" ht="14.25" customHeight="1" x14ac:dyDescent="0.2">
      <c r="T160" s="51"/>
      <c r="U160" s="51"/>
      <c r="V160" s="51"/>
      <c r="W160" s="51"/>
      <c r="X160" s="51"/>
    </row>
    <row r="161" spans="20:24" ht="14.25" customHeight="1" x14ac:dyDescent="0.2">
      <c r="T161" s="51"/>
      <c r="U161" s="51"/>
      <c r="V161" s="51"/>
      <c r="W161" s="51"/>
      <c r="X161" s="51"/>
    </row>
    <row r="162" spans="20:24" ht="14.25" customHeight="1" x14ac:dyDescent="0.2">
      <c r="T162" s="51"/>
      <c r="U162" s="51"/>
      <c r="V162" s="51"/>
      <c r="W162" s="51"/>
      <c r="X162" s="51"/>
    </row>
    <row r="163" spans="20:24" ht="14.25" customHeight="1" x14ac:dyDescent="0.2">
      <c r="T163" s="51"/>
      <c r="U163" s="51"/>
      <c r="V163" s="51"/>
      <c r="W163" s="51"/>
      <c r="X163" s="51"/>
    </row>
    <row r="164" spans="20:24" ht="14.25" customHeight="1" x14ac:dyDescent="0.2">
      <c r="T164" s="51"/>
      <c r="U164" s="51"/>
      <c r="V164" s="51"/>
      <c r="W164" s="51"/>
      <c r="X164" s="51"/>
    </row>
    <row r="165" spans="20:24" ht="14.25" customHeight="1" x14ac:dyDescent="0.2">
      <c r="T165" s="51"/>
      <c r="U165" s="51"/>
      <c r="V165" s="51"/>
      <c r="W165" s="51"/>
      <c r="X165" s="51"/>
    </row>
    <row r="166" spans="20:24" ht="14.25" customHeight="1" x14ac:dyDescent="0.2">
      <c r="T166" s="51"/>
      <c r="U166" s="51"/>
      <c r="V166" s="51"/>
      <c r="W166" s="51"/>
      <c r="X166" s="51"/>
    </row>
    <row r="167" spans="20:24" ht="14.25" customHeight="1" x14ac:dyDescent="0.2">
      <c r="T167" s="51"/>
      <c r="U167" s="51"/>
      <c r="V167" s="51"/>
      <c r="W167" s="51"/>
      <c r="X167" s="51"/>
    </row>
    <row r="168" spans="20:24" ht="14.25" customHeight="1" x14ac:dyDescent="0.2">
      <c r="T168" s="51"/>
      <c r="U168" s="51"/>
      <c r="V168" s="51"/>
      <c r="W168" s="51"/>
      <c r="X168" s="51"/>
    </row>
    <row r="169" spans="20:24" ht="14.25" customHeight="1" x14ac:dyDescent="0.2">
      <c r="T169" s="51"/>
      <c r="U169" s="51"/>
      <c r="V169" s="51"/>
      <c r="W169" s="51"/>
      <c r="X169" s="51"/>
    </row>
    <row r="170" spans="20:24" ht="14.25" customHeight="1" x14ac:dyDescent="0.2">
      <c r="T170" s="51"/>
      <c r="U170" s="51"/>
      <c r="V170" s="51"/>
      <c r="W170" s="51"/>
      <c r="X170" s="51"/>
    </row>
    <row r="171" spans="20:24" ht="14.25" customHeight="1" x14ac:dyDescent="0.2">
      <c r="T171" s="51"/>
      <c r="U171" s="51"/>
      <c r="V171" s="51"/>
      <c r="W171" s="51"/>
      <c r="X171" s="51"/>
    </row>
    <row r="172" spans="20:24" ht="14.25" customHeight="1" x14ac:dyDescent="0.2">
      <c r="T172" s="51"/>
      <c r="U172" s="51"/>
      <c r="V172" s="51"/>
      <c r="W172" s="51"/>
      <c r="X172" s="51"/>
    </row>
    <row r="173" spans="20:24" ht="14.25" customHeight="1" x14ac:dyDescent="0.2">
      <c r="T173" s="51"/>
      <c r="U173" s="51"/>
      <c r="V173" s="51"/>
      <c r="W173" s="51"/>
      <c r="X173" s="51"/>
    </row>
    <row r="174" spans="20:24" ht="14.25" customHeight="1" x14ac:dyDescent="0.2">
      <c r="T174" s="51"/>
      <c r="U174" s="51"/>
      <c r="V174" s="51"/>
      <c r="W174" s="51"/>
      <c r="X174" s="51"/>
    </row>
    <row r="175" spans="20:24" ht="14.25" customHeight="1" x14ac:dyDescent="0.2">
      <c r="T175" s="51"/>
      <c r="U175" s="51"/>
      <c r="V175" s="51"/>
      <c r="W175" s="51"/>
      <c r="X175" s="51"/>
    </row>
    <row r="176" spans="20:24" ht="14.25" customHeight="1" x14ac:dyDescent="0.2">
      <c r="T176" s="51"/>
      <c r="U176" s="51"/>
      <c r="V176" s="51"/>
      <c r="W176" s="51"/>
      <c r="X176" s="51"/>
    </row>
    <row r="177" spans="20:24" ht="14.25" customHeight="1" x14ac:dyDescent="0.2">
      <c r="T177" s="51"/>
      <c r="U177" s="51"/>
      <c r="V177" s="51"/>
      <c r="W177" s="51"/>
      <c r="X177" s="51"/>
    </row>
    <row r="178" spans="20:24" ht="14.25" customHeight="1" x14ac:dyDescent="0.2">
      <c r="T178" s="51"/>
      <c r="U178" s="51"/>
      <c r="V178" s="51"/>
      <c r="W178" s="51"/>
      <c r="X178" s="51"/>
    </row>
    <row r="179" spans="20:24" ht="14.25" customHeight="1" x14ac:dyDescent="0.2">
      <c r="T179" s="51"/>
      <c r="U179" s="51"/>
      <c r="V179" s="51"/>
      <c r="W179" s="51"/>
      <c r="X179" s="51"/>
    </row>
    <row r="180" spans="20:24" ht="14.25" customHeight="1" x14ac:dyDescent="0.2">
      <c r="T180" s="51"/>
      <c r="U180" s="51"/>
      <c r="V180" s="51"/>
      <c r="W180" s="51"/>
      <c r="X180" s="51"/>
    </row>
    <row r="181" spans="20:24" ht="14.25" customHeight="1" x14ac:dyDescent="0.2">
      <c r="T181" s="51"/>
      <c r="U181" s="51"/>
      <c r="V181" s="51"/>
      <c r="W181" s="51"/>
      <c r="X181" s="51"/>
    </row>
    <row r="182" spans="20:24" ht="14.25" customHeight="1" x14ac:dyDescent="0.2">
      <c r="T182" s="51"/>
      <c r="U182" s="51"/>
      <c r="V182" s="51"/>
      <c r="W182" s="51"/>
      <c r="X182" s="51"/>
    </row>
    <row r="183" spans="20:24" ht="14.25" customHeight="1" x14ac:dyDescent="0.2">
      <c r="T183" s="51"/>
      <c r="U183" s="51"/>
      <c r="V183" s="51"/>
      <c r="W183" s="51"/>
      <c r="X183" s="51"/>
    </row>
    <row r="184" spans="20:24" ht="14.25" customHeight="1" x14ac:dyDescent="0.2">
      <c r="T184" s="51"/>
      <c r="U184" s="51"/>
      <c r="V184" s="51"/>
      <c r="W184" s="51"/>
      <c r="X184" s="51"/>
    </row>
    <row r="185" spans="20:24" ht="14.25" customHeight="1" x14ac:dyDescent="0.2">
      <c r="T185" s="51"/>
      <c r="U185" s="51"/>
      <c r="V185" s="51"/>
      <c r="W185" s="51"/>
      <c r="X185" s="51"/>
    </row>
    <row r="186" spans="20:24" ht="14.25" customHeight="1" x14ac:dyDescent="0.2">
      <c r="T186" s="51"/>
      <c r="U186" s="51"/>
      <c r="V186" s="51"/>
      <c r="W186" s="51"/>
      <c r="X186" s="51"/>
    </row>
    <row r="187" spans="20:24" ht="14.25" customHeight="1" x14ac:dyDescent="0.2">
      <c r="T187" s="51"/>
      <c r="U187" s="51"/>
      <c r="V187" s="51"/>
      <c r="W187" s="51"/>
      <c r="X187" s="51"/>
    </row>
    <row r="188" spans="20:24" ht="14.25" customHeight="1" x14ac:dyDescent="0.2">
      <c r="T188" s="51"/>
      <c r="U188" s="51"/>
      <c r="V188" s="51"/>
      <c r="W188" s="51"/>
      <c r="X188" s="51"/>
    </row>
    <row r="189" spans="20:24" ht="14.25" customHeight="1" x14ac:dyDescent="0.2">
      <c r="T189" s="51"/>
      <c r="U189" s="51"/>
      <c r="V189" s="51"/>
      <c r="W189" s="51"/>
      <c r="X189" s="51"/>
    </row>
    <row r="190" spans="20:24" ht="14.25" customHeight="1" x14ac:dyDescent="0.2">
      <c r="T190" s="51"/>
      <c r="U190" s="51"/>
      <c r="V190" s="51"/>
      <c r="W190" s="51"/>
      <c r="X190" s="51"/>
    </row>
    <row r="191" spans="20:24" ht="14.25" customHeight="1" x14ac:dyDescent="0.2">
      <c r="T191" s="51"/>
      <c r="U191" s="51"/>
      <c r="V191" s="51"/>
      <c r="W191" s="51"/>
      <c r="X191" s="51"/>
    </row>
    <row r="192" spans="20:24" ht="14.25" customHeight="1" x14ac:dyDescent="0.2">
      <c r="T192" s="51"/>
      <c r="U192" s="51"/>
      <c r="V192" s="51"/>
      <c r="W192" s="51"/>
      <c r="X192" s="51"/>
    </row>
    <row r="193" spans="20:24" ht="14.25" customHeight="1" x14ac:dyDescent="0.2">
      <c r="T193" s="51"/>
      <c r="U193" s="51"/>
      <c r="V193" s="51"/>
      <c r="W193" s="51"/>
      <c r="X193" s="51"/>
    </row>
    <row r="194" spans="20:24" ht="14.25" customHeight="1" x14ac:dyDescent="0.2">
      <c r="T194" s="51"/>
      <c r="U194" s="51"/>
      <c r="V194" s="51"/>
      <c r="W194" s="51"/>
      <c r="X194" s="51"/>
    </row>
    <row r="195" spans="20:24" ht="14.25" customHeight="1" x14ac:dyDescent="0.2">
      <c r="T195" s="51"/>
      <c r="U195" s="51"/>
      <c r="V195" s="51"/>
      <c r="W195" s="51"/>
      <c r="X195" s="51"/>
    </row>
    <row r="196" spans="20:24" ht="14.25" customHeight="1" x14ac:dyDescent="0.2">
      <c r="T196" s="51"/>
      <c r="U196" s="51"/>
      <c r="V196" s="51"/>
      <c r="W196" s="51"/>
      <c r="X196" s="51"/>
    </row>
    <row r="197" spans="20:24" ht="14.25" customHeight="1" x14ac:dyDescent="0.2">
      <c r="T197" s="51"/>
      <c r="U197" s="51"/>
      <c r="V197" s="51"/>
      <c r="W197" s="51"/>
      <c r="X197" s="51"/>
    </row>
    <row r="198" spans="20:24" ht="14.25" customHeight="1" x14ac:dyDescent="0.2">
      <c r="T198" s="51"/>
      <c r="U198" s="51"/>
      <c r="V198" s="51"/>
      <c r="W198" s="51"/>
      <c r="X198" s="51"/>
    </row>
    <row r="199" spans="20:24" ht="14.25" customHeight="1" x14ac:dyDescent="0.2">
      <c r="T199" s="51"/>
      <c r="U199" s="51"/>
      <c r="V199" s="51"/>
      <c r="W199" s="51"/>
      <c r="X199" s="51"/>
    </row>
    <row r="200" spans="20:24" ht="14.25" customHeight="1" x14ac:dyDescent="0.2">
      <c r="T200" s="51"/>
      <c r="U200" s="51"/>
      <c r="V200" s="51"/>
      <c r="W200" s="51"/>
      <c r="X200" s="51"/>
    </row>
    <row r="201" spans="20:24" ht="14.25" customHeight="1" x14ac:dyDescent="0.2">
      <c r="T201" s="51"/>
      <c r="U201" s="51"/>
      <c r="V201" s="51"/>
      <c r="W201" s="51"/>
      <c r="X201" s="51"/>
    </row>
    <row r="202" spans="20:24" ht="14.25" customHeight="1" x14ac:dyDescent="0.2">
      <c r="T202" s="51"/>
      <c r="U202" s="51"/>
      <c r="V202" s="51"/>
      <c r="W202" s="51"/>
      <c r="X202" s="51"/>
    </row>
    <row r="203" spans="20:24" ht="14.25" customHeight="1" x14ac:dyDescent="0.2">
      <c r="T203" s="51"/>
      <c r="U203" s="51"/>
      <c r="V203" s="51"/>
      <c r="W203" s="51"/>
      <c r="X203" s="51"/>
    </row>
    <row r="204" spans="20:24" ht="14.25" customHeight="1" x14ac:dyDescent="0.2">
      <c r="T204" s="51"/>
      <c r="U204" s="51"/>
      <c r="V204" s="51"/>
      <c r="W204" s="51"/>
      <c r="X204" s="51"/>
    </row>
    <row r="205" spans="20:24" ht="14.25" customHeight="1" x14ac:dyDescent="0.2">
      <c r="T205" s="51"/>
      <c r="U205" s="51"/>
      <c r="V205" s="51"/>
      <c r="W205" s="51"/>
      <c r="X205" s="51"/>
    </row>
    <row r="206" spans="20:24" ht="14.25" customHeight="1" x14ac:dyDescent="0.2">
      <c r="T206" s="51"/>
      <c r="U206" s="51"/>
      <c r="V206" s="51"/>
      <c r="W206" s="51"/>
      <c r="X206" s="51"/>
    </row>
    <row r="207" spans="20:24" ht="14.25" customHeight="1" x14ac:dyDescent="0.2">
      <c r="T207" s="51"/>
      <c r="U207" s="51"/>
      <c r="V207" s="51"/>
      <c r="W207" s="51"/>
      <c r="X207" s="51"/>
    </row>
    <row r="208" spans="20:24" ht="14.25" customHeight="1" x14ac:dyDescent="0.2">
      <c r="T208" s="51"/>
      <c r="U208" s="51"/>
      <c r="V208" s="51"/>
      <c r="W208" s="51"/>
      <c r="X208" s="51"/>
    </row>
    <row r="209" spans="20:24" ht="14.25" customHeight="1" x14ac:dyDescent="0.2">
      <c r="T209" s="51"/>
      <c r="U209" s="51"/>
      <c r="V209" s="51"/>
      <c r="W209" s="51"/>
      <c r="X209" s="51"/>
    </row>
    <row r="210" spans="20:24" ht="14.25" customHeight="1" x14ac:dyDescent="0.2">
      <c r="T210" s="51"/>
      <c r="U210" s="51"/>
      <c r="V210" s="51"/>
      <c r="W210" s="51"/>
      <c r="X210" s="51"/>
    </row>
    <row r="211" spans="20:24" ht="14.25" customHeight="1" x14ac:dyDescent="0.2">
      <c r="T211" s="51"/>
      <c r="U211" s="51"/>
      <c r="V211" s="51"/>
      <c r="W211" s="51"/>
      <c r="X211" s="51"/>
    </row>
    <row r="212" spans="20:24" ht="14.25" customHeight="1" x14ac:dyDescent="0.2">
      <c r="T212" s="51"/>
      <c r="U212" s="51"/>
      <c r="V212" s="51"/>
      <c r="W212" s="51"/>
      <c r="X212" s="51"/>
    </row>
    <row r="213" spans="20:24" ht="14.25" customHeight="1" x14ac:dyDescent="0.2">
      <c r="T213" s="51"/>
      <c r="U213" s="51"/>
      <c r="V213" s="51"/>
      <c r="W213" s="51"/>
      <c r="X213" s="51"/>
    </row>
    <row r="214" spans="20:24" ht="14.25" customHeight="1" x14ac:dyDescent="0.2">
      <c r="T214" s="51"/>
      <c r="U214" s="51"/>
      <c r="V214" s="51"/>
      <c r="W214" s="51"/>
      <c r="X214" s="51"/>
    </row>
    <row r="215" spans="20:24" ht="14.25" customHeight="1" x14ac:dyDescent="0.2">
      <c r="T215" s="51"/>
      <c r="U215" s="51"/>
      <c r="V215" s="51"/>
      <c r="W215" s="51"/>
      <c r="X215" s="51"/>
    </row>
    <row r="216" spans="20:24" ht="14.25" customHeight="1" x14ac:dyDescent="0.2">
      <c r="T216" s="51"/>
      <c r="U216" s="51"/>
      <c r="V216" s="51"/>
      <c r="W216" s="51"/>
      <c r="X216" s="51"/>
    </row>
    <row r="217" spans="20:24" ht="14.25" customHeight="1" x14ac:dyDescent="0.2">
      <c r="T217" s="51"/>
      <c r="U217" s="51"/>
      <c r="V217" s="51"/>
      <c r="W217" s="51"/>
      <c r="X217" s="51"/>
    </row>
    <row r="218" spans="20:24" ht="14.25" customHeight="1" x14ac:dyDescent="0.2">
      <c r="T218" s="51"/>
      <c r="U218" s="51"/>
      <c r="V218" s="51"/>
      <c r="W218" s="51"/>
      <c r="X218" s="51"/>
    </row>
    <row r="219" spans="20:24" ht="14.25" customHeight="1" x14ac:dyDescent="0.2">
      <c r="T219" s="51"/>
      <c r="U219" s="51"/>
      <c r="V219" s="51"/>
      <c r="W219" s="51"/>
      <c r="X219" s="51"/>
    </row>
    <row r="220" spans="20:24" ht="14.25" customHeight="1" x14ac:dyDescent="0.2">
      <c r="T220" s="51"/>
      <c r="U220" s="51"/>
      <c r="V220" s="51"/>
      <c r="W220" s="51"/>
      <c r="X220" s="51"/>
    </row>
    <row r="221" spans="20:24" ht="14.25" customHeight="1" x14ac:dyDescent="0.2">
      <c r="T221" s="51"/>
      <c r="U221" s="51"/>
      <c r="V221" s="51"/>
      <c r="W221" s="51"/>
      <c r="X221" s="51"/>
    </row>
    <row r="222" spans="20:24" ht="14.25" customHeight="1" x14ac:dyDescent="0.2">
      <c r="T222" s="51"/>
      <c r="U222" s="51"/>
      <c r="V222" s="51"/>
      <c r="W222" s="51"/>
      <c r="X222" s="51"/>
    </row>
    <row r="223" spans="20:24" ht="14.25" customHeight="1" x14ac:dyDescent="0.2">
      <c r="T223" s="51"/>
      <c r="U223" s="51"/>
      <c r="V223" s="51"/>
      <c r="W223" s="51"/>
      <c r="X223" s="51"/>
    </row>
    <row r="224" spans="20:24" ht="14.25" customHeight="1" x14ac:dyDescent="0.2">
      <c r="T224" s="51"/>
      <c r="U224" s="51"/>
      <c r="V224" s="51"/>
      <c r="W224" s="51"/>
      <c r="X224" s="51"/>
    </row>
    <row r="225" spans="20:24" ht="14.25" customHeight="1" x14ac:dyDescent="0.2">
      <c r="T225" s="51"/>
      <c r="U225" s="51"/>
      <c r="V225" s="51"/>
      <c r="W225" s="51"/>
      <c r="X225" s="51"/>
    </row>
    <row r="226" spans="20:24" ht="14.25" customHeight="1" x14ac:dyDescent="0.2">
      <c r="T226" s="51"/>
      <c r="U226" s="51"/>
      <c r="V226" s="51"/>
      <c r="W226" s="51"/>
      <c r="X226" s="51"/>
    </row>
    <row r="227" spans="20:24" ht="14.25" customHeight="1" x14ac:dyDescent="0.2">
      <c r="T227" s="51"/>
      <c r="U227" s="51"/>
      <c r="V227" s="51"/>
      <c r="W227" s="51"/>
      <c r="X227" s="51"/>
    </row>
    <row r="228" spans="20:24" ht="14.25" customHeight="1" x14ac:dyDescent="0.2">
      <c r="T228" s="51"/>
      <c r="U228" s="51"/>
      <c r="V228" s="51"/>
      <c r="W228" s="51"/>
      <c r="X228" s="51"/>
    </row>
    <row r="229" spans="20:24" ht="14.25" customHeight="1" x14ac:dyDescent="0.2">
      <c r="T229" s="51"/>
      <c r="U229" s="51"/>
      <c r="V229" s="51"/>
      <c r="W229" s="51"/>
      <c r="X229" s="51"/>
    </row>
    <row r="230" spans="20:24" ht="14.25" customHeight="1" x14ac:dyDescent="0.2">
      <c r="T230" s="51"/>
      <c r="U230" s="51"/>
      <c r="V230" s="51"/>
      <c r="W230" s="51"/>
      <c r="X230" s="51"/>
    </row>
    <row r="231" spans="20:24" ht="14.25" customHeight="1" x14ac:dyDescent="0.2">
      <c r="T231" s="51"/>
      <c r="U231" s="51"/>
      <c r="V231" s="51"/>
      <c r="W231" s="51"/>
      <c r="X231" s="51"/>
    </row>
    <row r="232" spans="20:24" ht="14.25" customHeight="1" x14ac:dyDescent="0.2">
      <c r="T232" s="51"/>
      <c r="U232" s="51"/>
      <c r="V232" s="51"/>
      <c r="W232" s="51"/>
      <c r="X232" s="51"/>
    </row>
    <row r="233" spans="20:24" ht="14.25" customHeight="1" x14ac:dyDescent="0.2">
      <c r="T233" s="51"/>
      <c r="U233" s="51"/>
      <c r="V233" s="51"/>
      <c r="W233" s="51"/>
      <c r="X233" s="51"/>
    </row>
    <row r="234" spans="20:24" ht="14.25" customHeight="1" x14ac:dyDescent="0.2">
      <c r="T234" s="51"/>
      <c r="U234" s="51"/>
      <c r="V234" s="51"/>
      <c r="W234" s="51"/>
      <c r="X234" s="51"/>
    </row>
    <row r="235" spans="20:24" ht="14.25" customHeight="1" x14ac:dyDescent="0.2">
      <c r="T235" s="51"/>
      <c r="U235" s="51"/>
      <c r="V235" s="51"/>
      <c r="W235" s="51"/>
      <c r="X235" s="51"/>
    </row>
    <row r="236" spans="20:24" ht="14.25" customHeight="1" x14ac:dyDescent="0.2">
      <c r="T236" s="51"/>
      <c r="U236" s="51"/>
      <c r="V236" s="51"/>
      <c r="W236" s="51"/>
      <c r="X236" s="51"/>
    </row>
    <row r="237" spans="20:24" ht="14.25" customHeight="1" x14ac:dyDescent="0.2">
      <c r="T237" s="51"/>
      <c r="U237" s="51"/>
      <c r="V237" s="51"/>
      <c r="W237" s="51"/>
      <c r="X237" s="51"/>
    </row>
    <row r="238" spans="20:24" ht="14.25" customHeight="1" x14ac:dyDescent="0.2">
      <c r="T238" s="51"/>
      <c r="U238" s="51"/>
      <c r="V238" s="51"/>
      <c r="W238" s="51"/>
      <c r="X238" s="51"/>
    </row>
    <row r="239" spans="20:24" ht="14.25" customHeight="1" x14ac:dyDescent="0.2">
      <c r="T239" s="51"/>
      <c r="U239" s="51"/>
      <c r="V239" s="51"/>
      <c r="W239" s="51"/>
      <c r="X239" s="51"/>
    </row>
    <row r="240" spans="20:24" ht="14.25" customHeight="1" x14ac:dyDescent="0.2">
      <c r="T240" s="51"/>
      <c r="U240" s="51"/>
      <c r="V240" s="51"/>
      <c r="W240" s="51"/>
      <c r="X240" s="51"/>
    </row>
    <row r="241" spans="20:24" ht="14.25" customHeight="1" x14ac:dyDescent="0.2">
      <c r="T241" s="51"/>
      <c r="U241" s="51"/>
      <c r="V241" s="51"/>
      <c r="W241" s="51"/>
      <c r="X241" s="51"/>
    </row>
    <row r="242" spans="20:24" ht="14.25" customHeight="1" x14ac:dyDescent="0.2">
      <c r="T242" s="51"/>
      <c r="U242" s="51"/>
      <c r="V242" s="51"/>
      <c r="W242" s="51"/>
      <c r="X242" s="51"/>
    </row>
    <row r="243" spans="20:24" ht="14.25" customHeight="1" x14ac:dyDescent="0.2">
      <c r="T243" s="51"/>
      <c r="U243" s="51"/>
      <c r="V243" s="51"/>
      <c r="W243" s="51"/>
      <c r="X243" s="51"/>
    </row>
    <row r="244" spans="20:24" ht="14.25" customHeight="1" x14ac:dyDescent="0.2">
      <c r="T244" s="51"/>
      <c r="U244" s="51"/>
      <c r="V244" s="51"/>
      <c r="W244" s="51"/>
      <c r="X244" s="51"/>
    </row>
    <row r="245" spans="20:24" ht="14.25" customHeight="1" x14ac:dyDescent="0.2">
      <c r="T245" s="51"/>
      <c r="U245" s="51"/>
      <c r="V245" s="51"/>
      <c r="W245" s="51"/>
      <c r="X245" s="51"/>
    </row>
    <row r="246" spans="20:24" ht="14.25" customHeight="1" x14ac:dyDescent="0.2">
      <c r="T246" s="51"/>
      <c r="U246" s="51"/>
      <c r="V246" s="51"/>
      <c r="W246" s="51"/>
      <c r="X246" s="51"/>
    </row>
    <row r="247" spans="20:24" ht="14.25" customHeight="1" x14ac:dyDescent="0.2">
      <c r="T247" s="51"/>
      <c r="U247" s="51"/>
      <c r="V247" s="51"/>
      <c r="W247" s="51"/>
      <c r="X247" s="51"/>
    </row>
    <row r="248" spans="20:24" ht="14.25" customHeight="1" x14ac:dyDescent="0.2">
      <c r="T248" s="51"/>
      <c r="U248" s="51"/>
      <c r="V248" s="51"/>
      <c r="W248" s="51"/>
      <c r="X248" s="51"/>
    </row>
    <row r="249" spans="20:24" ht="14.25" customHeight="1" x14ac:dyDescent="0.2">
      <c r="T249" s="51"/>
      <c r="U249" s="51"/>
      <c r="V249" s="51"/>
      <c r="W249" s="51"/>
      <c r="X249" s="51"/>
    </row>
    <row r="250" spans="20:24" ht="14.25" customHeight="1" x14ac:dyDescent="0.2">
      <c r="T250" s="51"/>
      <c r="U250" s="51"/>
      <c r="V250" s="51"/>
      <c r="W250" s="51"/>
      <c r="X250" s="51"/>
    </row>
    <row r="251" spans="20:24" ht="14.25" customHeight="1" x14ac:dyDescent="0.2">
      <c r="T251" s="51"/>
      <c r="U251" s="51"/>
      <c r="V251" s="51"/>
      <c r="W251" s="51"/>
      <c r="X251" s="51"/>
    </row>
    <row r="252" spans="20:24" ht="14.25" customHeight="1" x14ac:dyDescent="0.2">
      <c r="T252" s="51"/>
      <c r="U252" s="51"/>
      <c r="V252" s="51"/>
      <c r="W252" s="51"/>
      <c r="X252" s="51"/>
    </row>
    <row r="253" spans="20:24" ht="14.25" customHeight="1" x14ac:dyDescent="0.2">
      <c r="T253" s="51"/>
      <c r="U253" s="51"/>
      <c r="V253" s="51"/>
      <c r="W253" s="51"/>
      <c r="X253" s="51"/>
    </row>
    <row r="254" spans="20:24" ht="14.25" customHeight="1" x14ac:dyDescent="0.2">
      <c r="T254" s="51"/>
      <c r="U254" s="51"/>
      <c r="V254" s="51"/>
      <c r="W254" s="51"/>
      <c r="X254" s="51"/>
    </row>
    <row r="255" spans="20:24" ht="14.25" customHeight="1" x14ac:dyDescent="0.2">
      <c r="T255" s="51"/>
      <c r="U255" s="51"/>
      <c r="V255" s="51"/>
      <c r="W255" s="51"/>
      <c r="X255" s="51"/>
    </row>
    <row r="256" spans="20:24" ht="14.25" customHeight="1" x14ac:dyDescent="0.2">
      <c r="T256" s="51"/>
      <c r="U256" s="51"/>
      <c r="V256" s="51"/>
      <c r="W256" s="51"/>
      <c r="X256" s="51"/>
    </row>
    <row r="257" spans="20:24" ht="14.25" customHeight="1" x14ac:dyDescent="0.2">
      <c r="T257" s="51"/>
      <c r="U257" s="51"/>
      <c r="V257" s="51"/>
      <c r="W257" s="51"/>
      <c r="X257" s="51"/>
    </row>
    <row r="258" spans="20:24" ht="14.25" customHeight="1" x14ac:dyDescent="0.2">
      <c r="T258" s="51"/>
      <c r="U258" s="51"/>
      <c r="V258" s="51"/>
      <c r="W258" s="51"/>
      <c r="X258" s="51"/>
    </row>
    <row r="259" spans="20:24" ht="14.25" customHeight="1" x14ac:dyDescent="0.2">
      <c r="T259" s="51"/>
      <c r="U259" s="51"/>
      <c r="V259" s="51"/>
      <c r="W259" s="51"/>
      <c r="X259" s="51"/>
    </row>
    <row r="260" spans="20:24" ht="14.25" customHeight="1" x14ac:dyDescent="0.2">
      <c r="T260" s="51"/>
      <c r="U260" s="51"/>
      <c r="V260" s="51"/>
      <c r="W260" s="51"/>
      <c r="X260" s="51"/>
    </row>
    <row r="261" spans="20:24" ht="14.25" customHeight="1" x14ac:dyDescent="0.2">
      <c r="T261" s="51"/>
      <c r="U261" s="51"/>
      <c r="V261" s="51"/>
      <c r="W261" s="51"/>
      <c r="X261" s="51"/>
    </row>
    <row r="262" spans="20:24" ht="14.25" customHeight="1" x14ac:dyDescent="0.2">
      <c r="T262" s="51"/>
      <c r="U262" s="51"/>
      <c r="V262" s="51"/>
      <c r="W262" s="51"/>
      <c r="X262" s="51"/>
    </row>
    <row r="263" spans="20:24" ht="14.25" customHeight="1" x14ac:dyDescent="0.2">
      <c r="T263" s="51"/>
      <c r="U263" s="51"/>
      <c r="V263" s="51"/>
      <c r="W263" s="51"/>
      <c r="X263" s="51"/>
    </row>
    <row r="264" spans="20:24" ht="14.25" customHeight="1" x14ac:dyDescent="0.2">
      <c r="T264" s="51"/>
      <c r="U264" s="51"/>
      <c r="V264" s="51"/>
      <c r="W264" s="51"/>
      <c r="X264" s="51"/>
    </row>
    <row r="265" spans="20:24" ht="14.25" customHeight="1" x14ac:dyDescent="0.2">
      <c r="T265" s="51"/>
      <c r="U265" s="51"/>
      <c r="V265" s="51"/>
      <c r="W265" s="51"/>
      <c r="X265" s="51"/>
    </row>
    <row r="266" spans="20:24" ht="14.25" customHeight="1" x14ac:dyDescent="0.2">
      <c r="T266" s="51"/>
      <c r="U266" s="51"/>
      <c r="V266" s="51"/>
      <c r="W266" s="51"/>
      <c r="X266" s="51"/>
    </row>
    <row r="267" spans="20:24" ht="14.25" customHeight="1" x14ac:dyDescent="0.2">
      <c r="T267" s="51"/>
      <c r="U267" s="51"/>
      <c r="V267" s="51"/>
      <c r="W267" s="51"/>
      <c r="X267" s="51"/>
    </row>
    <row r="268" spans="20:24" ht="14.25" customHeight="1" x14ac:dyDescent="0.2">
      <c r="T268" s="51"/>
      <c r="U268" s="51"/>
      <c r="V268" s="51"/>
      <c r="W268" s="51"/>
      <c r="X268" s="51"/>
    </row>
    <row r="269" spans="20:24" ht="14.25" customHeight="1" x14ac:dyDescent="0.2">
      <c r="T269" s="51"/>
      <c r="U269" s="51"/>
      <c r="V269" s="51"/>
      <c r="W269" s="51"/>
      <c r="X269" s="51"/>
    </row>
    <row r="270" spans="20:24" ht="14.25" customHeight="1" x14ac:dyDescent="0.2">
      <c r="T270" s="51"/>
      <c r="U270" s="51"/>
      <c r="V270" s="51"/>
      <c r="W270" s="51"/>
      <c r="X270" s="51"/>
    </row>
    <row r="271" spans="20:24" ht="14.25" customHeight="1" x14ac:dyDescent="0.2">
      <c r="T271" s="51"/>
      <c r="U271" s="51"/>
      <c r="V271" s="51"/>
      <c r="W271" s="51"/>
      <c r="X271" s="51"/>
    </row>
    <row r="272" spans="20:24" ht="14.25" customHeight="1" x14ac:dyDescent="0.2">
      <c r="T272" s="51"/>
      <c r="U272" s="51"/>
      <c r="V272" s="51"/>
      <c r="W272" s="51"/>
      <c r="X272" s="51"/>
    </row>
    <row r="273" spans="20:24" ht="14.25" customHeight="1" x14ac:dyDescent="0.2">
      <c r="T273" s="51"/>
      <c r="U273" s="51"/>
      <c r="V273" s="51"/>
      <c r="W273" s="51"/>
      <c r="X273" s="51"/>
    </row>
    <row r="274" spans="20:24" ht="14.25" customHeight="1" x14ac:dyDescent="0.2">
      <c r="T274" s="51"/>
      <c r="U274" s="51"/>
      <c r="V274" s="51"/>
      <c r="W274" s="51"/>
      <c r="X274" s="51"/>
    </row>
    <row r="275" spans="20:24" ht="14.25" customHeight="1" x14ac:dyDescent="0.2">
      <c r="T275" s="51"/>
      <c r="U275" s="51"/>
      <c r="V275" s="51"/>
      <c r="W275" s="51"/>
      <c r="X275" s="51"/>
    </row>
    <row r="276" spans="20:24" ht="14.25" customHeight="1" x14ac:dyDescent="0.2">
      <c r="T276" s="51"/>
      <c r="U276" s="51"/>
      <c r="V276" s="51"/>
      <c r="W276" s="51"/>
      <c r="X276" s="51"/>
    </row>
    <row r="277" spans="20:24" ht="14.25" customHeight="1" x14ac:dyDescent="0.2">
      <c r="T277" s="51"/>
      <c r="U277" s="51"/>
      <c r="V277" s="51"/>
      <c r="W277" s="51"/>
      <c r="X277" s="51"/>
    </row>
    <row r="278" spans="20:24" ht="14.25" customHeight="1" x14ac:dyDescent="0.2">
      <c r="T278" s="51"/>
      <c r="U278" s="51"/>
      <c r="V278" s="51"/>
      <c r="W278" s="51"/>
      <c r="X278" s="51"/>
    </row>
    <row r="279" spans="20:24" ht="14.25" customHeight="1" x14ac:dyDescent="0.2">
      <c r="T279" s="51"/>
      <c r="U279" s="51"/>
      <c r="V279" s="51"/>
      <c r="W279" s="51"/>
      <c r="X279" s="51"/>
    </row>
    <row r="280" spans="20:24" ht="14.25" customHeight="1" x14ac:dyDescent="0.2">
      <c r="T280" s="51"/>
      <c r="U280" s="51"/>
      <c r="V280" s="51"/>
      <c r="W280" s="51"/>
      <c r="X280" s="51"/>
    </row>
    <row r="281" spans="20:24" ht="14.25" customHeight="1" x14ac:dyDescent="0.2">
      <c r="T281" s="51"/>
      <c r="U281" s="51"/>
      <c r="V281" s="51"/>
      <c r="W281" s="51"/>
      <c r="X281" s="51"/>
    </row>
    <row r="282" spans="20:24" ht="14.25" customHeight="1" x14ac:dyDescent="0.2">
      <c r="T282" s="51"/>
      <c r="U282" s="51"/>
      <c r="V282" s="51"/>
      <c r="W282" s="51"/>
      <c r="X282" s="51"/>
    </row>
    <row r="283" spans="20:24" ht="14.25" customHeight="1" x14ac:dyDescent="0.2">
      <c r="T283" s="51"/>
      <c r="U283" s="51"/>
      <c r="V283" s="51"/>
      <c r="W283" s="51"/>
      <c r="X283" s="51"/>
    </row>
    <row r="284" spans="20:24" ht="14.25" customHeight="1" x14ac:dyDescent="0.2">
      <c r="T284" s="51"/>
      <c r="U284" s="51"/>
      <c r="V284" s="51"/>
      <c r="W284" s="51"/>
      <c r="X284" s="51"/>
    </row>
    <row r="285" spans="20:24" ht="14.25" customHeight="1" x14ac:dyDescent="0.2">
      <c r="T285" s="51"/>
      <c r="U285" s="51"/>
      <c r="V285" s="51"/>
      <c r="W285" s="51"/>
      <c r="X285" s="51"/>
    </row>
    <row r="286" spans="20:24" ht="14.25" customHeight="1" x14ac:dyDescent="0.2">
      <c r="T286" s="51"/>
      <c r="U286" s="51"/>
      <c r="V286" s="51"/>
      <c r="W286" s="51"/>
      <c r="X286" s="51"/>
    </row>
    <row r="287" spans="20:24" ht="14.25" customHeight="1" x14ac:dyDescent="0.2">
      <c r="T287" s="51"/>
      <c r="U287" s="51"/>
      <c r="V287" s="51"/>
      <c r="W287" s="51"/>
      <c r="X287" s="51"/>
    </row>
    <row r="288" spans="20:24" ht="14.25" customHeight="1" x14ac:dyDescent="0.2">
      <c r="T288" s="51"/>
      <c r="U288" s="51"/>
      <c r="V288" s="51"/>
      <c r="W288" s="51"/>
      <c r="X288" s="51"/>
    </row>
    <row r="289" spans="20:24" ht="14.25" customHeight="1" x14ac:dyDescent="0.2">
      <c r="T289" s="51"/>
      <c r="U289" s="51"/>
      <c r="V289" s="51"/>
      <c r="W289" s="51"/>
      <c r="X289" s="51"/>
    </row>
    <row r="290" spans="20:24" ht="14.25" customHeight="1" x14ac:dyDescent="0.2">
      <c r="T290" s="51"/>
      <c r="U290" s="51"/>
      <c r="V290" s="51"/>
      <c r="W290" s="51"/>
      <c r="X290" s="51"/>
    </row>
    <row r="291" spans="20:24" ht="14.25" customHeight="1" x14ac:dyDescent="0.2">
      <c r="T291" s="51"/>
      <c r="U291" s="51"/>
      <c r="V291" s="51"/>
      <c r="W291" s="51"/>
      <c r="X291" s="51"/>
    </row>
    <row r="292" spans="20:24" ht="14.25" customHeight="1" x14ac:dyDescent="0.2">
      <c r="T292" s="51"/>
      <c r="U292" s="51"/>
      <c r="V292" s="51"/>
      <c r="W292" s="51"/>
      <c r="X292" s="51"/>
    </row>
    <row r="293" spans="20:24" ht="14.25" customHeight="1" x14ac:dyDescent="0.2">
      <c r="T293" s="51"/>
      <c r="U293" s="51"/>
      <c r="V293" s="51"/>
      <c r="W293" s="51"/>
      <c r="X293" s="51"/>
    </row>
    <row r="294" spans="20:24" ht="14.25" customHeight="1" x14ac:dyDescent="0.2">
      <c r="T294" s="51"/>
      <c r="U294" s="51"/>
      <c r="V294" s="51"/>
      <c r="W294" s="51"/>
      <c r="X294" s="51"/>
    </row>
    <row r="295" spans="20:24" ht="14.25" customHeight="1" x14ac:dyDescent="0.2">
      <c r="T295" s="51"/>
      <c r="U295" s="51"/>
      <c r="V295" s="51"/>
      <c r="W295" s="51"/>
      <c r="X295" s="51"/>
    </row>
    <row r="296" spans="20:24" ht="14.25" customHeight="1" x14ac:dyDescent="0.2">
      <c r="T296" s="51"/>
      <c r="U296" s="51"/>
      <c r="V296" s="51"/>
      <c r="W296" s="51"/>
      <c r="X296" s="51"/>
    </row>
    <row r="297" spans="20:24" ht="14.25" customHeight="1" x14ac:dyDescent="0.2">
      <c r="T297" s="51"/>
      <c r="U297" s="51"/>
      <c r="V297" s="51"/>
      <c r="W297" s="51"/>
      <c r="X297" s="51"/>
    </row>
    <row r="298" spans="20:24" ht="14.25" customHeight="1" x14ac:dyDescent="0.2">
      <c r="T298" s="51"/>
      <c r="U298" s="51"/>
      <c r="V298" s="51"/>
      <c r="W298" s="51"/>
      <c r="X298" s="51"/>
    </row>
    <row r="299" spans="20:24" ht="14.25" customHeight="1" x14ac:dyDescent="0.2">
      <c r="T299" s="51"/>
      <c r="U299" s="51"/>
      <c r="V299" s="51"/>
      <c r="W299" s="51"/>
      <c r="X299" s="51"/>
    </row>
    <row r="300" spans="20:24" ht="14.25" customHeight="1" x14ac:dyDescent="0.2">
      <c r="T300" s="51"/>
      <c r="U300" s="51"/>
      <c r="V300" s="51"/>
      <c r="W300" s="51"/>
      <c r="X300" s="51"/>
    </row>
    <row r="301" spans="20:24" ht="14.25" customHeight="1" x14ac:dyDescent="0.2">
      <c r="T301" s="51"/>
      <c r="U301" s="51"/>
      <c r="V301" s="51"/>
      <c r="W301" s="51"/>
      <c r="X301" s="51"/>
    </row>
    <row r="302" spans="20:24" ht="14.25" customHeight="1" x14ac:dyDescent="0.2">
      <c r="T302" s="51"/>
      <c r="U302" s="51"/>
      <c r="V302" s="51"/>
      <c r="W302" s="51"/>
      <c r="X302" s="51"/>
    </row>
    <row r="303" spans="20:24" ht="14.25" customHeight="1" x14ac:dyDescent="0.2">
      <c r="T303" s="51"/>
      <c r="U303" s="51"/>
      <c r="V303" s="51"/>
      <c r="W303" s="51"/>
      <c r="X303" s="51"/>
    </row>
    <row r="304" spans="20:24" ht="14.25" customHeight="1" x14ac:dyDescent="0.2">
      <c r="T304" s="51"/>
      <c r="U304" s="51"/>
      <c r="V304" s="51"/>
      <c r="W304" s="51"/>
      <c r="X304" s="51"/>
    </row>
    <row r="305" spans="20:24" ht="14.25" customHeight="1" x14ac:dyDescent="0.2">
      <c r="T305" s="51"/>
      <c r="U305" s="51"/>
      <c r="V305" s="51"/>
      <c r="W305" s="51"/>
      <c r="X305" s="51"/>
    </row>
    <row r="306" spans="20:24" ht="14.25" customHeight="1" x14ac:dyDescent="0.2">
      <c r="T306" s="51"/>
      <c r="U306" s="51"/>
      <c r="V306" s="51"/>
      <c r="W306" s="51"/>
      <c r="X306" s="51"/>
    </row>
    <row r="307" spans="20:24" ht="14.25" customHeight="1" x14ac:dyDescent="0.2">
      <c r="T307" s="51"/>
      <c r="U307" s="51"/>
      <c r="V307" s="51"/>
      <c r="W307" s="51"/>
      <c r="X307" s="51"/>
    </row>
    <row r="308" spans="20:24" ht="14.25" customHeight="1" x14ac:dyDescent="0.2">
      <c r="T308" s="51"/>
      <c r="U308" s="51"/>
      <c r="V308" s="51"/>
      <c r="W308" s="51"/>
      <c r="X308" s="51"/>
    </row>
    <row r="309" spans="20:24" ht="14.25" customHeight="1" x14ac:dyDescent="0.2">
      <c r="T309" s="51"/>
      <c r="U309" s="51"/>
      <c r="V309" s="51"/>
      <c r="W309" s="51"/>
      <c r="X309" s="51"/>
    </row>
    <row r="310" spans="20:24" ht="14.25" customHeight="1" x14ac:dyDescent="0.2">
      <c r="T310" s="51"/>
      <c r="U310" s="51"/>
      <c r="V310" s="51"/>
      <c r="W310" s="51"/>
      <c r="X310" s="51"/>
    </row>
    <row r="311" spans="20:24" ht="14.25" customHeight="1" x14ac:dyDescent="0.2">
      <c r="T311" s="51"/>
      <c r="U311" s="51"/>
      <c r="V311" s="51"/>
      <c r="W311" s="51"/>
      <c r="X311" s="51"/>
    </row>
    <row r="312" spans="20:24" ht="14.25" customHeight="1" x14ac:dyDescent="0.2">
      <c r="T312" s="51"/>
      <c r="U312" s="51"/>
      <c r="V312" s="51"/>
      <c r="W312" s="51"/>
      <c r="X312" s="51"/>
    </row>
    <row r="313" spans="20:24" ht="14.25" customHeight="1" x14ac:dyDescent="0.2">
      <c r="T313" s="51"/>
      <c r="U313" s="51"/>
      <c r="V313" s="51"/>
      <c r="W313" s="51"/>
      <c r="X313" s="51"/>
    </row>
    <row r="314" spans="20:24" ht="14.25" customHeight="1" x14ac:dyDescent="0.2">
      <c r="T314" s="51"/>
      <c r="U314" s="51"/>
      <c r="V314" s="51"/>
      <c r="W314" s="51"/>
      <c r="X314" s="51"/>
    </row>
    <row r="315" spans="20:24" ht="14.25" customHeight="1" x14ac:dyDescent="0.2">
      <c r="T315" s="51"/>
      <c r="U315" s="51"/>
      <c r="V315" s="51"/>
      <c r="W315" s="51"/>
      <c r="X315" s="51"/>
    </row>
    <row r="316" spans="20:24" ht="14.25" customHeight="1" x14ac:dyDescent="0.2">
      <c r="T316" s="51"/>
      <c r="U316" s="51"/>
      <c r="V316" s="51"/>
      <c r="W316" s="51"/>
      <c r="X316" s="51"/>
    </row>
    <row r="317" spans="20:24" ht="14.25" customHeight="1" x14ac:dyDescent="0.2">
      <c r="T317" s="51"/>
      <c r="U317" s="51"/>
      <c r="V317" s="51"/>
      <c r="W317" s="51"/>
      <c r="X317" s="51"/>
    </row>
    <row r="318" spans="20:24" ht="14.25" customHeight="1" x14ac:dyDescent="0.2">
      <c r="T318" s="51"/>
      <c r="U318" s="51"/>
      <c r="V318" s="51"/>
      <c r="W318" s="51"/>
      <c r="X318" s="51"/>
    </row>
    <row r="319" spans="20:24" ht="14.25" customHeight="1" x14ac:dyDescent="0.2">
      <c r="T319" s="51"/>
      <c r="U319" s="51"/>
      <c r="V319" s="51"/>
      <c r="W319" s="51"/>
      <c r="X319" s="51"/>
    </row>
    <row r="320" spans="20:24" ht="14.25" customHeight="1" x14ac:dyDescent="0.2">
      <c r="T320" s="51"/>
      <c r="U320" s="51"/>
      <c r="V320" s="51"/>
      <c r="W320" s="51"/>
      <c r="X320" s="51"/>
    </row>
    <row r="321" spans="20:24" ht="14.25" customHeight="1" x14ac:dyDescent="0.2">
      <c r="T321" s="51"/>
      <c r="U321" s="51"/>
      <c r="V321" s="51"/>
      <c r="W321" s="51"/>
      <c r="X321" s="51"/>
    </row>
    <row r="322" spans="20:24" ht="14.25" customHeight="1" x14ac:dyDescent="0.2">
      <c r="T322" s="51"/>
      <c r="U322" s="51"/>
      <c r="V322" s="51"/>
      <c r="W322" s="51"/>
      <c r="X322" s="51"/>
    </row>
    <row r="323" spans="20:24" ht="14.25" customHeight="1" x14ac:dyDescent="0.2">
      <c r="T323" s="51"/>
      <c r="U323" s="51"/>
      <c r="V323" s="51"/>
      <c r="W323" s="51"/>
      <c r="X323" s="51"/>
    </row>
    <row r="324" spans="20:24" ht="14.25" customHeight="1" x14ac:dyDescent="0.2">
      <c r="T324" s="51"/>
      <c r="U324" s="51"/>
      <c r="V324" s="51"/>
      <c r="W324" s="51"/>
      <c r="X324" s="51"/>
    </row>
    <row r="325" spans="20:24" ht="14.25" customHeight="1" x14ac:dyDescent="0.2">
      <c r="T325" s="51"/>
      <c r="U325" s="51"/>
      <c r="V325" s="51"/>
      <c r="W325" s="51"/>
      <c r="X325" s="51"/>
    </row>
    <row r="326" spans="20:24" ht="14.25" customHeight="1" x14ac:dyDescent="0.2">
      <c r="T326" s="51"/>
      <c r="U326" s="51"/>
      <c r="V326" s="51"/>
      <c r="W326" s="51"/>
      <c r="X326" s="51"/>
    </row>
    <row r="327" spans="20:24" ht="14.25" customHeight="1" x14ac:dyDescent="0.2">
      <c r="T327" s="51"/>
      <c r="U327" s="51"/>
      <c r="V327" s="51"/>
      <c r="W327" s="51"/>
      <c r="X327" s="51"/>
    </row>
    <row r="328" spans="20:24" ht="14.25" customHeight="1" x14ac:dyDescent="0.2">
      <c r="T328" s="51"/>
      <c r="U328" s="51"/>
      <c r="V328" s="51"/>
      <c r="W328" s="51"/>
      <c r="X328" s="51"/>
    </row>
    <row r="329" spans="20:24" ht="14.25" customHeight="1" x14ac:dyDescent="0.2">
      <c r="T329" s="51"/>
      <c r="U329" s="51"/>
      <c r="V329" s="51"/>
      <c r="W329" s="51"/>
      <c r="X329" s="51"/>
    </row>
    <row r="330" spans="20:24" ht="14.25" customHeight="1" x14ac:dyDescent="0.2">
      <c r="T330" s="51"/>
      <c r="U330" s="51"/>
      <c r="V330" s="51"/>
      <c r="W330" s="51"/>
      <c r="X330" s="51"/>
    </row>
    <row r="331" spans="20:24" ht="14.25" customHeight="1" x14ac:dyDescent="0.2">
      <c r="T331" s="51"/>
      <c r="U331" s="51"/>
      <c r="V331" s="51"/>
      <c r="W331" s="51"/>
      <c r="X331" s="51"/>
    </row>
    <row r="332" spans="20:24" ht="14.25" customHeight="1" x14ac:dyDescent="0.2">
      <c r="T332" s="51"/>
      <c r="U332" s="51"/>
      <c r="V332" s="51"/>
      <c r="W332" s="51"/>
      <c r="X332" s="51"/>
    </row>
    <row r="333" spans="20:24" ht="14.25" customHeight="1" x14ac:dyDescent="0.2">
      <c r="T333" s="51"/>
      <c r="U333" s="51"/>
      <c r="V333" s="51"/>
      <c r="W333" s="51"/>
      <c r="X333" s="51"/>
    </row>
    <row r="334" spans="20:24" ht="14.25" customHeight="1" x14ac:dyDescent="0.2">
      <c r="T334" s="51"/>
      <c r="U334" s="51"/>
      <c r="V334" s="51"/>
      <c r="W334" s="51"/>
      <c r="X334" s="51"/>
    </row>
    <row r="335" spans="20:24" ht="14.25" customHeight="1" x14ac:dyDescent="0.2">
      <c r="T335" s="51"/>
      <c r="U335" s="51"/>
      <c r="V335" s="51"/>
      <c r="W335" s="51"/>
      <c r="X335" s="51"/>
    </row>
    <row r="336" spans="20:24" ht="14.25" customHeight="1" x14ac:dyDescent="0.2">
      <c r="T336" s="51"/>
      <c r="U336" s="51"/>
      <c r="V336" s="51"/>
      <c r="W336" s="51"/>
      <c r="X336" s="51"/>
    </row>
    <row r="337" spans="20:24" ht="14.25" customHeight="1" x14ac:dyDescent="0.2">
      <c r="T337" s="51"/>
      <c r="U337" s="51"/>
      <c r="V337" s="51"/>
      <c r="W337" s="51"/>
      <c r="X337" s="51"/>
    </row>
    <row r="338" spans="20:24" ht="14.25" customHeight="1" x14ac:dyDescent="0.2">
      <c r="T338" s="51"/>
      <c r="U338" s="51"/>
      <c r="V338" s="51"/>
      <c r="W338" s="51"/>
      <c r="X338" s="51"/>
    </row>
    <row r="339" spans="20:24" ht="14.25" customHeight="1" x14ac:dyDescent="0.2">
      <c r="T339" s="51"/>
      <c r="U339" s="51"/>
      <c r="V339" s="51"/>
      <c r="W339" s="51"/>
      <c r="X339" s="51"/>
    </row>
    <row r="340" spans="20:24" ht="14.25" customHeight="1" x14ac:dyDescent="0.2">
      <c r="T340" s="51"/>
      <c r="U340" s="51"/>
      <c r="V340" s="51"/>
      <c r="W340" s="51"/>
      <c r="X340" s="51"/>
    </row>
    <row r="341" spans="20:24" ht="14.25" customHeight="1" x14ac:dyDescent="0.2">
      <c r="T341" s="51"/>
      <c r="U341" s="51"/>
      <c r="V341" s="51"/>
      <c r="W341" s="51"/>
      <c r="X341" s="51"/>
    </row>
    <row r="342" spans="20:24" ht="14.25" customHeight="1" x14ac:dyDescent="0.2">
      <c r="T342" s="51"/>
      <c r="U342" s="51"/>
      <c r="V342" s="51"/>
      <c r="W342" s="51"/>
      <c r="X342" s="51"/>
    </row>
    <row r="343" spans="20:24" ht="14.25" customHeight="1" x14ac:dyDescent="0.2">
      <c r="T343" s="51"/>
      <c r="U343" s="51"/>
      <c r="V343" s="51"/>
      <c r="W343" s="51"/>
      <c r="X343" s="51"/>
    </row>
    <row r="344" spans="20:24" ht="14.25" customHeight="1" x14ac:dyDescent="0.2">
      <c r="T344" s="51"/>
      <c r="U344" s="51"/>
      <c r="V344" s="51"/>
      <c r="W344" s="51"/>
      <c r="X344" s="51"/>
    </row>
    <row r="345" spans="20:24" ht="14.25" customHeight="1" x14ac:dyDescent="0.2">
      <c r="T345" s="51"/>
      <c r="U345" s="51"/>
      <c r="V345" s="51"/>
      <c r="W345" s="51"/>
      <c r="X345" s="51"/>
    </row>
    <row r="346" spans="20:24" ht="14.25" customHeight="1" x14ac:dyDescent="0.2">
      <c r="T346" s="51"/>
      <c r="U346" s="51"/>
      <c r="V346" s="51"/>
      <c r="W346" s="51"/>
      <c r="X346" s="51"/>
    </row>
    <row r="347" spans="20:24" ht="14.25" customHeight="1" x14ac:dyDescent="0.2">
      <c r="T347" s="51"/>
      <c r="U347" s="51"/>
      <c r="V347" s="51"/>
      <c r="W347" s="51"/>
      <c r="X347" s="51"/>
    </row>
    <row r="348" spans="20:24" ht="14.25" customHeight="1" x14ac:dyDescent="0.2">
      <c r="T348" s="51"/>
      <c r="U348" s="51"/>
      <c r="V348" s="51"/>
      <c r="W348" s="51"/>
      <c r="X348" s="51"/>
    </row>
    <row r="349" spans="20:24" ht="14.25" customHeight="1" x14ac:dyDescent="0.2">
      <c r="T349" s="51"/>
      <c r="U349" s="51"/>
      <c r="V349" s="51"/>
      <c r="W349" s="51"/>
      <c r="X349" s="51"/>
    </row>
    <row r="350" spans="20:24" ht="14.25" customHeight="1" x14ac:dyDescent="0.2">
      <c r="T350" s="51"/>
      <c r="U350" s="51"/>
      <c r="V350" s="51"/>
      <c r="W350" s="51"/>
      <c r="X350" s="51"/>
    </row>
    <row r="351" spans="20:24" ht="14.25" customHeight="1" x14ac:dyDescent="0.2">
      <c r="T351" s="51"/>
      <c r="U351" s="51"/>
      <c r="V351" s="51"/>
      <c r="W351" s="51"/>
      <c r="X351" s="51"/>
    </row>
    <row r="352" spans="20:24" ht="14.25" customHeight="1" x14ac:dyDescent="0.2">
      <c r="T352" s="51"/>
      <c r="U352" s="51"/>
      <c r="V352" s="51"/>
      <c r="W352" s="51"/>
      <c r="X352" s="51"/>
    </row>
    <row r="353" spans="20:24" ht="14.25" customHeight="1" x14ac:dyDescent="0.2">
      <c r="T353" s="51"/>
      <c r="U353" s="51"/>
      <c r="V353" s="51"/>
      <c r="W353" s="51"/>
      <c r="X353" s="51"/>
    </row>
    <row r="354" spans="20:24" ht="14.25" customHeight="1" x14ac:dyDescent="0.2">
      <c r="T354" s="51"/>
      <c r="U354" s="51"/>
      <c r="V354" s="51"/>
      <c r="W354" s="51"/>
      <c r="X354" s="51"/>
    </row>
    <row r="355" spans="20:24" ht="14.25" customHeight="1" x14ac:dyDescent="0.2">
      <c r="T355" s="51"/>
      <c r="U355" s="51"/>
      <c r="V355" s="51"/>
      <c r="W355" s="51"/>
      <c r="X355" s="51"/>
    </row>
    <row r="356" spans="20:24" ht="14.25" customHeight="1" x14ac:dyDescent="0.2">
      <c r="T356" s="51"/>
      <c r="U356" s="51"/>
      <c r="V356" s="51"/>
      <c r="W356" s="51"/>
      <c r="X356" s="51"/>
    </row>
    <row r="357" spans="20:24" ht="14.25" customHeight="1" x14ac:dyDescent="0.2">
      <c r="T357" s="51"/>
      <c r="U357" s="51"/>
      <c r="V357" s="51"/>
      <c r="W357" s="51"/>
      <c r="X357" s="51"/>
    </row>
    <row r="358" spans="20:24" ht="14.25" customHeight="1" x14ac:dyDescent="0.2">
      <c r="T358" s="51"/>
      <c r="U358" s="51"/>
      <c r="V358" s="51"/>
      <c r="W358" s="51"/>
      <c r="X358" s="51"/>
    </row>
    <row r="359" spans="20:24" ht="14.25" customHeight="1" x14ac:dyDescent="0.2">
      <c r="T359" s="51"/>
      <c r="U359" s="51"/>
      <c r="V359" s="51"/>
      <c r="W359" s="51"/>
      <c r="X359" s="51"/>
    </row>
    <row r="360" spans="20:24" ht="14.25" customHeight="1" x14ac:dyDescent="0.2">
      <c r="T360" s="51"/>
      <c r="U360" s="51"/>
      <c r="V360" s="51"/>
      <c r="W360" s="51"/>
      <c r="X360" s="51"/>
    </row>
    <row r="361" spans="20:24" ht="14.25" customHeight="1" x14ac:dyDescent="0.2">
      <c r="T361" s="51"/>
      <c r="U361" s="51"/>
      <c r="V361" s="51"/>
      <c r="W361" s="51"/>
      <c r="X361" s="51"/>
    </row>
    <row r="362" spans="20:24" ht="14.25" customHeight="1" x14ac:dyDescent="0.2">
      <c r="T362" s="51"/>
      <c r="U362" s="51"/>
      <c r="V362" s="51"/>
      <c r="W362" s="51"/>
      <c r="X362" s="51"/>
    </row>
    <row r="363" spans="20:24" ht="14.25" customHeight="1" x14ac:dyDescent="0.2">
      <c r="T363" s="51"/>
      <c r="U363" s="51"/>
      <c r="V363" s="51"/>
      <c r="W363" s="51"/>
      <c r="X363" s="51"/>
    </row>
    <row r="364" spans="20:24" ht="14.25" customHeight="1" x14ac:dyDescent="0.2">
      <c r="T364" s="51"/>
      <c r="U364" s="51"/>
      <c r="V364" s="51"/>
      <c r="W364" s="51"/>
      <c r="X364" s="51"/>
    </row>
    <row r="365" spans="20:24" ht="14.25" customHeight="1" x14ac:dyDescent="0.2">
      <c r="T365" s="51"/>
      <c r="U365" s="51"/>
      <c r="V365" s="51"/>
      <c r="W365" s="51"/>
      <c r="X365" s="51"/>
    </row>
    <row r="366" spans="20:24" ht="14.25" customHeight="1" x14ac:dyDescent="0.2">
      <c r="T366" s="51"/>
      <c r="U366" s="51"/>
      <c r="V366" s="51"/>
      <c r="W366" s="51"/>
      <c r="X366" s="51"/>
    </row>
    <row r="367" spans="20:24" ht="14.25" customHeight="1" x14ac:dyDescent="0.2">
      <c r="T367" s="51"/>
      <c r="U367" s="51"/>
      <c r="V367" s="51"/>
      <c r="W367" s="51"/>
      <c r="X367" s="51"/>
    </row>
    <row r="368" spans="20:24" ht="14.25" customHeight="1" x14ac:dyDescent="0.2">
      <c r="T368" s="51"/>
      <c r="U368" s="51"/>
      <c r="V368" s="51"/>
      <c r="W368" s="51"/>
      <c r="X368" s="51"/>
    </row>
    <row r="369" spans="20:24" ht="14.25" customHeight="1" x14ac:dyDescent="0.2">
      <c r="T369" s="51"/>
      <c r="U369" s="51"/>
      <c r="V369" s="51"/>
      <c r="W369" s="51"/>
      <c r="X369" s="51"/>
    </row>
    <row r="370" spans="20:24" ht="14.25" customHeight="1" x14ac:dyDescent="0.2">
      <c r="T370" s="51"/>
      <c r="U370" s="51"/>
      <c r="V370" s="51"/>
      <c r="W370" s="51"/>
      <c r="X370" s="51"/>
    </row>
    <row r="371" spans="20:24" ht="14.25" customHeight="1" x14ac:dyDescent="0.2">
      <c r="T371" s="51"/>
      <c r="U371" s="51"/>
      <c r="V371" s="51"/>
      <c r="W371" s="51"/>
      <c r="X371" s="51"/>
    </row>
    <row r="372" spans="20:24" ht="14.25" customHeight="1" x14ac:dyDescent="0.2">
      <c r="T372" s="51"/>
      <c r="U372" s="51"/>
      <c r="V372" s="51"/>
      <c r="W372" s="51"/>
      <c r="X372" s="51"/>
    </row>
    <row r="373" spans="20:24" ht="14.25" customHeight="1" x14ac:dyDescent="0.2">
      <c r="T373" s="51"/>
      <c r="U373" s="51"/>
      <c r="V373" s="51"/>
      <c r="W373" s="51"/>
      <c r="X373" s="51"/>
    </row>
    <row r="374" spans="20:24" ht="14.25" customHeight="1" x14ac:dyDescent="0.2">
      <c r="T374" s="51"/>
      <c r="U374" s="51"/>
      <c r="V374" s="51"/>
      <c r="W374" s="51"/>
      <c r="X374" s="51"/>
    </row>
    <row r="375" spans="20:24" ht="14.25" customHeight="1" x14ac:dyDescent="0.2">
      <c r="T375" s="51"/>
      <c r="U375" s="51"/>
      <c r="V375" s="51"/>
      <c r="W375" s="51"/>
      <c r="X375" s="51"/>
    </row>
    <row r="376" spans="20:24" ht="14.25" customHeight="1" x14ac:dyDescent="0.2">
      <c r="T376" s="51"/>
      <c r="U376" s="51"/>
      <c r="V376" s="51"/>
      <c r="W376" s="51"/>
      <c r="X376" s="51"/>
    </row>
    <row r="377" spans="20:24" ht="14.25" customHeight="1" x14ac:dyDescent="0.2">
      <c r="T377" s="51"/>
      <c r="U377" s="51"/>
      <c r="V377" s="51"/>
      <c r="W377" s="51"/>
      <c r="X377" s="51"/>
    </row>
    <row r="378" spans="20:24" ht="14.25" customHeight="1" x14ac:dyDescent="0.2">
      <c r="T378" s="51"/>
      <c r="U378" s="51"/>
      <c r="V378" s="51"/>
      <c r="W378" s="51"/>
      <c r="X378" s="51"/>
    </row>
    <row r="379" spans="20:24" ht="14.25" customHeight="1" x14ac:dyDescent="0.2">
      <c r="T379" s="51"/>
      <c r="U379" s="51"/>
      <c r="V379" s="51"/>
      <c r="W379" s="51"/>
      <c r="X379" s="51"/>
    </row>
    <row r="380" spans="20:24" ht="14.25" customHeight="1" x14ac:dyDescent="0.2">
      <c r="T380" s="51"/>
      <c r="U380" s="51"/>
      <c r="V380" s="51"/>
      <c r="W380" s="51"/>
      <c r="X380" s="51"/>
    </row>
    <row r="381" spans="20:24" ht="14.25" customHeight="1" x14ac:dyDescent="0.2">
      <c r="T381" s="51"/>
      <c r="U381" s="51"/>
      <c r="V381" s="51"/>
      <c r="W381" s="51"/>
      <c r="X381" s="51"/>
    </row>
    <row r="382" spans="20:24" ht="14.25" customHeight="1" x14ac:dyDescent="0.2">
      <c r="T382" s="51"/>
      <c r="U382" s="51"/>
      <c r="V382" s="51"/>
      <c r="W382" s="51"/>
      <c r="X382" s="51"/>
    </row>
    <row r="383" spans="20:24" ht="14.25" customHeight="1" x14ac:dyDescent="0.2">
      <c r="T383" s="51"/>
      <c r="U383" s="51"/>
      <c r="V383" s="51"/>
      <c r="W383" s="51"/>
      <c r="X383" s="51"/>
    </row>
    <row r="384" spans="20:24" ht="14.25" customHeight="1" x14ac:dyDescent="0.2">
      <c r="T384" s="51"/>
      <c r="U384" s="51"/>
      <c r="V384" s="51"/>
      <c r="W384" s="51"/>
      <c r="X384" s="51"/>
    </row>
    <row r="385" spans="20:24" ht="14.25" customHeight="1" x14ac:dyDescent="0.2">
      <c r="T385" s="51"/>
      <c r="U385" s="51"/>
      <c r="V385" s="51"/>
      <c r="W385" s="51"/>
      <c r="X385" s="51"/>
    </row>
    <row r="386" spans="20:24" ht="14.25" customHeight="1" x14ac:dyDescent="0.2">
      <c r="T386" s="51"/>
      <c r="U386" s="51"/>
      <c r="V386" s="51"/>
      <c r="W386" s="51"/>
      <c r="X386" s="51"/>
    </row>
    <row r="387" spans="20:24" ht="14.25" customHeight="1" x14ac:dyDescent="0.2">
      <c r="T387" s="51"/>
      <c r="U387" s="51"/>
      <c r="V387" s="51"/>
      <c r="W387" s="51"/>
      <c r="X387" s="51"/>
    </row>
    <row r="388" spans="20:24" ht="14.25" customHeight="1" x14ac:dyDescent="0.2">
      <c r="T388" s="51"/>
      <c r="U388" s="51"/>
      <c r="V388" s="51"/>
      <c r="W388" s="51"/>
      <c r="X388" s="51"/>
    </row>
    <row r="389" spans="20:24" ht="14.25" customHeight="1" x14ac:dyDescent="0.2">
      <c r="T389" s="51"/>
      <c r="U389" s="51"/>
      <c r="V389" s="51"/>
      <c r="W389" s="51"/>
      <c r="X389" s="51"/>
    </row>
    <row r="390" spans="20:24" ht="14.25" customHeight="1" x14ac:dyDescent="0.2">
      <c r="T390" s="51"/>
      <c r="U390" s="51"/>
      <c r="V390" s="51"/>
      <c r="W390" s="51"/>
      <c r="X390" s="51"/>
    </row>
    <row r="391" spans="20:24" ht="14.25" customHeight="1" x14ac:dyDescent="0.2">
      <c r="T391" s="51"/>
      <c r="U391" s="51"/>
      <c r="V391" s="51"/>
      <c r="W391" s="51"/>
      <c r="X391" s="51"/>
    </row>
    <row r="392" spans="20:24" ht="14.25" customHeight="1" x14ac:dyDescent="0.2">
      <c r="T392" s="51"/>
      <c r="U392" s="51"/>
      <c r="V392" s="51"/>
      <c r="W392" s="51"/>
      <c r="X392" s="51"/>
    </row>
    <row r="393" spans="20:24" ht="14.25" customHeight="1" x14ac:dyDescent="0.2">
      <c r="T393" s="51"/>
      <c r="U393" s="51"/>
      <c r="V393" s="51"/>
      <c r="W393" s="51"/>
      <c r="X393" s="51"/>
    </row>
    <row r="394" spans="20:24" ht="14.25" customHeight="1" x14ac:dyDescent="0.2">
      <c r="T394" s="51"/>
      <c r="U394" s="51"/>
      <c r="V394" s="51"/>
      <c r="W394" s="51"/>
      <c r="X394" s="51"/>
    </row>
    <row r="395" spans="20:24" ht="14.25" customHeight="1" x14ac:dyDescent="0.2">
      <c r="T395" s="51"/>
      <c r="U395" s="51"/>
      <c r="V395" s="51"/>
      <c r="W395" s="51"/>
      <c r="X395" s="51"/>
    </row>
    <row r="396" spans="20:24" ht="14.25" customHeight="1" x14ac:dyDescent="0.2">
      <c r="T396" s="51"/>
      <c r="U396" s="51"/>
      <c r="V396" s="51"/>
      <c r="W396" s="51"/>
      <c r="X396" s="51"/>
    </row>
    <row r="397" spans="20:24" ht="14.25" customHeight="1" x14ac:dyDescent="0.2">
      <c r="T397" s="51"/>
      <c r="U397" s="51"/>
      <c r="V397" s="51"/>
      <c r="W397" s="51"/>
      <c r="X397" s="51"/>
    </row>
    <row r="398" spans="20:24" ht="14.25" customHeight="1" x14ac:dyDescent="0.2">
      <c r="T398" s="51"/>
      <c r="U398" s="51"/>
      <c r="V398" s="51"/>
      <c r="W398" s="51"/>
      <c r="X398" s="51"/>
    </row>
    <row r="399" spans="20:24" ht="14.25" customHeight="1" x14ac:dyDescent="0.2">
      <c r="T399" s="51"/>
      <c r="U399" s="51"/>
      <c r="V399" s="51"/>
      <c r="W399" s="51"/>
      <c r="X399" s="51"/>
    </row>
    <row r="400" spans="20:24" ht="14.25" customHeight="1" x14ac:dyDescent="0.2">
      <c r="T400" s="51"/>
      <c r="U400" s="51"/>
      <c r="V400" s="51"/>
      <c r="W400" s="51"/>
      <c r="X400" s="51"/>
    </row>
    <row r="401" spans="20:24" ht="14.25" customHeight="1" x14ac:dyDescent="0.2">
      <c r="T401" s="51"/>
      <c r="U401" s="51"/>
      <c r="V401" s="51"/>
      <c r="W401" s="51"/>
      <c r="X401" s="51"/>
    </row>
    <row r="402" spans="20:24" ht="14.25" customHeight="1" x14ac:dyDescent="0.2">
      <c r="T402" s="51"/>
      <c r="U402" s="51"/>
      <c r="V402" s="51"/>
      <c r="W402" s="51"/>
      <c r="X402" s="51"/>
    </row>
    <row r="403" spans="20:24" ht="14.25" customHeight="1" x14ac:dyDescent="0.2">
      <c r="T403" s="51"/>
      <c r="U403" s="51"/>
      <c r="V403" s="51"/>
      <c r="W403" s="51"/>
      <c r="X403" s="51"/>
    </row>
    <row r="404" spans="20:24" ht="14.25" customHeight="1" x14ac:dyDescent="0.2">
      <c r="T404" s="51"/>
      <c r="U404" s="51"/>
      <c r="V404" s="51"/>
      <c r="W404" s="51"/>
      <c r="X404" s="51"/>
    </row>
    <row r="405" spans="20:24" ht="14.25" customHeight="1" x14ac:dyDescent="0.2">
      <c r="T405" s="51"/>
      <c r="U405" s="51"/>
      <c r="V405" s="51"/>
      <c r="W405" s="51"/>
      <c r="X405" s="51"/>
    </row>
    <row r="406" spans="20:24" ht="14.25" customHeight="1" x14ac:dyDescent="0.2">
      <c r="T406" s="51"/>
      <c r="U406" s="51"/>
      <c r="V406" s="51"/>
      <c r="W406" s="51"/>
      <c r="X406" s="51"/>
    </row>
    <row r="407" spans="20:24" ht="14.25" customHeight="1" x14ac:dyDescent="0.2">
      <c r="T407" s="51"/>
      <c r="U407" s="51"/>
      <c r="V407" s="51"/>
      <c r="W407" s="51"/>
      <c r="X407" s="51"/>
    </row>
    <row r="408" spans="20:24" ht="14.25" customHeight="1" x14ac:dyDescent="0.2">
      <c r="T408" s="51"/>
      <c r="U408" s="51"/>
      <c r="V408" s="51"/>
      <c r="W408" s="51"/>
      <c r="X408" s="51"/>
    </row>
    <row r="409" spans="20:24" ht="14.25" customHeight="1" x14ac:dyDescent="0.2">
      <c r="T409" s="51"/>
      <c r="U409" s="51"/>
      <c r="V409" s="51"/>
      <c r="W409" s="51"/>
      <c r="X409" s="51"/>
    </row>
    <row r="410" spans="20:24" ht="14.25" customHeight="1" x14ac:dyDescent="0.2">
      <c r="T410" s="51"/>
      <c r="U410" s="51"/>
      <c r="V410" s="51"/>
      <c r="W410" s="51"/>
      <c r="X410" s="51"/>
    </row>
    <row r="411" spans="20:24" ht="14.25" customHeight="1" x14ac:dyDescent="0.2">
      <c r="T411" s="51"/>
      <c r="U411" s="51"/>
      <c r="V411" s="51"/>
      <c r="W411" s="51"/>
      <c r="X411" s="51"/>
    </row>
    <row r="412" spans="20:24" ht="14.25" customHeight="1" x14ac:dyDescent="0.2">
      <c r="T412" s="51"/>
      <c r="U412" s="51"/>
      <c r="V412" s="51"/>
      <c r="W412" s="51"/>
      <c r="X412" s="51"/>
    </row>
    <row r="413" spans="20:24" ht="14.25" customHeight="1" x14ac:dyDescent="0.2">
      <c r="T413" s="51"/>
      <c r="U413" s="51"/>
      <c r="V413" s="51"/>
      <c r="W413" s="51"/>
      <c r="X413" s="51"/>
    </row>
    <row r="414" spans="20:24" ht="14.25" customHeight="1" x14ac:dyDescent="0.2">
      <c r="T414" s="51"/>
      <c r="U414" s="51"/>
      <c r="V414" s="51"/>
      <c r="W414" s="51"/>
      <c r="X414" s="51"/>
    </row>
    <row r="415" spans="20:24" ht="14.25" customHeight="1" x14ac:dyDescent="0.2">
      <c r="T415" s="51"/>
      <c r="U415" s="51"/>
      <c r="V415" s="51"/>
      <c r="W415" s="51"/>
      <c r="X415" s="51"/>
    </row>
    <row r="416" spans="20:24" ht="14.25" customHeight="1" x14ac:dyDescent="0.2">
      <c r="T416" s="51"/>
      <c r="U416" s="51"/>
      <c r="V416" s="51"/>
      <c r="W416" s="51"/>
      <c r="X416" s="51"/>
    </row>
    <row r="417" spans="20:24" ht="14.25" customHeight="1" x14ac:dyDescent="0.2">
      <c r="T417" s="51"/>
      <c r="U417" s="51"/>
      <c r="V417" s="51"/>
      <c r="W417" s="51"/>
      <c r="X417" s="51"/>
    </row>
    <row r="418" spans="20:24" ht="14.25" customHeight="1" x14ac:dyDescent="0.2">
      <c r="T418" s="51"/>
      <c r="U418" s="51"/>
      <c r="V418" s="51"/>
      <c r="W418" s="51"/>
      <c r="X418" s="51"/>
    </row>
    <row r="419" spans="20:24" ht="14.25" customHeight="1" x14ac:dyDescent="0.2">
      <c r="T419" s="51"/>
      <c r="U419" s="51"/>
      <c r="V419" s="51"/>
      <c r="W419" s="51"/>
      <c r="X419" s="51"/>
    </row>
    <row r="420" spans="20:24" ht="14.25" customHeight="1" x14ac:dyDescent="0.2">
      <c r="T420" s="51"/>
      <c r="U420" s="51"/>
      <c r="V420" s="51"/>
      <c r="W420" s="51"/>
      <c r="X420" s="51"/>
    </row>
    <row r="421" spans="20:24" ht="14.25" customHeight="1" x14ac:dyDescent="0.2">
      <c r="T421" s="51"/>
      <c r="U421" s="51"/>
      <c r="V421" s="51"/>
      <c r="W421" s="51"/>
      <c r="X421" s="51"/>
    </row>
    <row r="422" spans="20:24" ht="14.25" customHeight="1" x14ac:dyDescent="0.2">
      <c r="T422" s="51"/>
      <c r="U422" s="51"/>
      <c r="V422" s="51"/>
      <c r="W422" s="51"/>
      <c r="X422" s="51"/>
    </row>
    <row r="423" spans="20:24" ht="14.25" customHeight="1" x14ac:dyDescent="0.2">
      <c r="T423" s="51"/>
      <c r="U423" s="51"/>
      <c r="V423" s="51"/>
      <c r="W423" s="51"/>
      <c r="X423" s="51"/>
    </row>
    <row r="424" spans="20:24" ht="14.25" customHeight="1" x14ac:dyDescent="0.2">
      <c r="T424" s="51"/>
      <c r="U424" s="51"/>
      <c r="V424" s="51"/>
      <c r="W424" s="51"/>
      <c r="X424" s="51"/>
    </row>
    <row r="425" spans="20:24" ht="14.25" customHeight="1" x14ac:dyDescent="0.2">
      <c r="T425" s="51"/>
      <c r="U425" s="51"/>
      <c r="V425" s="51"/>
      <c r="W425" s="51"/>
      <c r="X425" s="51"/>
    </row>
    <row r="426" spans="20:24" ht="14.25" customHeight="1" x14ac:dyDescent="0.2">
      <c r="T426" s="51"/>
      <c r="U426" s="51"/>
      <c r="V426" s="51"/>
      <c r="W426" s="51"/>
      <c r="X426" s="51"/>
    </row>
    <row r="427" spans="20:24" ht="14.25" customHeight="1" x14ac:dyDescent="0.2">
      <c r="T427" s="51"/>
      <c r="U427" s="51"/>
      <c r="V427" s="51"/>
      <c r="W427" s="51"/>
      <c r="X427" s="51"/>
    </row>
    <row r="428" spans="20:24" ht="14.25" customHeight="1" x14ac:dyDescent="0.2">
      <c r="T428" s="51"/>
      <c r="U428" s="51"/>
      <c r="V428" s="51"/>
      <c r="W428" s="51"/>
      <c r="X428" s="51"/>
    </row>
    <row r="429" spans="20:24" ht="14.25" customHeight="1" x14ac:dyDescent="0.2">
      <c r="T429" s="51"/>
      <c r="U429" s="51"/>
      <c r="V429" s="51"/>
      <c r="W429" s="51"/>
      <c r="X429" s="51"/>
    </row>
    <row r="430" spans="20:24" ht="14.25" customHeight="1" x14ac:dyDescent="0.2">
      <c r="T430" s="51"/>
      <c r="U430" s="51"/>
      <c r="V430" s="51"/>
      <c r="W430" s="51"/>
      <c r="X430" s="51"/>
    </row>
    <row r="431" spans="20:24" ht="14.25" customHeight="1" x14ac:dyDescent="0.2">
      <c r="T431" s="51"/>
      <c r="U431" s="51"/>
      <c r="V431" s="51"/>
      <c r="W431" s="51"/>
      <c r="X431" s="51"/>
    </row>
    <row r="432" spans="20:24" ht="14.25" customHeight="1" x14ac:dyDescent="0.2">
      <c r="T432" s="51"/>
      <c r="U432" s="51"/>
      <c r="V432" s="51"/>
      <c r="W432" s="51"/>
      <c r="X432" s="51"/>
    </row>
    <row r="433" spans="20:24" ht="14.25" customHeight="1" x14ac:dyDescent="0.2">
      <c r="T433" s="51"/>
      <c r="U433" s="51"/>
      <c r="V433" s="51"/>
      <c r="W433" s="51"/>
      <c r="X433" s="51"/>
    </row>
    <row r="434" spans="20:24" ht="14.25" customHeight="1" x14ac:dyDescent="0.2">
      <c r="T434" s="51"/>
      <c r="U434" s="51"/>
      <c r="V434" s="51"/>
      <c r="W434" s="51"/>
      <c r="X434" s="51"/>
    </row>
    <row r="435" spans="20:24" ht="14.25" customHeight="1" x14ac:dyDescent="0.2">
      <c r="T435" s="51"/>
      <c r="U435" s="51"/>
      <c r="V435" s="51"/>
      <c r="W435" s="51"/>
      <c r="X435" s="51"/>
    </row>
    <row r="436" spans="20:24" ht="14.25" customHeight="1" x14ac:dyDescent="0.2">
      <c r="T436" s="51"/>
      <c r="U436" s="51"/>
      <c r="V436" s="51"/>
      <c r="W436" s="51"/>
      <c r="X436" s="51"/>
    </row>
    <row r="437" spans="20:24" ht="14.25" customHeight="1" x14ac:dyDescent="0.2">
      <c r="T437" s="51"/>
      <c r="U437" s="51"/>
      <c r="V437" s="51"/>
      <c r="W437" s="51"/>
      <c r="X437" s="51"/>
    </row>
    <row r="438" spans="20:24" ht="14.25" customHeight="1" x14ac:dyDescent="0.2">
      <c r="T438" s="51"/>
      <c r="U438" s="51"/>
      <c r="V438" s="51"/>
      <c r="W438" s="51"/>
      <c r="X438" s="51"/>
    </row>
    <row r="439" spans="20:24" ht="14.25" customHeight="1" x14ac:dyDescent="0.2">
      <c r="T439" s="51"/>
      <c r="U439" s="51"/>
      <c r="V439" s="51"/>
      <c r="W439" s="51"/>
      <c r="X439" s="51"/>
    </row>
    <row r="440" spans="20:24" ht="14.25" customHeight="1" x14ac:dyDescent="0.2">
      <c r="T440" s="51"/>
      <c r="U440" s="51"/>
      <c r="V440" s="51"/>
      <c r="W440" s="51"/>
      <c r="X440" s="51"/>
    </row>
    <row r="441" spans="20:24" ht="14.25" customHeight="1" x14ac:dyDescent="0.2">
      <c r="T441" s="51"/>
      <c r="U441" s="51"/>
      <c r="V441" s="51"/>
      <c r="W441" s="51"/>
      <c r="X441" s="51"/>
    </row>
    <row r="442" spans="20:24" ht="14.25" customHeight="1" x14ac:dyDescent="0.2">
      <c r="T442" s="51"/>
      <c r="U442" s="51"/>
      <c r="V442" s="51"/>
      <c r="W442" s="51"/>
      <c r="X442" s="51"/>
    </row>
    <row r="443" spans="20:24" ht="14.25" customHeight="1" x14ac:dyDescent="0.2">
      <c r="T443" s="51"/>
      <c r="U443" s="51"/>
      <c r="V443" s="51"/>
      <c r="W443" s="51"/>
      <c r="X443" s="51"/>
    </row>
    <row r="444" spans="20:24" ht="14.25" customHeight="1" x14ac:dyDescent="0.2">
      <c r="T444" s="51"/>
      <c r="U444" s="51"/>
      <c r="V444" s="51"/>
      <c r="W444" s="51"/>
      <c r="X444" s="51"/>
    </row>
    <row r="445" spans="20:24" ht="14.25" customHeight="1" x14ac:dyDescent="0.2">
      <c r="T445" s="51"/>
      <c r="U445" s="51"/>
      <c r="V445" s="51"/>
      <c r="W445" s="51"/>
      <c r="X445" s="51"/>
    </row>
    <row r="446" spans="20:24" ht="14.25" customHeight="1" x14ac:dyDescent="0.2">
      <c r="T446" s="51"/>
      <c r="U446" s="51"/>
      <c r="V446" s="51"/>
      <c r="W446" s="51"/>
      <c r="X446" s="51"/>
    </row>
    <row r="447" spans="20:24" ht="14.25" customHeight="1" x14ac:dyDescent="0.2">
      <c r="T447" s="51"/>
      <c r="U447" s="51"/>
      <c r="V447" s="51"/>
      <c r="W447" s="51"/>
      <c r="X447" s="51"/>
    </row>
    <row r="448" spans="20:24" ht="14.25" customHeight="1" x14ac:dyDescent="0.2">
      <c r="T448" s="51"/>
      <c r="U448" s="51"/>
      <c r="V448" s="51"/>
      <c r="W448" s="51"/>
      <c r="X448" s="51"/>
    </row>
    <row r="449" spans="20:24" ht="14.25" customHeight="1" x14ac:dyDescent="0.2">
      <c r="T449" s="51"/>
      <c r="U449" s="51"/>
      <c r="V449" s="51"/>
      <c r="W449" s="51"/>
      <c r="X449" s="51"/>
    </row>
    <row r="450" spans="20:24" ht="14.25" customHeight="1" x14ac:dyDescent="0.2">
      <c r="T450" s="51"/>
      <c r="U450" s="51"/>
      <c r="V450" s="51"/>
      <c r="W450" s="51"/>
      <c r="X450" s="51"/>
    </row>
    <row r="451" spans="20:24" ht="14.25" customHeight="1" x14ac:dyDescent="0.2">
      <c r="T451" s="51"/>
      <c r="U451" s="51"/>
      <c r="V451" s="51"/>
      <c r="W451" s="51"/>
      <c r="X451" s="51"/>
    </row>
    <row r="452" spans="20:24" ht="14.25" customHeight="1" x14ac:dyDescent="0.2">
      <c r="T452" s="51"/>
      <c r="U452" s="51"/>
      <c r="V452" s="51"/>
      <c r="W452" s="51"/>
      <c r="X452" s="51"/>
    </row>
    <row r="453" spans="20:24" ht="14.25" customHeight="1" x14ac:dyDescent="0.2">
      <c r="T453" s="51"/>
      <c r="U453" s="51"/>
      <c r="V453" s="51"/>
      <c r="W453" s="51"/>
      <c r="X453" s="51"/>
    </row>
    <row r="454" spans="20:24" ht="14.25" customHeight="1" x14ac:dyDescent="0.2">
      <c r="T454" s="51"/>
      <c r="U454" s="51"/>
      <c r="V454" s="51"/>
      <c r="W454" s="51"/>
      <c r="X454" s="51"/>
    </row>
    <row r="455" spans="20:24" ht="14.25" customHeight="1" x14ac:dyDescent="0.2">
      <c r="T455" s="51"/>
      <c r="U455" s="51"/>
      <c r="V455" s="51"/>
      <c r="W455" s="51"/>
      <c r="X455" s="51"/>
    </row>
    <row r="456" spans="20:24" ht="14.25" customHeight="1" x14ac:dyDescent="0.2">
      <c r="T456" s="51"/>
      <c r="U456" s="51"/>
      <c r="V456" s="51"/>
      <c r="W456" s="51"/>
      <c r="X456" s="51"/>
    </row>
    <row r="457" spans="20:24" ht="14.25" customHeight="1" x14ac:dyDescent="0.2">
      <c r="T457" s="51"/>
      <c r="U457" s="51"/>
      <c r="V457" s="51"/>
      <c r="W457" s="51"/>
      <c r="X457" s="51"/>
    </row>
    <row r="458" spans="20:24" ht="14.25" customHeight="1" x14ac:dyDescent="0.2">
      <c r="T458" s="51"/>
      <c r="U458" s="51"/>
      <c r="V458" s="51"/>
      <c r="W458" s="51"/>
      <c r="X458" s="51"/>
    </row>
    <row r="459" spans="20:24" ht="14.25" customHeight="1" x14ac:dyDescent="0.2">
      <c r="T459" s="51"/>
      <c r="U459" s="51"/>
      <c r="V459" s="51"/>
      <c r="W459" s="51"/>
      <c r="X459" s="51"/>
    </row>
    <row r="460" spans="20:24" ht="14.25" customHeight="1" x14ac:dyDescent="0.2">
      <c r="T460" s="51"/>
      <c r="U460" s="51"/>
      <c r="V460" s="51"/>
      <c r="W460" s="51"/>
      <c r="X460" s="51"/>
    </row>
    <row r="461" spans="20:24" ht="14.25" customHeight="1" x14ac:dyDescent="0.2">
      <c r="T461" s="51"/>
      <c r="U461" s="51"/>
      <c r="V461" s="51"/>
      <c r="W461" s="51"/>
      <c r="X461" s="51"/>
    </row>
    <row r="462" spans="20:24" ht="14.25" customHeight="1" x14ac:dyDescent="0.2">
      <c r="T462" s="51"/>
      <c r="U462" s="51"/>
      <c r="V462" s="51"/>
      <c r="W462" s="51"/>
      <c r="X462" s="51"/>
    </row>
    <row r="463" spans="20:24" ht="14.25" customHeight="1" x14ac:dyDescent="0.2">
      <c r="T463" s="51"/>
      <c r="U463" s="51"/>
      <c r="V463" s="51"/>
      <c r="W463" s="51"/>
      <c r="X463" s="51"/>
    </row>
    <row r="464" spans="20:24" ht="14.25" customHeight="1" x14ac:dyDescent="0.2">
      <c r="T464" s="51"/>
      <c r="U464" s="51"/>
      <c r="V464" s="51"/>
      <c r="W464" s="51"/>
      <c r="X464" s="51"/>
    </row>
    <row r="465" spans="20:24" ht="14.25" customHeight="1" x14ac:dyDescent="0.2">
      <c r="T465" s="51"/>
      <c r="U465" s="51"/>
      <c r="V465" s="51"/>
      <c r="W465" s="51"/>
      <c r="X465" s="51"/>
    </row>
    <row r="466" spans="20:24" ht="14.25" customHeight="1" x14ac:dyDescent="0.2">
      <c r="T466" s="51"/>
      <c r="U466" s="51"/>
      <c r="V466" s="51"/>
      <c r="W466" s="51"/>
      <c r="X466" s="51"/>
    </row>
    <row r="467" spans="20:24" ht="14.25" customHeight="1" x14ac:dyDescent="0.2">
      <c r="T467" s="51"/>
      <c r="U467" s="51"/>
      <c r="V467" s="51"/>
      <c r="W467" s="51"/>
      <c r="X467" s="51"/>
    </row>
    <row r="468" spans="20:24" ht="14.25" customHeight="1" x14ac:dyDescent="0.2">
      <c r="T468" s="51"/>
      <c r="U468" s="51"/>
      <c r="V468" s="51"/>
      <c r="W468" s="51"/>
      <c r="X468" s="51"/>
    </row>
    <row r="469" spans="20:24" ht="14.25" customHeight="1" x14ac:dyDescent="0.2">
      <c r="T469" s="51"/>
      <c r="U469" s="51"/>
      <c r="V469" s="51"/>
      <c r="W469" s="51"/>
      <c r="X469" s="51"/>
    </row>
    <row r="470" spans="20:24" ht="14.25" customHeight="1" x14ac:dyDescent="0.2">
      <c r="T470" s="51"/>
      <c r="U470" s="51"/>
      <c r="V470" s="51"/>
      <c r="W470" s="51"/>
      <c r="X470" s="51"/>
    </row>
    <row r="471" spans="20:24" ht="14.25" customHeight="1" x14ac:dyDescent="0.2">
      <c r="T471" s="51"/>
      <c r="U471" s="51"/>
      <c r="V471" s="51"/>
      <c r="W471" s="51"/>
      <c r="X471" s="51"/>
    </row>
    <row r="472" spans="20:24" ht="14.25" customHeight="1" x14ac:dyDescent="0.2">
      <c r="T472" s="51"/>
      <c r="U472" s="51"/>
      <c r="V472" s="51"/>
      <c r="W472" s="51"/>
      <c r="X472" s="51"/>
    </row>
    <row r="473" spans="20:24" ht="14.25" customHeight="1" x14ac:dyDescent="0.2">
      <c r="T473" s="51"/>
      <c r="U473" s="51"/>
      <c r="V473" s="51"/>
      <c r="W473" s="51"/>
      <c r="X473" s="51"/>
    </row>
    <row r="474" spans="20:24" ht="14.25" customHeight="1" x14ac:dyDescent="0.2">
      <c r="T474" s="51"/>
      <c r="U474" s="51"/>
      <c r="V474" s="51"/>
      <c r="W474" s="51"/>
      <c r="X474" s="51"/>
    </row>
    <row r="475" spans="20:24" ht="14.25" customHeight="1" x14ac:dyDescent="0.2">
      <c r="T475" s="51"/>
      <c r="U475" s="51"/>
      <c r="V475" s="51"/>
      <c r="W475" s="51"/>
      <c r="X475" s="51"/>
    </row>
    <row r="476" spans="20:24" ht="14.25" customHeight="1" x14ac:dyDescent="0.2">
      <c r="T476" s="51"/>
      <c r="U476" s="51"/>
      <c r="V476" s="51"/>
      <c r="W476" s="51"/>
      <c r="X476" s="51"/>
    </row>
    <row r="477" spans="20:24" ht="14.25" customHeight="1" x14ac:dyDescent="0.2">
      <c r="T477" s="51"/>
      <c r="U477" s="51"/>
      <c r="V477" s="51"/>
      <c r="W477" s="51"/>
      <c r="X477" s="51"/>
    </row>
    <row r="478" spans="20:24" ht="14.25" customHeight="1" x14ac:dyDescent="0.2">
      <c r="T478" s="51"/>
      <c r="U478" s="51"/>
      <c r="V478" s="51"/>
      <c r="W478" s="51"/>
      <c r="X478" s="51"/>
    </row>
    <row r="479" spans="20:24" ht="14.25" customHeight="1" x14ac:dyDescent="0.2">
      <c r="T479" s="51"/>
      <c r="U479" s="51"/>
      <c r="V479" s="51"/>
      <c r="W479" s="51"/>
      <c r="X479" s="51"/>
    </row>
    <row r="480" spans="20:24" ht="14.25" customHeight="1" x14ac:dyDescent="0.2">
      <c r="T480" s="51"/>
      <c r="U480" s="51"/>
      <c r="V480" s="51"/>
      <c r="W480" s="51"/>
      <c r="X480" s="51"/>
    </row>
    <row r="481" spans="20:24" ht="14.25" customHeight="1" x14ac:dyDescent="0.2">
      <c r="T481" s="51"/>
      <c r="U481" s="51"/>
      <c r="V481" s="51"/>
      <c r="W481" s="51"/>
      <c r="X481" s="51"/>
    </row>
    <row r="482" spans="20:24" ht="14.25" customHeight="1" x14ac:dyDescent="0.2">
      <c r="T482" s="51"/>
      <c r="U482" s="51"/>
      <c r="V482" s="51"/>
      <c r="W482" s="51"/>
      <c r="X482" s="51"/>
    </row>
    <row r="483" spans="20:24" ht="14.25" customHeight="1" x14ac:dyDescent="0.2">
      <c r="T483" s="51"/>
      <c r="U483" s="51"/>
      <c r="V483" s="51"/>
      <c r="W483" s="51"/>
      <c r="X483" s="51"/>
    </row>
    <row r="484" spans="20:24" ht="14.25" customHeight="1" x14ac:dyDescent="0.2">
      <c r="T484" s="51"/>
      <c r="U484" s="51"/>
      <c r="V484" s="51"/>
      <c r="W484" s="51"/>
      <c r="X484" s="51"/>
    </row>
    <row r="485" spans="20:24" ht="14.25" customHeight="1" x14ac:dyDescent="0.2">
      <c r="T485" s="51"/>
      <c r="U485" s="51"/>
      <c r="V485" s="51"/>
      <c r="W485" s="51"/>
      <c r="X485" s="51"/>
    </row>
    <row r="486" spans="20:24" ht="14.25" customHeight="1" x14ac:dyDescent="0.2">
      <c r="T486" s="51"/>
      <c r="U486" s="51"/>
      <c r="V486" s="51"/>
      <c r="W486" s="51"/>
      <c r="X486" s="51"/>
    </row>
    <row r="487" spans="20:24" ht="14.25" customHeight="1" x14ac:dyDescent="0.2">
      <c r="T487" s="51"/>
      <c r="U487" s="51"/>
      <c r="V487" s="51"/>
      <c r="W487" s="51"/>
      <c r="X487" s="51"/>
    </row>
    <row r="488" spans="20:24" ht="14.25" customHeight="1" x14ac:dyDescent="0.2">
      <c r="T488" s="51"/>
      <c r="U488" s="51"/>
      <c r="V488" s="51"/>
      <c r="W488" s="51"/>
      <c r="X488" s="51"/>
    </row>
    <row r="489" spans="20:24" ht="14.25" customHeight="1" x14ac:dyDescent="0.2">
      <c r="T489" s="51"/>
      <c r="U489" s="51"/>
      <c r="V489" s="51"/>
      <c r="W489" s="51"/>
      <c r="X489" s="51"/>
    </row>
    <row r="490" spans="20:24" ht="14.25" customHeight="1" x14ac:dyDescent="0.2">
      <c r="T490" s="51"/>
      <c r="U490" s="51"/>
      <c r="V490" s="51"/>
      <c r="W490" s="51"/>
      <c r="X490" s="51"/>
    </row>
    <row r="491" spans="20:24" ht="14.25" customHeight="1" x14ac:dyDescent="0.2">
      <c r="T491" s="51"/>
      <c r="U491" s="51"/>
      <c r="V491" s="51"/>
      <c r="W491" s="51"/>
      <c r="X491" s="51"/>
    </row>
    <row r="492" spans="20:24" ht="14.25" customHeight="1" x14ac:dyDescent="0.2">
      <c r="T492" s="51"/>
      <c r="U492" s="51"/>
      <c r="V492" s="51"/>
      <c r="W492" s="51"/>
      <c r="X492" s="51"/>
    </row>
    <row r="493" spans="20:24" ht="14.25" customHeight="1" x14ac:dyDescent="0.2">
      <c r="T493" s="51"/>
      <c r="U493" s="51"/>
      <c r="V493" s="51"/>
      <c r="W493" s="51"/>
      <c r="X493" s="51"/>
    </row>
    <row r="494" spans="20:24" ht="14.25" customHeight="1" x14ac:dyDescent="0.2">
      <c r="T494" s="51"/>
      <c r="U494" s="51"/>
      <c r="V494" s="51"/>
      <c r="W494" s="51"/>
      <c r="X494" s="51"/>
    </row>
    <row r="495" spans="20:24" ht="14.25" customHeight="1" x14ac:dyDescent="0.2">
      <c r="T495" s="51"/>
      <c r="U495" s="51"/>
      <c r="V495" s="51"/>
      <c r="W495" s="51"/>
      <c r="X495" s="51"/>
    </row>
    <row r="496" spans="20:24" ht="14.25" customHeight="1" x14ac:dyDescent="0.2">
      <c r="T496" s="51"/>
      <c r="U496" s="51"/>
      <c r="V496" s="51"/>
      <c r="W496" s="51"/>
      <c r="X496" s="51"/>
    </row>
    <row r="497" spans="20:24" ht="14.25" customHeight="1" x14ac:dyDescent="0.2">
      <c r="T497" s="51"/>
      <c r="U497" s="51"/>
      <c r="V497" s="51"/>
      <c r="W497" s="51"/>
      <c r="X497" s="51"/>
    </row>
    <row r="498" spans="20:24" ht="14.25" customHeight="1" x14ac:dyDescent="0.2">
      <c r="T498" s="51"/>
      <c r="U498" s="51"/>
      <c r="V498" s="51"/>
      <c r="W498" s="51"/>
      <c r="X498" s="51"/>
    </row>
    <row r="499" spans="20:24" ht="14.25" customHeight="1" x14ac:dyDescent="0.2">
      <c r="T499" s="51"/>
      <c r="U499" s="51"/>
      <c r="V499" s="51"/>
      <c r="W499" s="51"/>
      <c r="X499" s="51"/>
    </row>
    <row r="500" spans="20:24" ht="14.25" customHeight="1" x14ac:dyDescent="0.2">
      <c r="T500" s="51"/>
      <c r="U500" s="51"/>
      <c r="V500" s="51"/>
      <c r="W500" s="51"/>
      <c r="X500" s="51"/>
    </row>
    <row r="501" spans="20:24" ht="14.25" customHeight="1" x14ac:dyDescent="0.2">
      <c r="T501" s="51"/>
      <c r="U501" s="51"/>
      <c r="V501" s="51"/>
      <c r="W501" s="51"/>
      <c r="X501" s="51"/>
    </row>
    <row r="502" spans="20:24" ht="14.25" customHeight="1" x14ac:dyDescent="0.2">
      <c r="T502" s="51"/>
      <c r="U502" s="51"/>
      <c r="V502" s="51"/>
      <c r="W502" s="51"/>
      <c r="X502" s="51"/>
    </row>
    <row r="503" spans="20:24" ht="14.25" customHeight="1" x14ac:dyDescent="0.2">
      <c r="T503" s="51"/>
      <c r="U503" s="51"/>
      <c r="V503" s="51"/>
      <c r="W503" s="51"/>
      <c r="X503" s="51"/>
    </row>
    <row r="504" spans="20:24" ht="14.25" customHeight="1" x14ac:dyDescent="0.2">
      <c r="T504" s="51"/>
      <c r="U504" s="51"/>
      <c r="V504" s="51"/>
      <c r="W504" s="51"/>
      <c r="X504" s="51"/>
    </row>
    <row r="505" spans="20:24" ht="14.25" customHeight="1" x14ac:dyDescent="0.2">
      <c r="T505" s="51"/>
      <c r="U505" s="51"/>
      <c r="V505" s="51"/>
      <c r="W505" s="51"/>
      <c r="X505" s="51"/>
    </row>
    <row r="506" spans="20:24" ht="14.25" customHeight="1" x14ac:dyDescent="0.2">
      <c r="T506" s="51"/>
      <c r="U506" s="51"/>
      <c r="V506" s="51"/>
      <c r="W506" s="51"/>
      <c r="X506" s="51"/>
    </row>
    <row r="507" spans="20:24" ht="14.25" customHeight="1" x14ac:dyDescent="0.2">
      <c r="T507" s="51"/>
      <c r="U507" s="51"/>
      <c r="V507" s="51"/>
      <c r="W507" s="51"/>
      <c r="X507" s="51"/>
    </row>
    <row r="508" spans="20:24" ht="14.25" customHeight="1" x14ac:dyDescent="0.2">
      <c r="T508" s="51"/>
      <c r="U508" s="51"/>
      <c r="V508" s="51"/>
      <c r="W508" s="51"/>
      <c r="X508" s="51"/>
    </row>
    <row r="509" spans="20:24" ht="14.25" customHeight="1" x14ac:dyDescent="0.2">
      <c r="T509" s="51"/>
      <c r="U509" s="51"/>
      <c r="V509" s="51"/>
      <c r="W509" s="51"/>
      <c r="X509" s="51"/>
    </row>
    <row r="510" spans="20:24" ht="14.25" customHeight="1" x14ac:dyDescent="0.2">
      <c r="T510" s="51"/>
      <c r="U510" s="51"/>
      <c r="V510" s="51"/>
      <c r="W510" s="51"/>
      <c r="X510" s="51"/>
    </row>
    <row r="511" spans="20:24" ht="14.25" customHeight="1" x14ac:dyDescent="0.2">
      <c r="T511" s="51"/>
      <c r="U511" s="51"/>
      <c r="V511" s="51"/>
      <c r="W511" s="51"/>
      <c r="X511" s="51"/>
    </row>
    <row r="512" spans="20:24" ht="14.25" customHeight="1" x14ac:dyDescent="0.2">
      <c r="T512" s="51"/>
      <c r="U512" s="51"/>
      <c r="V512" s="51"/>
      <c r="W512" s="51"/>
      <c r="X512" s="51"/>
    </row>
    <row r="513" spans="20:24" ht="14.25" customHeight="1" x14ac:dyDescent="0.2">
      <c r="T513" s="51"/>
      <c r="U513" s="51"/>
      <c r="V513" s="51"/>
      <c r="W513" s="51"/>
      <c r="X513" s="51"/>
    </row>
    <row r="514" spans="20:24" ht="14.25" customHeight="1" x14ac:dyDescent="0.2">
      <c r="T514" s="51"/>
      <c r="U514" s="51"/>
      <c r="V514" s="51"/>
      <c r="W514" s="51"/>
      <c r="X514" s="51"/>
    </row>
    <row r="515" spans="20:24" ht="14.25" customHeight="1" x14ac:dyDescent="0.2">
      <c r="T515" s="51"/>
      <c r="U515" s="51"/>
      <c r="V515" s="51"/>
      <c r="W515" s="51"/>
      <c r="X515" s="51"/>
    </row>
    <row r="516" spans="20:24" ht="14.25" customHeight="1" x14ac:dyDescent="0.2">
      <c r="T516" s="51"/>
      <c r="U516" s="51"/>
      <c r="V516" s="51"/>
      <c r="W516" s="51"/>
      <c r="X516" s="51"/>
    </row>
    <row r="517" spans="20:24" ht="14.25" customHeight="1" x14ac:dyDescent="0.2">
      <c r="T517" s="51"/>
      <c r="U517" s="51"/>
      <c r="V517" s="51"/>
      <c r="W517" s="51"/>
      <c r="X517" s="51"/>
    </row>
    <row r="518" spans="20:24" ht="14.25" customHeight="1" x14ac:dyDescent="0.2">
      <c r="T518" s="51"/>
      <c r="U518" s="51"/>
      <c r="V518" s="51"/>
      <c r="W518" s="51"/>
      <c r="X518" s="51"/>
    </row>
    <row r="519" spans="20:24" ht="14.25" customHeight="1" x14ac:dyDescent="0.2">
      <c r="T519" s="51"/>
      <c r="U519" s="51"/>
      <c r="V519" s="51"/>
      <c r="W519" s="51"/>
      <c r="X519" s="51"/>
    </row>
    <row r="520" spans="20:24" ht="14.25" customHeight="1" x14ac:dyDescent="0.2">
      <c r="T520" s="51"/>
      <c r="U520" s="51"/>
      <c r="V520" s="51"/>
      <c r="W520" s="51"/>
      <c r="X520" s="51"/>
    </row>
    <row r="521" spans="20:24" ht="14.25" customHeight="1" x14ac:dyDescent="0.2">
      <c r="T521" s="51"/>
      <c r="U521" s="51"/>
      <c r="V521" s="51"/>
      <c r="W521" s="51"/>
      <c r="X521" s="51"/>
    </row>
    <row r="522" spans="20:24" ht="14.25" customHeight="1" x14ac:dyDescent="0.2">
      <c r="T522" s="51"/>
      <c r="U522" s="51"/>
      <c r="V522" s="51"/>
      <c r="W522" s="51"/>
      <c r="X522" s="51"/>
    </row>
    <row r="523" spans="20:24" ht="14.25" customHeight="1" x14ac:dyDescent="0.2">
      <c r="T523" s="51"/>
      <c r="U523" s="51"/>
      <c r="V523" s="51"/>
      <c r="W523" s="51"/>
      <c r="X523" s="51"/>
    </row>
    <row r="524" spans="20:24" ht="14.25" customHeight="1" x14ac:dyDescent="0.2">
      <c r="T524" s="51"/>
      <c r="U524" s="51"/>
      <c r="V524" s="51"/>
      <c r="W524" s="51"/>
      <c r="X524" s="51"/>
    </row>
    <row r="525" spans="20:24" ht="14.25" customHeight="1" x14ac:dyDescent="0.2">
      <c r="T525" s="51"/>
      <c r="U525" s="51"/>
      <c r="V525" s="51"/>
      <c r="W525" s="51"/>
      <c r="X525" s="51"/>
    </row>
    <row r="526" spans="20:24" ht="14.25" customHeight="1" x14ac:dyDescent="0.2">
      <c r="T526" s="51"/>
      <c r="U526" s="51"/>
      <c r="V526" s="51"/>
      <c r="W526" s="51"/>
      <c r="X526" s="51"/>
    </row>
    <row r="527" spans="20:24" ht="14.25" customHeight="1" x14ac:dyDescent="0.2">
      <c r="T527" s="51"/>
      <c r="U527" s="51"/>
      <c r="V527" s="51"/>
      <c r="W527" s="51"/>
      <c r="X527" s="51"/>
    </row>
    <row r="528" spans="20:24" ht="14.25" customHeight="1" x14ac:dyDescent="0.2">
      <c r="T528" s="51"/>
      <c r="U528" s="51"/>
      <c r="V528" s="51"/>
      <c r="W528" s="51"/>
      <c r="X528" s="51"/>
    </row>
    <row r="529" spans="20:24" ht="14.25" customHeight="1" x14ac:dyDescent="0.2">
      <c r="T529" s="51"/>
      <c r="U529" s="51"/>
      <c r="V529" s="51"/>
      <c r="W529" s="51"/>
      <c r="X529" s="51"/>
    </row>
    <row r="530" spans="20:24" ht="14.25" customHeight="1" x14ac:dyDescent="0.2">
      <c r="T530" s="51"/>
      <c r="U530" s="51"/>
      <c r="V530" s="51"/>
      <c r="W530" s="51"/>
      <c r="X530" s="51"/>
    </row>
    <row r="531" spans="20:24" ht="14.25" customHeight="1" x14ac:dyDescent="0.2">
      <c r="T531" s="51"/>
      <c r="U531" s="51"/>
      <c r="V531" s="51"/>
      <c r="W531" s="51"/>
      <c r="X531" s="51"/>
    </row>
    <row r="532" spans="20:24" ht="14.25" customHeight="1" x14ac:dyDescent="0.2">
      <c r="T532" s="51"/>
      <c r="U532" s="51"/>
      <c r="V532" s="51"/>
      <c r="W532" s="51"/>
      <c r="X532" s="51"/>
    </row>
    <row r="533" spans="20:24" ht="14.25" customHeight="1" x14ac:dyDescent="0.2">
      <c r="T533" s="51"/>
      <c r="U533" s="51"/>
      <c r="V533" s="51"/>
      <c r="W533" s="51"/>
      <c r="X533" s="51"/>
    </row>
    <row r="534" spans="20:24" ht="14.25" customHeight="1" x14ac:dyDescent="0.2">
      <c r="T534" s="51"/>
      <c r="U534" s="51"/>
      <c r="V534" s="51"/>
      <c r="W534" s="51"/>
      <c r="X534" s="51"/>
    </row>
    <row r="535" spans="20:24" ht="14.25" customHeight="1" x14ac:dyDescent="0.2">
      <c r="T535" s="51"/>
      <c r="U535" s="51"/>
      <c r="V535" s="51"/>
      <c r="W535" s="51"/>
      <c r="X535" s="51"/>
    </row>
    <row r="536" spans="20:24" ht="14.25" customHeight="1" x14ac:dyDescent="0.2">
      <c r="T536" s="51"/>
      <c r="U536" s="51"/>
      <c r="V536" s="51"/>
      <c r="W536" s="51"/>
      <c r="X536" s="51"/>
    </row>
    <row r="537" spans="20:24" ht="14.25" customHeight="1" x14ac:dyDescent="0.2">
      <c r="T537" s="51"/>
      <c r="U537" s="51"/>
      <c r="V537" s="51"/>
      <c r="W537" s="51"/>
      <c r="X537" s="51"/>
    </row>
    <row r="538" spans="20:24" ht="14.25" customHeight="1" x14ac:dyDescent="0.2">
      <c r="T538" s="51"/>
      <c r="U538" s="51"/>
      <c r="V538" s="51"/>
      <c r="W538" s="51"/>
      <c r="X538" s="51"/>
    </row>
    <row r="539" spans="20:24" ht="14.25" customHeight="1" x14ac:dyDescent="0.2">
      <c r="T539" s="51"/>
      <c r="U539" s="51"/>
      <c r="V539" s="51"/>
      <c r="W539" s="51"/>
      <c r="X539" s="51"/>
    </row>
    <row r="540" spans="20:24" ht="14.25" customHeight="1" x14ac:dyDescent="0.2">
      <c r="T540" s="51"/>
      <c r="U540" s="51"/>
      <c r="V540" s="51"/>
      <c r="W540" s="51"/>
      <c r="X540" s="51"/>
    </row>
    <row r="541" spans="20:24" ht="14.25" customHeight="1" x14ac:dyDescent="0.2">
      <c r="T541" s="51"/>
      <c r="U541" s="51"/>
      <c r="V541" s="51"/>
      <c r="W541" s="51"/>
      <c r="X541" s="51"/>
    </row>
    <row r="542" spans="20:24" ht="14.25" customHeight="1" x14ac:dyDescent="0.2">
      <c r="T542" s="51"/>
      <c r="U542" s="51"/>
      <c r="V542" s="51"/>
      <c r="W542" s="51"/>
      <c r="X542" s="51"/>
    </row>
    <row r="543" spans="20:24" ht="14.25" customHeight="1" x14ac:dyDescent="0.2">
      <c r="T543" s="51"/>
      <c r="U543" s="51"/>
      <c r="V543" s="51"/>
      <c r="W543" s="51"/>
      <c r="X543" s="51"/>
    </row>
    <row r="544" spans="20:24" ht="14.25" customHeight="1" x14ac:dyDescent="0.2">
      <c r="T544" s="51"/>
      <c r="U544" s="51"/>
      <c r="V544" s="51"/>
      <c r="W544" s="51"/>
      <c r="X544" s="51"/>
    </row>
    <row r="545" spans="20:24" ht="14.25" customHeight="1" x14ac:dyDescent="0.2">
      <c r="T545" s="51"/>
      <c r="U545" s="51"/>
      <c r="V545" s="51"/>
      <c r="W545" s="51"/>
      <c r="X545" s="51"/>
    </row>
    <row r="546" spans="20:24" ht="14.25" customHeight="1" x14ac:dyDescent="0.2">
      <c r="T546" s="51"/>
      <c r="U546" s="51"/>
      <c r="V546" s="51"/>
      <c r="W546" s="51"/>
      <c r="X546" s="51"/>
    </row>
    <row r="547" spans="20:24" ht="14.25" customHeight="1" x14ac:dyDescent="0.2">
      <c r="T547" s="51"/>
      <c r="U547" s="51"/>
      <c r="V547" s="51"/>
      <c r="W547" s="51"/>
      <c r="X547" s="51"/>
    </row>
    <row r="548" spans="20:24" ht="14.25" customHeight="1" x14ac:dyDescent="0.2">
      <c r="T548" s="51"/>
      <c r="U548" s="51"/>
      <c r="V548" s="51"/>
      <c r="W548" s="51"/>
      <c r="X548" s="51"/>
    </row>
    <row r="549" spans="20:24" ht="14.25" customHeight="1" x14ac:dyDescent="0.2">
      <c r="T549" s="51"/>
      <c r="U549" s="51"/>
      <c r="V549" s="51"/>
      <c r="W549" s="51"/>
      <c r="X549" s="51"/>
    </row>
    <row r="550" spans="20:24" ht="14.25" customHeight="1" x14ac:dyDescent="0.2">
      <c r="T550" s="51"/>
      <c r="U550" s="51"/>
      <c r="V550" s="51"/>
      <c r="W550" s="51"/>
      <c r="X550" s="51"/>
    </row>
    <row r="551" spans="20:24" ht="14.25" customHeight="1" x14ac:dyDescent="0.2">
      <c r="T551" s="51"/>
      <c r="U551" s="51"/>
      <c r="V551" s="51"/>
      <c r="W551" s="51"/>
      <c r="X551" s="51"/>
    </row>
    <row r="552" spans="20:24" ht="14.25" customHeight="1" x14ac:dyDescent="0.2">
      <c r="T552" s="51"/>
      <c r="U552" s="51"/>
      <c r="V552" s="51"/>
      <c r="W552" s="51"/>
      <c r="X552" s="51"/>
    </row>
    <row r="553" spans="20:24" ht="14.25" customHeight="1" x14ac:dyDescent="0.2">
      <c r="T553" s="51"/>
      <c r="U553" s="51"/>
      <c r="V553" s="51"/>
      <c r="W553" s="51"/>
      <c r="X553" s="51"/>
    </row>
    <row r="554" spans="20:24" ht="14.25" customHeight="1" x14ac:dyDescent="0.2">
      <c r="T554" s="51"/>
      <c r="U554" s="51"/>
      <c r="V554" s="51"/>
      <c r="W554" s="51"/>
      <c r="X554" s="51"/>
    </row>
    <row r="555" spans="20:24" ht="14.25" customHeight="1" x14ac:dyDescent="0.2">
      <c r="T555" s="51"/>
      <c r="U555" s="51"/>
      <c r="V555" s="51"/>
      <c r="W555" s="51"/>
      <c r="X555" s="51"/>
    </row>
    <row r="556" spans="20:24" ht="14.25" customHeight="1" x14ac:dyDescent="0.2">
      <c r="T556" s="51"/>
      <c r="U556" s="51"/>
      <c r="V556" s="51"/>
      <c r="W556" s="51"/>
      <c r="X556" s="51"/>
    </row>
    <row r="557" spans="20:24" ht="14.25" customHeight="1" x14ac:dyDescent="0.2">
      <c r="T557" s="51"/>
      <c r="U557" s="51"/>
      <c r="V557" s="51"/>
      <c r="W557" s="51"/>
      <c r="X557" s="51"/>
    </row>
    <row r="558" spans="20:24" ht="14.25" customHeight="1" x14ac:dyDescent="0.2">
      <c r="T558" s="51"/>
      <c r="U558" s="51"/>
      <c r="V558" s="51"/>
      <c r="W558" s="51"/>
      <c r="X558" s="51"/>
    </row>
    <row r="559" spans="20:24" ht="14.25" customHeight="1" x14ac:dyDescent="0.2">
      <c r="T559" s="51"/>
      <c r="U559" s="51"/>
      <c r="V559" s="51"/>
      <c r="W559" s="51"/>
      <c r="X559" s="51"/>
    </row>
    <row r="560" spans="20:24" ht="14.25" customHeight="1" x14ac:dyDescent="0.2">
      <c r="T560" s="51"/>
      <c r="U560" s="51"/>
      <c r="V560" s="51"/>
      <c r="W560" s="51"/>
      <c r="X560" s="51"/>
    </row>
    <row r="561" spans="20:24" ht="14.25" customHeight="1" x14ac:dyDescent="0.2">
      <c r="T561" s="51"/>
      <c r="U561" s="51"/>
      <c r="V561" s="51"/>
      <c r="W561" s="51"/>
      <c r="X561" s="51"/>
    </row>
    <row r="562" spans="20:24" ht="14.25" customHeight="1" x14ac:dyDescent="0.2">
      <c r="T562" s="51"/>
      <c r="U562" s="51"/>
      <c r="V562" s="51"/>
      <c r="W562" s="51"/>
      <c r="X562" s="51"/>
    </row>
    <row r="563" spans="20:24" ht="14.25" customHeight="1" x14ac:dyDescent="0.2">
      <c r="T563" s="51"/>
      <c r="U563" s="51"/>
      <c r="V563" s="51"/>
      <c r="W563" s="51"/>
      <c r="X563" s="51"/>
    </row>
    <row r="564" spans="20:24" ht="14.25" customHeight="1" x14ac:dyDescent="0.2">
      <c r="T564" s="51"/>
      <c r="U564" s="51"/>
      <c r="V564" s="51"/>
      <c r="W564" s="51"/>
      <c r="X564" s="51"/>
    </row>
    <row r="565" spans="20:24" ht="14.25" customHeight="1" x14ac:dyDescent="0.2">
      <c r="T565" s="51"/>
      <c r="U565" s="51"/>
      <c r="V565" s="51"/>
      <c r="W565" s="51"/>
      <c r="X565" s="51"/>
    </row>
    <row r="566" spans="20:24" ht="14.25" customHeight="1" x14ac:dyDescent="0.2">
      <c r="T566" s="51"/>
      <c r="U566" s="51"/>
      <c r="V566" s="51"/>
      <c r="W566" s="51"/>
      <c r="X566" s="51"/>
    </row>
    <row r="567" spans="20:24" ht="14.25" customHeight="1" x14ac:dyDescent="0.2">
      <c r="T567" s="51"/>
      <c r="U567" s="51"/>
      <c r="V567" s="51"/>
      <c r="W567" s="51"/>
      <c r="X567" s="51"/>
    </row>
    <row r="568" spans="20:24" ht="14.25" customHeight="1" x14ac:dyDescent="0.2">
      <c r="T568" s="51"/>
      <c r="U568" s="51"/>
      <c r="V568" s="51"/>
      <c r="W568" s="51"/>
      <c r="X568" s="51"/>
    </row>
    <row r="569" spans="20:24" ht="14.25" customHeight="1" x14ac:dyDescent="0.2">
      <c r="T569" s="51"/>
      <c r="U569" s="51"/>
      <c r="V569" s="51"/>
      <c r="W569" s="51"/>
      <c r="X569" s="51"/>
    </row>
    <row r="570" spans="20:24" ht="14.25" customHeight="1" x14ac:dyDescent="0.2">
      <c r="T570" s="51"/>
      <c r="U570" s="51"/>
      <c r="V570" s="51"/>
      <c r="W570" s="51"/>
      <c r="X570" s="51"/>
    </row>
    <row r="571" spans="20:24" ht="14.25" customHeight="1" x14ac:dyDescent="0.2">
      <c r="T571" s="51"/>
      <c r="U571" s="51"/>
      <c r="V571" s="51"/>
      <c r="W571" s="51"/>
      <c r="X571" s="51"/>
    </row>
    <row r="572" spans="20:24" ht="14.25" customHeight="1" x14ac:dyDescent="0.2">
      <c r="T572" s="51"/>
      <c r="U572" s="51"/>
      <c r="V572" s="51"/>
      <c r="W572" s="51"/>
      <c r="X572" s="51"/>
    </row>
    <row r="573" spans="20:24" ht="14.25" customHeight="1" x14ac:dyDescent="0.2">
      <c r="T573" s="51"/>
      <c r="U573" s="51"/>
      <c r="V573" s="51"/>
      <c r="W573" s="51"/>
      <c r="X573" s="51"/>
    </row>
    <row r="574" spans="20:24" ht="14.25" customHeight="1" x14ac:dyDescent="0.2">
      <c r="T574" s="51"/>
      <c r="U574" s="51"/>
      <c r="V574" s="51"/>
      <c r="W574" s="51"/>
      <c r="X574" s="51"/>
    </row>
    <row r="575" spans="20:24" ht="14.25" customHeight="1" x14ac:dyDescent="0.2">
      <c r="T575" s="51"/>
      <c r="U575" s="51"/>
      <c r="V575" s="51"/>
      <c r="W575" s="51"/>
      <c r="X575" s="51"/>
    </row>
    <row r="576" spans="20:24" ht="14.25" customHeight="1" x14ac:dyDescent="0.2">
      <c r="T576" s="51"/>
      <c r="U576" s="51"/>
      <c r="V576" s="51"/>
      <c r="W576" s="51"/>
      <c r="X576" s="51"/>
    </row>
    <row r="577" spans="20:24" ht="14.25" customHeight="1" x14ac:dyDescent="0.2">
      <c r="T577" s="51"/>
      <c r="U577" s="51"/>
      <c r="V577" s="51"/>
      <c r="W577" s="51"/>
      <c r="X577" s="51"/>
    </row>
    <row r="578" spans="20:24" ht="14.25" customHeight="1" x14ac:dyDescent="0.2">
      <c r="T578" s="51"/>
      <c r="U578" s="51"/>
      <c r="V578" s="51"/>
      <c r="W578" s="51"/>
      <c r="X578" s="51"/>
    </row>
    <row r="579" spans="20:24" ht="14.25" customHeight="1" x14ac:dyDescent="0.2">
      <c r="T579" s="51"/>
      <c r="U579" s="51"/>
      <c r="V579" s="51"/>
      <c r="W579" s="51"/>
      <c r="X579" s="51"/>
    </row>
    <row r="580" spans="20:24" ht="14.25" customHeight="1" x14ac:dyDescent="0.2">
      <c r="T580" s="51"/>
      <c r="U580" s="51"/>
      <c r="V580" s="51"/>
      <c r="W580" s="51"/>
      <c r="X580" s="51"/>
    </row>
    <row r="581" spans="20:24" ht="14.25" customHeight="1" x14ac:dyDescent="0.2">
      <c r="T581" s="51"/>
      <c r="U581" s="51"/>
      <c r="V581" s="51"/>
      <c r="W581" s="51"/>
      <c r="X581" s="51"/>
    </row>
    <row r="582" spans="20:24" ht="14.25" customHeight="1" x14ac:dyDescent="0.2">
      <c r="T582" s="51"/>
      <c r="U582" s="51"/>
      <c r="V582" s="51"/>
      <c r="W582" s="51"/>
      <c r="X582" s="51"/>
    </row>
    <row r="583" spans="20:24" ht="14.25" customHeight="1" x14ac:dyDescent="0.2">
      <c r="T583" s="51"/>
      <c r="U583" s="51"/>
      <c r="V583" s="51"/>
      <c r="W583" s="51"/>
      <c r="X583" s="51"/>
    </row>
    <row r="584" spans="20:24" ht="14.25" customHeight="1" x14ac:dyDescent="0.2">
      <c r="T584" s="51"/>
      <c r="U584" s="51"/>
      <c r="V584" s="51"/>
      <c r="W584" s="51"/>
      <c r="X584" s="51"/>
    </row>
    <row r="585" spans="20:24" ht="14.25" customHeight="1" x14ac:dyDescent="0.2">
      <c r="T585" s="51"/>
      <c r="U585" s="51"/>
      <c r="V585" s="51"/>
      <c r="W585" s="51"/>
      <c r="X585" s="51"/>
    </row>
    <row r="586" spans="20:24" ht="14.25" customHeight="1" x14ac:dyDescent="0.2">
      <c r="T586" s="51"/>
      <c r="U586" s="51"/>
      <c r="V586" s="51"/>
      <c r="W586" s="51"/>
      <c r="X586" s="51"/>
    </row>
    <row r="587" spans="20:24" ht="14.25" customHeight="1" x14ac:dyDescent="0.2">
      <c r="T587" s="51"/>
      <c r="U587" s="51"/>
      <c r="V587" s="51"/>
      <c r="W587" s="51"/>
      <c r="X587" s="51"/>
    </row>
    <row r="588" spans="20:24" ht="14.25" customHeight="1" x14ac:dyDescent="0.2">
      <c r="T588" s="51"/>
      <c r="U588" s="51"/>
      <c r="V588" s="51"/>
      <c r="W588" s="51"/>
      <c r="X588" s="51"/>
    </row>
    <row r="589" spans="20:24" ht="14.25" customHeight="1" x14ac:dyDescent="0.2">
      <c r="T589" s="51"/>
      <c r="U589" s="51"/>
      <c r="V589" s="51"/>
      <c r="W589" s="51"/>
      <c r="X589" s="51"/>
    </row>
    <row r="590" spans="20:24" ht="14.25" customHeight="1" x14ac:dyDescent="0.2">
      <c r="T590" s="51"/>
      <c r="U590" s="51"/>
      <c r="V590" s="51"/>
      <c r="W590" s="51"/>
      <c r="X590" s="51"/>
    </row>
    <row r="591" spans="20:24" ht="14.25" customHeight="1" x14ac:dyDescent="0.2">
      <c r="T591" s="51"/>
      <c r="U591" s="51"/>
      <c r="V591" s="51"/>
      <c r="W591" s="51"/>
      <c r="X591" s="51"/>
    </row>
    <row r="592" spans="20:24" ht="14.25" customHeight="1" x14ac:dyDescent="0.2">
      <c r="T592" s="51"/>
      <c r="U592" s="51"/>
      <c r="V592" s="51"/>
      <c r="W592" s="51"/>
      <c r="X592" s="51"/>
    </row>
    <row r="593" spans="20:24" ht="14.25" customHeight="1" x14ac:dyDescent="0.2">
      <c r="T593" s="51"/>
      <c r="U593" s="51"/>
      <c r="V593" s="51"/>
      <c r="W593" s="51"/>
      <c r="X593" s="51"/>
    </row>
    <row r="594" spans="20:24" ht="14.25" customHeight="1" x14ac:dyDescent="0.2">
      <c r="T594" s="51"/>
      <c r="U594" s="51"/>
      <c r="V594" s="51"/>
      <c r="W594" s="51"/>
      <c r="X594" s="51"/>
    </row>
    <row r="595" spans="20:24" ht="14.25" customHeight="1" x14ac:dyDescent="0.2">
      <c r="T595" s="51"/>
      <c r="U595" s="51"/>
      <c r="V595" s="51"/>
      <c r="W595" s="51"/>
      <c r="X595" s="51"/>
    </row>
    <row r="596" spans="20:24" ht="14.25" customHeight="1" x14ac:dyDescent="0.2">
      <c r="T596" s="51"/>
      <c r="U596" s="51"/>
      <c r="V596" s="51"/>
      <c r="W596" s="51"/>
      <c r="X596" s="51"/>
    </row>
    <row r="597" spans="20:24" ht="14.25" customHeight="1" x14ac:dyDescent="0.2">
      <c r="T597" s="51"/>
      <c r="U597" s="51"/>
      <c r="V597" s="51"/>
      <c r="W597" s="51"/>
      <c r="X597" s="51"/>
    </row>
    <row r="598" spans="20:24" ht="14.25" customHeight="1" x14ac:dyDescent="0.2">
      <c r="T598" s="51"/>
      <c r="U598" s="51"/>
      <c r="V598" s="51"/>
      <c r="W598" s="51"/>
      <c r="X598" s="51"/>
    </row>
    <row r="599" spans="20:24" ht="14.25" customHeight="1" x14ac:dyDescent="0.2">
      <c r="T599" s="51"/>
      <c r="U599" s="51"/>
      <c r="V599" s="51"/>
      <c r="W599" s="51"/>
      <c r="X599" s="51"/>
    </row>
    <row r="600" spans="20:24" ht="14.25" customHeight="1" x14ac:dyDescent="0.2">
      <c r="T600" s="51"/>
      <c r="U600" s="51"/>
      <c r="V600" s="51"/>
      <c r="W600" s="51"/>
      <c r="X600" s="51"/>
    </row>
    <row r="601" spans="20:24" ht="14.25" customHeight="1" x14ac:dyDescent="0.2">
      <c r="T601" s="51"/>
      <c r="U601" s="51"/>
      <c r="V601" s="51"/>
      <c r="W601" s="51"/>
      <c r="X601" s="51"/>
    </row>
    <row r="602" spans="20:24" ht="14.25" customHeight="1" x14ac:dyDescent="0.2">
      <c r="T602" s="51"/>
      <c r="U602" s="51"/>
      <c r="V602" s="51"/>
      <c r="W602" s="51"/>
      <c r="X602" s="51"/>
    </row>
    <row r="603" spans="20:24" ht="14.25" customHeight="1" x14ac:dyDescent="0.2">
      <c r="T603" s="51"/>
      <c r="U603" s="51"/>
      <c r="V603" s="51"/>
      <c r="W603" s="51"/>
      <c r="X603" s="51"/>
    </row>
    <row r="604" spans="20:24" ht="14.25" customHeight="1" x14ac:dyDescent="0.2">
      <c r="T604" s="51"/>
      <c r="U604" s="51"/>
      <c r="V604" s="51"/>
      <c r="W604" s="51"/>
      <c r="X604" s="51"/>
    </row>
    <row r="605" spans="20:24" ht="14.25" customHeight="1" x14ac:dyDescent="0.2">
      <c r="T605" s="51"/>
      <c r="U605" s="51"/>
      <c r="V605" s="51"/>
      <c r="W605" s="51"/>
      <c r="X605" s="51"/>
    </row>
    <row r="606" spans="20:24" ht="14.25" customHeight="1" x14ac:dyDescent="0.2">
      <c r="T606" s="51"/>
      <c r="U606" s="51"/>
      <c r="V606" s="51"/>
      <c r="W606" s="51"/>
      <c r="X606" s="51"/>
    </row>
    <row r="607" spans="20:24" ht="14.25" customHeight="1" x14ac:dyDescent="0.2">
      <c r="T607" s="51"/>
      <c r="U607" s="51"/>
      <c r="V607" s="51"/>
      <c r="W607" s="51"/>
      <c r="X607" s="51"/>
    </row>
    <row r="608" spans="20:24" ht="14.25" customHeight="1" x14ac:dyDescent="0.2">
      <c r="T608" s="51"/>
      <c r="U608" s="51"/>
      <c r="V608" s="51"/>
      <c r="W608" s="51"/>
      <c r="X608" s="51"/>
    </row>
    <row r="609" spans="20:24" ht="14.25" customHeight="1" x14ac:dyDescent="0.2">
      <c r="T609" s="51"/>
      <c r="U609" s="51"/>
      <c r="V609" s="51"/>
      <c r="W609" s="51"/>
      <c r="X609" s="51"/>
    </row>
    <row r="610" spans="20:24" ht="14.25" customHeight="1" x14ac:dyDescent="0.2">
      <c r="T610" s="51"/>
      <c r="U610" s="51"/>
      <c r="V610" s="51"/>
      <c r="W610" s="51"/>
      <c r="X610" s="51"/>
    </row>
    <row r="611" spans="20:24" ht="14.25" customHeight="1" x14ac:dyDescent="0.2">
      <c r="T611" s="51"/>
      <c r="U611" s="51"/>
      <c r="V611" s="51"/>
      <c r="W611" s="51"/>
      <c r="X611" s="51"/>
    </row>
    <row r="612" spans="20:24" ht="14.25" customHeight="1" x14ac:dyDescent="0.2">
      <c r="T612" s="51"/>
      <c r="U612" s="51"/>
      <c r="V612" s="51"/>
      <c r="W612" s="51"/>
      <c r="X612" s="51"/>
    </row>
    <row r="613" spans="20:24" ht="14.25" customHeight="1" x14ac:dyDescent="0.2">
      <c r="T613" s="51"/>
      <c r="U613" s="51"/>
      <c r="V613" s="51"/>
      <c r="W613" s="51"/>
      <c r="X613" s="51"/>
    </row>
    <row r="614" spans="20:24" ht="14.25" customHeight="1" x14ac:dyDescent="0.2">
      <c r="T614" s="51"/>
      <c r="U614" s="51"/>
      <c r="V614" s="51"/>
      <c r="W614" s="51"/>
      <c r="X614" s="51"/>
    </row>
    <row r="615" spans="20:24" ht="14.25" customHeight="1" x14ac:dyDescent="0.2">
      <c r="T615" s="51"/>
      <c r="U615" s="51"/>
      <c r="V615" s="51"/>
      <c r="W615" s="51"/>
      <c r="X615" s="51"/>
    </row>
    <row r="616" spans="20:24" ht="14.25" customHeight="1" x14ac:dyDescent="0.2">
      <c r="T616" s="51"/>
      <c r="U616" s="51"/>
      <c r="V616" s="51"/>
      <c r="W616" s="51"/>
      <c r="X616" s="51"/>
    </row>
    <row r="617" spans="20:24" ht="14.25" customHeight="1" x14ac:dyDescent="0.2">
      <c r="T617" s="51"/>
      <c r="U617" s="51"/>
      <c r="V617" s="51"/>
      <c r="W617" s="51"/>
      <c r="X617" s="51"/>
    </row>
    <row r="618" spans="20:24" ht="14.25" customHeight="1" x14ac:dyDescent="0.2">
      <c r="T618" s="51"/>
      <c r="U618" s="51"/>
      <c r="V618" s="51"/>
      <c r="W618" s="51"/>
      <c r="X618" s="51"/>
    </row>
    <row r="619" spans="20:24" ht="14.25" customHeight="1" x14ac:dyDescent="0.2">
      <c r="T619" s="51"/>
      <c r="U619" s="51"/>
      <c r="V619" s="51"/>
      <c r="W619" s="51"/>
      <c r="X619" s="51"/>
    </row>
    <row r="620" spans="20:24" ht="14.25" customHeight="1" x14ac:dyDescent="0.2">
      <c r="T620" s="51"/>
      <c r="U620" s="51"/>
      <c r="V620" s="51"/>
      <c r="W620" s="51"/>
      <c r="X620" s="51"/>
    </row>
    <row r="621" spans="20:24" ht="14.25" customHeight="1" x14ac:dyDescent="0.2">
      <c r="T621" s="51"/>
      <c r="U621" s="51"/>
      <c r="V621" s="51"/>
      <c r="W621" s="51"/>
      <c r="X621" s="51"/>
    </row>
    <row r="622" spans="20:24" ht="14.25" customHeight="1" x14ac:dyDescent="0.2">
      <c r="T622" s="51"/>
      <c r="U622" s="51"/>
      <c r="V622" s="51"/>
      <c r="W622" s="51"/>
      <c r="X622" s="51"/>
    </row>
    <row r="623" spans="20:24" ht="14.25" customHeight="1" x14ac:dyDescent="0.2">
      <c r="T623" s="51"/>
      <c r="U623" s="51"/>
      <c r="V623" s="51"/>
      <c r="W623" s="51"/>
      <c r="X623" s="51"/>
    </row>
    <row r="624" spans="20:24" ht="14.25" customHeight="1" x14ac:dyDescent="0.2">
      <c r="T624" s="51"/>
      <c r="U624" s="51"/>
      <c r="V624" s="51"/>
      <c r="W624" s="51"/>
      <c r="X624" s="51"/>
    </row>
    <row r="625" spans="20:24" ht="14.25" customHeight="1" x14ac:dyDescent="0.2">
      <c r="T625" s="51"/>
      <c r="U625" s="51"/>
      <c r="V625" s="51"/>
      <c r="W625" s="51"/>
      <c r="X625" s="51"/>
    </row>
    <row r="626" spans="20:24" ht="14.25" customHeight="1" x14ac:dyDescent="0.2">
      <c r="T626" s="51"/>
      <c r="U626" s="51"/>
      <c r="V626" s="51"/>
      <c r="W626" s="51"/>
      <c r="X626" s="51"/>
    </row>
    <row r="627" spans="20:24" ht="14.25" customHeight="1" x14ac:dyDescent="0.2">
      <c r="T627" s="51"/>
      <c r="U627" s="51"/>
      <c r="V627" s="51"/>
      <c r="W627" s="51"/>
      <c r="X627" s="51"/>
    </row>
    <row r="628" spans="20:24" ht="14.25" customHeight="1" x14ac:dyDescent="0.2">
      <c r="T628" s="51"/>
      <c r="U628" s="51"/>
      <c r="V628" s="51"/>
      <c r="W628" s="51"/>
      <c r="X628" s="51"/>
    </row>
    <row r="629" spans="20:24" ht="14.25" customHeight="1" x14ac:dyDescent="0.2">
      <c r="T629" s="51"/>
      <c r="U629" s="51"/>
      <c r="V629" s="51"/>
      <c r="W629" s="51"/>
      <c r="X629" s="51"/>
    </row>
    <row r="630" spans="20:24" ht="14.25" customHeight="1" x14ac:dyDescent="0.2">
      <c r="T630" s="51"/>
      <c r="U630" s="51"/>
      <c r="V630" s="51"/>
      <c r="W630" s="51"/>
      <c r="X630" s="51"/>
    </row>
    <row r="631" spans="20:24" ht="14.25" customHeight="1" x14ac:dyDescent="0.2">
      <c r="T631" s="51"/>
      <c r="U631" s="51"/>
      <c r="V631" s="51"/>
      <c r="W631" s="51"/>
      <c r="X631" s="51"/>
    </row>
    <row r="632" spans="20:24" ht="14.25" customHeight="1" x14ac:dyDescent="0.2">
      <c r="T632" s="51"/>
      <c r="U632" s="51"/>
      <c r="V632" s="51"/>
      <c r="W632" s="51"/>
      <c r="X632" s="51"/>
    </row>
    <row r="633" spans="20:24" ht="14.25" customHeight="1" x14ac:dyDescent="0.2">
      <c r="T633" s="51"/>
      <c r="U633" s="51"/>
      <c r="V633" s="51"/>
      <c r="W633" s="51"/>
      <c r="X633" s="51"/>
    </row>
    <row r="634" spans="20:24" ht="14.25" customHeight="1" x14ac:dyDescent="0.2">
      <c r="T634" s="51"/>
      <c r="U634" s="51"/>
      <c r="V634" s="51"/>
      <c r="W634" s="51"/>
      <c r="X634" s="51"/>
    </row>
    <row r="635" spans="20:24" ht="14.25" customHeight="1" x14ac:dyDescent="0.2">
      <c r="T635" s="51"/>
      <c r="U635" s="51"/>
      <c r="V635" s="51"/>
      <c r="W635" s="51"/>
      <c r="X635" s="51"/>
    </row>
    <row r="636" spans="20:24" ht="14.25" customHeight="1" x14ac:dyDescent="0.2">
      <c r="T636" s="51"/>
      <c r="U636" s="51"/>
      <c r="V636" s="51"/>
      <c r="W636" s="51"/>
      <c r="X636" s="51"/>
    </row>
    <row r="637" spans="20:24" ht="14.25" customHeight="1" x14ac:dyDescent="0.2">
      <c r="T637" s="51"/>
      <c r="U637" s="51"/>
      <c r="V637" s="51"/>
      <c r="W637" s="51"/>
      <c r="X637" s="51"/>
    </row>
    <row r="638" spans="20:24" ht="14.25" customHeight="1" x14ac:dyDescent="0.2">
      <c r="T638" s="51"/>
      <c r="U638" s="51"/>
      <c r="V638" s="51"/>
      <c r="W638" s="51"/>
      <c r="X638" s="51"/>
    </row>
    <row r="639" spans="20:24" ht="14.25" customHeight="1" x14ac:dyDescent="0.2">
      <c r="T639" s="51"/>
      <c r="U639" s="51"/>
      <c r="V639" s="51"/>
      <c r="W639" s="51"/>
      <c r="X639" s="51"/>
    </row>
    <row r="640" spans="20:24" ht="14.25" customHeight="1" x14ac:dyDescent="0.2">
      <c r="T640" s="51"/>
      <c r="U640" s="51"/>
      <c r="V640" s="51"/>
      <c r="W640" s="51"/>
      <c r="X640" s="51"/>
    </row>
    <row r="641" spans="20:24" ht="14.25" customHeight="1" x14ac:dyDescent="0.2">
      <c r="T641" s="51"/>
      <c r="U641" s="51"/>
      <c r="V641" s="51"/>
      <c r="W641" s="51"/>
      <c r="X641" s="51"/>
    </row>
    <row r="642" spans="20:24" ht="14.25" customHeight="1" x14ac:dyDescent="0.2">
      <c r="T642" s="51"/>
      <c r="U642" s="51"/>
      <c r="V642" s="51"/>
      <c r="W642" s="51"/>
      <c r="X642" s="51"/>
    </row>
    <row r="643" spans="20:24" ht="14.25" customHeight="1" x14ac:dyDescent="0.2">
      <c r="T643" s="51"/>
      <c r="U643" s="51"/>
      <c r="V643" s="51"/>
      <c r="W643" s="51"/>
      <c r="X643" s="51"/>
    </row>
    <row r="644" spans="20:24" ht="14.25" customHeight="1" x14ac:dyDescent="0.2">
      <c r="T644" s="51"/>
      <c r="U644" s="51"/>
      <c r="V644" s="51"/>
      <c r="W644" s="51"/>
      <c r="X644" s="51"/>
    </row>
    <row r="645" spans="20:24" ht="14.25" customHeight="1" x14ac:dyDescent="0.2">
      <c r="T645" s="51"/>
      <c r="U645" s="51"/>
      <c r="V645" s="51"/>
      <c r="W645" s="51"/>
      <c r="X645" s="51"/>
    </row>
    <row r="646" spans="20:24" ht="14.25" customHeight="1" x14ac:dyDescent="0.2">
      <c r="T646" s="51"/>
      <c r="U646" s="51"/>
      <c r="V646" s="51"/>
      <c r="W646" s="51"/>
      <c r="X646" s="51"/>
    </row>
    <row r="647" spans="20:24" ht="14.25" customHeight="1" x14ac:dyDescent="0.2">
      <c r="T647" s="51"/>
      <c r="U647" s="51"/>
      <c r="V647" s="51"/>
      <c r="W647" s="51"/>
      <c r="X647" s="51"/>
    </row>
    <row r="648" spans="20:24" ht="14.25" customHeight="1" x14ac:dyDescent="0.2">
      <c r="T648" s="51"/>
      <c r="U648" s="51"/>
      <c r="V648" s="51"/>
      <c r="W648" s="51"/>
      <c r="X648" s="51"/>
    </row>
    <row r="649" spans="20:24" ht="14.25" customHeight="1" x14ac:dyDescent="0.2">
      <c r="T649" s="51"/>
      <c r="U649" s="51"/>
      <c r="V649" s="51"/>
      <c r="W649" s="51"/>
      <c r="X649" s="51"/>
    </row>
    <row r="650" spans="20:24" ht="14.25" customHeight="1" x14ac:dyDescent="0.2">
      <c r="T650" s="51"/>
      <c r="U650" s="51"/>
      <c r="V650" s="51"/>
      <c r="W650" s="51"/>
      <c r="X650" s="51"/>
    </row>
    <row r="651" spans="20:24" ht="14.25" customHeight="1" x14ac:dyDescent="0.2">
      <c r="T651" s="51"/>
      <c r="U651" s="51"/>
      <c r="V651" s="51"/>
      <c r="W651" s="51"/>
      <c r="X651" s="51"/>
    </row>
    <row r="652" spans="20:24" ht="14.25" customHeight="1" x14ac:dyDescent="0.2">
      <c r="T652" s="51"/>
      <c r="U652" s="51"/>
      <c r="V652" s="51"/>
      <c r="W652" s="51"/>
      <c r="X652" s="51"/>
    </row>
    <row r="653" spans="20:24" ht="14.25" customHeight="1" x14ac:dyDescent="0.2">
      <c r="T653" s="51"/>
      <c r="U653" s="51"/>
      <c r="V653" s="51"/>
      <c r="W653" s="51"/>
      <c r="X653" s="51"/>
    </row>
    <row r="654" spans="20:24" ht="14.25" customHeight="1" x14ac:dyDescent="0.2">
      <c r="T654" s="51"/>
      <c r="U654" s="51"/>
      <c r="V654" s="51"/>
      <c r="W654" s="51"/>
      <c r="X654" s="51"/>
    </row>
    <row r="655" spans="20:24" ht="14.25" customHeight="1" x14ac:dyDescent="0.2">
      <c r="T655" s="51"/>
      <c r="U655" s="51"/>
      <c r="V655" s="51"/>
      <c r="W655" s="51"/>
      <c r="X655" s="51"/>
    </row>
    <row r="656" spans="20:24" ht="14.25" customHeight="1" x14ac:dyDescent="0.2">
      <c r="T656" s="51"/>
      <c r="U656" s="51"/>
      <c r="V656" s="51"/>
      <c r="W656" s="51"/>
      <c r="X656" s="51"/>
    </row>
    <row r="657" spans="20:24" ht="14.25" customHeight="1" x14ac:dyDescent="0.2">
      <c r="T657" s="51"/>
      <c r="U657" s="51"/>
      <c r="V657" s="51"/>
      <c r="W657" s="51"/>
      <c r="X657" s="51"/>
    </row>
    <row r="658" spans="20:24" ht="14.25" customHeight="1" x14ac:dyDescent="0.2">
      <c r="T658" s="51"/>
      <c r="U658" s="51"/>
      <c r="V658" s="51"/>
      <c r="W658" s="51"/>
      <c r="X658" s="51"/>
    </row>
    <row r="659" spans="20:24" ht="14.25" customHeight="1" x14ac:dyDescent="0.2">
      <c r="T659" s="51"/>
      <c r="U659" s="51"/>
      <c r="V659" s="51"/>
      <c r="W659" s="51"/>
      <c r="X659" s="51"/>
    </row>
    <row r="660" spans="20:24" ht="14.25" customHeight="1" x14ac:dyDescent="0.2">
      <c r="T660" s="51"/>
      <c r="U660" s="51"/>
      <c r="V660" s="51"/>
      <c r="W660" s="51"/>
      <c r="X660" s="51"/>
    </row>
    <row r="661" spans="20:24" ht="14.25" customHeight="1" x14ac:dyDescent="0.2">
      <c r="T661" s="51"/>
      <c r="U661" s="51"/>
      <c r="V661" s="51"/>
      <c r="W661" s="51"/>
      <c r="X661" s="51"/>
    </row>
    <row r="662" spans="20:24" ht="14.25" customHeight="1" x14ac:dyDescent="0.2">
      <c r="T662" s="51"/>
      <c r="U662" s="51"/>
      <c r="V662" s="51"/>
      <c r="W662" s="51"/>
      <c r="X662" s="51"/>
    </row>
    <row r="663" spans="20:24" ht="14.25" customHeight="1" x14ac:dyDescent="0.2">
      <c r="T663" s="51"/>
      <c r="U663" s="51"/>
      <c r="V663" s="51"/>
      <c r="W663" s="51"/>
      <c r="X663" s="51"/>
    </row>
    <row r="664" spans="20:24" ht="14.25" customHeight="1" x14ac:dyDescent="0.2">
      <c r="T664" s="51"/>
      <c r="U664" s="51"/>
      <c r="V664" s="51"/>
      <c r="W664" s="51"/>
      <c r="X664" s="51"/>
    </row>
    <row r="665" spans="20:24" ht="14.25" customHeight="1" x14ac:dyDescent="0.2">
      <c r="T665" s="51"/>
      <c r="U665" s="51"/>
      <c r="V665" s="51"/>
      <c r="W665" s="51"/>
      <c r="X665" s="51"/>
    </row>
    <row r="666" spans="20:24" ht="14.25" customHeight="1" x14ac:dyDescent="0.2">
      <c r="T666" s="51"/>
      <c r="U666" s="51"/>
      <c r="V666" s="51"/>
      <c r="W666" s="51"/>
      <c r="X666" s="51"/>
    </row>
    <row r="667" spans="20:24" ht="14.25" customHeight="1" x14ac:dyDescent="0.2">
      <c r="T667" s="51"/>
      <c r="U667" s="51"/>
      <c r="V667" s="51"/>
      <c r="W667" s="51"/>
      <c r="X667" s="51"/>
    </row>
    <row r="668" spans="20:24" ht="14.25" customHeight="1" x14ac:dyDescent="0.2">
      <c r="T668" s="51"/>
      <c r="U668" s="51"/>
      <c r="V668" s="51"/>
      <c r="W668" s="51"/>
      <c r="X668" s="51"/>
    </row>
    <row r="669" spans="20:24" ht="14.25" customHeight="1" x14ac:dyDescent="0.2">
      <c r="T669" s="51"/>
      <c r="U669" s="51"/>
      <c r="V669" s="51"/>
      <c r="W669" s="51"/>
      <c r="X669" s="51"/>
    </row>
    <row r="670" spans="20:24" ht="14.25" customHeight="1" x14ac:dyDescent="0.2">
      <c r="T670" s="51"/>
      <c r="U670" s="51"/>
      <c r="V670" s="51"/>
      <c r="W670" s="51"/>
      <c r="X670" s="51"/>
    </row>
    <row r="671" spans="20:24" ht="14.25" customHeight="1" x14ac:dyDescent="0.2">
      <c r="T671" s="51"/>
      <c r="U671" s="51"/>
      <c r="V671" s="51"/>
      <c r="W671" s="51"/>
      <c r="X671" s="51"/>
    </row>
    <row r="672" spans="20:24" ht="14.25" customHeight="1" x14ac:dyDescent="0.2">
      <c r="T672" s="51"/>
      <c r="U672" s="51"/>
      <c r="V672" s="51"/>
      <c r="W672" s="51"/>
      <c r="X672" s="51"/>
    </row>
    <row r="673" spans="20:24" ht="14.25" customHeight="1" x14ac:dyDescent="0.2">
      <c r="T673" s="51"/>
      <c r="U673" s="51"/>
      <c r="V673" s="51"/>
      <c r="W673" s="51"/>
      <c r="X673" s="51"/>
    </row>
    <row r="674" spans="20:24" ht="14.25" customHeight="1" x14ac:dyDescent="0.2">
      <c r="T674" s="51"/>
      <c r="U674" s="51"/>
      <c r="V674" s="51"/>
      <c r="W674" s="51"/>
      <c r="X674" s="51"/>
    </row>
    <row r="675" spans="20:24" ht="14.25" customHeight="1" x14ac:dyDescent="0.2">
      <c r="T675" s="51"/>
      <c r="U675" s="51"/>
      <c r="V675" s="51"/>
      <c r="W675" s="51"/>
      <c r="X675" s="51"/>
    </row>
    <row r="676" spans="20:24" ht="14.25" customHeight="1" x14ac:dyDescent="0.2">
      <c r="T676" s="51"/>
      <c r="U676" s="51"/>
      <c r="V676" s="51"/>
      <c r="W676" s="51"/>
      <c r="X676" s="51"/>
    </row>
    <row r="677" spans="20:24" ht="14.25" customHeight="1" x14ac:dyDescent="0.2">
      <c r="T677" s="51"/>
      <c r="U677" s="51"/>
      <c r="V677" s="51"/>
      <c r="W677" s="51"/>
      <c r="X677" s="51"/>
    </row>
    <row r="678" spans="20:24" ht="14.25" customHeight="1" x14ac:dyDescent="0.2">
      <c r="T678" s="51"/>
      <c r="U678" s="51"/>
      <c r="V678" s="51"/>
      <c r="W678" s="51"/>
      <c r="X678" s="51"/>
    </row>
    <row r="679" spans="20:24" ht="14.25" customHeight="1" x14ac:dyDescent="0.2">
      <c r="T679" s="51"/>
      <c r="U679" s="51"/>
      <c r="V679" s="51"/>
      <c r="W679" s="51"/>
      <c r="X679" s="51"/>
    </row>
    <row r="680" spans="20:24" ht="14.25" customHeight="1" x14ac:dyDescent="0.2">
      <c r="T680" s="51"/>
      <c r="U680" s="51"/>
      <c r="V680" s="51"/>
      <c r="W680" s="51"/>
      <c r="X680" s="51"/>
    </row>
    <row r="681" spans="20:24" ht="14.25" customHeight="1" x14ac:dyDescent="0.2">
      <c r="T681" s="51"/>
      <c r="U681" s="51"/>
      <c r="V681" s="51"/>
      <c r="W681" s="51"/>
      <c r="X681" s="51"/>
    </row>
    <row r="682" spans="20:24" ht="14.25" customHeight="1" x14ac:dyDescent="0.2">
      <c r="T682" s="51"/>
      <c r="U682" s="51"/>
      <c r="V682" s="51"/>
      <c r="W682" s="51"/>
      <c r="X682" s="51"/>
    </row>
    <row r="683" spans="20:24" ht="14.25" customHeight="1" x14ac:dyDescent="0.2">
      <c r="T683" s="51"/>
      <c r="U683" s="51"/>
      <c r="V683" s="51"/>
      <c r="W683" s="51"/>
      <c r="X683" s="51"/>
    </row>
    <row r="684" spans="20:24" ht="14.25" customHeight="1" x14ac:dyDescent="0.2">
      <c r="T684" s="51"/>
      <c r="U684" s="51"/>
      <c r="V684" s="51"/>
      <c r="W684" s="51"/>
      <c r="X684" s="51"/>
    </row>
    <row r="685" spans="20:24" ht="14.25" customHeight="1" x14ac:dyDescent="0.2">
      <c r="T685" s="51"/>
      <c r="U685" s="51"/>
      <c r="V685" s="51"/>
      <c r="W685" s="51"/>
      <c r="X685" s="51"/>
    </row>
    <row r="686" spans="20:24" ht="14.25" customHeight="1" x14ac:dyDescent="0.2">
      <c r="T686" s="51"/>
      <c r="U686" s="51"/>
      <c r="V686" s="51"/>
      <c r="W686" s="51"/>
      <c r="X686" s="51"/>
    </row>
    <row r="687" spans="20:24" ht="14.25" customHeight="1" x14ac:dyDescent="0.2">
      <c r="T687" s="51"/>
      <c r="U687" s="51"/>
      <c r="V687" s="51"/>
      <c r="W687" s="51"/>
      <c r="X687" s="51"/>
    </row>
    <row r="688" spans="20:24" ht="14.25" customHeight="1" x14ac:dyDescent="0.2">
      <c r="T688" s="51"/>
      <c r="U688" s="51"/>
      <c r="V688" s="51"/>
      <c r="W688" s="51"/>
      <c r="X688" s="51"/>
    </row>
    <row r="689" spans="20:24" ht="14.25" customHeight="1" x14ac:dyDescent="0.2">
      <c r="T689" s="51"/>
      <c r="U689" s="51"/>
      <c r="V689" s="51"/>
      <c r="W689" s="51"/>
      <c r="X689" s="51"/>
    </row>
    <row r="690" spans="20:24" ht="14.25" customHeight="1" x14ac:dyDescent="0.2">
      <c r="T690" s="51"/>
      <c r="U690" s="51"/>
      <c r="V690" s="51"/>
      <c r="W690" s="51"/>
      <c r="X690" s="51"/>
    </row>
    <row r="691" spans="20:24" ht="14.25" customHeight="1" x14ac:dyDescent="0.2">
      <c r="T691" s="51"/>
      <c r="U691" s="51"/>
      <c r="V691" s="51"/>
      <c r="W691" s="51"/>
      <c r="X691" s="51"/>
    </row>
    <row r="692" spans="20:24" ht="14.25" customHeight="1" x14ac:dyDescent="0.2">
      <c r="T692" s="51"/>
      <c r="U692" s="51"/>
      <c r="V692" s="51"/>
      <c r="W692" s="51"/>
      <c r="X692" s="51"/>
    </row>
    <row r="693" spans="20:24" ht="14.25" customHeight="1" x14ac:dyDescent="0.2">
      <c r="T693" s="51"/>
      <c r="U693" s="51"/>
      <c r="V693" s="51"/>
      <c r="W693" s="51"/>
      <c r="X693" s="51"/>
    </row>
    <row r="694" spans="20:24" ht="14.25" customHeight="1" x14ac:dyDescent="0.2">
      <c r="T694" s="51"/>
      <c r="U694" s="51"/>
      <c r="V694" s="51"/>
      <c r="W694" s="51"/>
      <c r="X694" s="51"/>
    </row>
    <row r="695" spans="20:24" ht="14.25" customHeight="1" x14ac:dyDescent="0.2">
      <c r="T695" s="51"/>
      <c r="U695" s="51"/>
      <c r="V695" s="51"/>
      <c r="W695" s="51"/>
      <c r="X695" s="51"/>
    </row>
    <row r="696" spans="20:24" ht="14.25" customHeight="1" x14ac:dyDescent="0.2">
      <c r="T696" s="51"/>
      <c r="U696" s="51"/>
      <c r="V696" s="51"/>
      <c r="W696" s="51"/>
      <c r="X696" s="51"/>
    </row>
    <row r="697" spans="20:24" ht="14.25" customHeight="1" x14ac:dyDescent="0.2">
      <c r="T697" s="51"/>
      <c r="U697" s="51"/>
      <c r="V697" s="51"/>
      <c r="W697" s="51"/>
      <c r="X697" s="51"/>
    </row>
    <row r="698" spans="20:24" ht="14.25" customHeight="1" x14ac:dyDescent="0.2">
      <c r="T698" s="51"/>
      <c r="U698" s="51"/>
      <c r="V698" s="51"/>
      <c r="W698" s="51"/>
      <c r="X698" s="51"/>
    </row>
    <row r="699" spans="20:24" ht="14.25" customHeight="1" x14ac:dyDescent="0.2">
      <c r="T699" s="51"/>
      <c r="U699" s="51"/>
      <c r="V699" s="51"/>
      <c r="W699" s="51"/>
      <c r="X699" s="51"/>
    </row>
    <row r="700" spans="20:24" ht="14.25" customHeight="1" x14ac:dyDescent="0.2">
      <c r="T700" s="51"/>
      <c r="U700" s="51"/>
      <c r="V700" s="51"/>
      <c r="W700" s="51"/>
      <c r="X700" s="51"/>
    </row>
    <row r="701" spans="20:24" ht="14.25" customHeight="1" x14ac:dyDescent="0.2">
      <c r="T701" s="51"/>
      <c r="U701" s="51"/>
      <c r="V701" s="51"/>
      <c r="W701" s="51"/>
      <c r="X701" s="51"/>
    </row>
    <row r="702" spans="20:24" ht="14.25" customHeight="1" x14ac:dyDescent="0.2">
      <c r="T702" s="51"/>
      <c r="U702" s="51"/>
      <c r="V702" s="51"/>
      <c r="W702" s="51"/>
      <c r="X702" s="51"/>
    </row>
    <row r="703" spans="20:24" ht="14.25" customHeight="1" x14ac:dyDescent="0.2">
      <c r="T703" s="51"/>
      <c r="U703" s="51"/>
      <c r="V703" s="51"/>
      <c r="W703" s="51"/>
      <c r="X703" s="51"/>
    </row>
    <row r="704" spans="20:24" ht="14.25" customHeight="1" x14ac:dyDescent="0.2">
      <c r="T704" s="51"/>
      <c r="U704" s="51"/>
      <c r="V704" s="51"/>
      <c r="W704" s="51"/>
      <c r="X704" s="51"/>
    </row>
    <row r="705" spans="20:24" ht="14.25" customHeight="1" x14ac:dyDescent="0.2">
      <c r="T705" s="51"/>
      <c r="U705" s="51"/>
      <c r="V705" s="51"/>
      <c r="W705" s="51"/>
      <c r="X705" s="51"/>
    </row>
    <row r="706" spans="20:24" ht="14.25" customHeight="1" x14ac:dyDescent="0.2">
      <c r="T706" s="51"/>
      <c r="U706" s="51"/>
      <c r="V706" s="51"/>
      <c r="W706" s="51"/>
      <c r="X706" s="51"/>
    </row>
    <row r="707" spans="20:24" ht="14.25" customHeight="1" x14ac:dyDescent="0.2">
      <c r="T707" s="51"/>
      <c r="U707" s="51"/>
      <c r="V707" s="51"/>
      <c r="W707" s="51"/>
      <c r="X707" s="51"/>
    </row>
    <row r="708" spans="20:24" ht="14.25" customHeight="1" x14ac:dyDescent="0.2">
      <c r="T708" s="51"/>
      <c r="U708" s="51"/>
      <c r="V708" s="51"/>
      <c r="W708" s="51"/>
      <c r="X708" s="51"/>
    </row>
    <row r="709" spans="20:24" ht="14.25" customHeight="1" x14ac:dyDescent="0.2">
      <c r="T709" s="51"/>
      <c r="U709" s="51"/>
      <c r="V709" s="51"/>
      <c r="W709" s="51"/>
      <c r="X709" s="51"/>
    </row>
    <row r="710" spans="20:24" ht="14.25" customHeight="1" x14ac:dyDescent="0.2">
      <c r="T710" s="51"/>
      <c r="U710" s="51"/>
      <c r="V710" s="51"/>
      <c r="W710" s="51"/>
      <c r="X710" s="51"/>
    </row>
    <row r="711" spans="20:24" ht="14.25" customHeight="1" x14ac:dyDescent="0.2">
      <c r="T711" s="51"/>
      <c r="U711" s="51"/>
      <c r="V711" s="51"/>
      <c r="W711" s="51"/>
      <c r="X711" s="51"/>
    </row>
    <row r="712" spans="20:24" ht="14.25" customHeight="1" x14ac:dyDescent="0.2">
      <c r="T712" s="51"/>
      <c r="U712" s="51"/>
      <c r="V712" s="51"/>
      <c r="W712" s="51"/>
      <c r="X712" s="51"/>
    </row>
    <row r="713" spans="20:24" ht="14.25" customHeight="1" x14ac:dyDescent="0.2">
      <c r="T713" s="51"/>
      <c r="U713" s="51"/>
      <c r="V713" s="51"/>
      <c r="W713" s="51"/>
      <c r="X713" s="51"/>
    </row>
    <row r="714" spans="20:24" ht="14.25" customHeight="1" x14ac:dyDescent="0.2">
      <c r="T714" s="51"/>
      <c r="U714" s="51"/>
      <c r="V714" s="51"/>
      <c r="W714" s="51"/>
      <c r="X714" s="51"/>
    </row>
    <row r="715" spans="20:24" ht="14.25" customHeight="1" x14ac:dyDescent="0.2">
      <c r="T715" s="51"/>
      <c r="U715" s="51"/>
      <c r="V715" s="51"/>
      <c r="W715" s="51"/>
      <c r="X715" s="51"/>
    </row>
    <row r="716" spans="20:24" ht="14.25" customHeight="1" x14ac:dyDescent="0.2">
      <c r="T716" s="51"/>
      <c r="U716" s="51"/>
      <c r="V716" s="51"/>
      <c r="W716" s="51"/>
      <c r="X716" s="51"/>
    </row>
    <row r="717" spans="20:24" ht="14.25" customHeight="1" x14ac:dyDescent="0.2">
      <c r="T717" s="51"/>
      <c r="U717" s="51"/>
      <c r="V717" s="51"/>
      <c r="W717" s="51"/>
      <c r="X717" s="51"/>
    </row>
    <row r="718" spans="20:24" ht="14.25" customHeight="1" x14ac:dyDescent="0.2">
      <c r="T718" s="51"/>
      <c r="U718" s="51"/>
      <c r="V718" s="51"/>
      <c r="W718" s="51"/>
      <c r="X718" s="51"/>
    </row>
    <row r="719" spans="20:24" ht="14.25" customHeight="1" x14ac:dyDescent="0.2">
      <c r="T719" s="51"/>
      <c r="U719" s="51"/>
      <c r="V719" s="51"/>
      <c r="W719" s="51"/>
      <c r="X719" s="51"/>
    </row>
    <row r="720" spans="20:24" ht="14.25" customHeight="1" x14ac:dyDescent="0.2">
      <c r="T720" s="51"/>
      <c r="U720" s="51"/>
      <c r="V720" s="51"/>
      <c r="W720" s="51"/>
      <c r="X720" s="51"/>
    </row>
    <row r="721" spans="20:24" ht="14.25" customHeight="1" x14ac:dyDescent="0.2">
      <c r="T721" s="51"/>
      <c r="U721" s="51"/>
      <c r="V721" s="51"/>
      <c r="W721" s="51"/>
      <c r="X721" s="51"/>
    </row>
    <row r="722" spans="20:24" ht="14.25" customHeight="1" x14ac:dyDescent="0.2">
      <c r="T722" s="51"/>
      <c r="U722" s="51"/>
      <c r="V722" s="51"/>
      <c r="W722" s="51"/>
      <c r="X722" s="51"/>
    </row>
    <row r="723" spans="20:24" ht="14.25" customHeight="1" x14ac:dyDescent="0.2">
      <c r="T723" s="51"/>
      <c r="U723" s="51"/>
      <c r="V723" s="51"/>
      <c r="W723" s="51"/>
      <c r="X723" s="51"/>
    </row>
    <row r="724" spans="20:24" ht="14.25" customHeight="1" x14ac:dyDescent="0.2">
      <c r="T724" s="51"/>
      <c r="U724" s="51"/>
      <c r="V724" s="51"/>
      <c r="W724" s="51"/>
      <c r="X724" s="51"/>
    </row>
    <row r="725" spans="20:24" ht="14.25" customHeight="1" x14ac:dyDescent="0.2">
      <c r="T725" s="51"/>
      <c r="U725" s="51"/>
      <c r="V725" s="51"/>
      <c r="W725" s="51"/>
      <c r="X725" s="51"/>
    </row>
    <row r="726" spans="20:24" ht="14.25" customHeight="1" x14ac:dyDescent="0.2">
      <c r="T726" s="51"/>
      <c r="U726" s="51"/>
      <c r="V726" s="51"/>
      <c r="W726" s="51"/>
      <c r="X726" s="51"/>
    </row>
    <row r="727" spans="20:24" ht="14.25" customHeight="1" x14ac:dyDescent="0.2">
      <c r="T727" s="51"/>
      <c r="U727" s="51"/>
      <c r="V727" s="51"/>
      <c r="W727" s="51"/>
      <c r="X727" s="51"/>
    </row>
    <row r="728" spans="20:24" ht="14.25" customHeight="1" x14ac:dyDescent="0.2">
      <c r="T728" s="51"/>
      <c r="U728" s="51"/>
      <c r="V728" s="51"/>
      <c r="W728" s="51"/>
      <c r="X728" s="51"/>
    </row>
    <row r="729" spans="20:24" ht="14.25" customHeight="1" x14ac:dyDescent="0.2">
      <c r="T729" s="51"/>
      <c r="U729" s="51"/>
      <c r="V729" s="51"/>
      <c r="W729" s="51"/>
      <c r="X729" s="51"/>
    </row>
    <row r="730" spans="20:24" ht="14.25" customHeight="1" x14ac:dyDescent="0.2">
      <c r="T730" s="51"/>
      <c r="U730" s="51"/>
      <c r="V730" s="51"/>
      <c r="W730" s="51"/>
      <c r="X730" s="51"/>
    </row>
    <row r="731" spans="20:24" ht="14.25" customHeight="1" x14ac:dyDescent="0.2">
      <c r="T731" s="51"/>
      <c r="U731" s="51"/>
      <c r="V731" s="51"/>
      <c r="W731" s="51"/>
      <c r="X731" s="51"/>
    </row>
    <row r="732" spans="20:24" ht="14.25" customHeight="1" x14ac:dyDescent="0.2">
      <c r="T732" s="51"/>
      <c r="U732" s="51"/>
      <c r="V732" s="51"/>
      <c r="W732" s="51"/>
      <c r="X732" s="51"/>
    </row>
    <row r="733" spans="20:24" ht="14.25" customHeight="1" x14ac:dyDescent="0.2">
      <c r="T733" s="51"/>
      <c r="U733" s="51"/>
      <c r="V733" s="51"/>
      <c r="W733" s="51"/>
      <c r="X733" s="51"/>
    </row>
    <row r="734" spans="20:24" ht="14.25" customHeight="1" x14ac:dyDescent="0.2">
      <c r="T734" s="51"/>
      <c r="U734" s="51"/>
      <c r="V734" s="51"/>
      <c r="W734" s="51"/>
      <c r="X734" s="51"/>
    </row>
    <row r="735" spans="20:24" ht="14.25" customHeight="1" x14ac:dyDescent="0.2">
      <c r="T735" s="51"/>
      <c r="U735" s="51"/>
      <c r="V735" s="51"/>
      <c r="W735" s="51"/>
      <c r="X735" s="51"/>
    </row>
    <row r="736" spans="20:24" ht="14.25" customHeight="1" x14ac:dyDescent="0.2">
      <c r="T736" s="51"/>
      <c r="U736" s="51"/>
      <c r="V736" s="51"/>
      <c r="W736" s="51"/>
      <c r="X736" s="51"/>
    </row>
    <row r="737" spans="20:24" ht="14.25" customHeight="1" x14ac:dyDescent="0.2">
      <c r="T737" s="51"/>
      <c r="U737" s="51"/>
      <c r="V737" s="51"/>
      <c r="W737" s="51"/>
      <c r="X737" s="51"/>
    </row>
    <row r="738" spans="20:24" ht="14.25" customHeight="1" x14ac:dyDescent="0.2">
      <c r="T738" s="51"/>
      <c r="U738" s="51"/>
      <c r="V738" s="51"/>
      <c r="W738" s="51"/>
      <c r="X738" s="51"/>
    </row>
    <row r="739" spans="20:24" ht="14.25" customHeight="1" x14ac:dyDescent="0.2">
      <c r="T739" s="51"/>
      <c r="U739" s="51"/>
      <c r="V739" s="51"/>
      <c r="W739" s="51"/>
      <c r="X739" s="51"/>
    </row>
    <row r="740" spans="20:24" ht="14.25" customHeight="1" x14ac:dyDescent="0.2">
      <c r="T740" s="51"/>
      <c r="U740" s="51"/>
      <c r="V740" s="51"/>
      <c r="W740" s="51"/>
      <c r="X740" s="51"/>
    </row>
    <row r="741" spans="20:24" ht="14.25" customHeight="1" x14ac:dyDescent="0.2">
      <c r="T741" s="51"/>
      <c r="U741" s="51"/>
      <c r="V741" s="51"/>
      <c r="W741" s="51"/>
      <c r="X741" s="51"/>
    </row>
    <row r="742" spans="20:24" ht="14.25" customHeight="1" x14ac:dyDescent="0.2">
      <c r="T742" s="51"/>
      <c r="U742" s="51"/>
      <c r="V742" s="51"/>
      <c r="W742" s="51"/>
      <c r="X742" s="51"/>
    </row>
    <row r="743" spans="20:24" ht="14.25" customHeight="1" x14ac:dyDescent="0.2">
      <c r="T743" s="51"/>
      <c r="U743" s="51"/>
      <c r="V743" s="51"/>
      <c r="W743" s="51"/>
      <c r="X743" s="51"/>
    </row>
    <row r="744" spans="20:24" ht="14.25" customHeight="1" x14ac:dyDescent="0.2">
      <c r="T744" s="51"/>
      <c r="U744" s="51"/>
      <c r="V744" s="51"/>
      <c r="W744" s="51"/>
      <c r="X744" s="51"/>
    </row>
    <row r="745" spans="20:24" ht="14.25" customHeight="1" x14ac:dyDescent="0.2">
      <c r="T745" s="51"/>
      <c r="U745" s="51"/>
      <c r="V745" s="51"/>
      <c r="W745" s="51"/>
      <c r="X745" s="51"/>
    </row>
    <row r="746" spans="20:24" ht="14.25" customHeight="1" x14ac:dyDescent="0.2">
      <c r="T746" s="51"/>
      <c r="U746" s="51"/>
      <c r="V746" s="51"/>
      <c r="W746" s="51"/>
      <c r="X746" s="51"/>
    </row>
    <row r="747" spans="20:24" ht="14.25" customHeight="1" x14ac:dyDescent="0.2">
      <c r="T747" s="51"/>
      <c r="U747" s="51"/>
      <c r="V747" s="51"/>
      <c r="W747" s="51"/>
      <c r="X747" s="51"/>
    </row>
    <row r="748" spans="20:24" ht="14.25" customHeight="1" x14ac:dyDescent="0.2">
      <c r="T748" s="51"/>
      <c r="U748" s="51"/>
      <c r="V748" s="51"/>
      <c r="W748" s="51"/>
      <c r="X748" s="51"/>
    </row>
    <row r="749" spans="20:24" ht="14.25" customHeight="1" x14ac:dyDescent="0.2">
      <c r="T749" s="51"/>
      <c r="U749" s="51"/>
      <c r="V749" s="51"/>
      <c r="W749" s="51"/>
      <c r="X749" s="51"/>
    </row>
    <row r="750" spans="20:24" ht="14.25" customHeight="1" x14ac:dyDescent="0.2">
      <c r="T750" s="51"/>
      <c r="U750" s="51"/>
      <c r="V750" s="51"/>
      <c r="W750" s="51"/>
      <c r="X750" s="51"/>
    </row>
    <row r="751" spans="20:24" ht="14.25" customHeight="1" x14ac:dyDescent="0.2">
      <c r="T751" s="51"/>
      <c r="U751" s="51"/>
      <c r="V751" s="51"/>
      <c r="W751" s="51"/>
      <c r="X751" s="51"/>
    </row>
    <row r="752" spans="20:24" ht="14.25" customHeight="1" x14ac:dyDescent="0.2">
      <c r="T752" s="51"/>
      <c r="U752" s="51"/>
      <c r="V752" s="51"/>
      <c r="W752" s="51"/>
      <c r="X752" s="51"/>
    </row>
    <row r="753" spans="20:24" ht="14.25" customHeight="1" x14ac:dyDescent="0.2">
      <c r="T753" s="51"/>
      <c r="U753" s="51"/>
      <c r="V753" s="51"/>
      <c r="W753" s="51"/>
      <c r="X753" s="51"/>
    </row>
    <row r="754" spans="20:24" ht="14.25" customHeight="1" x14ac:dyDescent="0.2">
      <c r="T754" s="51"/>
      <c r="U754" s="51"/>
      <c r="V754" s="51"/>
      <c r="W754" s="51"/>
      <c r="X754" s="51"/>
    </row>
    <row r="755" spans="20:24" ht="14.25" customHeight="1" x14ac:dyDescent="0.2">
      <c r="T755" s="51"/>
      <c r="U755" s="51"/>
      <c r="V755" s="51"/>
      <c r="W755" s="51"/>
      <c r="X755" s="51"/>
    </row>
    <row r="756" spans="20:24" ht="14.25" customHeight="1" x14ac:dyDescent="0.2">
      <c r="T756" s="51"/>
      <c r="U756" s="51"/>
      <c r="V756" s="51"/>
      <c r="W756" s="51"/>
      <c r="X756" s="51"/>
    </row>
    <row r="757" spans="20:24" ht="14.25" customHeight="1" x14ac:dyDescent="0.2">
      <c r="T757" s="51"/>
      <c r="U757" s="51"/>
      <c r="V757" s="51"/>
      <c r="W757" s="51"/>
      <c r="X757" s="51"/>
    </row>
    <row r="758" spans="20:24" ht="14.25" customHeight="1" x14ac:dyDescent="0.2">
      <c r="T758" s="51"/>
      <c r="U758" s="51"/>
      <c r="V758" s="51"/>
      <c r="W758" s="51"/>
      <c r="X758" s="51"/>
    </row>
    <row r="759" spans="20:24" ht="14.25" customHeight="1" x14ac:dyDescent="0.2">
      <c r="T759" s="51"/>
      <c r="U759" s="51"/>
      <c r="V759" s="51"/>
      <c r="W759" s="51"/>
      <c r="X759" s="51"/>
    </row>
    <row r="760" spans="20:24" ht="14.25" customHeight="1" x14ac:dyDescent="0.2">
      <c r="T760" s="51"/>
      <c r="U760" s="51"/>
      <c r="V760" s="51"/>
      <c r="W760" s="51"/>
      <c r="X760" s="51"/>
    </row>
    <row r="761" spans="20:24" ht="14.25" customHeight="1" x14ac:dyDescent="0.2">
      <c r="T761" s="51"/>
      <c r="U761" s="51"/>
      <c r="V761" s="51"/>
      <c r="W761" s="51"/>
      <c r="X761" s="51"/>
    </row>
    <row r="762" spans="20:24" ht="14.25" customHeight="1" x14ac:dyDescent="0.2">
      <c r="T762" s="51"/>
      <c r="U762" s="51"/>
      <c r="V762" s="51"/>
      <c r="W762" s="51"/>
      <c r="X762" s="51"/>
    </row>
    <row r="763" spans="20:24" ht="14.25" customHeight="1" x14ac:dyDescent="0.2">
      <c r="T763" s="51"/>
      <c r="U763" s="51"/>
      <c r="V763" s="51"/>
      <c r="W763" s="51"/>
      <c r="X763" s="51"/>
    </row>
    <row r="764" spans="20:24" ht="14.25" customHeight="1" x14ac:dyDescent="0.2">
      <c r="T764" s="51"/>
      <c r="U764" s="51"/>
      <c r="V764" s="51"/>
      <c r="W764" s="51"/>
      <c r="X764" s="51"/>
    </row>
    <row r="765" spans="20:24" ht="14.25" customHeight="1" x14ac:dyDescent="0.2">
      <c r="T765" s="51"/>
      <c r="U765" s="51"/>
      <c r="V765" s="51"/>
      <c r="W765" s="51"/>
      <c r="X765" s="51"/>
    </row>
    <row r="766" spans="20:24" ht="14.25" customHeight="1" x14ac:dyDescent="0.2">
      <c r="T766" s="51"/>
      <c r="U766" s="51"/>
      <c r="V766" s="51"/>
      <c r="W766" s="51"/>
      <c r="X766" s="51"/>
    </row>
    <row r="767" spans="20:24" ht="14.25" customHeight="1" x14ac:dyDescent="0.2">
      <c r="T767" s="51"/>
      <c r="U767" s="51"/>
      <c r="V767" s="51"/>
      <c r="W767" s="51"/>
      <c r="X767" s="51"/>
    </row>
    <row r="768" spans="20:24" ht="14.25" customHeight="1" x14ac:dyDescent="0.2">
      <c r="T768" s="51"/>
      <c r="U768" s="51"/>
      <c r="V768" s="51"/>
      <c r="W768" s="51"/>
      <c r="X768" s="51"/>
    </row>
    <row r="769" spans="20:24" ht="14.25" customHeight="1" x14ac:dyDescent="0.2">
      <c r="T769" s="51"/>
      <c r="U769" s="51"/>
      <c r="V769" s="51"/>
      <c r="W769" s="51"/>
      <c r="X769" s="51"/>
    </row>
    <row r="770" spans="20:24" ht="14.25" customHeight="1" x14ac:dyDescent="0.2">
      <c r="T770" s="51"/>
      <c r="U770" s="51"/>
      <c r="V770" s="51"/>
      <c r="W770" s="51"/>
      <c r="X770" s="51"/>
    </row>
    <row r="771" spans="20:24" ht="14.25" customHeight="1" x14ac:dyDescent="0.2">
      <c r="T771" s="51"/>
      <c r="U771" s="51"/>
      <c r="V771" s="51"/>
      <c r="W771" s="51"/>
      <c r="X771" s="51"/>
    </row>
    <row r="772" spans="20:24" ht="14.25" customHeight="1" x14ac:dyDescent="0.2">
      <c r="T772" s="51"/>
      <c r="U772" s="51"/>
      <c r="V772" s="51"/>
      <c r="W772" s="51"/>
      <c r="X772" s="51"/>
    </row>
    <row r="773" spans="20:24" ht="14.25" customHeight="1" x14ac:dyDescent="0.2">
      <c r="T773" s="51"/>
      <c r="U773" s="51"/>
      <c r="V773" s="51"/>
      <c r="W773" s="51"/>
      <c r="X773" s="51"/>
    </row>
    <row r="774" spans="20:24" ht="14.25" customHeight="1" x14ac:dyDescent="0.2">
      <c r="T774" s="51"/>
      <c r="U774" s="51"/>
      <c r="V774" s="51"/>
      <c r="W774" s="51"/>
      <c r="X774" s="51"/>
    </row>
    <row r="775" spans="20:24" ht="14.25" customHeight="1" x14ac:dyDescent="0.2">
      <c r="T775" s="51"/>
      <c r="U775" s="51"/>
      <c r="V775" s="51"/>
      <c r="W775" s="51"/>
      <c r="X775" s="51"/>
    </row>
    <row r="776" spans="20:24" ht="14.25" customHeight="1" x14ac:dyDescent="0.2">
      <c r="T776" s="51"/>
      <c r="U776" s="51"/>
      <c r="V776" s="51"/>
      <c r="W776" s="51"/>
      <c r="X776" s="51"/>
    </row>
    <row r="777" spans="20:24" ht="14.25" customHeight="1" x14ac:dyDescent="0.2">
      <c r="T777" s="51"/>
      <c r="U777" s="51"/>
      <c r="V777" s="51"/>
      <c r="W777" s="51"/>
      <c r="X777" s="51"/>
    </row>
    <row r="778" spans="20:24" ht="14.25" customHeight="1" x14ac:dyDescent="0.2">
      <c r="T778" s="51"/>
      <c r="U778" s="51"/>
      <c r="V778" s="51"/>
      <c r="W778" s="51"/>
      <c r="X778" s="51"/>
    </row>
    <row r="779" spans="20:24" ht="14.25" customHeight="1" x14ac:dyDescent="0.2">
      <c r="T779" s="51"/>
      <c r="U779" s="51"/>
      <c r="V779" s="51"/>
      <c r="W779" s="51"/>
      <c r="X779" s="51"/>
    </row>
    <row r="780" spans="20:24" ht="14.25" customHeight="1" x14ac:dyDescent="0.2">
      <c r="T780" s="51"/>
      <c r="U780" s="51"/>
      <c r="V780" s="51"/>
      <c r="W780" s="51"/>
      <c r="X780" s="51"/>
    </row>
    <row r="781" spans="20:24" ht="14.25" customHeight="1" x14ac:dyDescent="0.2">
      <c r="T781" s="51"/>
      <c r="U781" s="51"/>
      <c r="V781" s="51"/>
      <c r="W781" s="51"/>
      <c r="X781" s="51"/>
    </row>
    <row r="782" spans="20:24" ht="14.25" customHeight="1" x14ac:dyDescent="0.2">
      <c r="T782" s="51"/>
      <c r="U782" s="51"/>
      <c r="V782" s="51"/>
      <c r="W782" s="51"/>
      <c r="X782" s="51"/>
    </row>
    <row r="783" spans="20:24" ht="14.25" customHeight="1" x14ac:dyDescent="0.2">
      <c r="T783" s="51"/>
      <c r="U783" s="51"/>
      <c r="V783" s="51"/>
      <c r="W783" s="51"/>
      <c r="X783" s="51"/>
    </row>
    <row r="784" spans="20:24" ht="14.25" customHeight="1" x14ac:dyDescent="0.2">
      <c r="T784" s="51"/>
      <c r="U784" s="51"/>
      <c r="V784" s="51"/>
      <c r="W784" s="51"/>
      <c r="X784" s="51"/>
    </row>
    <row r="785" spans="20:24" ht="14.25" customHeight="1" x14ac:dyDescent="0.2">
      <c r="T785" s="51"/>
      <c r="U785" s="51"/>
      <c r="V785" s="51"/>
      <c r="W785" s="51"/>
      <c r="X785" s="51"/>
    </row>
    <row r="786" spans="20:24" ht="14.25" customHeight="1" x14ac:dyDescent="0.2">
      <c r="T786" s="51"/>
      <c r="U786" s="51"/>
      <c r="V786" s="51"/>
      <c r="W786" s="51"/>
      <c r="X786" s="51"/>
    </row>
    <row r="787" spans="20:24" ht="14.25" customHeight="1" x14ac:dyDescent="0.2">
      <c r="T787" s="51"/>
      <c r="U787" s="51"/>
      <c r="V787" s="51"/>
      <c r="W787" s="51"/>
      <c r="X787" s="51"/>
    </row>
    <row r="788" spans="20:24" ht="14.25" customHeight="1" x14ac:dyDescent="0.2">
      <c r="T788" s="51"/>
      <c r="U788" s="51"/>
      <c r="V788" s="51"/>
      <c r="W788" s="51"/>
      <c r="X788" s="51"/>
    </row>
    <row r="789" spans="20:24" ht="14.25" customHeight="1" x14ac:dyDescent="0.2">
      <c r="T789" s="51"/>
      <c r="U789" s="51"/>
      <c r="V789" s="51"/>
      <c r="W789" s="51"/>
      <c r="X789" s="51"/>
    </row>
    <row r="790" spans="20:24" ht="14.25" customHeight="1" x14ac:dyDescent="0.2">
      <c r="T790" s="51"/>
      <c r="U790" s="51"/>
      <c r="V790" s="51"/>
      <c r="W790" s="51"/>
      <c r="X790" s="51"/>
    </row>
    <row r="791" spans="20:24" ht="14.25" customHeight="1" x14ac:dyDescent="0.2">
      <c r="T791" s="51"/>
      <c r="U791" s="51"/>
      <c r="V791" s="51"/>
      <c r="W791" s="51"/>
      <c r="X791" s="51"/>
    </row>
    <row r="792" spans="20:24" ht="14.25" customHeight="1" x14ac:dyDescent="0.2">
      <c r="T792" s="51"/>
      <c r="U792" s="51"/>
      <c r="V792" s="51"/>
      <c r="W792" s="51"/>
      <c r="X792" s="51"/>
    </row>
    <row r="793" spans="20:24" ht="14.25" customHeight="1" x14ac:dyDescent="0.2">
      <c r="T793" s="51"/>
      <c r="U793" s="51"/>
      <c r="V793" s="51"/>
      <c r="W793" s="51"/>
      <c r="X793" s="51"/>
    </row>
    <row r="794" spans="20:24" ht="14.25" customHeight="1" x14ac:dyDescent="0.2">
      <c r="T794" s="51"/>
      <c r="U794" s="51"/>
      <c r="V794" s="51"/>
      <c r="W794" s="51"/>
      <c r="X794" s="51"/>
    </row>
    <row r="795" spans="20:24" ht="14.25" customHeight="1" x14ac:dyDescent="0.2">
      <c r="T795" s="51"/>
      <c r="U795" s="51"/>
      <c r="V795" s="51"/>
      <c r="W795" s="51"/>
      <c r="X795" s="51"/>
    </row>
    <row r="796" spans="20:24" ht="14.25" customHeight="1" x14ac:dyDescent="0.2">
      <c r="T796" s="51"/>
      <c r="U796" s="51"/>
      <c r="V796" s="51"/>
      <c r="W796" s="51"/>
      <c r="X796" s="51"/>
    </row>
    <row r="797" spans="20:24" ht="14.25" customHeight="1" x14ac:dyDescent="0.2">
      <c r="T797" s="51"/>
      <c r="U797" s="51"/>
      <c r="V797" s="51"/>
      <c r="W797" s="51"/>
      <c r="X797" s="51"/>
    </row>
    <row r="798" spans="20:24" ht="14.25" customHeight="1" x14ac:dyDescent="0.2">
      <c r="T798" s="51"/>
      <c r="U798" s="51"/>
      <c r="V798" s="51"/>
      <c r="W798" s="51"/>
      <c r="X798" s="51"/>
    </row>
    <row r="799" spans="20:24" ht="14.25" customHeight="1" x14ac:dyDescent="0.2">
      <c r="T799" s="51"/>
      <c r="U799" s="51"/>
      <c r="V799" s="51"/>
      <c r="W799" s="51"/>
      <c r="X799" s="51"/>
    </row>
    <row r="800" spans="20:24" ht="14.25" customHeight="1" x14ac:dyDescent="0.2">
      <c r="T800" s="51"/>
      <c r="U800" s="51"/>
      <c r="V800" s="51"/>
      <c r="W800" s="51"/>
      <c r="X800" s="51"/>
    </row>
    <row r="801" spans="20:24" ht="14.25" customHeight="1" x14ac:dyDescent="0.2">
      <c r="T801" s="51"/>
      <c r="U801" s="51"/>
      <c r="V801" s="51"/>
      <c r="W801" s="51"/>
      <c r="X801" s="51"/>
    </row>
    <row r="802" spans="20:24" ht="14.25" customHeight="1" x14ac:dyDescent="0.2">
      <c r="T802" s="51"/>
      <c r="U802" s="51"/>
      <c r="V802" s="51"/>
      <c r="W802" s="51"/>
      <c r="X802" s="51"/>
    </row>
    <row r="803" spans="20:24" ht="14.25" customHeight="1" x14ac:dyDescent="0.2">
      <c r="T803" s="51"/>
      <c r="U803" s="51"/>
      <c r="V803" s="51"/>
      <c r="W803" s="51"/>
      <c r="X803" s="51"/>
    </row>
    <row r="804" spans="20:24" ht="14.25" customHeight="1" x14ac:dyDescent="0.2">
      <c r="T804" s="51"/>
      <c r="U804" s="51"/>
      <c r="V804" s="51"/>
      <c r="W804" s="51"/>
      <c r="X804" s="51"/>
    </row>
    <row r="805" spans="20:24" ht="14.25" customHeight="1" x14ac:dyDescent="0.2">
      <c r="T805" s="51"/>
      <c r="U805" s="51"/>
      <c r="V805" s="51"/>
      <c r="W805" s="51"/>
      <c r="X805" s="51"/>
    </row>
    <row r="806" spans="20:24" ht="14.25" customHeight="1" x14ac:dyDescent="0.2">
      <c r="T806" s="51"/>
      <c r="U806" s="51"/>
      <c r="V806" s="51"/>
      <c r="W806" s="51"/>
      <c r="X806" s="51"/>
    </row>
    <row r="807" spans="20:24" ht="14.25" customHeight="1" x14ac:dyDescent="0.2">
      <c r="T807" s="51"/>
      <c r="U807" s="51"/>
      <c r="V807" s="51"/>
      <c r="W807" s="51"/>
      <c r="X807" s="51"/>
    </row>
    <row r="808" spans="20:24" ht="14.25" customHeight="1" x14ac:dyDescent="0.2">
      <c r="T808" s="51"/>
      <c r="U808" s="51"/>
      <c r="V808" s="51"/>
      <c r="W808" s="51"/>
      <c r="X808" s="51"/>
    </row>
    <row r="809" spans="20:24" ht="14.25" customHeight="1" x14ac:dyDescent="0.2">
      <c r="T809" s="51"/>
      <c r="U809" s="51"/>
      <c r="V809" s="51"/>
      <c r="W809" s="51"/>
      <c r="X809" s="51"/>
    </row>
    <row r="810" spans="20:24" ht="14.25" customHeight="1" x14ac:dyDescent="0.2">
      <c r="T810" s="51"/>
      <c r="U810" s="51"/>
      <c r="V810" s="51"/>
      <c r="W810" s="51"/>
      <c r="X810" s="51"/>
    </row>
    <row r="811" spans="20:24" ht="14.25" customHeight="1" x14ac:dyDescent="0.2">
      <c r="T811" s="51"/>
      <c r="U811" s="51"/>
      <c r="V811" s="51"/>
      <c r="W811" s="51"/>
      <c r="X811" s="51"/>
    </row>
    <row r="812" spans="20:24" ht="14.25" customHeight="1" x14ac:dyDescent="0.2">
      <c r="T812" s="51"/>
      <c r="U812" s="51"/>
      <c r="V812" s="51"/>
      <c r="W812" s="51"/>
      <c r="X812" s="51"/>
    </row>
    <row r="813" spans="20:24" ht="14.25" customHeight="1" x14ac:dyDescent="0.2">
      <c r="T813" s="51"/>
      <c r="U813" s="51"/>
      <c r="V813" s="51"/>
      <c r="W813" s="51"/>
      <c r="X813" s="51"/>
    </row>
    <row r="814" spans="20:24" ht="14.25" customHeight="1" x14ac:dyDescent="0.2">
      <c r="T814" s="51"/>
      <c r="U814" s="51"/>
      <c r="V814" s="51"/>
      <c r="W814" s="51"/>
      <c r="X814" s="51"/>
    </row>
    <row r="815" spans="20:24" ht="14.25" customHeight="1" x14ac:dyDescent="0.2">
      <c r="T815" s="51"/>
      <c r="U815" s="51"/>
      <c r="V815" s="51"/>
      <c r="W815" s="51"/>
      <c r="X815" s="51"/>
    </row>
    <row r="816" spans="20:24" ht="14.25" customHeight="1" x14ac:dyDescent="0.2">
      <c r="T816" s="51"/>
      <c r="U816" s="51"/>
      <c r="V816" s="51"/>
      <c r="W816" s="51"/>
      <c r="X816" s="51"/>
    </row>
    <row r="817" spans="20:24" ht="14.25" customHeight="1" x14ac:dyDescent="0.2">
      <c r="T817" s="51"/>
      <c r="U817" s="51"/>
      <c r="V817" s="51"/>
      <c r="W817" s="51"/>
      <c r="X817" s="51"/>
    </row>
    <row r="818" spans="20:24" ht="14.25" customHeight="1" x14ac:dyDescent="0.2">
      <c r="T818" s="51"/>
      <c r="U818" s="51"/>
      <c r="V818" s="51"/>
      <c r="W818" s="51"/>
      <c r="X818" s="51"/>
    </row>
    <row r="819" spans="20:24" ht="14.25" customHeight="1" x14ac:dyDescent="0.2">
      <c r="T819" s="51"/>
      <c r="U819" s="51"/>
      <c r="V819" s="51"/>
      <c r="W819" s="51"/>
      <c r="X819" s="51"/>
    </row>
    <row r="820" spans="20:24" ht="14.25" customHeight="1" x14ac:dyDescent="0.2">
      <c r="T820" s="51"/>
      <c r="U820" s="51"/>
      <c r="V820" s="51"/>
      <c r="W820" s="51"/>
      <c r="X820" s="51"/>
    </row>
    <row r="821" spans="20:24" ht="14.25" customHeight="1" x14ac:dyDescent="0.2">
      <c r="T821" s="51"/>
      <c r="U821" s="51"/>
      <c r="V821" s="51"/>
      <c r="W821" s="51"/>
      <c r="X821" s="51"/>
    </row>
    <row r="822" spans="20:24" ht="14.25" customHeight="1" x14ac:dyDescent="0.2">
      <c r="T822" s="51"/>
      <c r="U822" s="51"/>
      <c r="V822" s="51"/>
      <c r="W822" s="51"/>
      <c r="X822" s="51"/>
    </row>
    <row r="823" spans="20:24" ht="14.25" customHeight="1" x14ac:dyDescent="0.2">
      <c r="T823" s="51"/>
      <c r="U823" s="51"/>
      <c r="V823" s="51"/>
      <c r="W823" s="51"/>
      <c r="X823" s="51"/>
    </row>
    <row r="824" spans="20:24" ht="14.25" customHeight="1" x14ac:dyDescent="0.2">
      <c r="T824" s="51"/>
      <c r="U824" s="51"/>
      <c r="V824" s="51"/>
      <c r="W824" s="51"/>
      <c r="X824" s="51"/>
    </row>
    <row r="825" spans="20:24" ht="14.25" customHeight="1" x14ac:dyDescent="0.2">
      <c r="T825" s="51"/>
      <c r="U825" s="51"/>
      <c r="V825" s="51"/>
      <c r="W825" s="51"/>
      <c r="X825" s="51"/>
    </row>
    <row r="826" spans="20:24" ht="14.25" customHeight="1" x14ac:dyDescent="0.2">
      <c r="T826" s="51"/>
      <c r="U826" s="51"/>
      <c r="V826" s="51"/>
      <c r="W826" s="51"/>
      <c r="X826" s="51"/>
    </row>
    <row r="827" spans="20:24" ht="14.25" customHeight="1" x14ac:dyDescent="0.2">
      <c r="T827" s="51"/>
      <c r="U827" s="51"/>
      <c r="V827" s="51"/>
      <c r="W827" s="51"/>
      <c r="X827" s="51"/>
    </row>
    <row r="828" spans="20:24" ht="14.25" customHeight="1" x14ac:dyDescent="0.2">
      <c r="T828" s="51"/>
      <c r="U828" s="51"/>
      <c r="V828" s="51"/>
      <c r="W828" s="51"/>
      <c r="X828" s="51"/>
    </row>
    <row r="829" spans="20:24" ht="14.25" customHeight="1" x14ac:dyDescent="0.2">
      <c r="T829" s="51"/>
      <c r="U829" s="51"/>
      <c r="V829" s="51"/>
      <c r="W829" s="51"/>
      <c r="X829" s="51"/>
    </row>
    <row r="830" spans="20:24" ht="14.25" customHeight="1" x14ac:dyDescent="0.2">
      <c r="T830" s="51"/>
      <c r="U830" s="51"/>
      <c r="V830" s="51"/>
      <c r="W830" s="51"/>
      <c r="X830" s="51"/>
    </row>
    <row r="831" spans="20:24" ht="14.25" customHeight="1" x14ac:dyDescent="0.2">
      <c r="T831" s="51"/>
      <c r="U831" s="51"/>
      <c r="V831" s="51"/>
      <c r="W831" s="51"/>
      <c r="X831" s="51"/>
    </row>
    <row r="832" spans="20:24" ht="14.25" customHeight="1" x14ac:dyDescent="0.2">
      <c r="T832" s="51"/>
      <c r="U832" s="51"/>
      <c r="V832" s="51"/>
      <c r="W832" s="51"/>
      <c r="X832" s="51"/>
    </row>
    <row r="833" spans="20:24" ht="14.25" customHeight="1" x14ac:dyDescent="0.2">
      <c r="T833" s="51"/>
      <c r="U833" s="51"/>
      <c r="V833" s="51"/>
      <c r="W833" s="51"/>
      <c r="X833" s="51"/>
    </row>
    <row r="834" spans="20:24" ht="14.25" customHeight="1" x14ac:dyDescent="0.2">
      <c r="T834" s="51"/>
      <c r="U834" s="51"/>
      <c r="V834" s="51"/>
      <c r="W834" s="51"/>
      <c r="X834" s="51"/>
    </row>
    <row r="835" spans="20:24" ht="14.25" customHeight="1" x14ac:dyDescent="0.2">
      <c r="T835" s="51"/>
      <c r="U835" s="51"/>
      <c r="V835" s="51"/>
      <c r="W835" s="51"/>
      <c r="X835" s="51"/>
    </row>
    <row r="836" spans="20:24" ht="14.25" customHeight="1" x14ac:dyDescent="0.2">
      <c r="T836" s="51"/>
      <c r="U836" s="51"/>
      <c r="V836" s="51"/>
      <c r="W836" s="51"/>
      <c r="X836" s="51"/>
    </row>
    <row r="837" spans="20:24" ht="14.25" customHeight="1" x14ac:dyDescent="0.2">
      <c r="T837" s="51"/>
      <c r="U837" s="51"/>
      <c r="V837" s="51"/>
      <c r="W837" s="51"/>
      <c r="X837" s="51"/>
    </row>
    <row r="838" spans="20:24" ht="14.25" customHeight="1" x14ac:dyDescent="0.2">
      <c r="T838" s="51"/>
      <c r="U838" s="51"/>
      <c r="V838" s="51"/>
      <c r="W838" s="51"/>
      <c r="X838" s="51"/>
    </row>
    <row r="839" spans="20:24" ht="14.25" customHeight="1" x14ac:dyDescent="0.2">
      <c r="T839" s="51"/>
      <c r="U839" s="51"/>
      <c r="V839" s="51"/>
      <c r="W839" s="51"/>
      <c r="X839" s="51"/>
    </row>
    <row r="840" spans="20:24" ht="14.25" customHeight="1" x14ac:dyDescent="0.2">
      <c r="T840" s="51"/>
      <c r="U840" s="51"/>
      <c r="V840" s="51"/>
      <c r="W840" s="51"/>
      <c r="X840" s="51"/>
    </row>
    <row r="841" spans="20:24" ht="14.25" customHeight="1" x14ac:dyDescent="0.2">
      <c r="T841" s="51"/>
      <c r="U841" s="51"/>
      <c r="V841" s="51"/>
      <c r="W841" s="51"/>
      <c r="X841" s="51"/>
    </row>
    <row r="842" spans="20:24" ht="14.25" customHeight="1" x14ac:dyDescent="0.2">
      <c r="T842" s="51"/>
      <c r="U842" s="51"/>
      <c r="V842" s="51"/>
      <c r="W842" s="51"/>
      <c r="X842" s="51"/>
    </row>
    <row r="843" spans="20:24" ht="14.25" customHeight="1" x14ac:dyDescent="0.2">
      <c r="T843" s="51"/>
      <c r="U843" s="51"/>
      <c r="V843" s="51"/>
      <c r="W843" s="51"/>
      <c r="X843" s="51"/>
    </row>
    <row r="844" spans="20:24" ht="14.25" customHeight="1" x14ac:dyDescent="0.2">
      <c r="T844" s="51"/>
      <c r="U844" s="51"/>
      <c r="V844" s="51"/>
      <c r="W844" s="51"/>
      <c r="X844" s="51"/>
    </row>
    <row r="845" spans="20:24" ht="14.25" customHeight="1" x14ac:dyDescent="0.2">
      <c r="T845" s="51"/>
      <c r="U845" s="51"/>
      <c r="V845" s="51"/>
      <c r="W845" s="51"/>
      <c r="X845" s="51"/>
    </row>
    <row r="846" spans="20:24" ht="14.25" customHeight="1" x14ac:dyDescent="0.2">
      <c r="T846" s="51"/>
      <c r="U846" s="51"/>
      <c r="V846" s="51"/>
      <c r="W846" s="51"/>
      <c r="X846" s="51"/>
    </row>
    <row r="847" spans="20:24" ht="14.25" customHeight="1" x14ac:dyDescent="0.2">
      <c r="T847" s="51"/>
      <c r="U847" s="51"/>
      <c r="V847" s="51"/>
      <c r="W847" s="51"/>
      <c r="X847" s="51"/>
    </row>
    <row r="848" spans="20:24" ht="14.25" customHeight="1" x14ac:dyDescent="0.2">
      <c r="T848" s="51"/>
      <c r="U848" s="51"/>
      <c r="V848" s="51"/>
      <c r="W848" s="51"/>
      <c r="X848" s="51"/>
    </row>
    <row r="849" spans="20:24" ht="14.25" customHeight="1" x14ac:dyDescent="0.2">
      <c r="T849" s="51"/>
      <c r="U849" s="51"/>
      <c r="V849" s="51"/>
      <c r="W849" s="51"/>
      <c r="X849" s="51"/>
    </row>
    <row r="850" spans="20:24" ht="14.25" customHeight="1" x14ac:dyDescent="0.2">
      <c r="T850" s="51"/>
      <c r="U850" s="51"/>
      <c r="V850" s="51"/>
      <c r="W850" s="51"/>
      <c r="X850" s="51"/>
    </row>
    <row r="851" spans="20:24" ht="14.25" customHeight="1" x14ac:dyDescent="0.2">
      <c r="T851" s="51"/>
      <c r="U851" s="51"/>
      <c r="V851" s="51"/>
      <c r="W851" s="51"/>
      <c r="X851" s="51"/>
    </row>
    <row r="852" spans="20:24" ht="14.25" customHeight="1" x14ac:dyDescent="0.2">
      <c r="T852" s="51"/>
      <c r="U852" s="51"/>
      <c r="V852" s="51"/>
      <c r="W852" s="51"/>
      <c r="X852" s="51"/>
    </row>
    <row r="853" spans="20:24" ht="14.25" customHeight="1" x14ac:dyDescent="0.2">
      <c r="T853" s="51"/>
      <c r="U853" s="51"/>
      <c r="V853" s="51"/>
      <c r="W853" s="51"/>
      <c r="X853" s="51"/>
    </row>
    <row r="854" spans="20:24" ht="14.25" customHeight="1" x14ac:dyDescent="0.2">
      <c r="T854" s="51"/>
      <c r="U854" s="51"/>
      <c r="V854" s="51"/>
      <c r="W854" s="51"/>
      <c r="X854" s="51"/>
    </row>
    <row r="855" spans="20:24" ht="14.25" customHeight="1" x14ac:dyDescent="0.2">
      <c r="T855" s="51"/>
      <c r="U855" s="51"/>
      <c r="V855" s="51"/>
      <c r="W855" s="51"/>
      <c r="X855" s="51"/>
    </row>
    <row r="856" spans="20:24" ht="14.25" customHeight="1" x14ac:dyDescent="0.2">
      <c r="T856" s="51"/>
      <c r="U856" s="51"/>
      <c r="V856" s="51"/>
      <c r="W856" s="51"/>
      <c r="X856" s="51"/>
    </row>
    <row r="857" spans="20:24" ht="14.25" customHeight="1" x14ac:dyDescent="0.2">
      <c r="T857" s="51"/>
      <c r="U857" s="51"/>
      <c r="V857" s="51"/>
      <c r="W857" s="51"/>
      <c r="X857" s="51"/>
    </row>
    <row r="858" spans="20:24" ht="14.25" customHeight="1" x14ac:dyDescent="0.2">
      <c r="T858" s="51"/>
      <c r="U858" s="51"/>
      <c r="V858" s="51"/>
      <c r="W858" s="51"/>
      <c r="X858" s="51"/>
    </row>
    <row r="859" spans="20:24" ht="14.25" customHeight="1" x14ac:dyDescent="0.2">
      <c r="T859" s="51"/>
      <c r="U859" s="51"/>
      <c r="V859" s="51"/>
      <c r="W859" s="51"/>
      <c r="X859" s="51"/>
    </row>
    <row r="860" spans="20:24" ht="14.25" customHeight="1" x14ac:dyDescent="0.2">
      <c r="T860" s="51"/>
      <c r="U860" s="51"/>
      <c r="V860" s="51"/>
      <c r="W860" s="51"/>
      <c r="X860" s="51"/>
    </row>
    <row r="861" spans="20:24" ht="14.25" customHeight="1" x14ac:dyDescent="0.2">
      <c r="T861" s="51"/>
      <c r="U861" s="51"/>
      <c r="V861" s="51"/>
      <c r="W861" s="51"/>
      <c r="X861" s="51"/>
    </row>
    <row r="862" spans="20:24" ht="14.25" customHeight="1" x14ac:dyDescent="0.2">
      <c r="T862" s="51"/>
      <c r="U862" s="51"/>
      <c r="V862" s="51"/>
      <c r="W862" s="51"/>
      <c r="X862" s="51"/>
    </row>
    <row r="863" spans="20:24" ht="14.25" customHeight="1" x14ac:dyDescent="0.2">
      <c r="T863" s="51"/>
      <c r="U863" s="51"/>
      <c r="V863" s="51"/>
      <c r="W863" s="51"/>
      <c r="X863" s="51"/>
    </row>
    <row r="864" spans="20:24" ht="14.25" customHeight="1" x14ac:dyDescent="0.2">
      <c r="T864" s="51"/>
      <c r="U864" s="51"/>
      <c r="V864" s="51"/>
      <c r="W864" s="51"/>
      <c r="X864" s="51"/>
    </row>
    <row r="865" spans="20:24" ht="14.25" customHeight="1" x14ac:dyDescent="0.2">
      <c r="T865" s="51"/>
      <c r="U865" s="51"/>
      <c r="V865" s="51"/>
      <c r="W865" s="51"/>
      <c r="X865" s="51"/>
    </row>
    <row r="866" spans="20:24" ht="14.25" customHeight="1" x14ac:dyDescent="0.2">
      <c r="T866" s="51"/>
      <c r="U866" s="51"/>
      <c r="V866" s="51"/>
      <c r="W866" s="51"/>
      <c r="X866" s="51"/>
    </row>
    <row r="867" spans="20:24" ht="14.25" customHeight="1" x14ac:dyDescent="0.2">
      <c r="T867" s="51"/>
      <c r="U867" s="51"/>
      <c r="V867" s="51"/>
      <c r="W867" s="51"/>
      <c r="X867" s="51"/>
    </row>
    <row r="868" spans="20:24" ht="14.25" customHeight="1" x14ac:dyDescent="0.2">
      <c r="T868" s="51"/>
      <c r="U868" s="51"/>
      <c r="V868" s="51"/>
      <c r="W868" s="51"/>
      <c r="X868" s="51"/>
    </row>
    <row r="869" spans="20:24" ht="14.25" customHeight="1" x14ac:dyDescent="0.2">
      <c r="T869" s="51"/>
      <c r="U869" s="51"/>
      <c r="V869" s="51"/>
      <c r="W869" s="51"/>
      <c r="X869" s="51"/>
    </row>
    <row r="870" spans="20:24" ht="14.25" customHeight="1" x14ac:dyDescent="0.2">
      <c r="T870" s="51"/>
      <c r="U870" s="51"/>
      <c r="V870" s="51"/>
      <c r="W870" s="51"/>
      <c r="X870" s="51"/>
    </row>
    <row r="871" spans="20:24" ht="14.25" customHeight="1" x14ac:dyDescent="0.2">
      <c r="T871" s="51"/>
      <c r="U871" s="51"/>
      <c r="V871" s="51"/>
      <c r="W871" s="51"/>
      <c r="X871" s="51"/>
    </row>
    <row r="872" spans="20:24" ht="14.25" customHeight="1" x14ac:dyDescent="0.2">
      <c r="T872" s="51"/>
      <c r="U872" s="51"/>
      <c r="V872" s="51"/>
      <c r="W872" s="51"/>
      <c r="X872" s="51"/>
    </row>
    <row r="873" spans="20:24" ht="14.25" customHeight="1" x14ac:dyDescent="0.2">
      <c r="T873" s="51"/>
      <c r="U873" s="51"/>
      <c r="V873" s="51"/>
      <c r="W873" s="51"/>
      <c r="X873" s="51"/>
    </row>
    <row r="874" spans="20:24" ht="14.25" customHeight="1" x14ac:dyDescent="0.2">
      <c r="T874" s="51"/>
      <c r="U874" s="51"/>
      <c r="V874" s="51"/>
      <c r="W874" s="51"/>
      <c r="X874" s="51"/>
    </row>
    <row r="875" spans="20:24" ht="14.25" customHeight="1" x14ac:dyDescent="0.2">
      <c r="T875" s="51"/>
      <c r="U875" s="51"/>
      <c r="V875" s="51"/>
      <c r="W875" s="51"/>
      <c r="X875" s="51"/>
    </row>
    <row r="876" spans="20:24" ht="14.25" customHeight="1" x14ac:dyDescent="0.2">
      <c r="T876" s="51"/>
      <c r="U876" s="51"/>
      <c r="V876" s="51"/>
      <c r="W876" s="51"/>
      <c r="X876" s="51"/>
    </row>
    <row r="877" spans="20:24" ht="14.25" customHeight="1" x14ac:dyDescent="0.2">
      <c r="T877" s="51"/>
      <c r="U877" s="51"/>
      <c r="V877" s="51"/>
      <c r="W877" s="51"/>
      <c r="X877" s="51"/>
    </row>
    <row r="878" spans="20:24" ht="14.25" customHeight="1" x14ac:dyDescent="0.2">
      <c r="T878" s="51"/>
      <c r="U878" s="51"/>
      <c r="V878" s="51"/>
      <c r="W878" s="51"/>
      <c r="X878" s="51"/>
    </row>
    <row r="879" spans="20:24" ht="14.25" customHeight="1" x14ac:dyDescent="0.2">
      <c r="T879" s="51"/>
      <c r="U879" s="51"/>
      <c r="V879" s="51"/>
      <c r="W879" s="51"/>
      <c r="X879" s="51"/>
    </row>
    <row r="880" spans="20:24" ht="14.25" customHeight="1" x14ac:dyDescent="0.2">
      <c r="T880" s="51"/>
      <c r="U880" s="51"/>
      <c r="V880" s="51"/>
      <c r="W880" s="51"/>
      <c r="X880" s="51"/>
    </row>
    <row r="881" spans="20:24" ht="14.25" customHeight="1" x14ac:dyDescent="0.2">
      <c r="T881" s="51"/>
      <c r="U881" s="51"/>
      <c r="V881" s="51"/>
      <c r="W881" s="51"/>
      <c r="X881" s="51"/>
    </row>
    <row r="882" spans="20:24" ht="14.25" customHeight="1" x14ac:dyDescent="0.2">
      <c r="T882" s="51"/>
      <c r="U882" s="51"/>
      <c r="V882" s="51"/>
      <c r="W882" s="51"/>
      <c r="X882" s="51"/>
    </row>
    <row r="883" spans="20:24" ht="14.25" customHeight="1" x14ac:dyDescent="0.2">
      <c r="T883" s="51"/>
      <c r="U883" s="51"/>
      <c r="V883" s="51"/>
      <c r="W883" s="51"/>
      <c r="X883" s="51"/>
    </row>
    <row r="884" spans="20:24" ht="14.25" customHeight="1" x14ac:dyDescent="0.2">
      <c r="T884" s="51"/>
      <c r="U884" s="51"/>
      <c r="V884" s="51"/>
      <c r="W884" s="51"/>
      <c r="X884" s="51"/>
    </row>
    <row r="885" spans="20:24" ht="14.25" customHeight="1" x14ac:dyDescent="0.2">
      <c r="T885" s="51"/>
      <c r="U885" s="51"/>
      <c r="V885" s="51"/>
      <c r="W885" s="51"/>
      <c r="X885" s="51"/>
    </row>
    <row r="886" spans="20:24" ht="14.25" customHeight="1" x14ac:dyDescent="0.2">
      <c r="T886" s="51"/>
      <c r="U886" s="51"/>
      <c r="V886" s="51"/>
      <c r="W886" s="51"/>
      <c r="X886" s="51"/>
    </row>
    <row r="887" spans="20:24" ht="14.25" customHeight="1" x14ac:dyDescent="0.2">
      <c r="T887" s="51"/>
      <c r="U887" s="51"/>
      <c r="V887" s="51"/>
      <c r="W887" s="51"/>
      <c r="X887" s="51"/>
    </row>
    <row r="888" spans="20:24" ht="14.25" customHeight="1" x14ac:dyDescent="0.2">
      <c r="T888" s="51"/>
      <c r="U888" s="51"/>
      <c r="V888" s="51"/>
      <c r="W888" s="51"/>
      <c r="X888" s="51"/>
    </row>
    <row r="889" spans="20:24" ht="14.25" customHeight="1" x14ac:dyDescent="0.2">
      <c r="T889" s="51"/>
      <c r="U889" s="51"/>
      <c r="V889" s="51"/>
      <c r="W889" s="51"/>
      <c r="X889" s="51"/>
    </row>
    <row r="890" spans="20:24" ht="14.25" customHeight="1" x14ac:dyDescent="0.2">
      <c r="T890" s="51"/>
      <c r="U890" s="51"/>
      <c r="V890" s="51"/>
      <c r="W890" s="51"/>
      <c r="X890" s="51"/>
    </row>
    <row r="891" spans="20:24" ht="14.25" customHeight="1" x14ac:dyDescent="0.2">
      <c r="T891" s="51"/>
      <c r="U891" s="51"/>
      <c r="V891" s="51"/>
      <c r="W891" s="51"/>
      <c r="X891" s="51"/>
    </row>
    <row r="892" spans="20:24" ht="14.25" customHeight="1" x14ac:dyDescent="0.2">
      <c r="T892" s="51"/>
      <c r="U892" s="51"/>
      <c r="V892" s="51"/>
      <c r="W892" s="51"/>
      <c r="X892" s="51"/>
    </row>
    <row r="893" spans="20:24" ht="14.25" customHeight="1" x14ac:dyDescent="0.2">
      <c r="T893" s="51"/>
      <c r="U893" s="51"/>
      <c r="V893" s="51"/>
      <c r="W893" s="51"/>
      <c r="X893" s="51"/>
    </row>
    <row r="894" spans="20:24" ht="14.25" customHeight="1" x14ac:dyDescent="0.2">
      <c r="T894" s="51"/>
      <c r="U894" s="51"/>
      <c r="V894" s="51"/>
      <c r="W894" s="51"/>
      <c r="X894" s="51"/>
    </row>
    <row r="895" spans="20:24" ht="14.25" customHeight="1" x14ac:dyDescent="0.2">
      <c r="T895" s="51"/>
      <c r="U895" s="51"/>
      <c r="V895" s="51"/>
      <c r="W895" s="51"/>
      <c r="X895" s="51"/>
    </row>
    <row r="896" spans="20:24" ht="14.25" customHeight="1" x14ac:dyDescent="0.2">
      <c r="T896" s="51"/>
      <c r="U896" s="51"/>
      <c r="V896" s="51"/>
      <c r="W896" s="51"/>
      <c r="X896" s="51"/>
    </row>
    <row r="897" spans="20:24" ht="14.25" customHeight="1" x14ac:dyDescent="0.2">
      <c r="T897" s="51"/>
      <c r="U897" s="51"/>
      <c r="V897" s="51"/>
      <c r="W897" s="51"/>
      <c r="X897" s="51"/>
    </row>
    <row r="898" spans="20:24" ht="14.25" customHeight="1" x14ac:dyDescent="0.2">
      <c r="T898" s="51"/>
      <c r="U898" s="51"/>
      <c r="V898" s="51"/>
      <c r="W898" s="51"/>
      <c r="X898" s="51"/>
    </row>
    <row r="899" spans="20:24" ht="14.25" customHeight="1" x14ac:dyDescent="0.2">
      <c r="T899" s="51"/>
      <c r="U899" s="51"/>
      <c r="V899" s="51"/>
      <c r="W899" s="51"/>
      <c r="X899" s="51"/>
    </row>
    <row r="900" spans="20:24" ht="14.25" customHeight="1" x14ac:dyDescent="0.2">
      <c r="T900" s="51"/>
      <c r="U900" s="51"/>
      <c r="V900" s="51"/>
      <c r="W900" s="51"/>
      <c r="X900" s="51"/>
    </row>
    <row r="901" spans="20:24" ht="14.25" customHeight="1" x14ac:dyDescent="0.2">
      <c r="T901" s="51"/>
      <c r="U901" s="51"/>
      <c r="V901" s="51"/>
      <c r="W901" s="51"/>
      <c r="X901" s="51"/>
    </row>
    <row r="902" spans="20:24" ht="14.25" customHeight="1" x14ac:dyDescent="0.2">
      <c r="T902" s="51"/>
      <c r="U902" s="51"/>
      <c r="V902" s="51"/>
      <c r="W902" s="51"/>
      <c r="X902" s="51"/>
    </row>
    <row r="903" spans="20:24" ht="14.25" customHeight="1" x14ac:dyDescent="0.2">
      <c r="T903" s="51"/>
      <c r="U903" s="51"/>
      <c r="V903" s="51"/>
      <c r="W903" s="51"/>
      <c r="X903" s="51"/>
    </row>
    <row r="904" spans="20:24" ht="14.25" customHeight="1" x14ac:dyDescent="0.2">
      <c r="T904" s="51"/>
      <c r="U904" s="51"/>
      <c r="V904" s="51"/>
      <c r="W904" s="51"/>
      <c r="X904" s="51"/>
    </row>
    <row r="905" spans="20:24" ht="14.25" customHeight="1" x14ac:dyDescent="0.2">
      <c r="T905" s="51"/>
      <c r="U905" s="51"/>
      <c r="V905" s="51"/>
      <c r="W905" s="51"/>
      <c r="X905" s="51"/>
    </row>
    <row r="906" spans="20:24" ht="14.25" customHeight="1" x14ac:dyDescent="0.2">
      <c r="T906" s="51"/>
      <c r="U906" s="51"/>
      <c r="V906" s="51"/>
      <c r="W906" s="51"/>
      <c r="X906" s="51"/>
    </row>
    <row r="907" spans="20:24" ht="14.25" customHeight="1" x14ac:dyDescent="0.2">
      <c r="T907" s="51"/>
      <c r="U907" s="51"/>
      <c r="V907" s="51"/>
      <c r="W907" s="51"/>
      <c r="X907" s="51"/>
    </row>
    <row r="908" spans="20:24" ht="14.25" customHeight="1" x14ac:dyDescent="0.2">
      <c r="T908" s="51"/>
      <c r="U908" s="51"/>
      <c r="V908" s="51"/>
      <c r="W908" s="51"/>
      <c r="X908" s="51"/>
    </row>
    <row r="909" spans="20:24" ht="14.25" customHeight="1" x14ac:dyDescent="0.2">
      <c r="T909" s="51"/>
      <c r="U909" s="51"/>
      <c r="V909" s="51"/>
      <c r="W909" s="51"/>
      <c r="X909" s="51"/>
    </row>
    <row r="910" spans="20:24" ht="14.25" customHeight="1" x14ac:dyDescent="0.2">
      <c r="T910" s="51"/>
      <c r="U910" s="51"/>
      <c r="V910" s="51"/>
      <c r="W910" s="51"/>
      <c r="X910" s="51"/>
    </row>
    <row r="911" spans="20:24" ht="14.25" customHeight="1" x14ac:dyDescent="0.2">
      <c r="T911" s="51"/>
      <c r="U911" s="51"/>
      <c r="V911" s="51"/>
      <c r="W911" s="51"/>
      <c r="X911" s="51"/>
    </row>
    <row r="912" spans="20:24" ht="14.25" customHeight="1" x14ac:dyDescent="0.2">
      <c r="T912" s="51"/>
      <c r="U912" s="51"/>
      <c r="V912" s="51"/>
      <c r="W912" s="51"/>
      <c r="X912" s="51"/>
    </row>
    <row r="913" spans="20:24" ht="14.25" customHeight="1" x14ac:dyDescent="0.2">
      <c r="T913" s="51"/>
      <c r="U913" s="51"/>
      <c r="V913" s="51"/>
      <c r="W913" s="51"/>
      <c r="X913" s="51"/>
    </row>
    <row r="914" spans="20:24" ht="14.25" customHeight="1" x14ac:dyDescent="0.2">
      <c r="T914" s="51"/>
      <c r="U914" s="51"/>
      <c r="V914" s="51"/>
      <c r="W914" s="51"/>
      <c r="X914" s="51"/>
    </row>
    <row r="915" spans="20:24" ht="14.25" customHeight="1" x14ac:dyDescent="0.2">
      <c r="T915" s="51"/>
      <c r="U915" s="51"/>
      <c r="V915" s="51"/>
      <c r="W915" s="51"/>
      <c r="X915" s="51"/>
    </row>
    <row r="916" spans="20:24" ht="14.25" customHeight="1" x14ac:dyDescent="0.2">
      <c r="T916" s="51"/>
      <c r="U916" s="51"/>
      <c r="V916" s="51"/>
      <c r="W916" s="51"/>
      <c r="X916" s="51"/>
    </row>
    <row r="917" spans="20:24" ht="14.25" customHeight="1" x14ac:dyDescent="0.2">
      <c r="T917" s="51"/>
      <c r="U917" s="51"/>
      <c r="V917" s="51"/>
      <c r="W917" s="51"/>
      <c r="X917" s="51"/>
    </row>
    <row r="918" spans="20:24" ht="14.25" customHeight="1" x14ac:dyDescent="0.2">
      <c r="T918" s="51"/>
      <c r="U918" s="51"/>
      <c r="V918" s="51"/>
      <c r="W918" s="51"/>
      <c r="X918" s="51"/>
    </row>
    <row r="919" spans="20:24" ht="14.25" customHeight="1" x14ac:dyDescent="0.2">
      <c r="T919" s="51"/>
      <c r="U919" s="51"/>
      <c r="V919" s="51"/>
      <c r="W919" s="51"/>
      <c r="X919" s="51"/>
    </row>
    <row r="920" spans="20:24" ht="14.25" customHeight="1" x14ac:dyDescent="0.2">
      <c r="T920" s="51"/>
      <c r="U920" s="51"/>
      <c r="V920" s="51"/>
      <c r="W920" s="51"/>
      <c r="X920" s="51"/>
    </row>
    <row r="921" spans="20:24" ht="14.25" customHeight="1" x14ac:dyDescent="0.2">
      <c r="T921" s="51"/>
      <c r="U921" s="51"/>
      <c r="V921" s="51"/>
      <c r="W921" s="51"/>
      <c r="X921" s="51"/>
    </row>
    <row r="922" spans="20:24" ht="14.25" customHeight="1" x14ac:dyDescent="0.2">
      <c r="T922" s="51"/>
      <c r="U922" s="51"/>
      <c r="V922" s="51"/>
      <c r="W922" s="51"/>
      <c r="X922" s="51"/>
    </row>
    <row r="923" spans="20:24" ht="14.25" customHeight="1" x14ac:dyDescent="0.2">
      <c r="T923" s="51"/>
      <c r="U923" s="51"/>
      <c r="V923" s="51"/>
      <c r="W923" s="51"/>
      <c r="X923" s="51"/>
    </row>
    <row r="924" spans="20:24" ht="14.25" customHeight="1" x14ac:dyDescent="0.2">
      <c r="T924" s="51"/>
      <c r="U924" s="51"/>
      <c r="V924" s="51"/>
      <c r="W924" s="51"/>
      <c r="X924" s="51"/>
    </row>
    <row r="925" spans="20:24" ht="14.25" customHeight="1" x14ac:dyDescent="0.2">
      <c r="T925" s="51"/>
      <c r="U925" s="51"/>
      <c r="V925" s="51"/>
      <c r="W925" s="51"/>
      <c r="X925" s="51"/>
    </row>
    <row r="926" spans="20:24" ht="14.25" customHeight="1" x14ac:dyDescent="0.2">
      <c r="T926" s="51"/>
      <c r="U926" s="51"/>
      <c r="V926" s="51"/>
      <c r="W926" s="51"/>
      <c r="X926" s="51"/>
    </row>
    <row r="927" spans="20:24" ht="14.25" customHeight="1" x14ac:dyDescent="0.2">
      <c r="T927" s="51"/>
      <c r="U927" s="51"/>
      <c r="V927" s="51"/>
      <c r="W927" s="51"/>
      <c r="X927" s="51"/>
    </row>
    <row r="928" spans="20:24" ht="14.25" customHeight="1" x14ac:dyDescent="0.2">
      <c r="T928" s="51"/>
      <c r="U928" s="51"/>
      <c r="V928" s="51"/>
      <c r="W928" s="51"/>
      <c r="X928" s="51"/>
    </row>
    <row r="929" spans="20:24" ht="14.25" customHeight="1" x14ac:dyDescent="0.2">
      <c r="T929" s="51"/>
      <c r="U929" s="51"/>
      <c r="V929" s="51"/>
      <c r="W929" s="51"/>
      <c r="X929" s="51"/>
    </row>
    <row r="930" spans="20:24" ht="14.25" customHeight="1" x14ac:dyDescent="0.2">
      <c r="T930" s="51"/>
      <c r="U930" s="51"/>
      <c r="V930" s="51"/>
      <c r="W930" s="51"/>
      <c r="X930" s="51"/>
    </row>
    <row r="931" spans="20:24" ht="14.25" customHeight="1" x14ac:dyDescent="0.2">
      <c r="T931" s="51"/>
      <c r="U931" s="51"/>
      <c r="V931" s="51"/>
      <c r="W931" s="51"/>
      <c r="X931" s="51"/>
    </row>
    <row r="932" spans="20:24" ht="14.25" customHeight="1" x14ac:dyDescent="0.2">
      <c r="T932" s="51"/>
      <c r="U932" s="51"/>
      <c r="V932" s="51"/>
      <c r="W932" s="51"/>
      <c r="X932" s="51"/>
    </row>
    <row r="933" spans="20:24" ht="14.25" customHeight="1" x14ac:dyDescent="0.2">
      <c r="T933" s="51"/>
      <c r="U933" s="51"/>
      <c r="V933" s="51"/>
      <c r="W933" s="51"/>
      <c r="X933" s="51"/>
    </row>
    <row r="934" spans="20:24" ht="14.25" customHeight="1" x14ac:dyDescent="0.2">
      <c r="T934" s="51"/>
      <c r="U934" s="51"/>
      <c r="V934" s="51"/>
      <c r="W934" s="51"/>
      <c r="X934" s="51"/>
    </row>
    <row r="935" spans="20:24" ht="14.25" customHeight="1" x14ac:dyDescent="0.2">
      <c r="T935" s="51"/>
      <c r="U935" s="51"/>
      <c r="V935" s="51"/>
      <c r="W935" s="51"/>
      <c r="X935" s="51"/>
    </row>
    <row r="936" spans="20:24" ht="14.25" customHeight="1" x14ac:dyDescent="0.2">
      <c r="T936" s="51"/>
      <c r="U936" s="51"/>
      <c r="V936" s="51"/>
      <c r="W936" s="51"/>
      <c r="X936" s="51"/>
    </row>
    <row r="937" spans="20:24" ht="14.25" customHeight="1" x14ac:dyDescent="0.2">
      <c r="T937" s="51"/>
      <c r="U937" s="51"/>
      <c r="V937" s="51"/>
      <c r="W937" s="51"/>
      <c r="X937" s="51"/>
    </row>
    <row r="938" spans="20:24" ht="14.25" customHeight="1" x14ac:dyDescent="0.2">
      <c r="T938" s="51"/>
      <c r="U938" s="51"/>
      <c r="V938" s="51"/>
      <c r="W938" s="51"/>
      <c r="X938" s="51"/>
    </row>
    <row r="939" spans="20:24" ht="14.25" customHeight="1" x14ac:dyDescent="0.2">
      <c r="T939" s="51"/>
      <c r="U939" s="51"/>
      <c r="V939" s="51"/>
      <c r="W939" s="51"/>
      <c r="X939" s="51"/>
    </row>
    <row r="940" spans="20:24" ht="14.25" customHeight="1" x14ac:dyDescent="0.2">
      <c r="T940" s="51"/>
      <c r="U940" s="51"/>
      <c r="V940" s="51"/>
      <c r="W940" s="51"/>
      <c r="X940" s="51"/>
    </row>
    <row r="941" spans="20:24" ht="14.25" customHeight="1" x14ac:dyDescent="0.2">
      <c r="T941" s="51"/>
      <c r="U941" s="51"/>
      <c r="V941" s="51"/>
      <c r="W941" s="51"/>
      <c r="X941" s="51"/>
    </row>
    <row r="942" spans="20:24" ht="14.25" customHeight="1" x14ac:dyDescent="0.2">
      <c r="T942" s="51"/>
      <c r="U942" s="51"/>
      <c r="V942" s="51"/>
      <c r="W942" s="51"/>
      <c r="X942" s="51"/>
    </row>
    <row r="943" spans="20:24" ht="14.25" customHeight="1" x14ac:dyDescent="0.2">
      <c r="T943" s="51"/>
      <c r="U943" s="51"/>
      <c r="V943" s="51"/>
      <c r="W943" s="51"/>
      <c r="X943" s="51"/>
    </row>
    <row r="944" spans="20:24" ht="14.25" customHeight="1" x14ac:dyDescent="0.2">
      <c r="T944" s="51"/>
      <c r="U944" s="51"/>
      <c r="V944" s="51"/>
      <c r="W944" s="51"/>
      <c r="X944" s="51"/>
    </row>
    <row r="945" spans="20:24" ht="14.25" customHeight="1" x14ac:dyDescent="0.2">
      <c r="T945" s="51"/>
      <c r="U945" s="51"/>
      <c r="V945" s="51"/>
      <c r="W945" s="51"/>
      <c r="X945" s="51"/>
    </row>
    <row r="946" spans="20:24" ht="14.25" customHeight="1" x14ac:dyDescent="0.2">
      <c r="T946" s="51"/>
      <c r="U946" s="51"/>
      <c r="V946" s="51"/>
      <c r="W946" s="51"/>
      <c r="X946" s="51"/>
    </row>
    <row r="947" spans="20:24" ht="14.25" customHeight="1" x14ac:dyDescent="0.2">
      <c r="T947" s="51"/>
      <c r="U947" s="51"/>
      <c r="V947" s="51"/>
      <c r="W947" s="51"/>
      <c r="X947" s="51"/>
    </row>
    <row r="948" spans="20:24" ht="14.25" customHeight="1" x14ac:dyDescent="0.2">
      <c r="T948" s="51"/>
      <c r="U948" s="51"/>
      <c r="V948" s="51"/>
      <c r="W948" s="51"/>
      <c r="X948" s="51"/>
    </row>
    <row r="949" spans="20:24" ht="14.25" customHeight="1" x14ac:dyDescent="0.2">
      <c r="T949" s="51"/>
      <c r="U949" s="51"/>
      <c r="V949" s="51"/>
      <c r="W949" s="51"/>
      <c r="X949" s="51"/>
    </row>
    <row r="950" spans="20:24" ht="14.25" customHeight="1" x14ac:dyDescent="0.2">
      <c r="T950" s="51"/>
      <c r="U950" s="51"/>
      <c r="V950" s="51"/>
      <c r="W950" s="51"/>
      <c r="X950" s="51"/>
    </row>
    <row r="951" spans="20:24" ht="14.25" customHeight="1" x14ac:dyDescent="0.2">
      <c r="T951" s="51"/>
      <c r="U951" s="51"/>
      <c r="V951" s="51"/>
      <c r="W951" s="51"/>
      <c r="X951" s="51"/>
    </row>
    <row r="952" spans="20:24" ht="14.25" customHeight="1" x14ac:dyDescent="0.2">
      <c r="T952" s="51"/>
      <c r="U952" s="51"/>
      <c r="V952" s="51"/>
      <c r="W952" s="51"/>
      <c r="X952" s="51"/>
    </row>
    <row r="953" spans="20:24" ht="14.25" customHeight="1" x14ac:dyDescent="0.2">
      <c r="T953" s="51"/>
      <c r="U953" s="51"/>
      <c r="V953" s="51"/>
      <c r="W953" s="51"/>
      <c r="X953" s="51"/>
    </row>
    <row r="954" spans="20:24" ht="14.25" customHeight="1" x14ac:dyDescent="0.2">
      <c r="T954" s="51"/>
      <c r="U954" s="51"/>
      <c r="V954" s="51"/>
      <c r="W954" s="51"/>
      <c r="X954" s="51"/>
    </row>
    <row r="955" spans="20:24" ht="14.25" customHeight="1" x14ac:dyDescent="0.2">
      <c r="T955" s="51"/>
      <c r="U955" s="51"/>
      <c r="V955" s="51"/>
      <c r="W955" s="51"/>
      <c r="X955" s="51"/>
    </row>
    <row r="956" spans="20:24" ht="14.25" customHeight="1" x14ac:dyDescent="0.2">
      <c r="T956" s="51"/>
      <c r="U956" s="51"/>
      <c r="V956" s="51"/>
      <c r="W956" s="51"/>
      <c r="X956" s="51"/>
    </row>
    <row r="957" spans="20:24" ht="14.25" customHeight="1" x14ac:dyDescent="0.2">
      <c r="T957" s="51"/>
      <c r="U957" s="51"/>
      <c r="V957" s="51"/>
      <c r="W957" s="51"/>
      <c r="X957" s="51"/>
    </row>
    <row r="958" spans="20:24" ht="14.25" customHeight="1" x14ac:dyDescent="0.2">
      <c r="T958" s="51"/>
      <c r="U958" s="51"/>
      <c r="V958" s="51"/>
      <c r="W958" s="51"/>
      <c r="X958" s="51"/>
    </row>
    <row r="959" spans="20:24" ht="14.25" customHeight="1" x14ac:dyDescent="0.2">
      <c r="T959" s="51"/>
      <c r="U959" s="51"/>
      <c r="V959" s="51"/>
      <c r="W959" s="51"/>
      <c r="X959" s="51"/>
    </row>
    <row r="960" spans="20:24" ht="14.25" customHeight="1" x14ac:dyDescent="0.2">
      <c r="T960" s="51"/>
      <c r="U960" s="51"/>
      <c r="V960" s="51"/>
      <c r="W960" s="51"/>
      <c r="X960" s="51"/>
    </row>
    <row r="961" spans="20:24" ht="14.25" customHeight="1" x14ac:dyDescent="0.2">
      <c r="T961" s="51"/>
      <c r="U961" s="51"/>
      <c r="V961" s="51"/>
      <c r="W961" s="51"/>
      <c r="X961" s="51"/>
    </row>
    <row r="962" spans="20:24" ht="14.25" customHeight="1" x14ac:dyDescent="0.2">
      <c r="T962" s="51"/>
      <c r="U962" s="51"/>
      <c r="V962" s="51"/>
      <c r="W962" s="51"/>
      <c r="X962" s="51"/>
    </row>
    <row r="963" spans="20:24" ht="14.25" customHeight="1" x14ac:dyDescent="0.2">
      <c r="T963" s="51"/>
      <c r="U963" s="51"/>
      <c r="V963" s="51"/>
      <c r="W963" s="51"/>
      <c r="X963" s="51"/>
    </row>
    <row r="964" spans="20:24" ht="14.25" customHeight="1" x14ac:dyDescent="0.2">
      <c r="T964" s="51"/>
      <c r="U964" s="51"/>
      <c r="V964" s="51"/>
      <c r="W964" s="51"/>
      <c r="X964" s="51"/>
    </row>
    <row r="965" spans="20:24" ht="14.25" customHeight="1" x14ac:dyDescent="0.2">
      <c r="T965" s="51"/>
      <c r="U965" s="51"/>
      <c r="V965" s="51"/>
      <c r="W965" s="51"/>
      <c r="X965" s="51"/>
    </row>
    <row r="966" spans="20:24" ht="14.25" customHeight="1" x14ac:dyDescent="0.2">
      <c r="T966" s="51"/>
      <c r="U966" s="51"/>
      <c r="V966" s="51"/>
      <c r="W966" s="51"/>
      <c r="X966" s="51"/>
    </row>
    <row r="967" spans="20:24" ht="14.25" customHeight="1" x14ac:dyDescent="0.2">
      <c r="T967" s="51"/>
      <c r="U967" s="51"/>
      <c r="V967" s="51"/>
      <c r="W967" s="51"/>
      <c r="X967" s="51"/>
    </row>
    <row r="968" spans="20:24" ht="14.25" customHeight="1" x14ac:dyDescent="0.2">
      <c r="T968" s="51"/>
      <c r="U968" s="51"/>
      <c r="V968" s="51"/>
      <c r="W968" s="51"/>
      <c r="X968" s="51"/>
    </row>
    <row r="969" spans="20:24" ht="14.25" customHeight="1" x14ac:dyDescent="0.2">
      <c r="T969" s="51"/>
      <c r="U969" s="51"/>
      <c r="V969" s="51"/>
      <c r="W969" s="51"/>
      <c r="X969" s="51"/>
    </row>
    <row r="970" spans="20:24" ht="14.25" customHeight="1" x14ac:dyDescent="0.2">
      <c r="T970" s="51"/>
      <c r="U970" s="51"/>
      <c r="V970" s="51"/>
      <c r="W970" s="51"/>
      <c r="X970" s="51"/>
    </row>
    <row r="971" spans="20:24" ht="14.25" customHeight="1" x14ac:dyDescent="0.2">
      <c r="T971" s="51"/>
      <c r="U971" s="51"/>
      <c r="V971" s="51"/>
      <c r="W971" s="51"/>
      <c r="X971" s="51"/>
    </row>
    <row r="972" spans="20:24" ht="14.25" customHeight="1" x14ac:dyDescent="0.2">
      <c r="T972" s="51"/>
      <c r="U972" s="51"/>
      <c r="V972" s="51"/>
      <c r="W972" s="51"/>
      <c r="X972" s="51"/>
    </row>
    <row r="973" spans="20:24" ht="14.25" customHeight="1" x14ac:dyDescent="0.2">
      <c r="T973" s="51"/>
      <c r="U973" s="51"/>
      <c r="V973" s="51"/>
      <c r="W973" s="51"/>
      <c r="X973" s="51"/>
    </row>
    <row r="974" spans="20:24" ht="14.25" customHeight="1" x14ac:dyDescent="0.2">
      <c r="T974" s="51"/>
      <c r="U974" s="51"/>
      <c r="V974" s="51"/>
      <c r="W974" s="51"/>
      <c r="X974" s="51"/>
    </row>
    <row r="975" spans="20:24" ht="14.25" customHeight="1" x14ac:dyDescent="0.2">
      <c r="T975" s="51"/>
      <c r="U975" s="51"/>
      <c r="V975" s="51"/>
      <c r="W975" s="51"/>
      <c r="X975" s="51"/>
    </row>
    <row r="976" spans="20:24" ht="14.25" customHeight="1" x14ac:dyDescent="0.2">
      <c r="T976" s="51"/>
      <c r="U976" s="51"/>
      <c r="V976" s="51"/>
      <c r="W976" s="51"/>
      <c r="X976" s="51"/>
    </row>
    <row r="977" spans="20:24" ht="14.25" customHeight="1" x14ac:dyDescent="0.2">
      <c r="T977" s="51"/>
      <c r="U977" s="51"/>
      <c r="V977" s="51"/>
      <c r="W977" s="51"/>
      <c r="X977" s="51"/>
    </row>
    <row r="978" spans="20:24" ht="14.25" customHeight="1" x14ac:dyDescent="0.2">
      <c r="T978" s="51"/>
      <c r="U978" s="51"/>
      <c r="V978" s="51"/>
      <c r="W978" s="51"/>
      <c r="X978" s="51"/>
    </row>
    <row r="979" spans="20:24" ht="14.25" customHeight="1" x14ac:dyDescent="0.2">
      <c r="T979" s="51"/>
      <c r="U979" s="51"/>
      <c r="V979" s="51"/>
      <c r="W979" s="51"/>
      <c r="X979" s="51"/>
    </row>
    <row r="980" spans="20:24" ht="14.25" customHeight="1" x14ac:dyDescent="0.2">
      <c r="T980" s="51"/>
      <c r="U980" s="51"/>
      <c r="V980" s="51"/>
      <c r="W980" s="51"/>
      <c r="X980" s="51"/>
    </row>
    <row r="981" spans="20:24" ht="14.25" customHeight="1" x14ac:dyDescent="0.2">
      <c r="T981" s="51"/>
      <c r="U981" s="51"/>
      <c r="V981" s="51"/>
      <c r="W981" s="51"/>
      <c r="X981" s="51"/>
    </row>
    <row r="982" spans="20:24" ht="14.25" customHeight="1" x14ac:dyDescent="0.2">
      <c r="T982" s="51"/>
      <c r="U982" s="51"/>
      <c r="V982" s="51"/>
      <c r="W982" s="51"/>
      <c r="X982" s="51"/>
    </row>
    <row r="983" spans="20:24" ht="14.25" customHeight="1" x14ac:dyDescent="0.2">
      <c r="T983" s="51"/>
      <c r="U983" s="51"/>
      <c r="V983" s="51"/>
      <c r="W983" s="51"/>
      <c r="X983" s="51"/>
    </row>
    <row r="984" spans="20:24" ht="14.25" customHeight="1" x14ac:dyDescent="0.2">
      <c r="T984" s="51"/>
      <c r="U984" s="51"/>
      <c r="V984" s="51"/>
      <c r="W984" s="51"/>
      <c r="X984" s="51"/>
    </row>
    <row r="985" spans="20:24" ht="14.25" customHeight="1" x14ac:dyDescent="0.2">
      <c r="T985" s="51"/>
      <c r="U985" s="51"/>
      <c r="V985" s="51"/>
      <c r="W985" s="51"/>
      <c r="X985" s="51"/>
    </row>
  </sheetData>
  <mergeCells count="2">
    <mergeCell ref="E1:H1"/>
    <mergeCell ref="I1:I2"/>
  </mergeCells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000"/>
  <sheetViews>
    <sheetView workbookViewId="0">
      <pane xSplit="2" topLeftCell="C1" activePane="topRight" state="frozen"/>
      <selection pane="topRight" activeCell="D2" sqref="D2"/>
    </sheetView>
  </sheetViews>
  <sheetFormatPr baseColWidth="10" defaultColWidth="14.42578125" defaultRowHeight="15" customHeight="1" x14ac:dyDescent="0.25"/>
  <cols>
    <col min="1" max="1" width="5.7109375" customWidth="1"/>
    <col min="2" max="2" width="30.85546875" customWidth="1"/>
    <col min="3" max="3" width="25" customWidth="1"/>
    <col min="4" max="11" width="18.5703125" customWidth="1"/>
    <col min="12" max="12" width="9.85546875" customWidth="1"/>
    <col min="13" max="21" width="18.5703125" customWidth="1"/>
    <col min="22" max="22" width="11.28515625" customWidth="1"/>
    <col min="23" max="26" width="18.5703125" customWidth="1"/>
    <col min="27" max="29" width="19.28515625" customWidth="1"/>
    <col min="30" max="31" width="19.7109375" customWidth="1"/>
    <col min="32" max="32" width="11.7109375" customWidth="1"/>
    <col min="33" max="41" width="19.7109375" customWidth="1"/>
    <col min="42" max="42" width="9.7109375" customWidth="1"/>
    <col min="43" max="61" width="19.7109375" customWidth="1"/>
  </cols>
  <sheetData>
    <row r="1" spans="2:3" ht="14.25" customHeight="1" x14ac:dyDescent="0.25"/>
    <row r="2" spans="2:3" ht="14.25" customHeight="1" x14ac:dyDescent="0.25">
      <c r="B2" s="10" t="s">
        <v>21</v>
      </c>
      <c r="C2" s="10" t="s">
        <v>22</v>
      </c>
    </row>
    <row r="4" spans="2:3" ht="14.25" customHeight="1" x14ac:dyDescent="0.25">
      <c r="B4" s="1" t="s">
        <v>3</v>
      </c>
      <c r="C4" s="2">
        <v>5</v>
      </c>
    </row>
    <row r="5" spans="2:3" ht="14.25" customHeight="1" x14ac:dyDescent="0.25">
      <c r="B5" s="3" t="s">
        <v>4</v>
      </c>
      <c r="C5" s="4">
        <v>44</v>
      </c>
    </row>
    <row r="6" spans="2:3" ht="14.25" customHeight="1" x14ac:dyDescent="0.25">
      <c r="B6" s="3" t="s">
        <v>7</v>
      </c>
      <c r="C6" s="4">
        <v>108</v>
      </c>
    </row>
    <row r="7" spans="2:3" ht="14.25" customHeight="1" x14ac:dyDescent="0.25">
      <c r="B7" s="3" t="s">
        <v>8</v>
      </c>
      <c r="C7" s="4">
        <f>C6/5</f>
        <v>21.6</v>
      </c>
    </row>
    <row r="8" spans="2:3" ht="15" customHeight="1" x14ac:dyDescent="0.25">
      <c r="B8" s="5" t="s">
        <v>9</v>
      </c>
      <c r="C8" s="6">
        <f>C7*3000</f>
        <v>64800.000000000007</v>
      </c>
    </row>
    <row r="9" spans="2:3" ht="15" customHeight="1" x14ac:dyDescent="0.25">
      <c r="C9" s="7"/>
    </row>
    <row r="10" spans="2:3" ht="14.25" customHeight="1" x14ac:dyDescent="0.25">
      <c r="B10" s="1" t="s">
        <v>3</v>
      </c>
      <c r="C10" s="2">
        <v>6</v>
      </c>
    </row>
    <row r="11" spans="2:3" ht="14.25" customHeight="1" x14ac:dyDescent="0.25">
      <c r="B11" s="3" t="s">
        <v>4</v>
      </c>
      <c r="C11" s="4">
        <v>46</v>
      </c>
    </row>
    <row r="12" spans="2:3" ht="14.25" customHeight="1" x14ac:dyDescent="0.25">
      <c r="B12" s="3" t="s">
        <v>7</v>
      </c>
      <c r="C12" s="4">
        <v>21</v>
      </c>
    </row>
    <row r="13" spans="2:3" ht="14.25" customHeight="1" x14ac:dyDescent="0.25">
      <c r="B13" s="3" t="s">
        <v>8</v>
      </c>
      <c r="C13" s="4">
        <f>C12/5</f>
        <v>4.2</v>
      </c>
    </row>
    <row r="14" spans="2:3" ht="15" customHeight="1" x14ac:dyDescent="0.25">
      <c r="B14" s="5" t="s">
        <v>9</v>
      </c>
      <c r="C14" s="6">
        <f>3000*C13</f>
        <v>12600</v>
      </c>
    </row>
    <row r="15" spans="2:3" ht="14.25" customHeight="1" x14ac:dyDescent="0.25">
      <c r="C15" s="7"/>
    </row>
    <row r="16" spans="2:3" ht="14.25" customHeight="1" x14ac:dyDescent="0.25"/>
    <row r="18" spans="1:61" ht="42.75" customHeight="1" x14ac:dyDescent="0.25">
      <c r="A18" s="11" t="s">
        <v>10</v>
      </c>
      <c r="B18" s="12" t="s">
        <v>11</v>
      </c>
      <c r="C18" s="11" t="s">
        <v>23</v>
      </c>
      <c r="D18" s="13" t="s">
        <v>24</v>
      </c>
      <c r="E18" s="14" t="s">
        <v>25</v>
      </c>
      <c r="F18" s="11" t="s">
        <v>26</v>
      </c>
      <c r="G18" s="13" t="s">
        <v>27</v>
      </c>
      <c r="H18" s="14" t="s">
        <v>28</v>
      </c>
      <c r="I18" s="15" t="s">
        <v>29</v>
      </c>
      <c r="J18" s="11" t="s">
        <v>12</v>
      </c>
      <c r="K18" s="14" t="s">
        <v>30</v>
      </c>
      <c r="L18" s="16"/>
      <c r="M18" s="11" t="s">
        <v>31</v>
      </c>
      <c r="N18" s="13" t="s">
        <v>32</v>
      </c>
      <c r="O18" s="14" t="s">
        <v>33</v>
      </c>
      <c r="P18" s="11" t="s">
        <v>34</v>
      </c>
      <c r="Q18" s="13" t="s">
        <v>35</v>
      </c>
      <c r="R18" s="14" t="s">
        <v>36</v>
      </c>
      <c r="S18" s="17" t="s">
        <v>37</v>
      </c>
      <c r="T18" s="11" t="s">
        <v>12</v>
      </c>
      <c r="U18" s="14" t="s">
        <v>30</v>
      </c>
      <c r="V18" s="16"/>
      <c r="W18" s="11" t="s">
        <v>38</v>
      </c>
      <c r="X18" s="13" t="s">
        <v>39</v>
      </c>
      <c r="Y18" s="14" t="s">
        <v>40</v>
      </c>
      <c r="Z18" s="11" t="s">
        <v>41</v>
      </c>
      <c r="AA18" s="13" t="s">
        <v>42</v>
      </c>
      <c r="AB18" s="14" t="s">
        <v>43</v>
      </c>
      <c r="AC18" s="17" t="s">
        <v>44</v>
      </c>
      <c r="AD18" s="11" t="s">
        <v>12</v>
      </c>
      <c r="AE18" s="14" t="s">
        <v>30</v>
      </c>
      <c r="AF18" s="16"/>
      <c r="AG18" s="11" t="s">
        <v>45</v>
      </c>
      <c r="AH18" s="13" t="s">
        <v>46</v>
      </c>
      <c r="AI18" s="14" t="s">
        <v>47</v>
      </c>
      <c r="AJ18" s="11" t="s">
        <v>48</v>
      </c>
      <c r="AK18" s="13" t="s">
        <v>49</v>
      </c>
      <c r="AL18" s="14" t="s">
        <v>50</v>
      </c>
      <c r="AM18" s="17" t="s">
        <v>51</v>
      </c>
      <c r="AN18" s="11" t="s">
        <v>12</v>
      </c>
      <c r="AO18" s="14" t="s">
        <v>30</v>
      </c>
      <c r="AP18" s="16"/>
      <c r="AQ18" s="11" t="s">
        <v>52</v>
      </c>
      <c r="AR18" s="13" t="s">
        <v>53</v>
      </c>
      <c r="AS18" s="14" t="s">
        <v>54</v>
      </c>
      <c r="AT18" s="11" t="s">
        <v>55</v>
      </c>
      <c r="AU18" s="13" t="s">
        <v>56</v>
      </c>
      <c r="AV18" s="14" t="s">
        <v>57</v>
      </c>
      <c r="AW18" s="17" t="s">
        <v>58</v>
      </c>
      <c r="AX18" s="11" t="s">
        <v>12</v>
      </c>
      <c r="AY18" s="14" t="s">
        <v>30</v>
      </c>
      <c r="AZ18" s="16"/>
      <c r="BA18" s="11" t="s">
        <v>59</v>
      </c>
      <c r="BB18" s="13" t="s">
        <v>60</v>
      </c>
      <c r="BC18" s="14" t="s">
        <v>61</v>
      </c>
      <c r="BD18" s="11" t="s">
        <v>62</v>
      </c>
      <c r="BE18" s="13" t="s">
        <v>63</v>
      </c>
      <c r="BF18" s="14" t="s">
        <v>64</v>
      </c>
      <c r="BG18" s="17" t="s">
        <v>65</v>
      </c>
      <c r="BH18" s="11" t="s">
        <v>12</v>
      </c>
      <c r="BI18" s="14" t="s">
        <v>30</v>
      </c>
    </row>
    <row r="19" spans="1:61" ht="14.25" customHeight="1" x14ac:dyDescent="0.25">
      <c r="A19" s="8">
        <v>1</v>
      </c>
      <c r="B19" s="18"/>
      <c r="C19" s="19"/>
      <c r="D19" s="20">
        <f t="shared" ref="D19:D40" si="0">C19/$C$5</f>
        <v>0</v>
      </c>
      <c r="E19" s="21">
        <f t="shared" ref="E19:E40" si="1">D19*$C$8+300</f>
        <v>300</v>
      </c>
      <c r="F19" s="22"/>
      <c r="G19" s="23">
        <f t="shared" ref="G19:G40" si="2">F19/$C$11</f>
        <v>0</v>
      </c>
      <c r="H19" s="21">
        <f t="shared" ref="H19:H40" si="3">G19*$C$14</f>
        <v>0</v>
      </c>
      <c r="I19" s="24">
        <f t="shared" ref="I19:I40" si="4">E19+H19</f>
        <v>300</v>
      </c>
      <c r="J19" s="25">
        <f t="shared" ref="J19:J40" si="5">D19</f>
        <v>0</v>
      </c>
      <c r="K19" s="26" t="e">
        <f>'[1]Módulo 4'!AE23+'Módulo 5'!G19</f>
        <v>#REF!</v>
      </c>
      <c r="M19" s="27"/>
      <c r="N19" s="20">
        <f t="shared" ref="N19:N40" si="6">M19/$C$5</f>
        <v>0</v>
      </c>
      <c r="O19" s="21">
        <f t="shared" ref="O19:O41" si="7">N19*$C$8+300</f>
        <v>300</v>
      </c>
      <c r="P19" s="22"/>
      <c r="Q19" s="23">
        <f t="shared" ref="Q19:Q40" si="8">P19/$C$11</f>
        <v>0</v>
      </c>
      <c r="R19" s="21">
        <f t="shared" ref="R19:R40" si="9">Q19*$C$14</f>
        <v>0</v>
      </c>
      <c r="S19" s="28">
        <f t="shared" ref="S19:S40" si="10">O19+R19</f>
        <v>300</v>
      </c>
      <c r="T19" s="29">
        <f t="shared" ref="T19:T40" si="11">J19+N19</f>
        <v>0</v>
      </c>
      <c r="U19" s="30" t="e">
        <f t="shared" ref="U19:U40" si="12">Q19+K19</f>
        <v>#REF!</v>
      </c>
      <c r="W19" s="31"/>
      <c r="X19" s="23">
        <f t="shared" ref="X19:X40" si="13">W19/$C$5</f>
        <v>0</v>
      </c>
      <c r="Y19" s="21">
        <f t="shared" ref="Y19:Y40" si="14">X19*$C$8+300</f>
        <v>300</v>
      </c>
      <c r="Z19" s="32"/>
      <c r="AA19" s="20">
        <f t="shared" ref="AA19:AA40" si="15">Z19/$C$11</f>
        <v>0</v>
      </c>
      <c r="AB19" s="33">
        <f t="shared" ref="AB19:AB40" si="16">AA19*$C$14</f>
        <v>0</v>
      </c>
      <c r="AC19" s="28">
        <f t="shared" ref="AC19:AC40" si="17">Y19+AB19</f>
        <v>300</v>
      </c>
      <c r="AD19" s="29">
        <f t="shared" ref="AD19:AD40" si="18">T19+X19</f>
        <v>0</v>
      </c>
      <c r="AE19" s="30" t="e">
        <f t="shared" ref="AE19:AE40" si="19">U19+AA19</f>
        <v>#REF!</v>
      </c>
      <c r="AG19" s="31"/>
      <c r="AH19" s="23">
        <f t="shared" ref="AH19:AH40" si="20">AG19/$C$5</f>
        <v>0</v>
      </c>
      <c r="AI19" s="21">
        <f t="shared" ref="AI19:AI40" si="21">AH19*$C$8+300</f>
        <v>300</v>
      </c>
      <c r="AJ19" s="32"/>
      <c r="AK19" s="20">
        <f t="shared" ref="AK19:AK40" si="22">AJ19/$C$11</f>
        <v>0</v>
      </c>
      <c r="AL19" s="33">
        <f t="shared" ref="AL19:AL40" si="23">AK19*$C$14</f>
        <v>0</v>
      </c>
      <c r="AM19" s="28">
        <f t="shared" ref="AM19:AM40" si="24">AI19+AL19</f>
        <v>300</v>
      </c>
      <c r="AN19" s="29">
        <f t="shared" ref="AN19:AN40" si="25">AD19+AH19</f>
        <v>0</v>
      </c>
      <c r="AO19" s="30" t="e">
        <f t="shared" ref="AO19:AO40" si="26">AE19+AK19</f>
        <v>#REF!</v>
      </c>
      <c r="AQ19" s="31"/>
      <c r="AR19" s="23">
        <f t="shared" ref="AR19:AR40" si="27">AQ19/$C$5</f>
        <v>0</v>
      </c>
      <c r="AS19" s="21">
        <f t="shared" ref="AS19:AS40" si="28">AR19*$C$8+300</f>
        <v>300</v>
      </c>
      <c r="AT19" s="32"/>
      <c r="AU19" s="20">
        <f t="shared" ref="AU19:AU40" si="29">AT19/$C$11</f>
        <v>0</v>
      </c>
      <c r="AV19" s="33">
        <f t="shared" ref="AV19:AV40" si="30">AU19*$C$14</f>
        <v>0</v>
      </c>
      <c r="AW19" s="28">
        <f t="shared" ref="AW19:AW40" si="31">AS19+AV19</f>
        <v>300</v>
      </c>
      <c r="AX19" s="29">
        <f t="shared" ref="AX19:AX40" si="32">AN19+AR19</f>
        <v>0</v>
      </c>
      <c r="AY19" s="30" t="e">
        <f t="shared" ref="AY19:AY40" si="33">AO19+AU19</f>
        <v>#REF!</v>
      </c>
      <c r="BA19" s="31"/>
      <c r="BB19" s="23">
        <f t="shared" ref="BB19:BB40" si="34">BA19/$C$5</f>
        <v>0</v>
      </c>
      <c r="BC19" s="21">
        <f t="shared" ref="BC19:BC40" si="35">BB19*$C$8+300</f>
        <v>300</v>
      </c>
      <c r="BD19" s="32"/>
      <c r="BE19" s="20">
        <f t="shared" ref="BE19:BE40" si="36">BD19/$C$11</f>
        <v>0</v>
      </c>
      <c r="BF19" s="33">
        <f t="shared" ref="BF19:BF40" si="37">BE19*$C$14</f>
        <v>0</v>
      </c>
      <c r="BG19" s="28">
        <f t="shared" ref="BG19:BG40" si="38">BC19+BF19</f>
        <v>300</v>
      </c>
      <c r="BH19" s="29">
        <f t="shared" ref="BH19:BH40" si="39">AX19+BB19</f>
        <v>0</v>
      </c>
      <c r="BI19" s="30" t="e">
        <f t="shared" ref="BI19:BI40" si="40">AY19+BE19</f>
        <v>#REF!</v>
      </c>
    </row>
    <row r="20" spans="1:61" ht="14.25" customHeight="1" x14ac:dyDescent="0.25">
      <c r="A20" s="9">
        <v>2</v>
      </c>
      <c r="B20" s="18"/>
      <c r="C20" s="34"/>
      <c r="D20" s="23">
        <f t="shared" si="0"/>
        <v>0</v>
      </c>
      <c r="E20" s="21">
        <f t="shared" si="1"/>
        <v>300</v>
      </c>
      <c r="F20" s="35"/>
      <c r="G20" s="23">
        <f t="shared" si="2"/>
        <v>0</v>
      </c>
      <c r="H20" s="21">
        <f t="shared" si="3"/>
        <v>0</v>
      </c>
      <c r="I20" s="28">
        <f t="shared" si="4"/>
        <v>300</v>
      </c>
      <c r="J20" s="25">
        <f t="shared" si="5"/>
        <v>0</v>
      </c>
      <c r="K20" s="26" t="e">
        <f>'[1]Módulo 4'!AE24+'Módulo 5'!G20</f>
        <v>#REF!</v>
      </c>
      <c r="M20" s="36"/>
      <c r="N20" s="23">
        <f t="shared" si="6"/>
        <v>0</v>
      </c>
      <c r="O20" s="21">
        <f t="shared" si="7"/>
        <v>300</v>
      </c>
      <c r="P20" s="35"/>
      <c r="Q20" s="23">
        <f t="shared" si="8"/>
        <v>0</v>
      </c>
      <c r="R20" s="21">
        <f t="shared" si="9"/>
        <v>0</v>
      </c>
      <c r="S20" s="28">
        <f t="shared" si="10"/>
        <v>300</v>
      </c>
      <c r="T20" s="25">
        <f t="shared" si="11"/>
        <v>0</v>
      </c>
      <c r="U20" s="26" t="e">
        <f t="shared" si="12"/>
        <v>#REF!</v>
      </c>
      <c r="W20" s="36"/>
      <c r="X20" s="23">
        <f t="shared" si="13"/>
        <v>0</v>
      </c>
      <c r="Y20" s="21">
        <f t="shared" si="14"/>
        <v>300</v>
      </c>
      <c r="Z20" s="35"/>
      <c r="AA20" s="23">
        <f t="shared" si="15"/>
        <v>0</v>
      </c>
      <c r="AB20" s="21">
        <f t="shared" si="16"/>
        <v>0</v>
      </c>
      <c r="AC20" s="28">
        <f t="shared" si="17"/>
        <v>300</v>
      </c>
      <c r="AD20" s="25">
        <f t="shared" si="18"/>
        <v>0</v>
      </c>
      <c r="AE20" s="26" t="e">
        <f t="shared" si="19"/>
        <v>#REF!</v>
      </c>
      <c r="AG20" s="36"/>
      <c r="AH20" s="23">
        <f t="shared" si="20"/>
        <v>0</v>
      </c>
      <c r="AI20" s="21">
        <f t="shared" si="21"/>
        <v>300</v>
      </c>
      <c r="AJ20" s="35"/>
      <c r="AK20" s="23">
        <f t="shared" si="22"/>
        <v>0</v>
      </c>
      <c r="AL20" s="21">
        <f t="shared" si="23"/>
        <v>0</v>
      </c>
      <c r="AM20" s="28">
        <f t="shared" si="24"/>
        <v>300</v>
      </c>
      <c r="AN20" s="25">
        <f t="shared" si="25"/>
        <v>0</v>
      </c>
      <c r="AO20" s="26" t="e">
        <f t="shared" si="26"/>
        <v>#REF!</v>
      </c>
      <c r="AQ20" s="36"/>
      <c r="AR20" s="23">
        <f t="shared" si="27"/>
        <v>0</v>
      </c>
      <c r="AS20" s="21">
        <f t="shared" si="28"/>
        <v>300</v>
      </c>
      <c r="AT20" s="35"/>
      <c r="AU20" s="23">
        <f t="shared" si="29"/>
        <v>0</v>
      </c>
      <c r="AV20" s="21">
        <f t="shared" si="30"/>
        <v>0</v>
      </c>
      <c r="AW20" s="28">
        <f t="shared" si="31"/>
        <v>300</v>
      </c>
      <c r="AX20" s="25">
        <f t="shared" si="32"/>
        <v>0</v>
      </c>
      <c r="AY20" s="26" t="e">
        <f t="shared" si="33"/>
        <v>#REF!</v>
      </c>
      <c r="BA20" s="36"/>
      <c r="BB20" s="23">
        <f t="shared" si="34"/>
        <v>0</v>
      </c>
      <c r="BC20" s="21">
        <f t="shared" si="35"/>
        <v>300</v>
      </c>
      <c r="BD20" s="35"/>
      <c r="BE20" s="23">
        <f t="shared" si="36"/>
        <v>0</v>
      </c>
      <c r="BF20" s="21">
        <f t="shared" si="37"/>
        <v>0</v>
      </c>
      <c r="BG20" s="28">
        <f t="shared" si="38"/>
        <v>300</v>
      </c>
      <c r="BH20" s="25">
        <f t="shared" si="39"/>
        <v>0</v>
      </c>
      <c r="BI20" s="26" t="e">
        <f t="shared" si="40"/>
        <v>#REF!</v>
      </c>
    </row>
    <row r="21" spans="1:61" ht="14.25" customHeight="1" x14ac:dyDescent="0.25">
      <c r="A21" s="9">
        <v>3</v>
      </c>
      <c r="B21" s="18"/>
      <c r="C21" s="34"/>
      <c r="D21" s="23">
        <f t="shared" si="0"/>
        <v>0</v>
      </c>
      <c r="E21" s="21">
        <f t="shared" si="1"/>
        <v>300</v>
      </c>
      <c r="F21" s="35"/>
      <c r="G21" s="23">
        <f t="shared" si="2"/>
        <v>0</v>
      </c>
      <c r="H21" s="21">
        <f t="shared" si="3"/>
        <v>0</v>
      </c>
      <c r="I21" s="28">
        <f t="shared" si="4"/>
        <v>300</v>
      </c>
      <c r="J21" s="25">
        <f t="shared" si="5"/>
        <v>0</v>
      </c>
      <c r="K21" s="26" t="e">
        <f>'[1]Módulo 4'!AE25+'Módulo 5'!G21</f>
        <v>#REF!</v>
      </c>
      <c r="M21" s="36"/>
      <c r="N21" s="23">
        <f t="shared" si="6"/>
        <v>0</v>
      </c>
      <c r="O21" s="21">
        <f t="shared" si="7"/>
        <v>300</v>
      </c>
      <c r="P21" s="35"/>
      <c r="Q21" s="23">
        <f t="shared" si="8"/>
        <v>0</v>
      </c>
      <c r="R21" s="21">
        <f t="shared" si="9"/>
        <v>0</v>
      </c>
      <c r="S21" s="28">
        <f t="shared" si="10"/>
        <v>300</v>
      </c>
      <c r="T21" s="25">
        <f t="shared" si="11"/>
        <v>0</v>
      </c>
      <c r="U21" s="26" t="e">
        <f t="shared" si="12"/>
        <v>#REF!</v>
      </c>
      <c r="W21" s="36"/>
      <c r="X21" s="23">
        <f t="shared" si="13"/>
        <v>0</v>
      </c>
      <c r="Y21" s="21">
        <f t="shared" si="14"/>
        <v>300</v>
      </c>
      <c r="Z21" s="35"/>
      <c r="AA21" s="23">
        <f t="shared" si="15"/>
        <v>0</v>
      </c>
      <c r="AB21" s="21">
        <f t="shared" si="16"/>
        <v>0</v>
      </c>
      <c r="AC21" s="28">
        <f t="shared" si="17"/>
        <v>300</v>
      </c>
      <c r="AD21" s="25">
        <f t="shared" si="18"/>
        <v>0</v>
      </c>
      <c r="AE21" s="26" t="e">
        <f t="shared" si="19"/>
        <v>#REF!</v>
      </c>
      <c r="AG21" s="36"/>
      <c r="AH21" s="23">
        <f t="shared" si="20"/>
        <v>0</v>
      </c>
      <c r="AI21" s="21">
        <f t="shared" si="21"/>
        <v>300</v>
      </c>
      <c r="AJ21" s="35"/>
      <c r="AK21" s="23">
        <f t="shared" si="22"/>
        <v>0</v>
      </c>
      <c r="AL21" s="21">
        <f t="shared" si="23"/>
        <v>0</v>
      </c>
      <c r="AM21" s="28">
        <f t="shared" si="24"/>
        <v>300</v>
      </c>
      <c r="AN21" s="25">
        <f t="shared" si="25"/>
        <v>0</v>
      </c>
      <c r="AO21" s="26" t="e">
        <f t="shared" si="26"/>
        <v>#REF!</v>
      </c>
      <c r="AQ21" s="36"/>
      <c r="AR21" s="23">
        <f t="shared" si="27"/>
        <v>0</v>
      </c>
      <c r="AS21" s="21">
        <f t="shared" si="28"/>
        <v>300</v>
      </c>
      <c r="AT21" s="35"/>
      <c r="AU21" s="23">
        <f t="shared" si="29"/>
        <v>0</v>
      </c>
      <c r="AV21" s="21">
        <f t="shared" si="30"/>
        <v>0</v>
      </c>
      <c r="AW21" s="28">
        <f t="shared" si="31"/>
        <v>300</v>
      </c>
      <c r="AX21" s="25">
        <f t="shared" si="32"/>
        <v>0</v>
      </c>
      <c r="AY21" s="26" t="e">
        <f t="shared" si="33"/>
        <v>#REF!</v>
      </c>
      <c r="BA21" s="36"/>
      <c r="BB21" s="23">
        <f t="shared" si="34"/>
        <v>0</v>
      </c>
      <c r="BC21" s="21">
        <f t="shared" si="35"/>
        <v>300</v>
      </c>
      <c r="BD21" s="35"/>
      <c r="BE21" s="23">
        <f t="shared" si="36"/>
        <v>0</v>
      </c>
      <c r="BF21" s="21">
        <f t="shared" si="37"/>
        <v>0</v>
      </c>
      <c r="BG21" s="28">
        <f t="shared" si="38"/>
        <v>300</v>
      </c>
      <c r="BH21" s="25">
        <f t="shared" si="39"/>
        <v>0</v>
      </c>
      <c r="BI21" s="26" t="e">
        <f t="shared" si="40"/>
        <v>#REF!</v>
      </c>
    </row>
    <row r="22" spans="1:61" ht="14.25" customHeight="1" x14ac:dyDescent="0.25">
      <c r="A22" s="9">
        <v>4</v>
      </c>
      <c r="B22" s="18"/>
      <c r="C22" s="34"/>
      <c r="D22" s="23">
        <f t="shared" si="0"/>
        <v>0</v>
      </c>
      <c r="E22" s="21">
        <f t="shared" si="1"/>
        <v>300</v>
      </c>
      <c r="F22" s="35"/>
      <c r="G22" s="23">
        <f t="shared" si="2"/>
        <v>0</v>
      </c>
      <c r="H22" s="21">
        <f t="shared" si="3"/>
        <v>0</v>
      </c>
      <c r="I22" s="28">
        <f t="shared" si="4"/>
        <v>300</v>
      </c>
      <c r="J22" s="25">
        <f t="shared" si="5"/>
        <v>0</v>
      </c>
      <c r="K22" s="26" t="e">
        <f>'[1]Módulo 4'!AE26+'Módulo 5'!G22</f>
        <v>#REF!</v>
      </c>
      <c r="M22" s="36"/>
      <c r="N22" s="23">
        <f t="shared" si="6"/>
        <v>0</v>
      </c>
      <c r="O22" s="21">
        <f t="shared" si="7"/>
        <v>300</v>
      </c>
      <c r="P22" s="35"/>
      <c r="Q22" s="23">
        <f t="shared" si="8"/>
        <v>0</v>
      </c>
      <c r="R22" s="21">
        <f t="shared" si="9"/>
        <v>0</v>
      </c>
      <c r="S22" s="28">
        <f t="shared" si="10"/>
        <v>300</v>
      </c>
      <c r="T22" s="25">
        <f t="shared" si="11"/>
        <v>0</v>
      </c>
      <c r="U22" s="26" t="e">
        <f t="shared" si="12"/>
        <v>#REF!</v>
      </c>
      <c r="W22" s="36"/>
      <c r="X22" s="23">
        <f t="shared" si="13"/>
        <v>0</v>
      </c>
      <c r="Y22" s="21">
        <f t="shared" si="14"/>
        <v>300</v>
      </c>
      <c r="Z22" s="35"/>
      <c r="AA22" s="23">
        <f t="shared" si="15"/>
        <v>0</v>
      </c>
      <c r="AB22" s="21">
        <f t="shared" si="16"/>
        <v>0</v>
      </c>
      <c r="AC22" s="28">
        <f t="shared" si="17"/>
        <v>300</v>
      </c>
      <c r="AD22" s="25">
        <f t="shared" si="18"/>
        <v>0</v>
      </c>
      <c r="AE22" s="26" t="e">
        <f t="shared" si="19"/>
        <v>#REF!</v>
      </c>
      <c r="AG22" s="36"/>
      <c r="AH22" s="23">
        <f t="shared" si="20"/>
        <v>0</v>
      </c>
      <c r="AI22" s="21">
        <f t="shared" si="21"/>
        <v>300</v>
      </c>
      <c r="AJ22" s="35"/>
      <c r="AK22" s="23">
        <f t="shared" si="22"/>
        <v>0</v>
      </c>
      <c r="AL22" s="21">
        <f t="shared" si="23"/>
        <v>0</v>
      </c>
      <c r="AM22" s="28">
        <f t="shared" si="24"/>
        <v>300</v>
      </c>
      <c r="AN22" s="25">
        <f t="shared" si="25"/>
        <v>0</v>
      </c>
      <c r="AO22" s="26" t="e">
        <f t="shared" si="26"/>
        <v>#REF!</v>
      </c>
      <c r="AQ22" s="36"/>
      <c r="AR22" s="23">
        <f t="shared" si="27"/>
        <v>0</v>
      </c>
      <c r="AS22" s="21">
        <f t="shared" si="28"/>
        <v>300</v>
      </c>
      <c r="AT22" s="35"/>
      <c r="AU22" s="23">
        <f t="shared" si="29"/>
        <v>0</v>
      </c>
      <c r="AV22" s="21">
        <f t="shared" si="30"/>
        <v>0</v>
      </c>
      <c r="AW22" s="28">
        <f t="shared" si="31"/>
        <v>300</v>
      </c>
      <c r="AX22" s="25">
        <f t="shared" si="32"/>
        <v>0</v>
      </c>
      <c r="AY22" s="26" t="e">
        <f t="shared" si="33"/>
        <v>#REF!</v>
      </c>
      <c r="BA22" s="36"/>
      <c r="BB22" s="23">
        <f t="shared" si="34"/>
        <v>0</v>
      </c>
      <c r="BC22" s="21">
        <f t="shared" si="35"/>
        <v>300</v>
      </c>
      <c r="BD22" s="35"/>
      <c r="BE22" s="23">
        <f t="shared" si="36"/>
        <v>0</v>
      </c>
      <c r="BF22" s="21">
        <f t="shared" si="37"/>
        <v>0</v>
      </c>
      <c r="BG22" s="28">
        <f t="shared" si="38"/>
        <v>300</v>
      </c>
      <c r="BH22" s="25">
        <f t="shared" si="39"/>
        <v>0</v>
      </c>
      <c r="BI22" s="26" t="e">
        <f t="shared" si="40"/>
        <v>#REF!</v>
      </c>
    </row>
    <row r="23" spans="1:61" ht="14.25" customHeight="1" x14ac:dyDescent="0.25">
      <c r="A23" s="9">
        <v>5</v>
      </c>
      <c r="B23" s="18"/>
      <c r="C23" s="34"/>
      <c r="D23" s="23">
        <f t="shared" si="0"/>
        <v>0</v>
      </c>
      <c r="E23" s="21">
        <f t="shared" si="1"/>
        <v>300</v>
      </c>
      <c r="F23" s="35"/>
      <c r="G23" s="23">
        <f t="shared" si="2"/>
        <v>0</v>
      </c>
      <c r="H23" s="21">
        <f t="shared" si="3"/>
        <v>0</v>
      </c>
      <c r="I23" s="28">
        <f t="shared" si="4"/>
        <v>300</v>
      </c>
      <c r="J23" s="25">
        <f t="shared" si="5"/>
        <v>0</v>
      </c>
      <c r="K23" s="26" t="e">
        <f>'[1]Módulo 4'!AE27+'Módulo 5'!G23</f>
        <v>#REF!</v>
      </c>
      <c r="M23" s="36"/>
      <c r="N23" s="23">
        <f t="shared" si="6"/>
        <v>0</v>
      </c>
      <c r="O23" s="21">
        <f t="shared" si="7"/>
        <v>300</v>
      </c>
      <c r="P23" s="35"/>
      <c r="Q23" s="23">
        <f t="shared" si="8"/>
        <v>0</v>
      </c>
      <c r="R23" s="21">
        <f t="shared" si="9"/>
        <v>0</v>
      </c>
      <c r="S23" s="28">
        <f t="shared" si="10"/>
        <v>300</v>
      </c>
      <c r="T23" s="25">
        <f t="shared" si="11"/>
        <v>0</v>
      </c>
      <c r="U23" s="26" t="e">
        <f t="shared" si="12"/>
        <v>#REF!</v>
      </c>
      <c r="W23" s="36"/>
      <c r="X23" s="23">
        <f t="shared" si="13"/>
        <v>0</v>
      </c>
      <c r="Y23" s="21">
        <f t="shared" si="14"/>
        <v>300</v>
      </c>
      <c r="Z23" s="35"/>
      <c r="AA23" s="23">
        <f t="shared" si="15"/>
        <v>0</v>
      </c>
      <c r="AB23" s="21">
        <f t="shared" si="16"/>
        <v>0</v>
      </c>
      <c r="AC23" s="28">
        <f t="shared" si="17"/>
        <v>300</v>
      </c>
      <c r="AD23" s="25">
        <f t="shared" si="18"/>
        <v>0</v>
      </c>
      <c r="AE23" s="26" t="e">
        <f t="shared" si="19"/>
        <v>#REF!</v>
      </c>
      <c r="AG23" s="36"/>
      <c r="AH23" s="23">
        <f t="shared" si="20"/>
        <v>0</v>
      </c>
      <c r="AI23" s="21">
        <f t="shared" si="21"/>
        <v>300</v>
      </c>
      <c r="AJ23" s="35"/>
      <c r="AK23" s="23">
        <f t="shared" si="22"/>
        <v>0</v>
      </c>
      <c r="AL23" s="21">
        <f t="shared" si="23"/>
        <v>0</v>
      </c>
      <c r="AM23" s="28">
        <f t="shared" si="24"/>
        <v>300</v>
      </c>
      <c r="AN23" s="25">
        <f t="shared" si="25"/>
        <v>0</v>
      </c>
      <c r="AO23" s="26" t="e">
        <f t="shared" si="26"/>
        <v>#REF!</v>
      </c>
      <c r="AQ23" s="36"/>
      <c r="AR23" s="23">
        <f t="shared" si="27"/>
        <v>0</v>
      </c>
      <c r="AS23" s="21">
        <f t="shared" si="28"/>
        <v>300</v>
      </c>
      <c r="AT23" s="35"/>
      <c r="AU23" s="23">
        <f t="shared" si="29"/>
        <v>0</v>
      </c>
      <c r="AV23" s="21">
        <f t="shared" si="30"/>
        <v>0</v>
      </c>
      <c r="AW23" s="28">
        <f t="shared" si="31"/>
        <v>300</v>
      </c>
      <c r="AX23" s="25">
        <f t="shared" si="32"/>
        <v>0</v>
      </c>
      <c r="AY23" s="26" t="e">
        <f t="shared" si="33"/>
        <v>#REF!</v>
      </c>
      <c r="BA23" s="36"/>
      <c r="BB23" s="23">
        <f t="shared" si="34"/>
        <v>0</v>
      </c>
      <c r="BC23" s="21">
        <f t="shared" si="35"/>
        <v>300</v>
      </c>
      <c r="BD23" s="35"/>
      <c r="BE23" s="23">
        <f t="shared" si="36"/>
        <v>0</v>
      </c>
      <c r="BF23" s="21">
        <f t="shared" si="37"/>
        <v>0</v>
      </c>
      <c r="BG23" s="28">
        <f t="shared" si="38"/>
        <v>300</v>
      </c>
      <c r="BH23" s="25">
        <f t="shared" si="39"/>
        <v>0</v>
      </c>
      <c r="BI23" s="26" t="e">
        <f t="shared" si="40"/>
        <v>#REF!</v>
      </c>
    </row>
    <row r="24" spans="1:61" ht="14.25" customHeight="1" x14ac:dyDescent="0.25">
      <c r="A24" s="9">
        <v>6</v>
      </c>
      <c r="B24" s="18"/>
      <c r="C24" s="34"/>
      <c r="D24" s="23">
        <f t="shared" si="0"/>
        <v>0</v>
      </c>
      <c r="E24" s="21">
        <f t="shared" si="1"/>
        <v>300</v>
      </c>
      <c r="F24" s="35"/>
      <c r="G24" s="23">
        <f t="shared" si="2"/>
        <v>0</v>
      </c>
      <c r="H24" s="21">
        <f t="shared" si="3"/>
        <v>0</v>
      </c>
      <c r="I24" s="28">
        <f t="shared" si="4"/>
        <v>300</v>
      </c>
      <c r="J24" s="25">
        <f t="shared" si="5"/>
        <v>0</v>
      </c>
      <c r="K24" s="26" t="e">
        <f>'[1]Módulo 4'!AE28+'Módulo 5'!G24</f>
        <v>#REF!</v>
      </c>
      <c r="M24" s="36"/>
      <c r="N24" s="23">
        <f t="shared" si="6"/>
        <v>0</v>
      </c>
      <c r="O24" s="21">
        <f t="shared" si="7"/>
        <v>300</v>
      </c>
      <c r="P24" s="35"/>
      <c r="Q24" s="23">
        <f t="shared" si="8"/>
        <v>0</v>
      </c>
      <c r="R24" s="21">
        <f t="shared" si="9"/>
        <v>0</v>
      </c>
      <c r="S24" s="28">
        <f t="shared" si="10"/>
        <v>300</v>
      </c>
      <c r="T24" s="25">
        <f t="shared" si="11"/>
        <v>0</v>
      </c>
      <c r="U24" s="26" t="e">
        <f t="shared" si="12"/>
        <v>#REF!</v>
      </c>
      <c r="W24" s="36"/>
      <c r="X24" s="23">
        <f t="shared" si="13"/>
        <v>0</v>
      </c>
      <c r="Y24" s="21">
        <f t="shared" si="14"/>
        <v>300</v>
      </c>
      <c r="Z24" s="35"/>
      <c r="AA24" s="23">
        <f t="shared" si="15"/>
        <v>0</v>
      </c>
      <c r="AB24" s="21">
        <f t="shared" si="16"/>
        <v>0</v>
      </c>
      <c r="AC24" s="28">
        <f t="shared" si="17"/>
        <v>300</v>
      </c>
      <c r="AD24" s="25">
        <f t="shared" si="18"/>
        <v>0</v>
      </c>
      <c r="AE24" s="26" t="e">
        <f t="shared" si="19"/>
        <v>#REF!</v>
      </c>
      <c r="AG24" s="36"/>
      <c r="AH24" s="23">
        <f t="shared" si="20"/>
        <v>0</v>
      </c>
      <c r="AI24" s="21">
        <f t="shared" si="21"/>
        <v>300</v>
      </c>
      <c r="AJ24" s="35"/>
      <c r="AK24" s="23">
        <f t="shared" si="22"/>
        <v>0</v>
      </c>
      <c r="AL24" s="21">
        <f t="shared" si="23"/>
        <v>0</v>
      </c>
      <c r="AM24" s="28">
        <f t="shared" si="24"/>
        <v>300</v>
      </c>
      <c r="AN24" s="25">
        <f t="shared" si="25"/>
        <v>0</v>
      </c>
      <c r="AO24" s="26" t="e">
        <f t="shared" si="26"/>
        <v>#REF!</v>
      </c>
      <c r="AQ24" s="36"/>
      <c r="AR24" s="23">
        <f t="shared" si="27"/>
        <v>0</v>
      </c>
      <c r="AS24" s="21">
        <f t="shared" si="28"/>
        <v>300</v>
      </c>
      <c r="AT24" s="35"/>
      <c r="AU24" s="23">
        <f t="shared" si="29"/>
        <v>0</v>
      </c>
      <c r="AV24" s="21">
        <f t="shared" si="30"/>
        <v>0</v>
      </c>
      <c r="AW24" s="28">
        <f t="shared" si="31"/>
        <v>300</v>
      </c>
      <c r="AX24" s="25">
        <f t="shared" si="32"/>
        <v>0</v>
      </c>
      <c r="AY24" s="26" t="e">
        <f t="shared" si="33"/>
        <v>#REF!</v>
      </c>
      <c r="BA24" s="36"/>
      <c r="BB24" s="23">
        <f t="shared" si="34"/>
        <v>0</v>
      </c>
      <c r="BC24" s="21">
        <f t="shared" si="35"/>
        <v>300</v>
      </c>
      <c r="BD24" s="35"/>
      <c r="BE24" s="23">
        <f t="shared" si="36"/>
        <v>0</v>
      </c>
      <c r="BF24" s="21">
        <f t="shared" si="37"/>
        <v>0</v>
      </c>
      <c r="BG24" s="28">
        <f t="shared" si="38"/>
        <v>300</v>
      </c>
      <c r="BH24" s="25">
        <f t="shared" si="39"/>
        <v>0</v>
      </c>
      <c r="BI24" s="26" t="e">
        <f t="shared" si="40"/>
        <v>#REF!</v>
      </c>
    </row>
    <row r="25" spans="1:61" ht="14.25" customHeight="1" x14ac:dyDescent="0.25">
      <c r="A25" s="9">
        <v>7</v>
      </c>
      <c r="B25" s="18"/>
      <c r="C25" s="34"/>
      <c r="D25" s="23">
        <f t="shared" si="0"/>
        <v>0</v>
      </c>
      <c r="E25" s="21">
        <f t="shared" si="1"/>
        <v>300</v>
      </c>
      <c r="F25" s="35"/>
      <c r="G25" s="23">
        <f t="shared" si="2"/>
        <v>0</v>
      </c>
      <c r="H25" s="21">
        <f t="shared" si="3"/>
        <v>0</v>
      </c>
      <c r="I25" s="28">
        <f t="shared" si="4"/>
        <v>300</v>
      </c>
      <c r="J25" s="25">
        <f t="shared" si="5"/>
        <v>0</v>
      </c>
      <c r="K25" s="26" t="e">
        <f>'[1]Módulo 4'!AE29+'Módulo 5'!G25</f>
        <v>#REF!</v>
      </c>
      <c r="M25" s="36"/>
      <c r="N25" s="23">
        <f t="shared" si="6"/>
        <v>0</v>
      </c>
      <c r="O25" s="21">
        <f t="shared" si="7"/>
        <v>300</v>
      </c>
      <c r="P25" s="35"/>
      <c r="Q25" s="23">
        <f t="shared" si="8"/>
        <v>0</v>
      </c>
      <c r="R25" s="21">
        <f t="shared" si="9"/>
        <v>0</v>
      </c>
      <c r="S25" s="28">
        <f t="shared" si="10"/>
        <v>300</v>
      </c>
      <c r="T25" s="25">
        <f t="shared" si="11"/>
        <v>0</v>
      </c>
      <c r="U25" s="26" t="e">
        <f t="shared" si="12"/>
        <v>#REF!</v>
      </c>
      <c r="W25" s="36"/>
      <c r="X25" s="23">
        <f t="shared" si="13"/>
        <v>0</v>
      </c>
      <c r="Y25" s="21">
        <f t="shared" si="14"/>
        <v>300</v>
      </c>
      <c r="Z25" s="35"/>
      <c r="AA25" s="23">
        <f t="shared" si="15"/>
        <v>0</v>
      </c>
      <c r="AB25" s="21">
        <f t="shared" si="16"/>
        <v>0</v>
      </c>
      <c r="AC25" s="28">
        <f t="shared" si="17"/>
        <v>300</v>
      </c>
      <c r="AD25" s="25">
        <f t="shared" si="18"/>
        <v>0</v>
      </c>
      <c r="AE25" s="26" t="e">
        <f t="shared" si="19"/>
        <v>#REF!</v>
      </c>
      <c r="AG25" s="36"/>
      <c r="AH25" s="23">
        <f t="shared" si="20"/>
        <v>0</v>
      </c>
      <c r="AI25" s="21">
        <f t="shared" si="21"/>
        <v>300</v>
      </c>
      <c r="AJ25" s="35"/>
      <c r="AK25" s="23">
        <f t="shared" si="22"/>
        <v>0</v>
      </c>
      <c r="AL25" s="21">
        <f t="shared" si="23"/>
        <v>0</v>
      </c>
      <c r="AM25" s="28">
        <f t="shared" si="24"/>
        <v>300</v>
      </c>
      <c r="AN25" s="25">
        <f t="shared" si="25"/>
        <v>0</v>
      </c>
      <c r="AO25" s="26" t="e">
        <f t="shared" si="26"/>
        <v>#REF!</v>
      </c>
      <c r="AQ25" s="36"/>
      <c r="AR25" s="23">
        <f t="shared" si="27"/>
        <v>0</v>
      </c>
      <c r="AS25" s="21">
        <f t="shared" si="28"/>
        <v>300</v>
      </c>
      <c r="AT25" s="35"/>
      <c r="AU25" s="23">
        <f t="shared" si="29"/>
        <v>0</v>
      </c>
      <c r="AV25" s="21">
        <f t="shared" si="30"/>
        <v>0</v>
      </c>
      <c r="AW25" s="28">
        <f t="shared" si="31"/>
        <v>300</v>
      </c>
      <c r="AX25" s="25">
        <f t="shared" si="32"/>
        <v>0</v>
      </c>
      <c r="AY25" s="26" t="e">
        <f t="shared" si="33"/>
        <v>#REF!</v>
      </c>
      <c r="BA25" s="36"/>
      <c r="BB25" s="23">
        <f t="shared" si="34"/>
        <v>0</v>
      </c>
      <c r="BC25" s="21">
        <f t="shared" si="35"/>
        <v>300</v>
      </c>
      <c r="BD25" s="35"/>
      <c r="BE25" s="23">
        <f t="shared" si="36"/>
        <v>0</v>
      </c>
      <c r="BF25" s="21">
        <f t="shared" si="37"/>
        <v>0</v>
      </c>
      <c r="BG25" s="28">
        <f t="shared" si="38"/>
        <v>300</v>
      </c>
      <c r="BH25" s="25">
        <f t="shared" si="39"/>
        <v>0</v>
      </c>
      <c r="BI25" s="26" t="e">
        <f t="shared" si="40"/>
        <v>#REF!</v>
      </c>
    </row>
    <row r="26" spans="1:61" ht="14.25" customHeight="1" x14ac:dyDescent="0.25">
      <c r="A26" s="9">
        <v>8</v>
      </c>
      <c r="B26" s="18"/>
      <c r="C26" s="34"/>
      <c r="D26" s="23">
        <f t="shared" si="0"/>
        <v>0</v>
      </c>
      <c r="E26" s="21">
        <f t="shared" si="1"/>
        <v>300</v>
      </c>
      <c r="F26" s="35"/>
      <c r="G26" s="23">
        <f t="shared" si="2"/>
        <v>0</v>
      </c>
      <c r="H26" s="21">
        <f t="shared" si="3"/>
        <v>0</v>
      </c>
      <c r="I26" s="28">
        <f t="shared" si="4"/>
        <v>300</v>
      </c>
      <c r="J26" s="25">
        <f t="shared" si="5"/>
        <v>0</v>
      </c>
      <c r="K26" s="26" t="e">
        <f>'[1]Módulo 4'!AE30+'Módulo 5'!G26</f>
        <v>#REF!</v>
      </c>
      <c r="M26" s="36"/>
      <c r="N26" s="23">
        <f t="shared" si="6"/>
        <v>0</v>
      </c>
      <c r="O26" s="21">
        <f t="shared" si="7"/>
        <v>300</v>
      </c>
      <c r="P26" s="35"/>
      <c r="Q26" s="23">
        <f t="shared" si="8"/>
        <v>0</v>
      </c>
      <c r="R26" s="21">
        <f t="shared" si="9"/>
        <v>0</v>
      </c>
      <c r="S26" s="28">
        <f t="shared" si="10"/>
        <v>300</v>
      </c>
      <c r="T26" s="25">
        <f t="shared" si="11"/>
        <v>0</v>
      </c>
      <c r="U26" s="26" t="e">
        <f t="shared" si="12"/>
        <v>#REF!</v>
      </c>
      <c r="W26" s="36"/>
      <c r="X26" s="23">
        <f t="shared" si="13"/>
        <v>0</v>
      </c>
      <c r="Y26" s="21">
        <f t="shared" si="14"/>
        <v>300</v>
      </c>
      <c r="Z26" s="35"/>
      <c r="AA26" s="23">
        <f t="shared" si="15"/>
        <v>0</v>
      </c>
      <c r="AB26" s="21">
        <f t="shared" si="16"/>
        <v>0</v>
      </c>
      <c r="AC26" s="28">
        <f t="shared" si="17"/>
        <v>300</v>
      </c>
      <c r="AD26" s="25">
        <f t="shared" si="18"/>
        <v>0</v>
      </c>
      <c r="AE26" s="26" t="e">
        <f t="shared" si="19"/>
        <v>#REF!</v>
      </c>
      <c r="AG26" s="36"/>
      <c r="AH26" s="23">
        <f t="shared" si="20"/>
        <v>0</v>
      </c>
      <c r="AI26" s="21">
        <f t="shared" si="21"/>
        <v>300</v>
      </c>
      <c r="AJ26" s="35"/>
      <c r="AK26" s="23">
        <f t="shared" si="22"/>
        <v>0</v>
      </c>
      <c r="AL26" s="21">
        <f t="shared" si="23"/>
        <v>0</v>
      </c>
      <c r="AM26" s="28">
        <f t="shared" si="24"/>
        <v>300</v>
      </c>
      <c r="AN26" s="25">
        <f t="shared" si="25"/>
        <v>0</v>
      </c>
      <c r="AO26" s="26" t="e">
        <f t="shared" si="26"/>
        <v>#REF!</v>
      </c>
      <c r="AQ26" s="36"/>
      <c r="AR26" s="23">
        <f t="shared" si="27"/>
        <v>0</v>
      </c>
      <c r="AS26" s="21">
        <f t="shared" si="28"/>
        <v>300</v>
      </c>
      <c r="AT26" s="35"/>
      <c r="AU26" s="23">
        <f t="shared" si="29"/>
        <v>0</v>
      </c>
      <c r="AV26" s="21">
        <f t="shared" si="30"/>
        <v>0</v>
      </c>
      <c r="AW26" s="28">
        <f t="shared" si="31"/>
        <v>300</v>
      </c>
      <c r="AX26" s="25">
        <f t="shared" si="32"/>
        <v>0</v>
      </c>
      <c r="AY26" s="26" t="e">
        <f t="shared" si="33"/>
        <v>#REF!</v>
      </c>
      <c r="BA26" s="36"/>
      <c r="BB26" s="23">
        <f t="shared" si="34"/>
        <v>0</v>
      </c>
      <c r="BC26" s="21">
        <f t="shared" si="35"/>
        <v>300</v>
      </c>
      <c r="BD26" s="35"/>
      <c r="BE26" s="23">
        <f t="shared" si="36"/>
        <v>0</v>
      </c>
      <c r="BF26" s="21">
        <f t="shared" si="37"/>
        <v>0</v>
      </c>
      <c r="BG26" s="28">
        <f t="shared" si="38"/>
        <v>300</v>
      </c>
      <c r="BH26" s="25">
        <f t="shared" si="39"/>
        <v>0</v>
      </c>
      <c r="BI26" s="26" t="e">
        <f t="shared" si="40"/>
        <v>#REF!</v>
      </c>
    </row>
    <row r="27" spans="1:61" ht="14.25" customHeight="1" x14ac:dyDescent="0.25">
      <c r="A27" s="9">
        <v>9</v>
      </c>
      <c r="B27" s="18"/>
      <c r="C27" s="34"/>
      <c r="D27" s="23">
        <f t="shared" si="0"/>
        <v>0</v>
      </c>
      <c r="E27" s="21">
        <f t="shared" si="1"/>
        <v>300</v>
      </c>
      <c r="F27" s="35"/>
      <c r="G27" s="23">
        <f t="shared" si="2"/>
        <v>0</v>
      </c>
      <c r="H27" s="21">
        <f t="shared" si="3"/>
        <v>0</v>
      </c>
      <c r="I27" s="28">
        <f t="shared" si="4"/>
        <v>300</v>
      </c>
      <c r="J27" s="25">
        <f t="shared" si="5"/>
        <v>0</v>
      </c>
      <c r="K27" s="26" t="e">
        <f>'[1]Módulo 4'!AE31+'Módulo 5'!G27</f>
        <v>#REF!</v>
      </c>
      <c r="M27" s="36"/>
      <c r="N27" s="23">
        <f t="shared" si="6"/>
        <v>0</v>
      </c>
      <c r="O27" s="21">
        <f t="shared" si="7"/>
        <v>300</v>
      </c>
      <c r="P27" s="35"/>
      <c r="Q27" s="23">
        <f t="shared" si="8"/>
        <v>0</v>
      </c>
      <c r="R27" s="21">
        <f t="shared" si="9"/>
        <v>0</v>
      </c>
      <c r="S27" s="28">
        <f t="shared" si="10"/>
        <v>300</v>
      </c>
      <c r="T27" s="25">
        <f t="shared" si="11"/>
        <v>0</v>
      </c>
      <c r="U27" s="26" t="e">
        <f t="shared" si="12"/>
        <v>#REF!</v>
      </c>
      <c r="W27" s="36"/>
      <c r="X27" s="23">
        <f t="shared" si="13"/>
        <v>0</v>
      </c>
      <c r="Y27" s="21">
        <f t="shared" si="14"/>
        <v>300</v>
      </c>
      <c r="Z27" s="35"/>
      <c r="AA27" s="23">
        <f t="shared" si="15"/>
        <v>0</v>
      </c>
      <c r="AB27" s="21">
        <f t="shared" si="16"/>
        <v>0</v>
      </c>
      <c r="AC27" s="28">
        <f t="shared" si="17"/>
        <v>300</v>
      </c>
      <c r="AD27" s="25">
        <f t="shared" si="18"/>
        <v>0</v>
      </c>
      <c r="AE27" s="26" t="e">
        <f t="shared" si="19"/>
        <v>#REF!</v>
      </c>
      <c r="AG27" s="36"/>
      <c r="AH27" s="23">
        <f t="shared" si="20"/>
        <v>0</v>
      </c>
      <c r="AI27" s="21">
        <f t="shared" si="21"/>
        <v>300</v>
      </c>
      <c r="AJ27" s="35"/>
      <c r="AK27" s="23">
        <f t="shared" si="22"/>
        <v>0</v>
      </c>
      <c r="AL27" s="21">
        <f t="shared" si="23"/>
        <v>0</v>
      </c>
      <c r="AM27" s="28">
        <f t="shared" si="24"/>
        <v>300</v>
      </c>
      <c r="AN27" s="25">
        <f t="shared" si="25"/>
        <v>0</v>
      </c>
      <c r="AO27" s="26" t="e">
        <f t="shared" si="26"/>
        <v>#REF!</v>
      </c>
      <c r="AQ27" s="36"/>
      <c r="AR27" s="23">
        <f t="shared" si="27"/>
        <v>0</v>
      </c>
      <c r="AS27" s="21">
        <f t="shared" si="28"/>
        <v>300</v>
      </c>
      <c r="AT27" s="35"/>
      <c r="AU27" s="23">
        <f t="shared" si="29"/>
        <v>0</v>
      </c>
      <c r="AV27" s="21">
        <f t="shared" si="30"/>
        <v>0</v>
      </c>
      <c r="AW27" s="28">
        <f t="shared" si="31"/>
        <v>300</v>
      </c>
      <c r="AX27" s="25">
        <f t="shared" si="32"/>
        <v>0</v>
      </c>
      <c r="AY27" s="26" t="e">
        <f t="shared" si="33"/>
        <v>#REF!</v>
      </c>
      <c r="BA27" s="36"/>
      <c r="BB27" s="23">
        <f t="shared" si="34"/>
        <v>0</v>
      </c>
      <c r="BC27" s="21">
        <f t="shared" si="35"/>
        <v>300</v>
      </c>
      <c r="BD27" s="35"/>
      <c r="BE27" s="23">
        <f t="shared" si="36"/>
        <v>0</v>
      </c>
      <c r="BF27" s="21">
        <f t="shared" si="37"/>
        <v>0</v>
      </c>
      <c r="BG27" s="28">
        <f t="shared" si="38"/>
        <v>300</v>
      </c>
      <c r="BH27" s="25">
        <f t="shared" si="39"/>
        <v>0</v>
      </c>
      <c r="BI27" s="26" t="e">
        <f t="shared" si="40"/>
        <v>#REF!</v>
      </c>
    </row>
    <row r="28" spans="1:61" ht="14.25" customHeight="1" x14ac:dyDescent="0.25">
      <c r="A28" s="9">
        <v>10</v>
      </c>
      <c r="B28" s="18"/>
      <c r="C28" s="34"/>
      <c r="D28" s="23">
        <f t="shared" si="0"/>
        <v>0</v>
      </c>
      <c r="E28" s="21">
        <f t="shared" si="1"/>
        <v>300</v>
      </c>
      <c r="F28" s="35"/>
      <c r="G28" s="23">
        <f t="shared" si="2"/>
        <v>0</v>
      </c>
      <c r="H28" s="21">
        <f t="shared" si="3"/>
        <v>0</v>
      </c>
      <c r="I28" s="28">
        <f t="shared" si="4"/>
        <v>300</v>
      </c>
      <c r="J28" s="25">
        <f t="shared" si="5"/>
        <v>0</v>
      </c>
      <c r="K28" s="26" t="e">
        <f>'[1]Módulo 4'!AE32+'Módulo 5'!G28</f>
        <v>#REF!</v>
      </c>
      <c r="M28" s="36"/>
      <c r="N28" s="23">
        <f t="shared" si="6"/>
        <v>0</v>
      </c>
      <c r="O28" s="21">
        <f t="shared" si="7"/>
        <v>300</v>
      </c>
      <c r="P28" s="35"/>
      <c r="Q28" s="23">
        <f t="shared" si="8"/>
        <v>0</v>
      </c>
      <c r="R28" s="21">
        <f t="shared" si="9"/>
        <v>0</v>
      </c>
      <c r="S28" s="28">
        <f t="shared" si="10"/>
        <v>300</v>
      </c>
      <c r="T28" s="25">
        <f t="shared" si="11"/>
        <v>0</v>
      </c>
      <c r="U28" s="26" t="e">
        <f t="shared" si="12"/>
        <v>#REF!</v>
      </c>
      <c r="W28" s="36"/>
      <c r="X28" s="23">
        <f t="shared" si="13"/>
        <v>0</v>
      </c>
      <c r="Y28" s="21">
        <f t="shared" si="14"/>
        <v>300</v>
      </c>
      <c r="Z28" s="35"/>
      <c r="AA28" s="23">
        <f t="shared" si="15"/>
        <v>0</v>
      </c>
      <c r="AB28" s="21">
        <f t="shared" si="16"/>
        <v>0</v>
      </c>
      <c r="AC28" s="28">
        <f t="shared" si="17"/>
        <v>300</v>
      </c>
      <c r="AD28" s="25">
        <f t="shared" si="18"/>
        <v>0</v>
      </c>
      <c r="AE28" s="26" t="e">
        <f t="shared" si="19"/>
        <v>#REF!</v>
      </c>
      <c r="AG28" s="36"/>
      <c r="AH28" s="23">
        <f t="shared" si="20"/>
        <v>0</v>
      </c>
      <c r="AI28" s="21">
        <f t="shared" si="21"/>
        <v>300</v>
      </c>
      <c r="AJ28" s="35"/>
      <c r="AK28" s="23">
        <f t="shared" si="22"/>
        <v>0</v>
      </c>
      <c r="AL28" s="21">
        <f t="shared" si="23"/>
        <v>0</v>
      </c>
      <c r="AM28" s="28">
        <f t="shared" si="24"/>
        <v>300</v>
      </c>
      <c r="AN28" s="25">
        <f t="shared" si="25"/>
        <v>0</v>
      </c>
      <c r="AO28" s="26" t="e">
        <f t="shared" si="26"/>
        <v>#REF!</v>
      </c>
      <c r="AQ28" s="36"/>
      <c r="AR28" s="23">
        <f t="shared" si="27"/>
        <v>0</v>
      </c>
      <c r="AS28" s="21">
        <f t="shared" si="28"/>
        <v>300</v>
      </c>
      <c r="AT28" s="35"/>
      <c r="AU28" s="23">
        <f t="shared" si="29"/>
        <v>0</v>
      </c>
      <c r="AV28" s="21">
        <f t="shared" si="30"/>
        <v>0</v>
      </c>
      <c r="AW28" s="28">
        <f t="shared" si="31"/>
        <v>300</v>
      </c>
      <c r="AX28" s="25">
        <f t="shared" si="32"/>
        <v>0</v>
      </c>
      <c r="AY28" s="26" t="e">
        <f t="shared" si="33"/>
        <v>#REF!</v>
      </c>
      <c r="BA28" s="36"/>
      <c r="BB28" s="23">
        <f t="shared" si="34"/>
        <v>0</v>
      </c>
      <c r="BC28" s="21">
        <f t="shared" si="35"/>
        <v>300</v>
      </c>
      <c r="BD28" s="35"/>
      <c r="BE28" s="23">
        <f t="shared" si="36"/>
        <v>0</v>
      </c>
      <c r="BF28" s="21">
        <f t="shared" si="37"/>
        <v>0</v>
      </c>
      <c r="BG28" s="28">
        <f t="shared" si="38"/>
        <v>300</v>
      </c>
      <c r="BH28" s="25">
        <f t="shared" si="39"/>
        <v>0</v>
      </c>
      <c r="BI28" s="26" t="e">
        <f t="shared" si="40"/>
        <v>#REF!</v>
      </c>
    </row>
    <row r="29" spans="1:61" ht="14.25" customHeight="1" x14ac:dyDescent="0.25">
      <c r="A29" s="9">
        <v>11</v>
      </c>
      <c r="B29" s="18"/>
      <c r="C29" s="34"/>
      <c r="D29" s="23">
        <f t="shared" si="0"/>
        <v>0</v>
      </c>
      <c r="E29" s="21">
        <f t="shared" si="1"/>
        <v>300</v>
      </c>
      <c r="F29" s="35"/>
      <c r="G29" s="23">
        <f t="shared" si="2"/>
        <v>0</v>
      </c>
      <c r="H29" s="21">
        <f t="shared" si="3"/>
        <v>0</v>
      </c>
      <c r="I29" s="28">
        <f t="shared" si="4"/>
        <v>300</v>
      </c>
      <c r="J29" s="25">
        <f t="shared" si="5"/>
        <v>0</v>
      </c>
      <c r="K29" s="26" t="e">
        <f>'[1]Módulo 4'!AE33+'Módulo 5'!G29</f>
        <v>#REF!</v>
      </c>
      <c r="M29" s="36"/>
      <c r="N29" s="23">
        <f t="shared" si="6"/>
        <v>0</v>
      </c>
      <c r="O29" s="21">
        <f t="shared" si="7"/>
        <v>300</v>
      </c>
      <c r="P29" s="35"/>
      <c r="Q29" s="23">
        <f t="shared" si="8"/>
        <v>0</v>
      </c>
      <c r="R29" s="21">
        <f t="shared" si="9"/>
        <v>0</v>
      </c>
      <c r="S29" s="28">
        <f t="shared" si="10"/>
        <v>300</v>
      </c>
      <c r="T29" s="25">
        <f t="shared" si="11"/>
        <v>0</v>
      </c>
      <c r="U29" s="26" t="e">
        <f t="shared" si="12"/>
        <v>#REF!</v>
      </c>
      <c r="W29" s="36"/>
      <c r="X29" s="23">
        <f t="shared" si="13"/>
        <v>0</v>
      </c>
      <c r="Y29" s="21">
        <f t="shared" si="14"/>
        <v>300</v>
      </c>
      <c r="Z29" s="35"/>
      <c r="AA29" s="23">
        <f t="shared" si="15"/>
        <v>0</v>
      </c>
      <c r="AB29" s="21">
        <f t="shared" si="16"/>
        <v>0</v>
      </c>
      <c r="AC29" s="28">
        <f t="shared" si="17"/>
        <v>300</v>
      </c>
      <c r="AD29" s="25">
        <f t="shared" si="18"/>
        <v>0</v>
      </c>
      <c r="AE29" s="26" t="e">
        <f t="shared" si="19"/>
        <v>#REF!</v>
      </c>
      <c r="AG29" s="36"/>
      <c r="AH29" s="23">
        <f t="shared" si="20"/>
        <v>0</v>
      </c>
      <c r="AI29" s="21">
        <f t="shared" si="21"/>
        <v>300</v>
      </c>
      <c r="AJ29" s="35"/>
      <c r="AK29" s="23">
        <f t="shared" si="22"/>
        <v>0</v>
      </c>
      <c r="AL29" s="21">
        <f t="shared" si="23"/>
        <v>0</v>
      </c>
      <c r="AM29" s="28">
        <f t="shared" si="24"/>
        <v>300</v>
      </c>
      <c r="AN29" s="25">
        <f t="shared" si="25"/>
        <v>0</v>
      </c>
      <c r="AO29" s="26" t="e">
        <f t="shared" si="26"/>
        <v>#REF!</v>
      </c>
      <c r="AQ29" s="36"/>
      <c r="AR29" s="23">
        <f t="shared" si="27"/>
        <v>0</v>
      </c>
      <c r="AS29" s="21">
        <f t="shared" si="28"/>
        <v>300</v>
      </c>
      <c r="AT29" s="35"/>
      <c r="AU29" s="23">
        <f t="shared" si="29"/>
        <v>0</v>
      </c>
      <c r="AV29" s="21">
        <f t="shared" si="30"/>
        <v>0</v>
      </c>
      <c r="AW29" s="28">
        <f t="shared" si="31"/>
        <v>300</v>
      </c>
      <c r="AX29" s="25">
        <f t="shared" si="32"/>
        <v>0</v>
      </c>
      <c r="AY29" s="26" t="e">
        <f t="shared" si="33"/>
        <v>#REF!</v>
      </c>
      <c r="BA29" s="36"/>
      <c r="BB29" s="23">
        <f t="shared" si="34"/>
        <v>0</v>
      </c>
      <c r="BC29" s="21">
        <f t="shared" si="35"/>
        <v>300</v>
      </c>
      <c r="BD29" s="35"/>
      <c r="BE29" s="23">
        <f t="shared" si="36"/>
        <v>0</v>
      </c>
      <c r="BF29" s="21">
        <f t="shared" si="37"/>
        <v>0</v>
      </c>
      <c r="BG29" s="28">
        <f t="shared" si="38"/>
        <v>300</v>
      </c>
      <c r="BH29" s="25">
        <f t="shared" si="39"/>
        <v>0</v>
      </c>
      <c r="BI29" s="26" t="e">
        <f t="shared" si="40"/>
        <v>#REF!</v>
      </c>
    </row>
    <row r="30" spans="1:61" ht="14.25" customHeight="1" x14ac:dyDescent="0.25">
      <c r="A30" s="9">
        <v>12</v>
      </c>
      <c r="B30" s="18"/>
      <c r="C30" s="34"/>
      <c r="D30" s="23">
        <f t="shared" si="0"/>
        <v>0</v>
      </c>
      <c r="E30" s="21">
        <f t="shared" si="1"/>
        <v>300</v>
      </c>
      <c r="F30" s="35"/>
      <c r="G30" s="23">
        <f t="shared" si="2"/>
        <v>0</v>
      </c>
      <c r="H30" s="21">
        <f t="shared" si="3"/>
        <v>0</v>
      </c>
      <c r="I30" s="28">
        <f t="shared" si="4"/>
        <v>300</v>
      </c>
      <c r="J30" s="25">
        <f t="shared" si="5"/>
        <v>0</v>
      </c>
      <c r="K30" s="26" t="e">
        <f>'[1]Módulo 4'!AE34+'Módulo 5'!G30</f>
        <v>#REF!</v>
      </c>
      <c r="M30" s="36"/>
      <c r="N30" s="23">
        <f t="shared" si="6"/>
        <v>0</v>
      </c>
      <c r="O30" s="21">
        <f t="shared" si="7"/>
        <v>300</v>
      </c>
      <c r="P30" s="35"/>
      <c r="Q30" s="23">
        <f t="shared" si="8"/>
        <v>0</v>
      </c>
      <c r="R30" s="21">
        <f t="shared" si="9"/>
        <v>0</v>
      </c>
      <c r="S30" s="28">
        <f t="shared" si="10"/>
        <v>300</v>
      </c>
      <c r="T30" s="25">
        <f t="shared" si="11"/>
        <v>0</v>
      </c>
      <c r="U30" s="26" t="e">
        <f t="shared" si="12"/>
        <v>#REF!</v>
      </c>
      <c r="W30" s="36"/>
      <c r="X30" s="23">
        <f t="shared" si="13"/>
        <v>0</v>
      </c>
      <c r="Y30" s="21">
        <f t="shared" si="14"/>
        <v>300</v>
      </c>
      <c r="Z30" s="35"/>
      <c r="AA30" s="23">
        <f t="shared" si="15"/>
        <v>0</v>
      </c>
      <c r="AB30" s="21">
        <f t="shared" si="16"/>
        <v>0</v>
      </c>
      <c r="AC30" s="28">
        <f t="shared" si="17"/>
        <v>300</v>
      </c>
      <c r="AD30" s="25">
        <f t="shared" si="18"/>
        <v>0</v>
      </c>
      <c r="AE30" s="26" t="e">
        <f t="shared" si="19"/>
        <v>#REF!</v>
      </c>
      <c r="AG30" s="36"/>
      <c r="AH30" s="23">
        <f t="shared" si="20"/>
        <v>0</v>
      </c>
      <c r="AI30" s="21">
        <f t="shared" si="21"/>
        <v>300</v>
      </c>
      <c r="AJ30" s="35"/>
      <c r="AK30" s="23">
        <f t="shared" si="22"/>
        <v>0</v>
      </c>
      <c r="AL30" s="21">
        <f t="shared" si="23"/>
        <v>0</v>
      </c>
      <c r="AM30" s="28">
        <f t="shared" si="24"/>
        <v>300</v>
      </c>
      <c r="AN30" s="25">
        <f t="shared" si="25"/>
        <v>0</v>
      </c>
      <c r="AO30" s="26" t="e">
        <f t="shared" si="26"/>
        <v>#REF!</v>
      </c>
      <c r="AQ30" s="36"/>
      <c r="AR30" s="23">
        <f t="shared" si="27"/>
        <v>0</v>
      </c>
      <c r="AS30" s="21">
        <f t="shared" si="28"/>
        <v>300</v>
      </c>
      <c r="AT30" s="35"/>
      <c r="AU30" s="23">
        <f t="shared" si="29"/>
        <v>0</v>
      </c>
      <c r="AV30" s="21">
        <f t="shared" si="30"/>
        <v>0</v>
      </c>
      <c r="AW30" s="28">
        <f t="shared" si="31"/>
        <v>300</v>
      </c>
      <c r="AX30" s="25">
        <f t="shared" si="32"/>
        <v>0</v>
      </c>
      <c r="AY30" s="26" t="e">
        <f t="shared" si="33"/>
        <v>#REF!</v>
      </c>
      <c r="BA30" s="36"/>
      <c r="BB30" s="23">
        <f t="shared" si="34"/>
        <v>0</v>
      </c>
      <c r="BC30" s="21">
        <f t="shared" si="35"/>
        <v>300</v>
      </c>
      <c r="BD30" s="35"/>
      <c r="BE30" s="23">
        <f t="shared" si="36"/>
        <v>0</v>
      </c>
      <c r="BF30" s="21">
        <f t="shared" si="37"/>
        <v>0</v>
      </c>
      <c r="BG30" s="28">
        <f t="shared" si="38"/>
        <v>300</v>
      </c>
      <c r="BH30" s="25">
        <f t="shared" si="39"/>
        <v>0</v>
      </c>
      <c r="BI30" s="26" t="e">
        <f t="shared" si="40"/>
        <v>#REF!</v>
      </c>
    </row>
    <row r="31" spans="1:61" ht="14.25" customHeight="1" x14ac:dyDescent="0.25">
      <c r="A31" s="9">
        <v>13</v>
      </c>
      <c r="B31" s="18"/>
      <c r="C31" s="34"/>
      <c r="D31" s="23">
        <f t="shared" si="0"/>
        <v>0</v>
      </c>
      <c r="E31" s="21">
        <f t="shared" si="1"/>
        <v>300</v>
      </c>
      <c r="F31" s="35"/>
      <c r="G31" s="23">
        <f t="shared" si="2"/>
        <v>0</v>
      </c>
      <c r="H31" s="21">
        <f t="shared" si="3"/>
        <v>0</v>
      </c>
      <c r="I31" s="28">
        <f t="shared" si="4"/>
        <v>300</v>
      </c>
      <c r="J31" s="25">
        <f t="shared" si="5"/>
        <v>0</v>
      </c>
      <c r="K31" s="26" t="e">
        <f>'[1]Módulo 4'!AE35+'Módulo 5'!G31</f>
        <v>#REF!</v>
      </c>
      <c r="M31" s="36"/>
      <c r="N31" s="23">
        <f t="shared" si="6"/>
        <v>0</v>
      </c>
      <c r="O31" s="21">
        <f t="shared" si="7"/>
        <v>300</v>
      </c>
      <c r="P31" s="35"/>
      <c r="Q31" s="23">
        <f t="shared" si="8"/>
        <v>0</v>
      </c>
      <c r="R31" s="21">
        <f t="shared" si="9"/>
        <v>0</v>
      </c>
      <c r="S31" s="28">
        <f t="shared" si="10"/>
        <v>300</v>
      </c>
      <c r="T31" s="25">
        <f t="shared" si="11"/>
        <v>0</v>
      </c>
      <c r="U31" s="26" t="e">
        <f t="shared" si="12"/>
        <v>#REF!</v>
      </c>
      <c r="W31" s="36"/>
      <c r="X31" s="23">
        <f t="shared" si="13"/>
        <v>0</v>
      </c>
      <c r="Y31" s="21">
        <f t="shared" si="14"/>
        <v>300</v>
      </c>
      <c r="Z31" s="35"/>
      <c r="AA31" s="23">
        <f t="shared" si="15"/>
        <v>0</v>
      </c>
      <c r="AB31" s="21">
        <f t="shared" si="16"/>
        <v>0</v>
      </c>
      <c r="AC31" s="28">
        <f t="shared" si="17"/>
        <v>300</v>
      </c>
      <c r="AD31" s="25">
        <f t="shared" si="18"/>
        <v>0</v>
      </c>
      <c r="AE31" s="26" t="e">
        <f t="shared" si="19"/>
        <v>#REF!</v>
      </c>
      <c r="AG31" s="36"/>
      <c r="AH31" s="23">
        <f t="shared" si="20"/>
        <v>0</v>
      </c>
      <c r="AI31" s="21">
        <f t="shared" si="21"/>
        <v>300</v>
      </c>
      <c r="AJ31" s="35"/>
      <c r="AK31" s="23">
        <f t="shared" si="22"/>
        <v>0</v>
      </c>
      <c r="AL31" s="21">
        <f t="shared" si="23"/>
        <v>0</v>
      </c>
      <c r="AM31" s="28">
        <f t="shared" si="24"/>
        <v>300</v>
      </c>
      <c r="AN31" s="25">
        <f t="shared" si="25"/>
        <v>0</v>
      </c>
      <c r="AO31" s="26" t="e">
        <f t="shared" si="26"/>
        <v>#REF!</v>
      </c>
      <c r="AQ31" s="36"/>
      <c r="AR31" s="23">
        <f t="shared" si="27"/>
        <v>0</v>
      </c>
      <c r="AS31" s="21">
        <f t="shared" si="28"/>
        <v>300</v>
      </c>
      <c r="AT31" s="35"/>
      <c r="AU31" s="23">
        <f t="shared" si="29"/>
        <v>0</v>
      </c>
      <c r="AV31" s="21">
        <f t="shared" si="30"/>
        <v>0</v>
      </c>
      <c r="AW31" s="28">
        <f t="shared" si="31"/>
        <v>300</v>
      </c>
      <c r="AX31" s="25">
        <f t="shared" si="32"/>
        <v>0</v>
      </c>
      <c r="AY31" s="26" t="e">
        <f t="shared" si="33"/>
        <v>#REF!</v>
      </c>
      <c r="BA31" s="36"/>
      <c r="BB31" s="23">
        <f t="shared" si="34"/>
        <v>0</v>
      </c>
      <c r="BC31" s="21">
        <f t="shared" si="35"/>
        <v>300</v>
      </c>
      <c r="BD31" s="35"/>
      <c r="BE31" s="23">
        <f t="shared" si="36"/>
        <v>0</v>
      </c>
      <c r="BF31" s="21">
        <f t="shared" si="37"/>
        <v>0</v>
      </c>
      <c r="BG31" s="28">
        <f t="shared" si="38"/>
        <v>300</v>
      </c>
      <c r="BH31" s="25">
        <f t="shared" si="39"/>
        <v>0</v>
      </c>
      <c r="BI31" s="26" t="e">
        <f t="shared" si="40"/>
        <v>#REF!</v>
      </c>
    </row>
    <row r="32" spans="1:61" ht="14.25" customHeight="1" x14ac:dyDescent="0.25">
      <c r="A32" s="9">
        <v>14</v>
      </c>
      <c r="B32" s="18"/>
      <c r="C32" s="34"/>
      <c r="D32" s="23">
        <f t="shared" si="0"/>
        <v>0</v>
      </c>
      <c r="E32" s="21">
        <f t="shared" si="1"/>
        <v>300</v>
      </c>
      <c r="F32" s="35"/>
      <c r="G32" s="23">
        <f t="shared" si="2"/>
        <v>0</v>
      </c>
      <c r="H32" s="21">
        <f t="shared" si="3"/>
        <v>0</v>
      </c>
      <c r="I32" s="28">
        <f t="shared" si="4"/>
        <v>300</v>
      </c>
      <c r="J32" s="25">
        <f t="shared" si="5"/>
        <v>0</v>
      </c>
      <c r="K32" s="26" t="e">
        <f>'[1]Módulo 4'!AE36+'Módulo 5'!G32</f>
        <v>#REF!</v>
      </c>
      <c r="M32" s="36"/>
      <c r="N32" s="23">
        <f t="shared" si="6"/>
        <v>0</v>
      </c>
      <c r="O32" s="21">
        <f t="shared" si="7"/>
        <v>300</v>
      </c>
      <c r="P32" s="35"/>
      <c r="Q32" s="23">
        <f t="shared" si="8"/>
        <v>0</v>
      </c>
      <c r="R32" s="21">
        <f t="shared" si="9"/>
        <v>0</v>
      </c>
      <c r="S32" s="28">
        <f t="shared" si="10"/>
        <v>300</v>
      </c>
      <c r="T32" s="25">
        <f t="shared" si="11"/>
        <v>0</v>
      </c>
      <c r="U32" s="26" t="e">
        <f t="shared" si="12"/>
        <v>#REF!</v>
      </c>
      <c r="W32" s="36"/>
      <c r="X32" s="23">
        <f t="shared" si="13"/>
        <v>0</v>
      </c>
      <c r="Y32" s="21">
        <f t="shared" si="14"/>
        <v>300</v>
      </c>
      <c r="Z32" s="35"/>
      <c r="AA32" s="23">
        <f t="shared" si="15"/>
        <v>0</v>
      </c>
      <c r="AB32" s="21">
        <f t="shared" si="16"/>
        <v>0</v>
      </c>
      <c r="AC32" s="28">
        <f t="shared" si="17"/>
        <v>300</v>
      </c>
      <c r="AD32" s="25">
        <f t="shared" si="18"/>
        <v>0</v>
      </c>
      <c r="AE32" s="26" t="e">
        <f t="shared" si="19"/>
        <v>#REF!</v>
      </c>
      <c r="AG32" s="36"/>
      <c r="AH32" s="23">
        <f t="shared" si="20"/>
        <v>0</v>
      </c>
      <c r="AI32" s="21">
        <f t="shared" si="21"/>
        <v>300</v>
      </c>
      <c r="AJ32" s="35"/>
      <c r="AK32" s="23">
        <f t="shared" si="22"/>
        <v>0</v>
      </c>
      <c r="AL32" s="21">
        <f t="shared" si="23"/>
        <v>0</v>
      </c>
      <c r="AM32" s="28">
        <f t="shared" si="24"/>
        <v>300</v>
      </c>
      <c r="AN32" s="25">
        <f t="shared" si="25"/>
        <v>0</v>
      </c>
      <c r="AO32" s="26" t="e">
        <f t="shared" si="26"/>
        <v>#REF!</v>
      </c>
      <c r="AQ32" s="36"/>
      <c r="AR32" s="23">
        <f t="shared" si="27"/>
        <v>0</v>
      </c>
      <c r="AS32" s="21">
        <f t="shared" si="28"/>
        <v>300</v>
      </c>
      <c r="AT32" s="35"/>
      <c r="AU32" s="23">
        <f t="shared" si="29"/>
        <v>0</v>
      </c>
      <c r="AV32" s="21">
        <f t="shared" si="30"/>
        <v>0</v>
      </c>
      <c r="AW32" s="28">
        <f t="shared" si="31"/>
        <v>300</v>
      </c>
      <c r="AX32" s="25">
        <f t="shared" si="32"/>
        <v>0</v>
      </c>
      <c r="AY32" s="26" t="e">
        <f t="shared" si="33"/>
        <v>#REF!</v>
      </c>
      <c r="BA32" s="36"/>
      <c r="BB32" s="23">
        <f t="shared" si="34"/>
        <v>0</v>
      </c>
      <c r="BC32" s="21">
        <f t="shared" si="35"/>
        <v>300</v>
      </c>
      <c r="BD32" s="35"/>
      <c r="BE32" s="23">
        <f t="shared" si="36"/>
        <v>0</v>
      </c>
      <c r="BF32" s="21">
        <f t="shared" si="37"/>
        <v>0</v>
      </c>
      <c r="BG32" s="28">
        <f t="shared" si="38"/>
        <v>300</v>
      </c>
      <c r="BH32" s="25">
        <f t="shared" si="39"/>
        <v>0</v>
      </c>
      <c r="BI32" s="26" t="e">
        <f t="shared" si="40"/>
        <v>#REF!</v>
      </c>
    </row>
    <row r="33" spans="1:61" ht="14.25" customHeight="1" x14ac:dyDescent="0.25">
      <c r="A33" s="9">
        <v>15</v>
      </c>
      <c r="B33" s="18"/>
      <c r="C33" s="34"/>
      <c r="D33" s="23">
        <f t="shared" si="0"/>
        <v>0</v>
      </c>
      <c r="E33" s="21">
        <f t="shared" si="1"/>
        <v>300</v>
      </c>
      <c r="F33" s="35"/>
      <c r="G33" s="23">
        <f t="shared" si="2"/>
        <v>0</v>
      </c>
      <c r="H33" s="21">
        <f t="shared" si="3"/>
        <v>0</v>
      </c>
      <c r="I33" s="28">
        <f t="shared" si="4"/>
        <v>300</v>
      </c>
      <c r="J33" s="25">
        <f t="shared" si="5"/>
        <v>0</v>
      </c>
      <c r="K33" s="26" t="e">
        <f>'[1]Módulo 4'!AE37+'Módulo 5'!G33</f>
        <v>#REF!</v>
      </c>
      <c r="M33" s="36"/>
      <c r="N33" s="23">
        <f t="shared" si="6"/>
        <v>0</v>
      </c>
      <c r="O33" s="21">
        <f t="shared" si="7"/>
        <v>300</v>
      </c>
      <c r="P33" s="35"/>
      <c r="Q33" s="23">
        <f t="shared" si="8"/>
        <v>0</v>
      </c>
      <c r="R33" s="21">
        <f t="shared" si="9"/>
        <v>0</v>
      </c>
      <c r="S33" s="28">
        <f t="shared" si="10"/>
        <v>300</v>
      </c>
      <c r="T33" s="25">
        <f t="shared" si="11"/>
        <v>0</v>
      </c>
      <c r="U33" s="26" t="e">
        <f t="shared" si="12"/>
        <v>#REF!</v>
      </c>
      <c r="W33" s="36"/>
      <c r="X33" s="23">
        <f t="shared" si="13"/>
        <v>0</v>
      </c>
      <c r="Y33" s="21">
        <f t="shared" si="14"/>
        <v>300</v>
      </c>
      <c r="Z33" s="35"/>
      <c r="AA33" s="23">
        <f t="shared" si="15"/>
        <v>0</v>
      </c>
      <c r="AB33" s="21">
        <f t="shared" si="16"/>
        <v>0</v>
      </c>
      <c r="AC33" s="28">
        <f t="shared" si="17"/>
        <v>300</v>
      </c>
      <c r="AD33" s="25">
        <f t="shared" si="18"/>
        <v>0</v>
      </c>
      <c r="AE33" s="26" t="e">
        <f t="shared" si="19"/>
        <v>#REF!</v>
      </c>
      <c r="AG33" s="36"/>
      <c r="AH33" s="23">
        <f t="shared" si="20"/>
        <v>0</v>
      </c>
      <c r="AI33" s="21">
        <f t="shared" si="21"/>
        <v>300</v>
      </c>
      <c r="AJ33" s="35"/>
      <c r="AK33" s="23">
        <f t="shared" si="22"/>
        <v>0</v>
      </c>
      <c r="AL33" s="21">
        <f t="shared" si="23"/>
        <v>0</v>
      </c>
      <c r="AM33" s="28">
        <f t="shared" si="24"/>
        <v>300</v>
      </c>
      <c r="AN33" s="25">
        <f t="shared" si="25"/>
        <v>0</v>
      </c>
      <c r="AO33" s="26" t="e">
        <f t="shared" si="26"/>
        <v>#REF!</v>
      </c>
      <c r="AQ33" s="36"/>
      <c r="AR33" s="23">
        <f t="shared" si="27"/>
        <v>0</v>
      </c>
      <c r="AS33" s="21">
        <f t="shared" si="28"/>
        <v>300</v>
      </c>
      <c r="AT33" s="35"/>
      <c r="AU33" s="23">
        <f t="shared" si="29"/>
        <v>0</v>
      </c>
      <c r="AV33" s="21">
        <f t="shared" si="30"/>
        <v>0</v>
      </c>
      <c r="AW33" s="28">
        <f t="shared" si="31"/>
        <v>300</v>
      </c>
      <c r="AX33" s="25">
        <f t="shared" si="32"/>
        <v>0</v>
      </c>
      <c r="AY33" s="26" t="e">
        <f t="shared" si="33"/>
        <v>#REF!</v>
      </c>
      <c r="BA33" s="36"/>
      <c r="BB33" s="23">
        <f t="shared" si="34"/>
        <v>0</v>
      </c>
      <c r="BC33" s="21">
        <f t="shared" si="35"/>
        <v>300</v>
      </c>
      <c r="BD33" s="35"/>
      <c r="BE33" s="23">
        <f t="shared" si="36"/>
        <v>0</v>
      </c>
      <c r="BF33" s="21">
        <f t="shared" si="37"/>
        <v>0</v>
      </c>
      <c r="BG33" s="28">
        <f t="shared" si="38"/>
        <v>300</v>
      </c>
      <c r="BH33" s="25">
        <f t="shared" si="39"/>
        <v>0</v>
      </c>
      <c r="BI33" s="26" t="e">
        <f t="shared" si="40"/>
        <v>#REF!</v>
      </c>
    </row>
    <row r="34" spans="1:61" ht="14.25" customHeight="1" x14ac:dyDescent="0.25">
      <c r="A34" s="9">
        <v>16</v>
      </c>
      <c r="B34" s="18"/>
      <c r="C34" s="34"/>
      <c r="D34" s="23">
        <f t="shared" si="0"/>
        <v>0</v>
      </c>
      <c r="E34" s="21">
        <f t="shared" si="1"/>
        <v>300</v>
      </c>
      <c r="F34" s="35"/>
      <c r="G34" s="23">
        <f t="shared" si="2"/>
        <v>0</v>
      </c>
      <c r="H34" s="21">
        <f t="shared" si="3"/>
        <v>0</v>
      </c>
      <c r="I34" s="28">
        <f t="shared" si="4"/>
        <v>300</v>
      </c>
      <c r="J34" s="25">
        <f t="shared" si="5"/>
        <v>0</v>
      </c>
      <c r="K34" s="26" t="e">
        <f>'[1]Módulo 4'!AE38+'Módulo 5'!G34</f>
        <v>#REF!</v>
      </c>
      <c r="M34" s="36"/>
      <c r="N34" s="23">
        <f t="shared" si="6"/>
        <v>0</v>
      </c>
      <c r="O34" s="21">
        <f t="shared" si="7"/>
        <v>300</v>
      </c>
      <c r="P34" s="35"/>
      <c r="Q34" s="23">
        <f t="shared" si="8"/>
        <v>0</v>
      </c>
      <c r="R34" s="21">
        <f t="shared" si="9"/>
        <v>0</v>
      </c>
      <c r="S34" s="28">
        <f t="shared" si="10"/>
        <v>300</v>
      </c>
      <c r="T34" s="25">
        <f t="shared" si="11"/>
        <v>0</v>
      </c>
      <c r="U34" s="26" t="e">
        <f t="shared" si="12"/>
        <v>#REF!</v>
      </c>
      <c r="W34" s="36"/>
      <c r="X34" s="23">
        <f t="shared" si="13"/>
        <v>0</v>
      </c>
      <c r="Y34" s="21">
        <f t="shared" si="14"/>
        <v>300</v>
      </c>
      <c r="Z34" s="35"/>
      <c r="AA34" s="23">
        <f t="shared" si="15"/>
        <v>0</v>
      </c>
      <c r="AB34" s="21">
        <f t="shared" si="16"/>
        <v>0</v>
      </c>
      <c r="AC34" s="28">
        <f t="shared" si="17"/>
        <v>300</v>
      </c>
      <c r="AD34" s="25">
        <f t="shared" si="18"/>
        <v>0</v>
      </c>
      <c r="AE34" s="26" t="e">
        <f t="shared" si="19"/>
        <v>#REF!</v>
      </c>
      <c r="AG34" s="36"/>
      <c r="AH34" s="23">
        <f t="shared" si="20"/>
        <v>0</v>
      </c>
      <c r="AI34" s="21">
        <f t="shared" si="21"/>
        <v>300</v>
      </c>
      <c r="AJ34" s="35"/>
      <c r="AK34" s="23">
        <f t="shared" si="22"/>
        <v>0</v>
      </c>
      <c r="AL34" s="21">
        <f t="shared" si="23"/>
        <v>0</v>
      </c>
      <c r="AM34" s="28">
        <f t="shared" si="24"/>
        <v>300</v>
      </c>
      <c r="AN34" s="25">
        <f t="shared" si="25"/>
        <v>0</v>
      </c>
      <c r="AO34" s="26" t="e">
        <f t="shared" si="26"/>
        <v>#REF!</v>
      </c>
      <c r="AQ34" s="36"/>
      <c r="AR34" s="23">
        <f t="shared" si="27"/>
        <v>0</v>
      </c>
      <c r="AS34" s="21">
        <f t="shared" si="28"/>
        <v>300</v>
      </c>
      <c r="AT34" s="35"/>
      <c r="AU34" s="23">
        <f t="shared" si="29"/>
        <v>0</v>
      </c>
      <c r="AV34" s="21">
        <f t="shared" si="30"/>
        <v>0</v>
      </c>
      <c r="AW34" s="28">
        <f t="shared" si="31"/>
        <v>300</v>
      </c>
      <c r="AX34" s="25">
        <f t="shared" si="32"/>
        <v>0</v>
      </c>
      <c r="AY34" s="26" t="e">
        <f t="shared" si="33"/>
        <v>#REF!</v>
      </c>
      <c r="BA34" s="36"/>
      <c r="BB34" s="23">
        <f t="shared" si="34"/>
        <v>0</v>
      </c>
      <c r="BC34" s="21">
        <f t="shared" si="35"/>
        <v>300</v>
      </c>
      <c r="BD34" s="35"/>
      <c r="BE34" s="23">
        <f t="shared" si="36"/>
        <v>0</v>
      </c>
      <c r="BF34" s="21">
        <f t="shared" si="37"/>
        <v>0</v>
      </c>
      <c r="BG34" s="28">
        <f t="shared" si="38"/>
        <v>300</v>
      </c>
      <c r="BH34" s="25">
        <f t="shared" si="39"/>
        <v>0</v>
      </c>
      <c r="BI34" s="26" t="e">
        <f t="shared" si="40"/>
        <v>#REF!</v>
      </c>
    </row>
    <row r="35" spans="1:61" ht="14.25" customHeight="1" x14ac:dyDescent="0.25">
      <c r="A35" s="9">
        <v>17</v>
      </c>
      <c r="B35" s="18"/>
      <c r="C35" s="34"/>
      <c r="D35" s="23">
        <f t="shared" si="0"/>
        <v>0</v>
      </c>
      <c r="E35" s="21">
        <f t="shared" si="1"/>
        <v>300</v>
      </c>
      <c r="F35" s="35"/>
      <c r="G35" s="23">
        <f t="shared" si="2"/>
        <v>0</v>
      </c>
      <c r="H35" s="21">
        <f t="shared" si="3"/>
        <v>0</v>
      </c>
      <c r="I35" s="28">
        <f t="shared" si="4"/>
        <v>300</v>
      </c>
      <c r="J35" s="25">
        <f t="shared" si="5"/>
        <v>0</v>
      </c>
      <c r="K35" s="26" t="e">
        <f>'[1]Módulo 4'!AE39+'Módulo 5'!G35</f>
        <v>#REF!</v>
      </c>
      <c r="M35" s="36"/>
      <c r="N35" s="23">
        <f t="shared" si="6"/>
        <v>0</v>
      </c>
      <c r="O35" s="21">
        <f t="shared" si="7"/>
        <v>300</v>
      </c>
      <c r="P35" s="35"/>
      <c r="Q35" s="23">
        <f t="shared" si="8"/>
        <v>0</v>
      </c>
      <c r="R35" s="21">
        <f t="shared" si="9"/>
        <v>0</v>
      </c>
      <c r="S35" s="28">
        <f t="shared" si="10"/>
        <v>300</v>
      </c>
      <c r="T35" s="25">
        <f t="shared" si="11"/>
        <v>0</v>
      </c>
      <c r="U35" s="26" t="e">
        <f t="shared" si="12"/>
        <v>#REF!</v>
      </c>
      <c r="W35" s="36"/>
      <c r="X35" s="23">
        <f t="shared" si="13"/>
        <v>0</v>
      </c>
      <c r="Y35" s="21">
        <f t="shared" si="14"/>
        <v>300</v>
      </c>
      <c r="Z35" s="35"/>
      <c r="AA35" s="23">
        <f t="shared" si="15"/>
        <v>0</v>
      </c>
      <c r="AB35" s="21">
        <f t="shared" si="16"/>
        <v>0</v>
      </c>
      <c r="AC35" s="28">
        <f t="shared" si="17"/>
        <v>300</v>
      </c>
      <c r="AD35" s="25">
        <f t="shared" si="18"/>
        <v>0</v>
      </c>
      <c r="AE35" s="26" t="e">
        <f t="shared" si="19"/>
        <v>#REF!</v>
      </c>
      <c r="AG35" s="36"/>
      <c r="AH35" s="23">
        <f t="shared" si="20"/>
        <v>0</v>
      </c>
      <c r="AI35" s="21">
        <f t="shared" si="21"/>
        <v>300</v>
      </c>
      <c r="AJ35" s="35"/>
      <c r="AK35" s="23">
        <f t="shared" si="22"/>
        <v>0</v>
      </c>
      <c r="AL35" s="21">
        <f t="shared" si="23"/>
        <v>0</v>
      </c>
      <c r="AM35" s="28">
        <f t="shared" si="24"/>
        <v>300</v>
      </c>
      <c r="AN35" s="25">
        <f t="shared" si="25"/>
        <v>0</v>
      </c>
      <c r="AO35" s="26" t="e">
        <f t="shared" si="26"/>
        <v>#REF!</v>
      </c>
      <c r="AQ35" s="36"/>
      <c r="AR35" s="23">
        <f t="shared" si="27"/>
        <v>0</v>
      </c>
      <c r="AS35" s="21">
        <f t="shared" si="28"/>
        <v>300</v>
      </c>
      <c r="AT35" s="35"/>
      <c r="AU35" s="23">
        <f t="shared" si="29"/>
        <v>0</v>
      </c>
      <c r="AV35" s="21">
        <f t="shared" si="30"/>
        <v>0</v>
      </c>
      <c r="AW35" s="28">
        <f t="shared" si="31"/>
        <v>300</v>
      </c>
      <c r="AX35" s="25">
        <f t="shared" si="32"/>
        <v>0</v>
      </c>
      <c r="AY35" s="26" t="e">
        <f t="shared" si="33"/>
        <v>#REF!</v>
      </c>
      <c r="BA35" s="36"/>
      <c r="BB35" s="23">
        <f t="shared" si="34"/>
        <v>0</v>
      </c>
      <c r="BC35" s="21">
        <f t="shared" si="35"/>
        <v>300</v>
      </c>
      <c r="BD35" s="35"/>
      <c r="BE35" s="23">
        <f t="shared" si="36"/>
        <v>0</v>
      </c>
      <c r="BF35" s="21">
        <f t="shared" si="37"/>
        <v>0</v>
      </c>
      <c r="BG35" s="28">
        <f t="shared" si="38"/>
        <v>300</v>
      </c>
      <c r="BH35" s="25">
        <f t="shared" si="39"/>
        <v>0</v>
      </c>
      <c r="BI35" s="26" t="e">
        <f t="shared" si="40"/>
        <v>#REF!</v>
      </c>
    </row>
    <row r="36" spans="1:61" ht="14.25" customHeight="1" x14ac:dyDescent="0.25">
      <c r="A36" s="9">
        <v>18</v>
      </c>
      <c r="B36" s="18"/>
      <c r="C36" s="34"/>
      <c r="D36" s="23">
        <f t="shared" si="0"/>
        <v>0</v>
      </c>
      <c r="E36" s="21">
        <f t="shared" si="1"/>
        <v>300</v>
      </c>
      <c r="F36" s="35"/>
      <c r="G36" s="23">
        <f t="shared" si="2"/>
        <v>0</v>
      </c>
      <c r="H36" s="21">
        <f t="shared" si="3"/>
        <v>0</v>
      </c>
      <c r="I36" s="28">
        <f t="shared" si="4"/>
        <v>300</v>
      </c>
      <c r="J36" s="25">
        <f t="shared" si="5"/>
        <v>0</v>
      </c>
      <c r="K36" s="26" t="e">
        <f>'[1]Módulo 4'!AE40+'Módulo 5'!G36</f>
        <v>#REF!</v>
      </c>
      <c r="M36" s="36"/>
      <c r="N36" s="23">
        <f t="shared" si="6"/>
        <v>0</v>
      </c>
      <c r="O36" s="21">
        <f t="shared" si="7"/>
        <v>300</v>
      </c>
      <c r="P36" s="35"/>
      <c r="Q36" s="23">
        <f t="shared" si="8"/>
        <v>0</v>
      </c>
      <c r="R36" s="21">
        <f t="shared" si="9"/>
        <v>0</v>
      </c>
      <c r="S36" s="28">
        <f t="shared" si="10"/>
        <v>300</v>
      </c>
      <c r="T36" s="25">
        <f t="shared" si="11"/>
        <v>0</v>
      </c>
      <c r="U36" s="26" t="e">
        <f t="shared" si="12"/>
        <v>#REF!</v>
      </c>
      <c r="W36" s="36"/>
      <c r="X36" s="23">
        <f t="shared" si="13"/>
        <v>0</v>
      </c>
      <c r="Y36" s="21">
        <f t="shared" si="14"/>
        <v>300</v>
      </c>
      <c r="Z36" s="35"/>
      <c r="AA36" s="23">
        <f t="shared" si="15"/>
        <v>0</v>
      </c>
      <c r="AB36" s="21">
        <f t="shared" si="16"/>
        <v>0</v>
      </c>
      <c r="AC36" s="28">
        <f t="shared" si="17"/>
        <v>300</v>
      </c>
      <c r="AD36" s="25">
        <f t="shared" si="18"/>
        <v>0</v>
      </c>
      <c r="AE36" s="26" t="e">
        <f t="shared" si="19"/>
        <v>#REF!</v>
      </c>
      <c r="AG36" s="36"/>
      <c r="AH36" s="23">
        <f t="shared" si="20"/>
        <v>0</v>
      </c>
      <c r="AI36" s="21">
        <f t="shared" si="21"/>
        <v>300</v>
      </c>
      <c r="AJ36" s="35"/>
      <c r="AK36" s="23">
        <f t="shared" si="22"/>
        <v>0</v>
      </c>
      <c r="AL36" s="21">
        <f t="shared" si="23"/>
        <v>0</v>
      </c>
      <c r="AM36" s="28">
        <f t="shared" si="24"/>
        <v>300</v>
      </c>
      <c r="AN36" s="25">
        <f t="shared" si="25"/>
        <v>0</v>
      </c>
      <c r="AO36" s="26" t="e">
        <f t="shared" si="26"/>
        <v>#REF!</v>
      </c>
      <c r="AQ36" s="36"/>
      <c r="AR36" s="23">
        <f t="shared" si="27"/>
        <v>0</v>
      </c>
      <c r="AS36" s="21">
        <f t="shared" si="28"/>
        <v>300</v>
      </c>
      <c r="AT36" s="35"/>
      <c r="AU36" s="23">
        <f t="shared" si="29"/>
        <v>0</v>
      </c>
      <c r="AV36" s="21">
        <f t="shared" si="30"/>
        <v>0</v>
      </c>
      <c r="AW36" s="28">
        <f t="shared" si="31"/>
        <v>300</v>
      </c>
      <c r="AX36" s="25">
        <f t="shared" si="32"/>
        <v>0</v>
      </c>
      <c r="AY36" s="26" t="e">
        <f t="shared" si="33"/>
        <v>#REF!</v>
      </c>
      <c r="BA36" s="36"/>
      <c r="BB36" s="23">
        <f t="shared" si="34"/>
        <v>0</v>
      </c>
      <c r="BC36" s="21">
        <f t="shared" si="35"/>
        <v>300</v>
      </c>
      <c r="BD36" s="35"/>
      <c r="BE36" s="23">
        <f t="shared" si="36"/>
        <v>0</v>
      </c>
      <c r="BF36" s="21">
        <f t="shared" si="37"/>
        <v>0</v>
      </c>
      <c r="BG36" s="28">
        <f t="shared" si="38"/>
        <v>300</v>
      </c>
      <c r="BH36" s="25">
        <f t="shared" si="39"/>
        <v>0</v>
      </c>
      <c r="BI36" s="26" t="e">
        <f t="shared" si="40"/>
        <v>#REF!</v>
      </c>
    </row>
    <row r="37" spans="1:61" ht="14.25" customHeight="1" x14ac:dyDescent="0.25">
      <c r="A37" s="9">
        <v>19</v>
      </c>
      <c r="B37" s="18"/>
      <c r="C37" s="34"/>
      <c r="D37" s="23">
        <f t="shared" si="0"/>
        <v>0</v>
      </c>
      <c r="E37" s="21">
        <f t="shared" si="1"/>
        <v>300</v>
      </c>
      <c r="F37" s="35"/>
      <c r="G37" s="23">
        <f t="shared" si="2"/>
        <v>0</v>
      </c>
      <c r="H37" s="21">
        <f t="shared" si="3"/>
        <v>0</v>
      </c>
      <c r="I37" s="28">
        <f t="shared" si="4"/>
        <v>300</v>
      </c>
      <c r="J37" s="25">
        <f t="shared" si="5"/>
        <v>0</v>
      </c>
      <c r="K37" s="26" t="e">
        <f>'[1]Módulo 4'!AE41+'Módulo 5'!G37</f>
        <v>#REF!</v>
      </c>
      <c r="M37" s="36"/>
      <c r="N37" s="23">
        <f t="shared" si="6"/>
        <v>0</v>
      </c>
      <c r="O37" s="21">
        <f t="shared" si="7"/>
        <v>300</v>
      </c>
      <c r="P37" s="35"/>
      <c r="Q37" s="23">
        <f t="shared" si="8"/>
        <v>0</v>
      </c>
      <c r="R37" s="21">
        <f t="shared" si="9"/>
        <v>0</v>
      </c>
      <c r="S37" s="28">
        <f t="shared" si="10"/>
        <v>300</v>
      </c>
      <c r="T37" s="25">
        <f t="shared" si="11"/>
        <v>0</v>
      </c>
      <c r="U37" s="26" t="e">
        <f t="shared" si="12"/>
        <v>#REF!</v>
      </c>
      <c r="W37" s="36"/>
      <c r="X37" s="23">
        <f t="shared" si="13"/>
        <v>0</v>
      </c>
      <c r="Y37" s="21">
        <f t="shared" si="14"/>
        <v>300</v>
      </c>
      <c r="Z37" s="35"/>
      <c r="AA37" s="23">
        <f t="shared" si="15"/>
        <v>0</v>
      </c>
      <c r="AB37" s="21">
        <f t="shared" si="16"/>
        <v>0</v>
      </c>
      <c r="AC37" s="28">
        <f t="shared" si="17"/>
        <v>300</v>
      </c>
      <c r="AD37" s="25">
        <f t="shared" si="18"/>
        <v>0</v>
      </c>
      <c r="AE37" s="26" t="e">
        <f t="shared" si="19"/>
        <v>#REF!</v>
      </c>
      <c r="AG37" s="36"/>
      <c r="AH37" s="23">
        <f t="shared" si="20"/>
        <v>0</v>
      </c>
      <c r="AI37" s="21">
        <f t="shared" si="21"/>
        <v>300</v>
      </c>
      <c r="AJ37" s="35"/>
      <c r="AK37" s="23">
        <f t="shared" si="22"/>
        <v>0</v>
      </c>
      <c r="AL37" s="21">
        <f t="shared" si="23"/>
        <v>0</v>
      </c>
      <c r="AM37" s="28">
        <f t="shared" si="24"/>
        <v>300</v>
      </c>
      <c r="AN37" s="25">
        <f t="shared" si="25"/>
        <v>0</v>
      </c>
      <c r="AO37" s="26" t="e">
        <f t="shared" si="26"/>
        <v>#REF!</v>
      </c>
      <c r="AQ37" s="36"/>
      <c r="AR37" s="23">
        <f t="shared" si="27"/>
        <v>0</v>
      </c>
      <c r="AS37" s="21">
        <f t="shared" si="28"/>
        <v>300</v>
      </c>
      <c r="AT37" s="35"/>
      <c r="AU37" s="23">
        <f t="shared" si="29"/>
        <v>0</v>
      </c>
      <c r="AV37" s="21">
        <f t="shared" si="30"/>
        <v>0</v>
      </c>
      <c r="AW37" s="28">
        <f t="shared" si="31"/>
        <v>300</v>
      </c>
      <c r="AX37" s="25">
        <f t="shared" si="32"/>
        <v>0</v>
      </c>
      <c r="AY37" s="26" t="e">
        <f t="shared" si="33"/>
        <v>#REF!</v>
      </c>
      <c r="BA37" s="36"/>
      <c r="BB37" s="23">
        <f t="shared" si="34"/>
        <v>0</v>
      </c>
      <c r="BC37" s="21">
        <f t="shared" si="35"/>
        <v>300</v>
      </c>
      <c r="BD37" s="35"/>
      <c r="BE37" s="23">
        <f t="shared" si="36"/>
        <v>0</v>
      </c>
      <c r="BF37" s="21">
        <f t="shared" si="37"/>
        <v>0</v>
      </c>
      <c r="BG37" s="28">
        <f t="shared" si="38"/>
        <v>300</v>
      </c>
      <c r="BH37" s="25">
        <f t="shared" si="39"/>
        <v>0</v>
      </c>
      <c r="BI37" s="26" t="e">
        <f t="shared" si="40"/>
        <v>#REF!</v>
      </c>
    </row>
    <row r="38" spans="1:61" ht="14.25" customHeight="1" x14ac:dyDescent="0.25">
      <c r="A38" s="9">
        <v>20</v>
      </c>
      <c r="B38" s="18"/>
      <c r="C38" s="34"/>
      <c r="D38" s="23">
        <f t="shared" si="0"/>
        <v>0</v>
      </c>
      <c r="E38" s="21">
        <f t="shared" si="1"/>
        <v>300</v>
      </c>
      <c r="F38" s="35"/>
      <c r="G38" s="23">
        <f t="shared" si="2"/>
        <v>0</v>
      </c>
      <c r="H38" s="21">
        <f t="shared" si="3"/>
        <v>0</v>
      </c>
      <c r="I38" s="28">
        <f t="shared" si="4"/>
        <v>300</v>
      </c>
      <c r="J38" s="25">
        <f t="shared" si="5"/>
        <v>0</v>
      </c>
      <c r="K38" s="26" t="e">
        <f>'[1]Módulo 4'!AE42+'Módulo 5'!G38</f>
        <v>#REF!</v>
      </c>
      <c r="M38" s="36"/>
      <c r="N38" s="23">
        <f t="shared" si="6"/>
        <v>0</v>
      </c>
      <c r="O38" s="21">
        <f t="shared" si="7"/>
        <v>300</v>
      </c>
      <c r="P38" s="35"/>
      <c r="Q38" s="23">
        <f t="shared" si="8"/>
        <v>0</v>
      </c>
      <c r="R38" s="21">
        <f t="shared" si="9"/>
        <v>0</v>
      </c>
      <c r="S38" s="28">
        <f t="shared" si="10"/>
        <v>300</v>
      </c>
      <c r="T38" s="25">
        <f t="shared" si="11"/>
        <v>0</v>
      </c>
      <c r="U38" s="26" t="e">
        <f t="shared" si="12"/>
        <v>#REF!</v>
      </c>
      <c r="W38" s="36"/>
      <c r="X38" s="23">
        <f t="shared" si="13"/>
        <v>0</v>
      </c>
      <c r="Y38" s="21">
        <f t="shared" si="14"/>
        <v>300</v>
      </c>
      <c r="Z38" s="35"/>
      <c r="AA38" s="23">
        <f t="shared" si="15"/>
        <v>0</v>
      </c>
      <c r="AB38" s="21">
        <f t="shared" si="16"/>
        <v>0</v>
      </c>
      <c r="AC38" s="28">
        <f t="shared" si="17"/>
        <v>300</v>
      </c>
      <c r="AD38" s="25">
        <f t="shared" si="18"/>
        <v>0</v>
      </c>
      <c r="AE38" s="26" t="e">
        <f t="shared" si="19"/>
        <v>#REF!</v>
      </c>
      <c r="AG38" s="36"/>
      <c r="AH38" s="23">
        <f t="shared" si="20"/>
        <v>0</v>
      </c>
      <c r="AI38" s="21">
        <f t="shared" si="21"/>
        <v>300</v>
      </c>
      <c r="AJ38" s="35"/>
      <c r="AK38" s="23">
        <f t="shared" si="22"/>
        <v>0</v>
      </c>
      <c r="AL38" s="21">
        <f t="shared" si="23"/>
        <v>0</v>
      </c>
      <c r="AM38" s="28">
        <f t="shared" si="24"/>
        <v>300</v>
      </c>
      <c r="AN38" s="25">
        <f t="shared" si="25"/>
        <v>0</v>
      </c>
      <c r="AO38" s="26" t="e">
        <f t="shared" si="26"/>
        <v>#REF!</v>
      </c>
      <c r="AQ38" s="36"/>
      <c r="AR38" s="23">
        <f t="shared" si="27"/>
        <v>0</v>
      </c>
      <c r="AS38" s="21">
        <f t="shared" si="28"/>
        <v>300</v>
      </c>
      <c r="AT38" s="35"/>
      <c r="AU38" s="23">
        <f t="shared" si="29"/>
        <v>0</v>
      </c>
      <c r="AV38" s="21">
        <f t="shared" si="30"/>
        <v>0</v>
      </c>
      <c r="AW38" s="28">
        <f t="shared" si="31"/>
        <v>300</v>
      </c>
      <c r="AX38" s="25">
        <f t="shared" si="32"/>
        <v>0</v>
      </c>
      <c r="AY38" s="26" t="e">
        <f t="shared" si="33"/>
        <v>#REF!</v>
      </c>
      <c r="BA38" s="36"/>
      <c r="BB38" s="23">
        <f t="shared" si="34"/>
        <v>0</v>
      </c>
      <c r="BC38" s="21">
        <f t="shared" si="35"/>
        <v>300</v>
      </c>
      <c r="BD38" s="35"/>
      <c r="BE38" s="23">
        <f t="shared" si="36"/>
        <v>0</v>
      </c>
      <c r="BF38" s="21">
        <f t="shared" si="37"/>
        <v>0</v>
      </c>
      <c r="BG38" s="28">
        <f t="shared" si="38"/>
        <v>300</v>
      </c>
      <c r="BH38" s="25">
        <f t="shared" si="39"/>
        <v>0</v>
      </c>
      <c r="BI38" s="26" t="e">
        <f t="shared" si="40"/>
        <v>#REF!</v>
      </c>
    </row>
    <row r="39" spans="1:61" ht="14.25" customHeight="1" x14ac:dyDescent="0.25">
      <c r="A39" s="9">
        <v>21</v>
      </c>
      <c r="B39" s="18"/>
      <c r="C39" s="34"/>
      <c r="D39" s="23">
        <f t="shared" si="0"/>
        <v>0</v>
      </c>
      <c r="E39" s="21">
        <f t="shared" si="1"/>
        <v>300</v>
      </c>
      <c r="F39" s="35"/>
      <c r="G39" s="23">
        <f t="shared" si="2"/>
        <v>0</v>
      </c>
      <c r="H39" s="21">
        <f t="shared" si="3"/>
        <v>0</v>
      </c>
      <c r="I39" s="28">
        <f t="shared" si="4"/>
        <v>300</v>
      </c>
      <c r="J39" s="25">
        <f t="shared" si="5"/>
        <v>0</v>
      </c>
      <c r="K39" s="26" t="e">
        <f>'[1]Módulo 4'!AE43+'Módulo 5'!G39</f>
        <v>#REF!</v>
      </c>
      <c r="M39" s="36"/>
      <c r="N39" s="23">
        <f t="shared" si="6"/>
        <v>0</v>
      </c>
      <c r="O39" s="21">
        <f t="shared" si="7"/>
        <v>300</v>
      </c>
      <c r="P39" s="35"/>
      <c r="Q39" s="23">
        <f t="shared" si="8"/>
        <v>0</v>
      </c>
      <c r="R39" s="21">
        <f t="shared" si="9"/>
        <v>0</v>
      </c>
      <c r="S39" s="28">
        <f t="shared" si="10"/>
        <v>300</v>
      </c>
      <c r="T39" s="25">
        <f t="shared" si="11"/>
        <v>0</v>
      </c>
      <c r="U39" s="26" t="e">
        <f t="shared" si="12"/>
        <v>#REF!</v>
      </c>
      <c r="W39" s="36"/>
      <c r="X39" s="23">
        <f t="shared" si="13"/>
        <v>0</v>
      </c>
      <c r="Y39" s="21">
        <f t="shared" si="14"/>
        <v>300</v>
      </c>
      <c r="Z39" s="35"/>
      <c r="AA39" s="23">
        <f t="shared" si="15"/>
        <v>0</v>
      </c>
      <c r="AB39" s="21">
        <f t="shared" si="16"/>
        <v>0</v>
      </c>
      <c r="AC39" s="28">
        <f t="shared" si="17"/>
        <v>300</v>
      </c>
      <c r="AD39" s="25">
        <f t="shared" si="18"/>
        <v>0</v>
      </c>
      <c r="AE39" s="26" t="e">
        <f t="shared" si="19"/>
        <v>#REF!</v>
      </c>
      <c r="AG39" s="36"/>
      <c r="AH39" s="23">
        <f t="shared" si="20"/>
        <v>0</v>
      </c>
      <c r="AI39" s="21">
        <f t="shared" si="21"/>
        <v>300</v>
      </c>
      <c r="AJ39" s="35"/>
      <c r="AK39" s="23">
        <f t="shared" si="22"/>
        <v>0</v>
      </c>
      <c r="AL39" s="21">
        <f t="shared" si="23"/>
        <v>0</v>
      </c>
      <c r="AM39" s="28">
        <f t="shared" si="24"/>
        <v>300</v>
      </c>
      <c r="AN39" s="25">
        <f t="shared" si="25"/>
        <v>0</v>
      </c>
      <c r="AO39" s="26" t="e">
        <f t="shared" si="26"/>
        <v>#REF!</v>
      </c>
      <c r="AQ39" s="36"/>
      <c r="AR39" s="23">
        <f t="shared" si="27"/>
        <v>0</v>
      </c>
      <c r="AS39" s="21">
        <f t="shared" si="28"/>
        <v>300</v>
      </c>
      <c r="AT39" s="35"/>
      <c r="AU39" s="23">
        <f t="shared" si="29"/>
        <v>0</v>
      </c>
      <c r="AV39" s="21">
        <f t="shared" si="30"/>
        <v>0</v>
      </c>
      <c r="AW39" s="28">
        <f t="shared" si="31"/>
        <v>300</v>
      </c>
      <c r="AX39" s="25">
        <f t="shared" si="32"/>
        <v>0</v>
      </c>
      <c r="AY39" s="26" t="e">
        <f t="shared" si="33"/>
        <v>#REF!</v>
      </c>
      <c r="BA39" s="36"/>
      <c r="BB39" s="23">
        <f t="shared" si="34"/>
        <v>0</v>
      </c>
      <c r="BC39" s="21">
        <f t="shared" si="35"/>
        <v>300</v>
      </c>
      <c r="BD39" s="35"/>
      <c r="BE39" s="23">
        <f t="shared" si="36"/>
        <v>0</v>
      </c>
      <c r="BF39" s="21">
        <f t="shared" si="37"/>
        <v>0</v>
      </c>
      <c r="BG39" s="28">
        <f t="shared" si="38"/>
        <v>300</v>
      </c>
      <c r="BH39" s="25">
        <f t="shared" si="39"/>
        <v>0</v>
      </c>
      <c r="BI39" s="26" t="e">
        <f t="shared" si="40"/>
        <v>#REF!</v>
      </c>
    </row>
    <row r="40" spans="1:61" ht="14.25" customHeight="1" x14ac:dyDescent="0.25">
      <c r="A40" s="9">
        <v>22</v>
      </c>
      <c r="B40" s="18"/>
      <c r="C40" s="34"/>
      <c r="D40" s="23">
        <f t="shared" si="0"/>
        <v>0</v>
      </c>
      <c r="E40" s="21">
        <f t="shared" si="1"/>
        <v>300</v>
      </c>
      <c r="F40" s="35"/>
      <c r="G40" s="23">
        <f t="shared" si="2"/>
        <v>0</v>
      </c>
      <c r="H40" s="21">
        <f t="shared" si="3"/>
        <v>0</v>
      </c>
      <c r="I40" s="28">
        <f t="shared" si="4"/>
        <v>300</v>
      </c>
      <c r="J40" s="25">
        <f t="shared" si="5"/>
        <v>0</v>
      </c>
      <c r="K40" s="26" t="e">
        <f>'[1]Módulo 4'!AE44+'Módulo 5'!G40</f>
        <v>#REF!</v>
      </c>
      <c r="M40" s="36"/>
      <c r="N40" s="23">
        <f t="shared" si="6"/>
        <v>0</v>
      </c>
      <c r="O40" s="21">
        <f t="shared" si="7"/>
        <v>300</v>
      </c>
      <c r="P40" s="35"/>
      <c r="Q40" s="23">
        <f t="shared" si="8"/>
        <v>0</v>
      </c>
      <c r="R40" s="21">
        <f t="shared" si="9"/>
        <v>0</v>
      </c>
      <c r="S40" s="28">
        <f t="shared" si="10"/>
        <v>300</v>
      </c>
      <c r="T40" s="25">
        <f t="shared" si="11"/>
        <v>0</v>
      </c>
      <c r="U40" s="26" t="e">
        <f t="shared" si="12"/>
        <v>#REF!</v>
      </c>
      <c r="W40" s="36"/>
      <c r="X40" s="23">
        <f t="shared" si="13"/>
        <v>0</v>
      </c>
      <c r="Y40" s="21">
        <f t="shared" si="14"/>
        <v>300</v>
      </c>
      <c r="Z40" s="35"/>
      <c r="AA40" s="23">
        <f t="shared" si="15"/>
        <v>0</v>
      </c>
      <c r="AB40" s="21">
        <f t="shared" si="16"/>
        <v>0</v>
      </c>
      <c r="AC40" s="28">
        <f t="shared" si="17"/>
        <v>300</v>
      </c>
      <c r="AD40" s="25">
        <f t="shared" si="18"/>
        <v>0</v>
      </c>
      <c r="AE40" s="26" t="e">
        <f t="shared" si="19"/>
        <v>#REF!</v>
      </c>
      <c r="AG40" s="36"/>
      <c r="AH40" s="23">
        <f t="shared" si="20"/>
        <v>0</v>
      </c>
      <c r="AI40" s="21">
        <f t="shared" si="21"/>
        <v>300</v>
      </c>
      <c r="AJ40" s="35"/>
      <c r="AK40" s="23">
        <f t="shared" si="22"/>
        <v>0</v>
      </c>
      <c r="AL40" s="21">
        <f t="shared" si="23"/>
        <v>0</v>
      </c>
      <c r="AM40" s="28">
        <f t="shared" si="24"/>
        <v>300</v>
      </c>
      <c r="AN40" s="25">
        <f t="shared" si="25"/>
        <v>0</v>
      </c>
      <c r="AO40" s="26" t="e">
        <f t="shared" si="26"/>
        <v>#REF!</v>
      </c>
      <c r="AQ40" s="36"/>
      <c r="AR40" s="23">
        <f t="shared" si="27"/>
        <v>0</v>
      </c>
      <c r="AS40" s="21">
        <f t="shared" si="28"/>
        <v>300</v>
      </c>
      <c r="AT40" s="35"/>
      <c r="AU40" s="23">
        <f t="shared" si="29"/>
        <v>0</v>
      </c>
      <c r="AV40" s="21">
        <f t="shared" si="30"/>
        <v>0</v>
      </c>
      <c r="AW40" s="28">
        <f t="shared" si="31"/>
        <v>300</v>
      </c>
      <c r="AX40" s="25">
        <f t="shared" si="32"/>
        <v>0</v>
      </c>
      <c r="AY40" s="26" t="e">
        <f t="shared" si="33"/>
        <v>#REF!</v>
      </c>
      <c r="BA40" s="36"/>
      <c r="BB40" s="23">
        <f t="shared" si="34"/>
        <v>0</v>
      </c>
      <c r="BC40" s="21">
        <f t="shared" si="35"/>
        <v>300</v>
      </c>
      <c r="BD40" s="35"/>
      <c r="BE40" s="23">
        <f t="shared" si="36"/>
        <v>0</v>
      </c>
      <c r="BF40" s="21">
        <f t="shared" si="37"/>
        <v>0</v>
      </c>
      <c r="BG40" s="28">
        <f t="shared" si="38"/>
        <v>300</v>
      </c>
      <c r="BH40" s="25">
        <f t="shared" si="39"/>
        <v>0</v>
      </c>
      <c r="BI40" s="26" t="e">
        <f t="shared" si="40"/>
        <v>#REF!</v>
      </c>
    </row>
    <row r="41" spans="1:61" ht="14.25" customHeight="1" x14ac:dyDescent="0.25">
      <c r="A41" s="9">
        <v>23</v>
      </c>
      <c r="B41" s="37"/>
      <c r="C41" s="34"/>
      <c r="D41" s="23"/>
      <c r="E41" s="21"/>
      <c r="F41" s="35"/>
      <c r="G41" s="23"/>
      <c r="H41" s="21"/>
      <c r="I41" s="28"/>
      <c r="J41" s="25"/>
      <c r="K41" s="26"/>
      <c r="M41" s="36"/>
      <c r="N41" s="23"/>
      <c r="O41" s="21">
        <f t="shared" si="7"/>
        <v>300</v>
      </c>
      <c r="P41" s="35"/>
      <c r="Q41" s="23"/>
      <c r="R41" s="21"/>
      <c r="S41" s="28"/>
      <c r="T41" s="25"/>
      <c r="U41" s="26"/>
      <c r="W41" s="36"/>
      <c r="X41" s="23"/>
      <c r="Y41" s="21"/>
      <c r="Z41" s="35"/>
      <c r="AA41" s="23"/>
      <c r="AB41" s="21"/>
      <c r="AC41" s="28"/>
      <c r="AD41" s="25"/>
      <c r="AE41" s="26"/>
      <c r="AG41" s="36"/>
      <c r="AH41" s="23"/>
      <c r="AI41" s="21"/>
      <c r="AJ41" s="35"/>
      <c r="AK41" s="23"/>
      <c r="AL41" s="21"/>
      <c r="AM41" s="28"/>
      <c r="AN41" s="25"/>
      <c r="AO41" s="26"/>
      <c r="AQ41" s="36"/>
      <c r="AR41" s="23"/>
      <c r="AS41" s="21"/>
      <c r="AT41" s="35"/>
      <c r="AU41" s="23"/>
      <c r="AV41" s="21"/>
      <c r="AW41" s="28"/>
      <c r="AX41" s="25"/>
      <c r="AY41" s="26"/>
      <c r="BA41" s="36"/>
      <c r="BB41" s="23"/>
      <c r="BC41" s="21"/>
      <c r="BD41" s="35"/>
      <c r="BE41" s="23"/>
      <c r="BF41" s="21"/>
      <c r="BG41" s="28"/>
      <c r="BH41" s="25"/>
      <c r="BI41" s="26"/>
    </row>
    <row r="42" spans="1:61" ht="14.25" customHeight="1" x14ac:dyDescent="0.25">
      <c r="A42" s="9">
        <v>24</v>
      </c>
      <c r="B42" s="37"/>
      <c r="C42" s="34"/>
      <c r="D42" s="23"/>
      <c r="E42" s="21"/>
      <c r="F42" s="35"/>
      <c r="G42" s="23"/>
      <c r="H42" s="21"/>
      <c r="I42" s="28"/>
      <c r="J42" s="25"/>
      <c r="K42" s="26"/>
      <c r="M42" s="36"/>
      <c r="N42" s="23"/>
      <c r="O42" s="21"/>
      <c r="P42" s="35"/>
      <c r="Q42" s="23"/>
      <c r="R42" s="21"/>
      <c r="S42" s="28"/>
      <c r="T42" s="25"/>
      <c r="U42" s="26"/>
      <c r="W42" s="36"/>
      <c r="X42" s="23"/>
      <c r="Y42" s="21"/>
      <c r="Z42" s="35"/>
      <c r="AA42" s="23"/>
      <c r="AB42" s="21"/>
      <c r="AC42" s="28"/>
      <c r="AD42" s="25"/>
      <c r="AE42" s="26"/>
      <c r="AG42" s="36"/>
      <c r="AH42" s="23"/>
      <c r="AI42" s="21"/>
      <c r="AJ42" s="35"/>
      <c r="AK42" s="23"/>
      <c r="AL42" s="21"/>
      <c r="AM42" s="28"/>
      <c r="AN42" s="25"/>
      <c r="AO42" s="26"/>
      <c r="AQ42" s="36"/>
      <c r="AR42" s="23"/>
      <c r="AS42" s="21"/>
      <c r="AT42" s="35"/>
      <c r="AU42" s="23"/>
      <c r="AV42" s="21"/>
      <c r="AW42" s="28"/>
      <c r="AX42" s="25"/>
      <c r="AY42" s="26"/>
      <c r="BA42" s="36"/>
      <c r="BB42" s="23"/>
      <c r="BC42" s="21"/>
      <c r="BD42" s="35"/>
      <c r="BE42" s="23"/>
      <c r="BF42" s="21"/>
      <c r="BG42" s="28"/>
      <c r="BH42" s="25"/>
      <c r="BI42" s="26"/>
    </row>
    <row r="43" spans="1:61" ht="15" customHeight="1" x14ac:dyDescent="0.25">
      <c r="A43" s="38">
        <v>25</v>
      </c>
      <c r="B43" s="39"/>
      <c r="C43" s="40"/>
      <c r="D43" s="41"/>
      <c r="E43" s="42"/>
      <c r="F43" s="43"/>
      <c r="G43" s="41"/>
      <c r="H43" s="42"/>
      <c r="I43" s="44"/>
      <c r="J43" s="45"/>
      <c r="K43" s="46"/>
      <c r="M43" s="47"/>
      <c r="N43" s="41"/>
      <c r="O43" s="42"/>
      <c r="P43" s="43"/>
      <c r="Q43" s="41"/>
      <c r="R43" s="42"/>
      <c r="S43" s="44"/>
      <c r="T43" s="45"/>
      <c r="U43" s="46"/>
      <c r="W43" s="47"/>
      <c r="X43" s="41"/>
      <c r="Y43" s="42"/>
      <c r="Z43" s="43"/>
      <c r="AA43" s="41"/>
      <c r="AB43" s="42"/>
      <c r="AC43" s="44"/>
      <c r="AD43" s="45"/>
      <c r="AE43" s="46"/>
      <c r="AG43" s="47"/>
      <c r="AH43" s="41"/>
      <c r="AI43" s="42"/>
      <c r="AJ43" s="43"/>
      <c r="AK43" s="41"/>
      <c r="AL43" s="42"/>
      <c r="AM43" s="44"/>
      <c r="AN43" s="45"/>
      <c r="AO43" s="46"/>
      <c r="AQ43" s="47"/>
      <c r="AR43" s="41"/>
      <c r="AS43" s="42"/>
      <c r="AT43" s="43"/>
      <c r="AU43" s="41"/>
      <c r="AV43" s="42"/>
      <c r="AW43" s="44"/>
      <c r="AX43" s="45"/>
      <c r="AY43" s="46"/>
      <c r="BA43" s="47"/>
      <c r="BB43" s="41"/>
      <c r="BC43" s="42"/>
      <c r="BD43" s="43"/>
      <c r="BE43" s="41"/>
      <c r="BF43" s="42"/>
      <c r="BG43" s="44"/>
      <c r="BH43" s="45"/>
      <c r="BI43" s="46"/>
    </row>
    <row r="44" spans="1:61" ht="14.25" customHeight="1" x14ac:dyDescent="0.25">
      <c r="F44" s="48"/>
    </row>
    <row r="45" spans="1:61" ht="14.25" customHeight="1" x14ac:dyDescent="0.25"/>
    <row r="46" spans="1:61" ht="14.25" customHeight="1" x14ac:dyDescent="0.25"/>
    <row r="47" spans="1:61" ht="14.25" customHeight="1" x14ac:dyDescent="0.25"/>
    <row r="48" spans="1:61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984"/>
  <sheetViews>
    <sheetView workbookViewId="0">
      <selection activeCell="E6" sqref="E6"/>
    </sheetView>
  </sheetViews>
  <sheetFormatPr baseColWidth="10" defaultColWidth="14.42578125" defaultRowHeight="15" customHeight="1" x14ac:dyDescent="0.25"/>
  <cols>
    <col min="1" max="5" width="10" customWidth="1"/>
    <col min="6" max="6" width="23.7109375" customWidth="1"/>
    <col min="7" max="7" width="28.7109375" customWidth="1"/>
    <col min="8" max="8" width="17.42578125" customWidth="1"/>
    <col min="9" max="9" width="10" customWidth="1"/>
    <col min="10" max="10" width="11" bestFit="1" customWidth="1"/>
    <col min="11" max="15" width="10" customWidth="1"/>
    <col min="16" max="16" width="11.28515625" bestFit="1" customWidth="1"/>
    <col min="17" max="26" width="10" customWidth="1"/>
  </cols>
  <sheetData>
    <row r="1" spans="2:16" ht="14.25" customHeight="1" thickBot="1" x14ac:dyDescent="0.3"/>
    <row r="2" spans="2:16" ht="14.25" customHeight="1" x14ac:dyDescent="0.25">
      <c r="B2" s="93"/>
      <c r="C2" s="171" t="s">
        <v>66</v>
      </c>
      <c r="D2" s="172"/>
      <c r="E2" s="172"/>
      <c r="F2" s="172"/>
      <c r="G2" s="172"/>
      <c r="H2" s="172"/>
      <c r="I2" s="94"/>
      <c r="J2" s="94"/>
      <c r="K2" s="95"/>
    </row>
    <row r="3" spans="2:16" ht="14.25" customHeight="1" thickBot="1" x14ac:dyDescent="0.3">
      <c r="B3" s="96"/>
      <c r="C3" s="97"/>
      <c r="D3" s="97"/>
      <c r="E3" s="97"/>
      <c r="F3" s="97"/>
      <c r="G3" s="97"/>
      <c r="H3" s="97"/>
      <c r="I3" s="97"/>
      <c r="J3" s="97"/>
      <c r="K3" s="98"/>
    </row>
    <row r="4" spans="2:16" ht="27" customHeight="1" x14ac:dyDescent="0.25">
      <c r="B4" s="96"/>
      <c r="C4" s="131" t="s">
        <v>67</v>
      </c>
      <c r="D4" s="132" t="s">
        <v>68</v>
      </c>
      <c r="E4" s="132" t="s">
        <v>69</v>
      </c>
      <c r="F4" s="132" t="s">
        <v>70</v>
      </c>
      <c r="G4" s="133" t="s">
        <v>71</v>
      </c>
      <c r="H4" s="134" t="s">
        <v>72</v>
      </c>
      <c r="I4" s="97"/>
      <c r="J4" s="97"/>
      <c r="K4" s="98"/>
    </row>
    <row r="5" spans="2:16" ht="14.25" customHeight="1" x14ac:dyDescent="0.25">
      <c r="B5" s="96"/>
      <c r="C5" s="120" t="s">
        <v>73</v>
      </c>
      <c r="D5" s="89">
        <v>72</v>
      </c>
      <c r="E5" s="90">
        <f>D5/6</f>
        <v>12</v>
      </c>
      <c r="F5" s="91">
        <f>E5*3000</f>
        <v>36000</v>
      </c>
      <c r="G5" s="92">
        <v>21</v>
      </c>
      <c r="H5" s="160">
        <f t="shared" ref="H5:H10" si="0">F5/G5</f>
        <v>1714.2857142857142</v>
      </c>
      <c r="I5" s="97"/>
      <c r="J5" s="97"/>
      <c r="K5" s="98"/>
      <c r="M5" s="177" t="s">
        <v>80</v>
      </c>
      <c r="N5" s="177"/>
      <c r="O5" s="177"/>
      <c r="P5" s="177"/>
    </row>
    <row r="6" spans="2:16" ht="14.25" customHeight="1" x14ac:dyDescent="0.25">
      <c r="B6" s="96"/>
      <c r="C6" s="120" t="s">
        <v>74</v>
      </c>
      <c r="D6" s="89">
        <v>72</v>
      </c>
      <c r="E6" s="90">
        <f t="shared" ref="E6:E11" si="1">D6/6</f>
        <v>12</v>
      </c>
      <c r="F6" s="91">
        <f>E6*3000</f>
        <v>36000</v>
      </c>
      <c r="G6" s="92">
        <v>23</v>
      </c>
      <c r="H6" s="160">
        <f t="shared" si="0"/>
        <v>1565.2173913043478</v>
      </c>
      <c r="I6" s="97"/>
      <c r="J6" s="110" t="s">
        <v>86</v>
      </c>
      <c r="K6" s="98"/>
      <c r="M6" s="175" t="s">
        <v>81</v>
      </c>
      <c r="N6" s="175"/>
      <c r="O6" s="176" t="s">
        <v>82</v>
      </c>
      <c r="P6" s="176"/>
    </row>
    <row r="7" spans="2:16" ht="14.25" customHeight="1" x14ac:dyDescent="0.25">
      <c r="B7" s="96"/>
      <c r="C7" s="121" t="s">
        <v>75</v>
      </c>
      <c r="D7" s="89">
        <v>108</v>
      </c>
      <c r="E7" s="90">
        <f t="shared" si="1"/>
        <v>18</v>
      </c>
      <c r="F7" s="91">
        <f t="shared" ref="F7:F11" si="2">E7*3000</f>
        <v>54000</v>
      </c>
      <c r="G7" s="92">
        <v>28</v>
      </c>
      <c r="H7" s="160">
        <f t="shared" si="0"/>
        <v>1928.5714285714287</v>
      </c>
      <c r="I7" s="97"/>
      <c r="J7" s="97"/>
      <c r="K7" s="98"/>
      <c r="M7" s="103" t="s">
        <v>67</v>
      </c>
      <c r="N7" s="103" t="s">
        <v>83</v>
      </c>
      <c r="O7" s="104" t="s">
        <v>84</v>
      </c>
      <c r="P7" s="104" t="s">
        <v>83</v>
      </c>
    </row>
    <row r="8" spans="2:16" ht="14.25" customHeight="1" x14ac:dyDescent="0.25">
      <c r="B8" s="96"/>
      <c r="C8" s="121" t="s">
        <v>76</v>
      </c>
      <c r="D8" s="89">
        <v>84</v>
      </c>
      <c r="E8" s="90">
        <f t="shared" si="1"/>
        <v>14</v>
      </c>
      <c r="F8" s="91">
        <f t="shared" si="2"/>
        <v>42000</v>
      </c>
      <c r="G8" s="92">
        <v>23</v>
      </c>
      <c r="H8" s="160">
        <f t="shared" si="0"/>
        <v>1826.0869565217392</v>
      </c>
      <c r="I8" s="97"/>
      <c r="J8" s="97"/>
      <c r="K8" s="98"/>
      <c r="M8" s="102">
        <v>1</v>
      </c>
      <c r="N8" s="102">
        <v>21</v>
      </c>
      <c r="O8" s="102">
        <v>1</v>
      </c>
      <c r="P8" s="102">
        <v>31</v>
      </c>
    </row>
    <row r="9" spans="2:16" ht="14.25" customHeight="1" x14ac:dyDescent="0.25">
      <c r="B9" s="96"/>
      <c r="C9" s="121" t="s">
        <v>77</v>
      </c>
      <c r="D9" s="89">
        <v>66</v>
      </c>
      <c r="E9" s="90">
        <f t="shared" si="1"/>
        <v>11</v>
      </c>
      <c r="F9" s="91">
        <f t="shared" si="2"/>
        <v>33000</v>
      </c>
      <c r="G9" s="92">
        <v>24</v>
      </c>
      <c r="H9" s="160">
        <f t="shared" si="0"/>
        <v>1375</v>
      </c>
      <c r="I9" s="97"/>
      <c r="J9" s="97"/>
      <c r="K9" s="98"/>
      <c r="M9" s="102">
        <v>2</v>
      </c>
      <c r="N9" s="102">
        <v>23</v>
      </c>
      <c r="O9" s="102">
        <v>2</v>
      </c>
      <c r="P9" s="102">
        <v>15</v>
      </c>
    </row>
    <row r="10" spans="2:16" ht="14.25" customHeight="1" thickBot="1" x14ac:dyDescent="0.3">
      <c r="B10" s="96"/>
      <c r="C10" s="122" t="s">
        <v>78</v>
      </c>
      <c r="D10" s="123">
        <v>36</v>
      </c>
      <c r="E10" s="124">
        <f t="shared" si="1"/>
        <v>6</v>
      </c>
      <c r="F10" s="125">
        <f t="shared" si="2"/>
        <v>18000</v>
      </c>
      <c r="G10" s="126">
        <v>14</v>
      </c>
      <c r="H10" s="161">
        <f t="shared" si="0"/>
        <v>1285.7142857142858</v>
      </c>
      <c r="I10" s="97"/>
      <c r="J10" s="97"/>
      <c r="K10" s="98"/>
      <c r="M10" s="102">
        <v>3</v>
      </c>
      <c r="N10" s="102">
        <v>28</v>
      </c>
      <c r="O10" s="102">
        <v>3</v>
      </c>
      <c r="P10" s="102">
        <v>21</v>
      </c>
    </row>
    <row r="11" spans="2:16" ht="14.25" customHeight="1" thickBot="1" x14ac:dyDescent="0.3">
      <c r="B11" s="96"/>
      <c r="C11" s="97"/>
      <c r="D11" s="127">
        <f>SUM(D5:D10)</f>
        <v>438</v>
      </c>
      <c r="E11" s="128">
        <f t="shared" si="1"/>
        <v>73</v>
      </c>
      <c r="F11" s="129">
        <f t="shared" si="2"/>
        <v>219000</v>
      </c>
      <c r="G11" s="130">
        <f>SUM(G5:G10)</f>
        <v>133</v>
      </c>
      <c r="H11" s="97"/>
      <c r="I11" s="97"/>
      <c r="J11" s="105"/>
      <c r="K11" s="98"/>
      <c r="M11" s="102">
        <v>4</v>
      </c>
      <c r="N11" s="102">
        <v>23</v>
      </c>
      <c r="O11" s="102">
        <v>4</v>
      </c>
      <c r="P11" s="102">
        <v>29</v>
      </c>
    </row>
    <row r="12" spans="2:16" ht="14.25" customHeight="1" x14ac:dyDescent="0.25">
      <c r="B12" s="96"/>
      <c r="C12" s="97"/>
      <c r="D12" s="106"/>
      <c r="E12" s="107"/>
      <c r="F12" s="108"/>
      <c r="G12" s="109"/>
      <c r="H12" s="97"/>
      <c r="I12" s="97"/>
      <c r="J12" s="105"/>
      <c r="K12" s="98"/>
      <c r="M12" s="102"/>
      <c r="N12" s="102"/>
      <c r="O12" s="102"/>
      <c r="P12" s="102"/>
    </row>
    <row r="13" spans="2:16" ht="14.25" customHeight="1" thickBot="1" x14ac:dyDescent="0.3">
      <c r="B13" s="99"/>
      <c r="C13" s="100"/>
      <c r="D13" s="100"/>
      <c r="E13" s="100"/>
      <c r="F13" s="100"/>
      <c r="G13" s="100"/>
      <c r="H13" s="100"/>
      <c r="I13" s="100"/>
      <c r="J13" s="100"/>
      <c r="K13" s="101"/>
      <c r="M13" s="102">
        <v>5</v>
      </c>
      <c r="N13" s="102">
        <v>24</v>
      </c>
      <c r="O13" s="102">
        <v>5</v>
      </c>
      <c r="P13" s="102">
        <v>23</v>
      </c>
    </row>
    <row r="14" spans="2:16" ht="14.25" customHeight="1" x14ac:dyDescent="0.25">
      <c r="B14" s="136"/>
      <c r="C14" s="173" t="s">
        <v>66</v>
      </c>
      <c r="D14" s="174"/>
      <c r="E14" s="174"/>
      <c r="F14" s="174"/>
      <c r="G14" s="174"/>
      <c r="H14" s="174"/>
      <c r="I14" s="137"/>
      <c r="J14" s="137"/>
      <c r="K14" s="138"/>
      <c r="M14" s="102">
        <v>6</v>
      </c>
      <c r="N14" s="102">
        <v>14</v>
      </c>
      <c r="O14" s="102">
        <v>6</v>
      </c>
      <c r="P14" s="102">
        <v>14</v>
      </c>
    </row>
    <row r="15" spans="2:16" ht="14.25" customHeight="1" x14ac:dyDescent="0.25">
      <c r="B15" s="139"/>
      <c r="C15" s="140"/>
      <c r="D15" s="140"/>
      <c r="E15" s="140"/>
      <c r="F15" s="140"/>
      <c r="G15" s="140"/>
      <c r="H15" s="140"/>
      <c r="I15" s="140"/>
      <c r="J15" s="140"/>
      <c r="K15" s="141"/>
      <c r="M15" s="169">
        <v>133</v>
      </c>
      <c r="N15" s="170"/>
      <c r="O15" s="169">
        <v>133</v>
      </c>
      <c r="P15" s="170"/>
    </row>
    <row r="16" spans="2:16" ht="14.25" customHeight="1" x14ac:dyDescent="0.25">
      <c r="B16" s="139"/>
      <c r="C16" s="142" t="s">
        <v>67</v>
      </c>
      <c r="D16" s="143" t="s">
        <v>68</v>
      </c>
      <c r="E16" s="143" t="s">
        <v>69</v>
      </c>
      <c r="F16" s="143" t="s">
        <v>70</v>
      </c>
      <c r="G16" s="144" t="s">
        <v>71</v>
      </c>
      <c r="H16" s="143" t="s">
        <v>72</v>
      </c>
      <c r="I16" s="140"/>
      <c r="J16" s="140"/>
      <c r="K16" s="141"/>
    </row>
    <row r="17" spans="2:11" ht="14.25" customHeight="1" thickBot="1" x14ac:dyDescent="0.3">
      <c r="B17" s="139"/>
      <c r="C17" s="145" t="s">
        <v>73</v>
      </c>
      <c r="D17" s="146">
        <v>72</v>
      </c>
      <c r="E17" s="147">
        <f t="shared" ref="E17:E23" si="3">D17/6</f>
        <v>12</v>
      </c>
      <c r="F17" s="148">
        <f t="shared" ref="F17:F23" si="4">E17*3000</f>
        <v>36000</v>
      </c>
      <c r="G17" s="149">
        <v>31</v>
      </c>
      <c r="H17" s="150">
        <f t="shared" ref="H17:H22" si="5">F17/G17</f>
        <v>1161.2903225806451</v>
      </c>
      <c r="I17" s="140"/>
      <c r="J17" s="140"/>
      <c r="K17" s="141"/>
    </row>
    <row r="18" spans="2:11" ht="14.25" customHeight="1" thickBot="1" x14ac:dyDescent="0.3">
      <c r="B18" s="139"/>
      <c r="C18" s="145" t="s">
        <v>74</v>
      </c>
      <c r="D18" s="146">
        <v>72</v>
      </c>
      <c r="E18" s="147">
        <f t="shared" si="3"/>
        <v>12</v>
      </c>
      <c r="F18" s="148">
        <f t="shared" si="4"/>
        <v>36000</v>
      </c>
      <c r="G18" s="149">
        <v>15</v>
      </c>
      <c r="H18" s="150">
        <f t="shared" si="5"/>
        <v>2400</v>
      </c>
      <c r="I18" s="140"/>
      <c r="J18" s="151" t="s">
        <v>85</v>
      </c>
      <c r="K18" s="141"/>
    </row>
    <row r="19" spans="2:11" ht="14.25" customHeight="1" x14ac:dyDescent="0.25">
      <c r="B19" s="139"/>
      <c r="C19" s="152" t="s">
        <v>75</v>
      </c>
      <c r="D19" s="146">
        <v>108</v>
      </c>
      <c r="E19" s="147">
        <f t="shared" si="3"/>
        <v>18</v>
      </c>
      <c r="F19" s="148">
        <f t="shared" si="4"/>
        <v>54000</v>
      </c>
      <c r="G19" s="149">
        <v>21</v>
      </c>
      <c r="H19" s="150">
        <f t="shared" si="5"/>
        <v>2571.4285714285716</v>
      </c>
      <c r="I19" s="140"/>
      <c r="J19" s="140"/>
      <c r="K19" s="141"/>
    </row>
    <row r="20" spans="2:11" ht="14.25" customHeight="1" x14ac:dyDescent="0.25">
      <c r="B20" s="139"/>
      <c r="C20" s="152" t="s">
        <v>76</v>
      </c>
      <c r="D20" s="146">
        <v>84</v>
      </c>
      <c r="E20" s="147">
        <f t="shared" si="3"/>
        <v>14</v>
      </c>
      <c r="F20" s="148">
        <f t="shared" si="4"/>
        <v>42000</v>
      </c>
      <c r="G20" s="149">
        <v>29</v>
      </c>
      <c r="H20" s="150">
        <f t="shared" si="5"/>
        <v>1448.2758620689656</v>
      </c>
      <c r="I20" s="140"/>
      <c r="J20" s="140"/>
      <c r="K20" s="141"/>
    </row>
    <row r="21" spans="2:11" ht="14.25" customHeight="1" x14ac:dyDescent="0.25">
      <c r="B21" s="139"/>
      <c r="C21" s="152" t="s">
        <v>77</v>
      </c>
      <c r="D21" s="146">
        <v>66</v>
      </c>
      <c r="E21" s="147">
        <f t="shared" si="3"/>
        <v>11</v>
      </c>
      <c r="F21" s="148">
        <f t="shared" si="4"/>
        <v>33000</v>
      </c>
      <c r="G21" s="149">
        <v>23</v>
      </c>
      <c r="H21" s="150">
        <f t="shared" si="5"/>
        <v>1434.7826086956522</v>
      </c>
      <c r="I21" s="140"/>
      <c r="J21" s="140"/>
      <c r="K21" s="141"/>
    </row>
    <row r="22" spans="2:11" ht="14.25" customHeight="1" x14ac:dyDescent="0.25">
      <c r="B22" s="139"/>
      <c r="C22" s="152" t="s">
        <v>78</v>
      </c>
      <c r="D22" s="153">
        <v>36</v>
      </c>
      <c r="E22" s="147">
        <f t="shared" si="3"/>
        <v>6</v>
      </c>
      <c r="F22" s="148">
        <f t="shared" si="4"/>
        <v>18000</v>
      </c>
      <c r="G22" s="149">
        <v>14</v>
      </c>
      <c r="H22" s="150">
        <f t="shared" si="5"/>
        <v>1285.7142857142858</v>
      </c>
      <c r="I22" s="140"/>
      <c r="J22" s="140"/>
      <c r="K22" s="141"/>
    </row>
    <row r="23" spans="2:11" ht="14.25" customHeight="1" x14ac:dyDescent="0.25">
      <c r="B23" s="139"/>
      <c r="C23" s="140"/>
      <c r="D23" s="145">
        <f>SUM(D17:D22)</f>
        <v>438</v>
      </c>
      <c r="E23" s="154">
        <f t="shared" si="3"/>
        <v>73</v>
      </c>
      <c r="F23" s="155">
        <f t="shared" si="4"/>
        <v>219000</v>
      </c>
      <c r="G23" s="156">
        <f>SUM(G17:G22)</f>
        <v>133</v>
      </c>
      <c r="H23" s="140"/>
      <c r="I23" s="140"/>
      <c r="J23" s="140"/>
      <c r="K23" s="141"/>
    </row>
    <row r="24" spans="2:11" ht="14.25" customHeight="1" x14ac:dyDescent="0.25">
      <c r="B24" s="139"/>
      <c r="C24" s="140"/>
      <c r="D24" s="140"/>
      <c r="E24" s="140"/>
      <c r="F24" s="140"/>
      <c r="G24" s="140"/>
      <c r="H24" s="140"/>
      <c r="I24" s="140"/>
      <c r="J24" s="140"/>
      <c r="K24" s="141"/>
    </row>
    <row r="25" spans="2:11" ht="14.25" customHeight="1" thickBot="1" x14ac:dyDescent="0.3">
      <c r="B25" s="157"/>
      <c r="C25" s="158"/>
      <c r="D25" s="158"/>
      <c r="E25" s="158"/>
      <c r="F25" s="158"/>
      <c r="G25" s="158"/>
      <c r="H25" s="158"/>
      <c r="I25" s="158"/>
      <c r="J25" s="158"/>
      <c r="K25" s="159"/>
    </row>
    <row r="26" spans="2:11" ht="14.25" customHeight="1" x14ac:dyDescent="0.25"/>
    <row r="27" spans="2:11" ht="14.25" customHeight="1" x14ac:dyDescent="0.25"/>
    <row r="28" spans="2:11" ht="14.25" customHeight="1" x14ac:dyDescent="0.25"/>
    <row r="29" spans="2:11" ht="14.25" customHeight="1" x14ac:dyDescent="0.25"/>
    <row r="30" spans="2:11" ht="14.25" customHeight="1" x14ac:dyDescent="0.25"/>
    <row r="31" spans="2:11" ht="14.25" customHeight="1" x14ac:dyDescent="0.25"/>
    <row r="32" spans="2:11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</sheetData>
  <mergeCells count="7">
    <mergeCell ref="O15:P15"/>
    <mergeCell ref="M15:N15"/>
    <mergeCell ref="C2:H2"/>
    <mergeCell ref="C14:H14"/>
    <mergeCell ref="M6:N6"/>
    <mergeCell ref="O6:P6"/>
    <mergeCell ref="M5:P5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Módulo 1</vt:lpstr>
      <vt:lpstr>Módulo 2</vt:lpstr>
      <vt:lpstr>Módulo 5</vt:lpstr>
      <vt:lpstr>Resumen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Hernandez</dc:creator>
  <cp:lastModifiedBy>Claudia Navarrete</cp:lastModifiedBy>
  <dcterms:created xsi:type="dcterms:W3CDTF">2020-06-10T18:59:20Z</dcterms:created>
  <dcterms:modified xsi:type="dcterms:W3CDTF">2021-01-26T00:56:37Z</dcterms:modified>
</cp:coreProperties>
</file>