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sis_of_Cryptopunks_Top_60\Analysis_Worksheets\"/>
    </mc:Choice>
  </mc:AlternateContent>
  <xr:revisionPtr revIDLastSave="0" documentId="13_ncr:1_{83570B7B-0EBA-4A20-8944-A836DA72CEAD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_xltb_storage_" sheetId="5" state="veryHidden" r:id="rId1"/>
    <sheet name="Data viz" sheetId="4" r:id="rId2"/>
    <sheet name="cryptopunks" sheetId="1" r:id="rId3"/>
    <sheet name="attributes" sheetId="3" r:id="rId4"/>
  </sheets>
  <definedNames>
    <definedName name="_xlnm._FilterDatabase" localSheetId="3" hidden="1">attributes!$B$1:$B$101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7" i="1" l="1"/>
  <c r="B76" i="1"/>
  <c r="C76" i="1"/>
  <c r="C77" i="1"/>
  <c r="C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D77" i="1" l="1"/>
  <c r="B64" i="1"/>
  <c r="D64" i="1" s="1"/>
  <c r="C64" i="1"/>
  <c r="C67" i="1"/>
  <c r="C68" i="1"/>
  <c r="B67" i="1"/>
  <c r="D67" i="1" s="1"/>
  <c r="C69" i="1"/>
  <c r="B68" i="1"/>
  <c r="C65" i="1"/>
  <c r="B66" i="1"/>
  <c r="B69" i="1"/>
  <c r="D69" i="1" s="1"/>
  <c r="C66" i="1"/>
  <c r="B65" i="1"/>
  <c r="D65" i="1" s="1"/>
  <c r="C79" i="1"/>
  <c r="C78" i="1"/>
  <c r="B75" i="1"/>
  <c r="B79" i="1"/>
  <c r="B78" i="1"/>
  <c r="D79" i="1" l="1"/>
  <c r="D68" i="1"/>
  <c r="D66" i="1"/>
  <c r="D75" i="1"/>
  <c r="B80" i="1"/>
  <c r="D78" i="1"/>
  <c r="D76" i="1"/>
</calcChain>
</file>

<file path=xl/sharedStrings.xml><?xml version="1.0" encoding="utf-8"?>
<sst xmlns="http://schemas.openxmlformats.org/spreadsheetml/2006/main" count="558" uniqueCount="348">
  <si>
    <t>#5822</t>
  </si>
  <si>
    <t>Feb</t>
  </si>
  <si>
    <t>12,</t>
  </si>
  <si>
    <t>#3100</t>
  </si>
  <si>
    <t>Mar</t>
  </si>
  <si>
    <t>11,</t>
  </si>
  <si>
    <t>#7804</t>
  </si>
  <si>
    <t>#4156</t>
  </si>
  <si>
    <t>Jul</t>
  </si>
  <si>
    <t>15,</t>
  </si>
  <si>
    <t>#5577</t>
  </si>
  <si>
    <t>09,</t>
  </si>
  <si>
    <t>#4464</t>
  </si>
  <si>
    <t>Dec</t>
  </si>
  <si>
    <t>#5217</t>
  </si>
  <si>
    <t>30,</t>
  </si>
  <si>
    <t>#8857</t>
  </si>
  <si>
    <t>Sep</t>
  </si>
  <si>
    <t>#2140</t>
  </si>
  <si>
    <t>#7252</t>
  </si>
  <si>
    <t>Aug</t>
  </si>
  <si>
    <t>24,</t>
  </si>
  <si>
    <t>#2338</t>
  </si>
  <si>
    <t>06,</t>
  </si>
  <si>
    <t>#6275</t>
  </si>
  <si>
    <t>04,</t>
  </si>
  <si>
    <t>#7121</t>
  </si>
  <si>
    <t>Jan</t>
  </si>
  <si>
    <t>#7756</t>
  </si>
  <si>
    <t>Apr</t>
  </si>
  <si>
    <t>13,</t>
  </si>
  <si>
    <t>#2681</t>
  </si>
  <si>
    <t>#8888</t>
  </si>
  <si>
    <t>28,</t>
  </si>
  <si>
    <t>#3831</t>
  </si>
  <si>
    <t>#8531</t>
  </si>
  <si>
    <t>Jun</t>
  </si>
  <si>
    <t>22,</t>
  </si>
  <si>
    <t>#6649</t>
  </si>
  <si>
    <t>31,</t>
  </si>
  <si>
    <t>#6965</t>
  </si>
  <si>
    <t>19,</t>
  </si>
  <si>
    <t>02,</t>
  </si>
  <si>
    <t>#8472</t>
  </si>
  <si>
    <t>#3011</t>
  </si>
  <si>
    <t>27,</t>
  </si>
  <si>
    <t>18,</t>
  </si>
  <si>
    <t>#2890</t>
  </si>
  <si>
    <t>23,</t>
  </si>
  <si>
    <t>#6487</t>
  </si>
  <si>
    <t>#6297</t>
  </si>
  <si>
    <t>05,</t>
  </si>
  <si>
    <t>#3393</t>
  </si>
  <si>
    <t>#561</t>
  </si>
  <si>
    <t>Nov</t>
  </si>
  <si>
    <t>08,</t>
  </si>
  <si>
    <t>#9052</t>
  </si>
  <si>
    <t>#2066</t>
  </si>
  <si>
    <t>May</t>
  </si>
  <si>
    <t>#1422</t>
  </si>
  <si>
    <t>Oct</t>
  </si>
  <si>
    <t>#9373</t>
  </si>
  <si>
    <t>#2484</t>
  </si>
  <si>
    <t>#6817</t>
  </si>
  <si>
    <t>29,</t>
  </si>
  <si>
    <t>#2306</t>
  </si>
  <si>
    <t>#1886</t>
  </si>
  <si>
    <t>#4992</t>
  </si>
  <si>
    <t>#3783</t>
  </si>
  <si>
    <t>26,</t>
  </si>
  <si>
    <t>#2329</t>
  </si>
  <si>
    <t>#4220</t>
  </si>
  <si>
    <t>03,</t>
  </si>
  <si>
    <t>#8865</t>
  </si>
  <si>
    <t>#6721</t>
  </si>
  <si>
    <t>#2964</t>
  </si>
  <si>
    <t>#8805</t>
  </si>
  <si>
    <t>07,</t>
  </si>
  <si>
    <t>#1119</t>
  </si>
  <si>
    <t>01,</t>
  </si>
  <si>
    <t>#1190</t>
  </si>
  <si>
    <t>#8620</t>
  </si>
  <si>
    <t>#9953</t>
  </si>
  <si>
    <t>17,</t>
  </si>
  <si>
    <t>#7971</t>
  </si>
  <si>
    <t>#9952</t>
  </si>
  <si>
    <t>#9129</t>
  </si>
  <si>
    <t>#6704</t>
  </si>
  <si>
    <t>#2310</t>
  </si>
  <si>
    <t>position</t>
  </si>
  <si>
    <t>id</t>
  </si>
  <si>
    <t>price_ether</t>
  </si>
  <si>
    <t>price_usd</t>
  </si>
  <si>
    <t>attribute</t>
  </si>
  <si>
    <t>date_sold</t>
  </si>
  <si>
    <t>punk_type</t>
  </si>
  <si>
    <t>specific_attribute</t>
  </si>
  <si>
    <t>attributes_count</t>
  </si>
  <si>
    <t>number_of_punks_with_attribute</t>
  </si>
  <si>
    <t>availability</t>
  </si>
  <si>
    <t>average_sale (Ξ)</t>
  </si>
  <si>
    <t>Alien</t>
  </si>
  <si>
    <t>Ape</t>
  </si>
  <si>
    <t>Zombie</t>
  </si>
  <si>
    <t>825Ξ</t>
  </si>
  <si>
    <t>1.6KΞ</t>
  </si>
  <si>
    <t>Female</t>
  </si>
  <si>
    <t>Male</t>
  </si>
  <si>
    <t>Beanie</t>
  </si>
  <si>
    <t>420.69Ξ</t>
  </si>
  <si>
    <t>Choker</t>
  </si>
  <si>
    <t>Pilot Helmet</t>
  </si>
  <si>
    <t>Tiara</t>
  </si>
  <si>
    <t>Orange Side</t>
  </si>
  <si>
    <t>Buck Teeth</t>
  </si>
  <si>
    <t>Welding Goggles</t>
  </si>
  <si>
    <t>Pigtails</t>
  </si>
  <si>
    <t>Pink With Hat</t>
  </si>
  <si>
    <t>Top Hat</t>
  </si>
  <si>
    <t>Spots</t>
  </si>
  <si>
    <t>Rosy Cheeks</t>
  </si>
  <si>
    <t>Blonde Short</t>
  </si>
  <si>
    <t>Wild White Hair</t>
  </si>
  <si>
    <t>Cowboy Hat</t>
  </si>
  <si>
    <t>Wild Blonde</t>
  </si>
  <si>
    <t>Straight Hair Blonde</t>
  </si>
  <si>
    <t>Big Beard</t>
  </si>
  <si>
    <t>Red Mohawk</t>
  </si>
  <si>
    <t>Half Shaved</t>
  </si>
  <si>
    <t>Blonde Bob</t>
  </si>
  <si>
    <t>Vampire Hair</t>
  </si>
  <si>
    <t>Clown Hair Green</t>
  </si>
  <si>
    <t>Straight Hair Dark</t>
  </si>
  <si>
    <t>Straight Hair</t>
  </si>
  <si>
    <t>Silver Chain</t>
  </si>
  <si>
    <t>Dark Hair</t>
  </si>
  <si>
    <t>Purple Hair</t>
  </si>
  <si>
    <t>Gold Chain</t>
  </si>
  <si>
    <t>Medical Mask</t>
  </si>
  <si>
    <t>Tassle Hat</t>
  </si>
  <si>
    <t>Fedora</t>
  </si>
  <si>
    <t>Police Cap</t>
  </si>
  <si>
    <t>Clown Nose</t>
  </si>
  <si>
    <t>Smile</t>
  </si>
  <si>
    <t>Cap Forward</t>
  </si>
  <si>
    <t>Hoodie</t>
  </si>
  <si>
    <t>Front Beard Dark</t>
  </si>
  <si>
    <t>Frown</t>
  </si>
  <si>
    <t>Purple Eye Shadow</t>
  </si>
  <si>
    <t>Handlebars</t>
  </si>
  <si>
    <t>Blue Eye Shadow</t>
  </si>
  <si>
    <t>Green Eye Shadow</t>
  </si>
  <si>
    <t>Vape</t>
  </si>
  <si>
    <t>Front Beard</t>
  </si>
  <si>
    <t>Chinstrap</t>
  </si>
  <si>
    <t>3D Glasses</t>
  </si>
  <si>
    <t>Luxurious Beard</t>
  </si>
  <si>
    <t>Mustache</t>
  </si>
  <si>
    <t>Normal Beard Black</t>
  </si>
  <si>
    <t>Normal Beard</t>
  </si>
  <si>
    <t>Eye Mask</t>
  </si>
  <si>
    <t>Goat</t>
  </si>
  <si>
    <t>Do-rag</t>
  </si>
  <si>
    <t>Shaved Head</t>
  </si>
  <si>
    <t>Muttonchops</t>
  </si>
  <si>
    <t>Peak Spike</t>
  </si>
  <si>
    <t>Pipe</t>
  </si>
  <si>
    <t>VR</t>
  </si>
  <si>
    <t>Cap</t>
  </si>
  <si>
    <t>Small Shades</t>
  </si>
  <si>
    <t>Clown Eyes Green</t>
  </si>
  <si>
    <t>Clown Eyes Blue</t>
  </si>
  <si>
    <t>Headband</t>
  </si>
  <si>
    <t>Crazy Hair</t>
  </si>
  <si>
    <t>Knitted Cap</t>
  </si>
  <si>
    <t>Mohawk Dark</t>
  </si>
  <si>
    <t>Mohawk</t>
  </si>
  <si>
    <t>Mohawk Thin</t>
  </si>
  <si>
    <t>Frumpy Hair</t>
  </si>
  <si>
    <t>Wild Hair</t>
  </si>
  <si>
    <t>Messy Hair</t>
  </si>
  <si>
    <t>Eye Patch</t>
  </si>
  <si>
    <t>Stringy Hair</t>
  </si>
  <si>
    <t>Bandana</t>
  </si>
  <si>
    <t>Classic Shades</t>
  </si>
  <si>
    <t>Shadow Beard</t>
  </si>
  <si>
    <t>Regular Shades</t>
  </si>
  <si>
    <t>Horned Rim Glasses</t>
  </si>
  <si>
    <t>Big Shades</t>
  </si>
  <si>
    <t>Nerd Glasses</t>
  </si>
  <si>
    <t>Black Lipstick</t>
  </si>
  <si>
    <t>Mole</t>
  </si>
  <si>
    <t>Purple Lipstick</t>
  </si>
  <si>
    <t>Hot Lipstick</t>
  </si>
  <si>
    <t>Cigarette</t>
  </si>
  <si>
    <t>Earring</t>
  </si>
  <si>
    <t>0 Attributes</t>
  </si>
  <si>
    <t>1 Attributes</t>
  </si>
  <si>
    <t>2 Attributes</t>
  </si>
  <si>
    <t>3 Attributes</t>
  </si>
  <si>
    <t>4 Attributes</t>
  </si>
  <si>
    <t>5 Attributes</t>
  </si>
  <si>
    <t>6 Attributes</t>
  </si>
  <si>
    <t>398.95Ξ</t>
  </si>
  <si>
    <t>1.5KΞ</t>
  </si>
  <si>
    <t>7 Attributes</t>
  </si>
  <si>
    <t>8KΞ</t>
  </si>
  <si>
    <t>4.2KΞ</t>
  </si>
  <si>
    <t>2.69KΞ</t>
  </si>
  <si>
    <t>2.5KΞ</t>
  </si>
  <si>
    <t>2.25KΞ</t>
  </si>
  <si>
    <t>2KΞ</t>
  </si>
  <si>
    <t>1.32KΞ</t>
  </si>
  <si>
    <t>1.18KΞ</t>
  </si>
  <si>
    <t>1.05KΞ</t>
  </si>
  <si>
    <t>900Ξ</t>
  </si>
  <si>
    <t>888.80Ξ</t>
  </si>
  <si>
    <t>850Ξ</t>
  </si>
  <si>
    <t>810Ξ</t>
  </si>
  <si>
    <t>800Ξ</t>
  </si>
  <si>
    <t>700Ξ</t>
  </si>
  <si>
    <t>667Ξ</t>
  </si>
  <si>
    <t>605Ξ</t>
  </si>
  <si>
    <t>550Ξ</t>
  </si>
  <si>
    <t>520.69Ξ</t>
  </si>
  <si>
    <t>500Ξ</t>
  </si>
  <si>
    <t>499.99Ξ</t>
  </si>
  <si>
    <t>480Ξ</t>
  </si>
  <si>
    <t>461Ξ</t>
  </si>
  <si>
    <t>450Ξ</t>
  </si>
  <si>
    <t>449Ξ</t>
  </si>
  <si>
    <t>444Ξ</t>
  </si>
  <si>
    <t>400.04Ξ</t>
  </si>
  <si>
    <t>400Ξ</t>
  </si>
  <si>
    <t>399.69Ξ</t>
  </si>
  <si>
    <t>388.88Ξ</t>
  </si>
  <si>
    <t>387Ξ</t>
  </si>
  <si>
    <t>380Ξ</t>
  </si>
  <si>
    <t>Cap Forward, Pipe, Small Shades</t>
  </si>
  <si>
    <t>Eye Mask, Vape, Do-rag</t>
  </si>
  <si>
    <t>Gold Chain, Knitted Cap</t>
  </si>
  <si>
    <t>Wild Hair, 3D Glasses</t>
  </si>
  <si>
    <t>Knitted Cap, Small Shades</t>
  </si>
  <si>
    <t>Chinstrap, Earring, Wild Hair</t>
  </si>
  <si>
    <t>Frumpy Hair, Horned Rim Glasses</t>
  </si>
  <si>
    <t>Shadow Beard, Mohawk Dark</t>
  </si>
  <si>
    <t>Shadow Beard, Horned Rim Glasses, Do-rag</t>
  </si>
  <si>
    <t>Clown Eyes Blue, Cap</t>
  </si>
  <si>
    <t>Red Mohawk, Eye Mask</t>
  </si>
  <si>
    <t>Vampire Hair, Big Shades, Medical Mask</t>
  </si>
  <si>
    <t>Stringy Hair, Goat, Regular Shades</t>
  </si>
  <si>
    <t>Front Beard Dark, Crazy Hair</t>
  </si>
  <si>
    <t>Mohawk Thin, Small Shades</t>
  </si>
  <si>
    <t>Vampire Hair, Frown, Earring, Normal Beard, Pipe, Small Shades</t>
  </si>
  <si>
    <t>None</t>
  </si>
  <si>
    <t>Cigarette, Nerd Glasses, Top Hat</t>
  </si>
  <si>
    <t>Frown, Crazy Hair</t>
  </si>
  <si>
    <t>Top Hat, 3D Glasses</t>
  </si>
  <si>
    <t>Blue Eye Shadow, Gold Chain, Blonde Bob</t>
  </si>
  <si>
    <t>Clown Eyes Blue, Hoodie, Pipe</t>
  </si>
  <si>
    <t>Black Lipstick, Pilot Helmet, Cigarette</t>
  </si>
  <si>
    <t>Wild Hair, Classic Shades</t>
  </si>
  <si>
    <t>Vape, Pilot Helmet, Purple Lipstick</t>
  </si>
  <si>
    <t>Cigarette, Mohawk Thin, Earring</t>
  </si>
  <si>
    <t>Messy Hair, Shadow Beard</t>
  </si>
  <si>
    <t>Hoodie, Classic Shades</t>
  </si>
  <si>
    <t>Do-rag, Eye Patch</t>
  </si>
  <si>
    <t>Peak Spike, Earring</t>
  </si>
  <si>
    <t xml:space="preserve">Hoodie, Big Shades, Shadow Beard </t>
  </si>
  <si>
    <t>Beanie, Horned Rim Glasses</t>
  </si>
  <si>
    <t>Hoodie, Smile</t>
  </si>
  <si>
    <t>Gold Chain, Pilot Helmet, Purple Lipstick</t>
  </si>
  <si>
    <t>Shadow Beard, Do-rag, Eye Patch</t>
  </si>
  <si>
    <t>Cigarette, Bandana, Handlebars, Earring</t>
  </si>
  <si>
    <t>Beanie, Regular Shades</t>
  </si>
  <si>
    <t>Cigarette, Luxurious Beard, Hoodie, Big Shades</t>
  </si>
  <si>
    <t>Mole, Big Shades, Black Lipstick, Wild Hair, Earring, Cigarette</t>
  </si>
  <si>
    <t>Hoodie, Normal Beard, Smile</t>
  </si>
  <si>
    <t xml:space="preserve">Beanie, Muttonchops, Eye Patch </t>
  </si>
  <si>
    <t>Cigarette, Earring, Rosy Cheeks</t>
  </si>
  <si>
    <t>Hoodie, Big Shades, Chinstrap</t>
  </si>
  <si>
    <t>Column1</t>
  </si>
  <si>
    <t>Column2</t>
  </si>
  <si>
    <t>Column3</t>
  </si>
  <si>
    <t>Occurencies</t>
  </si>
  <si>
    <t>Unique Attribute Counts</t>
  </si>
  <si>
    <t>Unique Punk Types</t>
  </si>
  <si>
    <t xml:space="preserve">Rarity </t>
  </si>
  <si>
    <t>Percentage of punk type in top sales</t>
  </si>
  <si>
    <t>Total</t>
  </si>
  <si>
    <t>Percentage of attribute count in top sales</t>
  </si>
  <si>
    <t>$23.7M</t>
  </si>
  <si>
    <t>$7.58M</t>
  </si>
  <si>
    <t>$7.57M</t>
  </si>
  <si>
    <t>$3.31M</t>
  </si>
  <si>
    <t>$7.7M</t>
  </si>
  <si>
    <t>$2.62M</t>
  </si>
  <si>
    <t>$5.45M</t>
  </si>
  <si>
    <t>$6.63M</t>
  </si>
  <si>
    <t>$3.76M</t>
  </si>
  <si>
    <t>$5.33M</t>
  </si>
  <si>
    <t>$4.32M</t>
  </si>
  <si>
    <t>$5.12M</t>
  </si>
  <si>
    <t>$3.08M</t>
  </si>
  <si>
    <t>$3.23M</t>
  </si>
  <si>
    <t>$3.07M</t>
  </si>
  <si>
    <t>$2.87M</t>
  </si>
  <si>
    <t>$2.08M</t>
  </si>
  <si>
    <t>$867.08K</t>
  </si>
  <si>
    <t>$1.98M</t>
  </si>
  <si>
    <t>$1.54M</t>
  </si>
  <si>
    <t>$1.71M</t>
  </si>
  <si>
    <t>$1.76M</t>
  </si>
  <si>
    <t>$761.89K</t>
  </si>
  <si>
    <t>$1.05M</t>
  </si>
  <si>
    <t>$1.17M</t>
  </si>
  <si>
    <t>$954.65K</t>
  </si>
  <si>
    <t>$2.38M</t>
  </si>
  <si>
    <t>$1.57M</t>
  </si>
  <si>
    <t>$1.46M</t>
  </si>
  <si>
    <t>$2M</t>
  </si>
  <si>
    <t>$1.62M</t>
  </si>
  <si>
    <t>$1.08M</t>
  </si>
  <si>
    <t>$1.53M</t>
  </si>
  <si>
    <t>$975.13K</t>
  </si>
  <si>
    <t>$1.06M</t>
  </si>
  <si>
    <t>$1.81M</t>
  </si>
  <si>
    <t>$1.12M</t>
  </si>
  <si>
    <t>$1.04M</t>
  </si>
  <si>
    <t>$1.58M</t>
  </si>
  <si>
    <t>$1.27M</t>
  </si>
  <si>
    <t>$439.18K</t>
  </si>
  <si>
    <t>$1.29M</t>
  </si>
  <si>
    <t>$846.26K</t>
  </si>
  <si>
    <t>$1.38M</t>
  </si>
  <si>
    <t>$1.02M</t>
  </si>
  <si>
    <t>$442.49K</t>
  </si>
  <si>
    <t>$1.23M</t>
  </si>
  <si>
    <t>$1.85M</t>
  </si>
  <si>
    <t>$785.47K</t>
  </si>
  <si>
    <t>$1.24M</t>
  </si>
  <si>
    <t>Top 60 Cryptopunks Sales (July 20, 2022)</t>
  </si>
  <si>
    <t>XL Toolbox Settings</t>
  </si>
  <si>
    <t>XLToolbox.Export.Models.BatchExportSettings</t>
  </si>
  <si>
    <t>export_path</t>
  </si>
  <si>
    <t>cheapest (Ξ)</t>
  </si>
  <si>
    <t>&lt;?xml version="1.0" encoding="utf-16"?&gt;_x000D_
&lt;BatchExportSettings xmlns:xsd="http://www.w3.org/2001/XMLSchema" xmlns:xsi="http://www.w3.org/2001/XMLSchema-instance"&gt;_x000D_
  &lt;Preset&gt;_x000D_
    &lt;Name&gt;Png, 300 dpi, RGB, Transparent canvas&lt;/Name&gt;_x000D_
    &lt;Dpi&gt;300&lt;/Dpi&gt;_x000D_
    &lt;FileType&gt;Png&lt;/FileType&gt;_x000D_
    &lt;ColorSpace&gt;Rgb&lt;/ColorSpace&gt;_x000D_
    &lt;Transparency&gt;TransparentCanvas&lt;/Transparency&gt;_x000D_
    &lt;UseColorProfile&gt;false&lt;/UseColorProfile&gt;_x000D_
    &lt;ColorProfile&gt;sRGB Color Space Profile&lt;/ColorProfile&gt;_x000D_
  &lt;/Preset&gt;_x000D_
  &lt;FileName&gt;{workbook}_{worksheet}_{index}&lt;/FileName&gt;_x000D_
  &lt;Scope&gt;ActiveSheet&lt;/Scope&gt;_x000D_
  &lt;Objects&gt;ChartsAndShapes&lt;/Objects&gt;_x000D_
  &lt;Layout&gt;SheetLayout&lt;/Layout&gt;_x000D_
  &lt;Path&gt;C:\Users\DELL\OneDrive\Documents&lt;/Path&gt;_x000D_
  &lt;Screenshot&gt;true&lt;/Screenshot&gt;_x000D_
&lt;/BatchExportSettings&gt;</t>
  </si>
  <si>
    <t>C:\Analysis_of_Cryptopunks_Top_60\data-viz.png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</si>
</sst>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MS Reference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0" fontId="16" fillId="0" borderId="16" xfId="0" applyFont="1" applyBorder="1"/>
    <xf numFmtId="0" fontId="0" fillId="0" borderId="17" xfId="0" applyBorder="1"/>
    <xf numFmtId="0" fontId="0" fillId="0" borderId="19" xfId="0" applyBorder="1"/>
    <xf numFmtId="0" fontId="16" fillId="0" borderId="21" xfId="0" applyFont="1" applyBorder="1"/>
    <xf numFmtId="10" fontId="16" fillId="0" borderId="16" xfId="42" applyNumberFormat="1" applyFont="1" applyFill="1" applyBorder="1"/>
    <xf numFmtId="10" fontId="0" fillId="0" borderId="18" xfId="42" applyNumberFormat="1" applyFont="1" applyBorder="1"/>
    <xf numFmtId="10" fontId="0" fillId="0" borderId="20" xfId="42" applyNumberFormat="1" applyFont="1" applyBorder="1"/>
    <xf numFmtId="1" fontId="0" fillId="0" borderId="17" xfId="0" applyNumberFormat="1" applyBorder="1"/>
    <xf numFmtId="1" fontId="0" fillId="0" borderId="19" xfId="0" applyNumberFormat="1" applyBorder="1"/>
    <xf numFmtId="1" fontId="0" fillId="0" borderId="22" xfId="0" applyNumberFormat="1" applyBorder="1"/>
    <xf numFmtId="0" fontId="16" fillId="0" borderId="23" xfId="0" applyFont="1" applyBorder="1"/>
    <xf numFmtId="0" fontId="0" fillId="0" borderId="24" xfId="0" applyFill="1" applyBorder="1"/>
    <xf numFmtId="0" fontId="16" fillId="0" borderId="0" xfId="0" applyFont="1"/>
    <xf numFmtId="1" fontId="16" fillId="0" borderId="0" xfId="0" applyNumberFormat="1" applyFont="1"/>
    <xf numFmtId="0" fontId="16" fillId="0" borderId="11" xfId="0" applyFont="1" applyBorder="1"/>
    <xf numFmtId="0" fontId="16" fillId="0" borderId="12" xfId="0" applyFont="1" applyBorder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34B0"/>
      <color rgb="FF638596"/>
      <color rgb="FFDBB180"/>
      <color rgb="FFE8D8CA"/>
      <color rgb="FF856F56"/>
      <color rgb="FF7DA269"/>
      <color rgb="FFC8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Occurencies of Punk Type in Top 60</a:t>
            </a:r>
          </a:p>
          <a:p>
            <a:pPr>
              <a:defRPr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4681002544586E-2"/>
          <c:y val="0.25894779155110575"/>
          <c:w val="0.86529012353817558"/>
          <c:h val="0.53518122250168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cryptopunks!$B$74</c:f>
              <c:strCache>
                <c:ptCount val="1"/>
                <c:pt idx="0">
                  <c:v>Occurencies</c:v>
                </c:pt>
              </c:strCache>
            </c:strRef>
          </c:tx>
          <c:spPr>
            <a:solidFill>
              <a:srgbClr val="EA34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cryptopunks!$A$75:$A$79</c:f>
              <c:strCache>
                <c:ptCount val="5"/>
                <c:pt idx="0">
                  <c:v>Alien</c:v>
                </c:pt>
                <c:pt idx="1">
                  <c:v>Ape</c:v>
                </c:pt>
                <c:pt idx="2">
                  <c:v>Zombie</c:v>
                </c:pt>
                <c:pt idx="3">
                  <c:v>Male</c:v>
                </c:pt>
                <c:pt idx="4">
                  <c:v>Female</c:v>
                </c:pt>
              </c:strCache>
            </c:strRef>
          </c:cat>
          <c:val>
            <c:numRef>
              <c:f>cryptopunks!$B$75:$B$79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9-4216-B315-D036A6576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138256"/>
        <c:axId val="1332142416"/>
      </c:barChart>
      <c:catAx>
        <c:axId val="13321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42416"/>
        <c:crosses val="autoZero"/>
        <c:auto val="1"/>
        <c:lblAlgn val="ctr"/>
        <c:lblOffset val="100"/>
        <c:noMultiLvlLbl val="0"/>
      </c:catAx>
      <c:valAx>
        <c:axId val="1332142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321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algn="l" rotWithShape="0">
        <a:srgbClr val="638596">
          <a:alpha val="80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none" baseline="0">
                <a:solidFill>
                  <a:schemeClr val="tx1"/>
                </a:solidFill>
              </a:rPr>
              <a:t>Occurencies of Attribute Count in Top 60</a:t>
            </a:r>
          </a:p>
        </c:rich>
      </c:tx>
      <c:layout>
        <c:manualLayout>
          <c:xMode val="edge"/>
          <c:yMode val="edge"/>
          <c:x val="0.12646750026379655"/>
          <c:y val="2.9562383612662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852379444972036E-2"/>
          <c:y val="0.28310851862473918"/>
          <c:w val="0.9262952411100559"/>
          <c:h val="0.59331212782717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cryptopunks!$B$63</c:f>
              <c:strCache>
                <c:ptCount val="1"/>
                <c:pt idx="0">
                  <c:v>Occurencies</c:v>
                </c:pt>
              </c:strCache>
            </c:strRef>
          </c:tx>
          <c:spPr>
            <a:solidFill>
              <a:srgbClr val="EA34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cryptopunks!$A$64:$A$69</c:f>
              <c:strCache>
                <c:ptCount val="6"/>
                <c:pt idx="0">
                  <c:v>6 Attributes</c:v>
                </c:pt>
                <c:pt idx="1">
                  <c:v>0 Attributes</c:v>
                </c:pt>
                <c:pt idx="2">
                  <c:v>1 Attributes</c:v>
                </c:pt>
                <c:pt idx="3">
                  <c:v>2 Attributes</c:v>
                </c:pt>
                <c:pt idx="4">
                  <c:v>3 Attributes</c:v>
                </c:pt>
                <c:pt idx="5">
                  <c:v>4 Attributes</c:v>
                </c:pt>
              </c:strCache>
            </c:strRef>
          </c:cat>
          <c:val>
            <c:numRef>
              <c:f>cryptopunks!$B$64:$B$69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19</c:v>
                </c:pt>
                <c:pt idx="4">
                  <c:v>19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3B-98D7-D996C059DD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324096"/>
        <c:axId val="1187322848"/>
      </c:barChart>
      <c:catAx>
        <c:axId val="11873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22848"/>
        <c:crosses val="autoZero"/>
        <c:auto val="1"/>
        <c:lblAlgn val="ctr"/>
        <c:lblOffset val="100"/>
        <c:noMultiLvlLbl val="0"/>
      </c:catAx>
      <c:valAx>
        <c:axId val="1187322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73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>
      <a:outerShdw blurRad="50800" dist="38100" algn="l" rotWithShape="0">
        <a:srgbClr val="638596">
          <a:alpha val="8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Percentage of Punks in Top 60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89925515577902"/>
          <c:y val="0.18499247137591204"/>
          <c:w val="0.79401035904643302"/>
          <c:h val="0.68430558751937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cryptopunks!$D$74</c:f>
              <c:strCache>
                <c:ptCount val="1"/>
                <c:pt idx="0">
                  <c:v>Percentage of punk type in top sales</c:v>
                </c:pt>
              </c:strCache>
            </c:strRef>
          </c:tx>
          <c:spPr>
            <a:solidFill>
              <a:srgbClr val="EA34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cryptopunks!$A$75:$A$79</c:f>
              <c:strCache>
                <c:ptCount val="5"/>
                <c:pt idx="0">
                  <c:v>Alien</c:v>
                </c:pt>
                <c:pt idx="1">
                  <c:v>Ape</c:v>
                </c:pt>
                <c:pt idx="2">
                  <c:v>Zombie</c:v>
                </c:pt>
                <c:pt idx="3">
                  <c:v>Male</c:v>
                </c:pt>
                <c:pt idx="4">
                  <c:v>Female</c:v>
                </c:pt>
              </c:strCache>
            </c:strRef>
          </c:cat>
          <c:val>
            <c:numRef>
              <c:f>cryptopunks!$D$75:$D$79</c:f>
              <c:numCache>
                <c:formatCode>0.00%</c:formatCode>
                <c:ptCount val="5"/>
                <c:pt idx="0">
                  <c:v>0.44444444444444442</c:v>
                </c:pt>
                <c:pt idx="1">
                  <c:v>0.25</c:v>
                </c:pt>
                <c:pt idx="2">
                  <c:v>0.23863636363636365</c:v>
                </c:pt>
                <c:pt idx="3">
                  <c:v>2.3182646133465806E-3</c:v>
                </c:pt>
                <c:pt idx="4">
                  <c:v>1.8229166666666667E-3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4-447D-9802-E5FC965479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47241631"/>
        <c:axId val="1847243711"/>
      </c:barChart>
      <c:catAx>
        <c:axId val="1847241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43711"/>
        <c:crosses val="autoZero"/>
        <c:auto val="1"/>
        <c:lblAlgn val="ctr"/>
        <c:lblOffset val="100"/>
        <c:noMultiLvlLbl val="0"/>
      </c:catAx>
      <c:valAx>
        <c:axId val="1847243711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4724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algn="l" rotWithShape="0">
        <a:srgbClr val="638596">
          <a:alpha val="8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Percentage of Punks</a:t>
            </a:r>
            <a:r>
              <a:rPr lang="en-US" b="1" baseline="0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in Top 60 By </a:t>
            </a: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A</a:t>
            </a:r>
            <a:r>
              <a:rPr lang="en-US" sz="1400" b="1" i="0" u="none" strike="noStrike" baseline="0">
                <a:effectLst/>
              </a:rPr>
              <a:t>ttribute Count </a:t>
            </a:r>
            <a:r>
              <a:rPr lang="en-US" b="1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1233164983165"/>
          <c:y val="0.26717292803522646"/>
          <c:w val="0.74610690235690236"/>
          <c:h val="0.644173013964700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cryptopunks!$D$63</c:f>
              <c:strCache>
                <c:ptCount val="1"/>
                <c:pt idx="0">
                  <c:v>Percentage of attribute count in top sales</c:v>
                </c:pt>
              </c:strCache>
            </c:strRef>
          </c:tx>
          <c:spPr>
            <a:solidFill>
              <a:srgbClr val="EA34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cryptopunks!$A$64:$A$69</c:f>
              <c:strCache>
                <c:ptCount val="6"/>
                <c:pt idx="0">
                  <c:v>6 Attributes</c:v>
                </c:pt>
                <c:pt idx="1">
                  <c:v>0 Attributes</c:v>
                </c:pt>
                <c:pt idx="2">
                  <c:v>1 Attributes</c:v>
                </c:pt>
                <c:pt idx="3">
                  <c:v>2 Attributes</c:v>
                </c:pt>
                <c:pt idx="4">
                  <c:v>3 Attributes</c:v>
                </c:pt>
                <c:pt idx="5">
                  <c:v>4 Attributes</c:v>
                </c:pt>
              </c:strCache>
            </c:strRef>
          </c:cat>
          <c:val>
            <c:numRef>
              <c:f>cryptopunks!$D$64:$D$69</c:f>
              <c:numCache>
                <c:formatCode>0.00%</c:formatCode>
                <c:ptCount val="6"/>
                <c:pt idx="0">
                  <c:v>0.18181818181818182</c:v>
                </c:pt>
                <c:pt idx="1">
                  <c:v>0.125</c:v>
                </c:pt>
                <c:pt idx="2">
                  <c:v>2.7027027027027029E-2</c:v>
                </c:pt>
                <c:pt idx="3">
                  <c:v>5.3370786516853935E-3</c:v>
                </c:pt>
                <c:pt idx="4">
                  <c:v>4.2212841590757609E-3</c:v>
                </c:pt>
                <c:pt idx="5">
                  <c:v>1.4084507042253522E-3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4-4550-94F3-2D90FCD275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912831"/>
        <c:axId val="73916575"/>
      </c:barChart>
      <c:catAx>
        <c:axId val="739128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6575"/>
        <c:crosses val="autoZero"/>
        <c:auto val="1"/>
        <c:lblAlgn val="ctr"/>
        <c:lblOffset val="100"/>
        <c:noMultiLvlLbl val="0"/>
      </c:catAx>
      <c:valAx>
        <c:axId val="73916575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739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algn="l" rotWithShape="0">
        <a:srgbClr val="638596">
          <a:alpha val="8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4581071</xdr:colOff>
      <xdr:row>10</xdr:row>
      <xdr:rowOff>2548</xdr:rowOff>
    </xdr:from>
    <xdr:to>
      <xdr:col>0</xdr:col>
      <xdr:colOff>8373421</xdr:colOff>
      <xdr:row>23</xdr:row>
      <xdr:rowOff>178377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0E2C3-FB29-46A1-96DF-B3BC0B1FF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4577195</xdr:colOff>
      <xdr:row>25</xdr:row>
      <xdr:rowOff>11546</xdr:rowOff>
    </xdr:from>
    <xdr:to>
      <xdr:col>0</xdr:col>
      <xdr:colOff>8367995</xdr:colOff>
      <xdr:row>39</xdr:row>
      <xdr:rowOff>2964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51CCD-102D-4388-98E1-BFB81694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219364</xdr:colOff>
      <xdr:row>3</xdr:row>
      <xdr:rowOff>14942</xdr:rowOff>
    </xdr:from>
    <xdr:to>
      <xdr:col>0</xdr:col>
      <xdr:colOff>1824182</xdr:colOff>
      <xdr:row>9</xdr:row>
      <xdr:rowOff>14942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FF72F1D2-FCA0-4F29-8044-53EC6DD01664}"/>
            </a:ext>
          </a:extLst>
        </xdr:cNvPr>
        <xdr:cNvGrpSpPr/>
      </xdr:nvGrpSpPr>
      <xdr:grpSpPr>
        <a:xfrm>
          <a:off x="219364" y="2282799"/>
          <a:ext cx="1604818" cy="1088572"/>
          <a:chOff x="6021294" y="11586883"/>
          <a:chExt cx="1837850" cy="1234004"/>
        </a:xfrm>
        <a:solidFill>
          <a:schemeClr val="bg1"/>
        </a:solidFill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137BFFE-CE32-8EAB-E426-3B2A19A30A1D}"/>
              </a:ext>
            </a:extLst>
          </xdr:cNvPr>
          <xdr:cNvSpPr/>
        </xdr:nvSpPr>
        <xdr:spPr>
          <a:xfrm>
            <a:off x="6021294" y="11586883"/>
            <a:ext cx="1837850" cy="1234004"/>
          </a:xfrm>
          <a:prstGeom prst="rect">
            <a:avLst/>
          </a:prstGeom>
          <a:grpFill/>
          <a:ln>
            <a:noFill/>
          </a:ln>
          <a:effectLst>
            <a:outerShdw blurRad="50800" dist="38100" algn="l" rotWithShape="0">
              <a:srgbClr val="638596">
                <a:alpha val="8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cryptopunks!$B$80">
        <xdr:nvSpPr>
          <xdr:cNvPr id="6" name="TextBox 5">
            <a:extLst>
              <a:ext uri="{FF2B5EF4-FFF2-40B4-BE49-F238E27FC236}">
                <a16:creationId xmlns:a16="http://schemas.microsoft.com/office/drawing/2014/main" id="{7D7F8B28-D6A6-975C-E94A-35EF5F9E0E10}"/>
              </a:ext>
            </a:extLst>
          </xdr:cNvPr>
          <xdr:cNvSpPr txBox="1"/>
        </xdr:nvSpPr>
        <xdr:spPr>
          <a:xfrm>
            <a:off x="6280331" y="11628543"/>
            <a:ext cx="1225175" cy="63499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9CDDAEA-70B4-4095-B520-24BB766E3CB7}" type="TxLink">
              <a:rPr lang="en-US" sz="3000" b="1" i="0" u="none" strike="noStrike">
                <a:solidFill>
                  <a:srgbClr val="EA34B0"/>
                </a:solidFill>
                <a:latin typeface="Calibri"/>
                <a:cs typeface="Calibri"/>
              </a:rPr>
              <a:pPr algn="ctr"/>
              <a:t>52</a:t>
            </a:fld>
            <a:endParaRPr lang="en-US" sz="3000" b="1">
              <a:solidFill>
                <a:srgbClr val="EA34B0"/>
              </a:solidFill>
            </a:endParaRPr>
          </a:p>
        </xdr:txBody>
      </xdr:sp>
    </xdr:grpSp>
    <xdr:clientData/>
  </xdr:twoCellAnchor>
  <xdr:twoCellAnchor>
    <xdr:from>
      <xdr:col>0</xdr:col>
      <xdr:colOff>2401511</xdr:colOff>
      <xdr:row>3</xdr:row>
      <xdr:rowOff>7816</xdr:rowOff>
    </xdr:from>
    <xdr:to>
      <xdr:col>0</xdr:col>
      <xdr:colOff>4007111</xdr:colOff>
      <xdr:row>9</xdr:row>
      <xdr:rowOff>8252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E08E729-353C-4D3B-AE5E-FB2B924D127C}"/>
            </a:ext>
          </a:extLst>
        </xdr:cNvPr>
        <xdr:cNvGrpSpPr/>
      </xdr:nvGrpSpPr>
      <xdr:grpSpPr>
        <a:xfrm>
          <a:off x="2401511" y="2275673"/>
          <a:ext cx="1605600" cy="1089008"/>
          <a:chOff x="6021297" y="11586883"/>
          <a:chExt cx="1763059" cy="1135530"/>
        </a:xfrm>
        <a:solidFill>
          <a:schemeClr val="bg1"/>
        </a:solidFill>
        <a:effectLst>
          <a:outerShdw blurRad="50800" dist="38100" algn="l" rotWithShape="0">
            <a:srgbClr val="638596">
              <a:alpha val="80000"/>
            </a:srgbClr>
          </a:outerShdw>
        </a:effectLst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1913F45-C399-620A-EDC5-CA96AAF4210D}"/>
              </a:ext>
            </a:extLst>
          </xdr:cNvPr>
          <xdr:cNvSpPr/>
        </xdr:nvSpPr>
        <xdr:spPr>
          <a:xfrm>
            <a:off x="6021297" y="11586883"/>
            <a:ext cx="1763059" cy="113553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/>
          </a:p>
        </xdr:txBody>
      </xdr:sp>
      <xdr:sp macro="" textlink="cryptopunks!$D$2">
        <xdr:nvSpPr>
          <xdr:cNvPr id="20" name="TextBox 19">
            <a:extLst>
              <a:ext uri="{FF2B5EF4-FFF2-40B4-BE49-F238E27FC236}">
                <a16:creationId xmlns:a16="http://schemas.microsoft.com/office/drawing/2014/main" id="{A7370BA1-81EA-FFC6-B49C-E4284199C9C3}"/>
              </a:ext>
            </a:extLst>
          </xdr:cNvPr>
          <xdr:cNvSpPr txBox="1"/>
        </xdr:nvSpPr>
        <xdr:spPr>
          <a:xfrm>
            <a:off x="6041069" y="11607859"/>
            <a:ext cx="1680096" cy="65583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8E5988A-22C5-4ACF-B834-55E7F4967A0B}" type="TxLink">
              <a:rPr lang="en-US" sz="3000" b="1" i="0" u="none" strike="noStrike">
                <a:solidFill>
                  <a:srgbClr val="EA34B0"/>
                </a:solidFill>
                <a:latin typeface="Calibri"/>
                <a:cs typeface="Calibri"/>
              </a:rPr>
              <a:pPr algn="ctr"/>
              <a:t>$23.7M</a:t>
            </a:fld>
            <a:endParaRPr lang="en-US" sz="3000" b="1">
              <a:solidFill>
                <a:srgbClr val="EA34B0"/>
              </a:solidFill>
            </a:endParaRPr>
          </a:p>
        </xdr:txBody>
      </xdr:sp>
    </xdr:grpSp>
    <xdr:clientData/>
  </xdr:twoCellAnchor>
  <xdr:twoCellAnchor>
    <xdr:from>
      <xdr:col>0</xdr:col>
      <xdr:colOff>219728</xdr:colOff>
      <xdr:row>10</xdr:row>
      <xdr:rowOff>10525</xdr:rowOff>
    </xdr:from>
    <xdr:to>
      <xdr:col>0</xdr:col>
      <xdr:colOff>4020657</xdr:colOff>
      <xdr:row>24</xdr:row>
      <xdr:rowOff>5763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0AE41E-78E7-4D79-B183-EB59B70DD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219392</xdr:colOff>
      <xdr:row>25</xdr:row>
      <xdr:rowOff>10153</xdr:rowOff>
    </xdr:from>
    <xdr:to>
      <xdr:col>0</xdr:col>
      <xdr:colOff>4020992</xdr:colOff>
      <xdr:row>39</xdr:row>
      <xdr:rowOff>7485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6436C39-2B41-4F2E-8069-E1B528945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242454</xdr:colOff>
      <xdr:row>6</xdr:row>
      <xdr:rowOff>10539</xdr:rowOff>
    </xdr:from>
    <xdr:to>
      <xdr:col>0</xdr:col>
      <xdr:colOff>1764467</xdr:colOff>
      <xdr:row>6</xdr:row>
      <xdr:rowOff>183986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5C404F3-EF02-4558-9BB4-8049EDA08222}"/>
            </a:ext>
          </a:extLst>
        </xdr:cNvPr>
        <xdr:cNvSpPr txBox="1"/>
      </xdr:nvSpPr>
      <xdr:spPr>
        <a:xfrm>
          <a:off x="242454" y="2868039"/>
          <a:ext cx="1522013" cy="17344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ysClr val="windowText" lastClr="000000"/>
              </a:solidFill>
            </a:rPr>
            <a:t>Unique Punk Sales</a:t>
          </a:r>
        </a:p>
      </xdr:txBody>
    </xdr:sp>
    <xdr:clientData/>
  </xdr:twoCellAnchor>
  <xdr:twoCellAnchor>
    <xdr:from>
      <xdr:col>0</xdr:col>
      <xdr:colOff>2441370</xdr:colOff>
      <xdr:row>5</xdr:row>
      <xdr:rowOff>176957</xdr:rowOff>
    </xdr:from>
    <xdr:to>
      <xdr:col>0</xdr:col>
      <xdr:colOff>3904095</xdr:colOff>
      <xdr:row>6</xdr:row>
      <xdr:rowOff>180687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669ACE6A-81FA-4F28-8032-B02E6585AAE8}"/>
            </a:ext>
          </a:extLst>
        </xdr:cNvPr>
        <xdr:cNvSpPr txBox="1"/>
      </xdr:nvSpPr>
      <xdr:spPr>
        <a:xfrm>
          <a:off x="2441370" y="2843957"/>
          <a:ext cx="1462725" cy="19423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ysClr val="windowText" lastClr="000000"/>
              </a:solidFill>
            </a:rPr>
            <a:t>Highest Price</a:t>
          </a:r>
        </a:p>
      </xdr:txBody>
    </xdr:sp>
    <xdr:clientData/>
  </xdr:twoCellAnchor>
  <xdr:twoCellAnchor>
    <xdr:from>
      <xdr:col>0</xdr:col>
      <xdr:colOff>4584440</xdr:colOff>
      <xdr:row>3</xdr:row>
      <xdr:rowOff>19015</xdr:rowOff>
    </xdr:from>
    <xdr:to>
      <xdr:col>0</xdr:col>
      <xdr:colOff>6189259</xdr:colOff>
      <xdr:row>9</xdr:row>
      <xdr:rowOff>19451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37B43EEB-6399-ADA2-21B4-49B92FEBEA62}"/>
            </a:ext>
          </a:extLst>
        </xdr:cNvPr>
        <xdr:cNvGrpSpPr/>
      </xdr:nvGrpSpPr>
      <xdr:grpSpPr>
        <a:xfrm>
          <a:off x="4584440" y="2286872"/>
          <a:ext cx="1604819" cy="1089008"/>
          <a:chOff x="3635460" y="2163074"/>
          <a:chExt cx="1604819" cy="1121024"/>
        </a:xfrm>
        <a:solidFill>
          <a:sysClr val="window" lastClr="FFFFFF"/>
        </a:solidFill>
        <a:effectLst>
          <a:outerShdw blurRad="50800" dist="38100" algn="l" rotWithShape="0">
            <a:srgbClr val="638596">
              <a:alpha val="80000"/>
            </a:srgbClr>
          </a:outerShdw>
        </a:effectLst>
      </xdr:grpSpPr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40CEF05A-21B2-7EEA-7A5B-98194BD0081D}"/>
              </a:ext>
            </a:extLst>
          </xdr:cNvPr>
          <xdr:cNvSpPr/>
        </xdr:nvSpPr>
        <xdr:spPr>
          <a:xfrm>
            <a:off x="3635460" y="2163074"/>
            <a:ext cx="1604819" cy="112102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69F06D9-C16E-5231-F584-D1C9FC15F05B}"/>
              </a:ext>
            </a:extLst>
          </xdr:cNvPr>
          <xdr:cNvSpPr txBox="1"/>
        </xdr:nvSpPr>
        <xdr:spPr>
          <a:xfrm>
            <a:off x="3723749" y="2225470"/>
            <a:ext cx="1397000" cy="5141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000" b="1">
                <a:solidFill>
                  <a:srgbClr val="EA34B0"/>
                </a:solidFill>
              </a:rPr>
              <a:t>Alien</a:t>
            </a:r>
          </a:p>
        </xdr:txBody>
      </xdr: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3BB6383C-6BF7-7373-871C-3B22155DCA81}"/>
              </a:ext>
            </a:extLst>
          </xdr:cNvPr>
          <xdr:cNvSpPr txBox="1"/>
        </xdr:nvSpPr>
        <xdr:spPr>
          <a:xfrm>
            <a:off x="3746160" y="2678289"/>
            <a:ext cx="1350819" cy="47744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50" b="1"/>
              <a:t>Punk Type with the Highest Price</a:t>
            </a:r>
          </a:p>
        </xdr:txBody>
      </xdr:sp>
    </xdr:grpSp>
    <xdr:clientData/>
  </xdr:twoCellAnchor>
  <xdr:twoCellAnchor>
    <xdr:from>
      <xdr:col>0</xdr:col>
      <xdr:colOff>23091</xdr:colOff>
      <xdr:row>1</xdr:row>
      <xdr:rowOff>0</xdr:rowOff>
    </xdr:from>
    <xdr:to>
      <xdr:col>1</xdr:col>
      <xdr:colOff>29883</xdr:colOff>
      <xdr:row>1</xdr:row>
      <xdr:rowOff>1397000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F9E6EDC9-C2FE-5B4E-050B-39082B5F5392}"/>
            </a:ext>
          </a:extLst>
        </xdr:cNvPr>
        <xdr:cNvGrpSpPr/>
      </xdr:nvGrpSpPr>
      <xdr:grpSpPr>
        <a:xfrm>
          <a:off x="23091" y="680357"/>
          <a:ext cx="8597435" cy="1397000"/>
          <a:chOff x="23091" y="679824"/>
          <a:chExt cx="8597968" cy="1397000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89174C6C-B9BA-F7B9-5118-4106BB2585C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271" r="6626"/>
          <a:stretch/>
        </xdr:blipFill>
        <xdr:spPr>
          <a:xfrm>
            <a:off x="177800" y="682999"/>
            <a:ext cx="1806575" cy="1371237"/>
          </a:xfrm>
          <a:prstGeom prst="rect">
            <a:avLst/>
          </a:prstGeom>
        </xdr:spPr>
      </xdr:pic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22D69CBB-9ECA-ECF0-4FAE-CC3CD125FF57}"/>
              </a:ext>
            </a:extLst>
          </xdr:cNvPr>
          <xdr:cNvCxnSpPr/>
        </xdr:nvCxnSpPr>
        <xdr:spPr>
          <a:xfrm>
            <a:off x="2128837" y="730442"/>
            <a:ext cx="0" cy="1276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E14DF7F-41AB-B6C1-E14B-722E2F3C94D3}"/>
              </a:ext>
            </a:extLst>
          </xdr:cNvPr>
          <xdr:cNvSpPr txBox="1"/>
        </xdr:nvSpPr>
        <xdr:spPr>
          <a:xfrm>
            <a:off x="2150993" y="849678"/>
            <a:ext cx="6338047" cy="10729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just"/>
            <a:r>
              <a:rPr lang="en-US" sz="1200"/>
              <a:t>An NFT Collection launched in 2017, Cryptopunks are credited with starting</a:t>
            </a:r>
            <a:r>
              <a:rPr lang="en-US" sz="1200" baseline="0"/>
              <a:t> the NFT Craze of 2021. There are 10,000 CryptoPunks in general and are classified based on punk types: Ape, Alien, Female, Male and Zombie; Attributes they possess and Attribute Counts . This project was carried out to analyse the trend of the percentage of the punk types and attribute counts according to their rarity in the top sales.</a:t>
            </a:r>
            <a:endParaRPr lang="en-US" sz="1200"/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70A80554-514D-BDD6-093A-91A25BE484ED}"/>
              </a:ext>
            </a:extLst>
          </xdr:cNvPr>
          <xdr:cNvSpPr/>
        </xdr:nvSpPr>
        <xdr:spPr>
          <a:xfrm>
            <a:off x="23091" y="679824"/>
            <a:ext cx="8597968" cy="1397000"/>
          </a:xfrm>
          <a:prstGeom prst="rect">
            <a:avLst/>
          </a:prstGeom>
          <a:noFill/>
          <a:ln>
            <a:noFill/>
          </a:ln>
          <a:effectLst>
            <a:outerShdw blurRad="50800" dist="50800" dir="2700000" algn="ctr" rotWithShape="0">
              <a:srgbClr val="638596">
                <a:alpha val="9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6766588</xdr:colOff>
      <xdr:row>3</xdr:row>
      <xdr:rowOff>9778</xdr:rowOff>
    </xdr:from>
    <xdr:to>
      <xdr:col>0</xdr:col>
      <xdr:colOff>8371407</xdr:colOff>
      <xdr:row>9</xdr:row>
      <xdr:rowOff>11543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5641B2D1-D665-4286-8AE9-1D5721467CD6}"/>
            </a:ext>
          </a:extLst>
        </xdr:cNvPr>
        <xdr:cNvGrpSpPr/>
      </xdr:nvGrpSpPr>
      <xdr:grpSpPr>
        <a:xfrm>
          <a:off x="6766588" y="2277635"/>
          <a:ext cx="1604819" cy="1090337"/>
          <a:chOff x="3635460" y="2163074"/>
          <a:chExt cx="1604819" cy="1122368"/>
        </a:xfrm>
        <a:solidFill>
          <a:sysClr val="window" lastClr="FFFFFF"/>
        </a:solidFill>
        <a:effectLst>
          <a:outerShdw blurRad="50800" dist="38100" algn="l" rotWithShape="0">
            <a:srgbClr val="638596">
              <a:alpha val="80000"/>
            </a:srgbClr>
          </a:outerShdw>
        </a:effectLst>
      </xdr:grpSpPr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DAF150ED-8236-D8D4-81BB-E7829AE08EB8}"/>
              </a:ext>
            </a:extLst>
          </xdr:cNvPr>
          <xdr:cNvSpPr/>
        </xdr:nvSpPr>
        <xdr:spPr>
          <a:xfrm>
            <a:off x="3635460" y="2163074"/>
            <a:ext cx="1604819" cy="112102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738F1F67-6389-44EF-6AE9-82039ABDD890}"/>
              </a:ext>
            </a:extLst>
          </xdr:cNvPr>
          <xdr:cNvSpPr txBox="1"/>
        </xdr:nvSpPr>
        <xdr:spPr>
          <a:xfrm>
            <a:off x="3708080" y="2225469"/>
            <a:ext cx="1397000" cy="5141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000" b="1">
                <a:solidFill>
                  <a:srgbClr val="EA34B0"/>
                </a:solidFill>
              </a:rPr>
              <a:t>1 </a:t>
            </a:r>
          </a:p>
        </xdr:txBody>
      </xdr: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590234C3-94FE-009E-FB3C-98AF5353B599}"/>
              </a:ext>
            </a:extLst>
          </xdr:cNvPr>
          <xdr:cNvSpPr txBox="1"/>
        </xdr:nvSpPr>
        <xdr:spPr>
          <a:xfrm>
            <a:off x="3657599" y="2654941"/>
            <a:ext cx="1523999" cy="63050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50" b="1"/>
              <a:t>Attribute</a:t>
            </a:r>
            <a:r>
              <a:rPr lang="en-US" sz="1050" b="1" baseline="0"/>
              <a:t> Count of Cryptop</a:t>
            </a:r>
            <a:r>
              <a:rPr lang="en-US" sz="1050" b="1"/>
              <a:t>unk with Highest Price</a:t>
            </a:r>
          </a:p>
        </xdr:txBody>
      </xdr:sp>
    </xdr:grpSp>
    <xdr:clientData/>
  </xdr:twoCellAnchor>
  <xdr:twoCellAnchor>
    <xdr:from>
      <xdr:col>0</xdr:col>
      <xdr:colOff>1773638</xdr:colOff>
      <xdr:row>0</xdr:row>
      <xdr:rowOff>487026</xdr:rowOff>
    </xdr:from>
    <xdr:to>
      <xdr:col>0</xdr:col>
      <xdr:colOff>6804791</xdr:colOff>
      <xdr:row>0</xdr:row>
      <xdr:rowOff>532745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2185EB4-94CA-D09B-ADF8-766BE3A70A07}"/>
            </a:ext>
          </a:extLst>
        </xdr:cNvPr>
        <xdr:cNvSpPr/>
      </xdr:nvSpPr>
      <xdr:spPr>
        <a:xfrm>
          <a:off x="1773638" y="487026"/>
          <a:ext cx="5031153" cy="45719"/>
        </a:xfrm>
        <a:prstGeom prst="rect">
          <a:avLst/>
        </a:prstGeom>
        <a:gradFill flip="none" rotWithShape="1">
          <a:gsLst>
            <a:gs pos="100000">
              <a:srgbClr val="EA34B0"/>
            </a:gs>
            <a:gs pos="0">
              <a:schemeClr val="accent1">
                <a:lumMod val="45000"/>
                <a:lumOff val="55000"/>
              </a:schemeClr>
            </a:gs>
            <a:gs pos="21000">
              <a:schemeClr val="accent1">
                <a:lumMod val="45000"/>
                <a:lumOff val="55000"/>
              </a:schemeClr>
            </a:gs>
            <a:gs pos="62000">
              <a:srgbClr val="D1A9DD"/>
            </a:gs>
            <a:gs pos="82000">
              <a:srgbClr val="DC75C9"/>
            </a:gs>
            <a:gs pos="41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25400</xdr:colOff>
      <xdr:row>0</xdr:row>
      <xdr:rowOff>50800</xdr:rowOff>
    </xdr:from>
    <xdr:to>
      <xdr:col>1</xdr:col>
      <xdr:colOff>76200</xdr:colOff>
      <xdr:row>40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D994FF9-B31D-6360-6AF7-6433EC515980}"/>
            </a:ext>
          </a:extLst>
        </xdr:cNvPr>
        <xdr:cNvSpPr/>
      </xdr:nvSpPr>
      <xdr:spPr>
        <a:xfrm>
          <a:off x="25400" y="50800"/>
          <a:ext cx="8647723" cy="91941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0.08346</cdr:x>
      <cdr:y>0.18357</cdr:y>
    </cdr:from>
    <cdr:to>
      <cdr:x>0.19158</cdr:x>
      <cdr:y>0.86497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527BD47-6DB3-9110-7B19-28A1229E246D}"/>
            </a:ext>
          </a:extLst>
        </cdr:cNvPr>
        <cdr:cNvSpPr txBox="1"/>
      </cdr:nvSpPr>
      <cdr:spPr>
        <a:xfrm xmlns:a="http://schemas.openxmlformats.org/drawingml/2006/main">
          <a:off x="349250" y="468313"/>
          <a:ext cx="452438" cy="173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0.08251</cdr:x>
      <cdr:y>0.18202</cdr:y>
    </cdr:from>
    <cdr:to>
      <cdr:x>0.19347</cdr:x>
      <cdr:y>0.86497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466C276-E3B4-CDD1-5058-DBACE7EA3C34}"/>
            </a:ext>
          </a:extLst>
        </cdr:cNvPr>
        <cdr:cNvSpPr txBox="1"/>
      </cdr:nvSpPr>
      <cdr:spPr>
        <a:xfrm xmlns:a="http://schemas.openxmlformats.org/drawingml/2006/main">
          <a:off x="345281" y="464344"/>
          <a:ext cx="464344" cy="1742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41EA7-B9F1-45BF-AC06-727F739B53F6}" name="Table1" displayName="Table1" ref="A1:K53" totalsRowShown="0" headerRowDxfId="17" headerRowBorderDxfId="16" tableBorderDxfId="15" totalsRowBorderDxfId="14">
  <autoFilter ref="A1:K53" xr:uid="{D5B41EA7-B9F1-45BF-AC06-727F739B53F6}"/>
  <sortState xmlns:xlrd2="http://schemas.microsoft.com/office/spreadsheetml/2017/richdata2" ref="A2:K53">
    <sortCondition ref="A1:A61"/>
  </sortState>
  <tableColumns count="11">
    <tableColumn id="1" xr3:uid="{38057EE2-F64A-462F-92E7-FEC2B4F7B8CE}" name="position" dataDxfId="13"/>
    <tableColumn id="2" xr3:uid="{7B33F43B-E4A0-4577-963E-E7784F5F5010}" name="id" dataDxfId="12"/>
    <tableColumn id="3" xr3:uid="{4F2F7C75-F344-41BC-A043-C01E3FBCA24D}" name="price_ether" dataDxfId="11"/>
    <tableColumn id="4" xr3:uid="{E441128D-BBAF-4AFC-BAD7-C05638BEAB26}" name="price_usd" dataDxfId="10"/>
    <tableColumn id="6" xr3:uid="{26808E42-36A9-41ED-A41F-EFE59547DDF6}" name="Column1" dataDxfId="9"/>
    <tableColumn id="7" xr3:uid="{2AA96931-7E5F-465F-A96D-8AFCD6B9918D}" name="Column2" dataDxfId="8"/>
    <tableColumn id="8" xr3:uid="{F002574D-FACF-48C7-8431-D7C24D174487}" name="Column3" dataDxfId="7"/>
    <tableColumn id="9" xr3:uid="{DBBFAF1B-834A-4E4F-BB32-342BCE3546B1}" name="date_sold" dataDxfId="6">
      <calculatedColumnFormula>CONCATENATE(E2, " ", F2, " ", G2)</calculatedColumnFormula>
    </tableColumn>
    <tableColumn id="10" xr3:uid="{5AEA87E2-6AC8-404A-863B-800A0A13A691}" name="attributes_count" dataDxfId="5"/>
    <tableColumn id="12" xr3:uid="{9B207B84-3DDB-489A-8C36-B95FEDCCC82F}" name="specific_attribute" dataDxfId="4"/>
    <tableColumn id="14" xr3:uid="{94169409-101E-443D-A1F9-3E45E94A5462}" name="punk_typ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6ECD9A-4EBB-4A32-9145-B733F62E8B98}" name="Table2" displayName="Table2" ref="A1:E101" totalsRowShown="0" headerRowDxfId="2">
  <sortState xmlns:xlrd2="http://schemas.microsoft.com/office/spreadsheetml/2017/richdata2" ref="A2:E101">
    <sortCondition ref="B1:B101"/>
  </sortState>
  <tableColumns count="5">
    <tableColumn id="1" xr3:uid="{CF5C5033-1551-4011-8DCC-42EA683693B9}" name="attribute"/>
    <tableColumn id="2" xr3:uid="{E5050196-B703-4DDE-9C04-96F357B01E6D}" name="number_of_punks_with_attribute" dataDxfId="1"/>
    <tableColumn id="3" xr3:uid="{E8D5B3EC-17CA-475A-8372-C6E0FE4EC7CA}" name="availability"/>
    <tableColumn id="4" xr3:uid="{EF888C13-34D9-48BC-9E84-FA4AE88231D2}" name="average_sale (Ξ)"/>
    <tableColumn id="7" xr3:uid="{B8A87290-F75D-4E1A-95AD-CE0367DBEA50}" name="cheapest (Ξ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67DA-8DD3-41A9-845A-D9DF8F486B99}">
  <dimension ref="A1:C3"/>
  <sheetViews>
    <sheetView workbookViewId="0"/>
  </sheetViews>
  <sheetFormatPr defaultRowHeight="14.5" x14ac:dyDescent="0.35"/>
  <sheetData>
    <row r="1" spans="1:3" x14ac:dyDescent="0.35">
      <c r="A1" t="s">
        <v>342</v>
      </c>
    </row>
    <row r="2" spans="1:3" ht="409.5" x14ac:dyDescent="0.35">
      <c r="B2" t="s">
        <v>343</v>
      </c>
      <c r="C2" s="23" t="s">
        <v>346</v>
      </c>
    </row>
    <row r="3" spans="1:3" x14ac:dyDescent="0.35">
      <c r="B3" t="s">
        <v>344</v>
      </c>
      <c r="C3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B6DC-972A-4A33-9276-1E5BC691C458}">
  <dimension ref="A1:A2"/>
  <sheetViews>
    <sheetView showGridLines="0" tabSelected="1" topLeftCell="A2" zoomScale="70" zoomScaleNormal="70" workbookViewId="0">
      <selection activeCell="B2" sqref="B2"/>
    </sheetView>
  </sheetViews>
  <sheetFormatPr defaultRowHeight="14.5" x14ac:dyDescent="0.35"/>
  <cols>
    <col min="1" max="1" width="123" customWidth="1"/>
    <col min="2" max="2" width="50.7265625" customWidth="1"/>
  </cols>
  <sheetData>
    <row r="1" spans="1:1" ht="53.5" customHeight="1" x14ac:dyDescent="0.35">
      <c r="A1" s="22" t="s">
        <v>341</v>
      </c>
    </row>
    <row r="2" spans="1:1" ht="111" customHeight="1" x14ac:dyDescent="0.35"/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opLeftCell="A5" zoomScale="85" zoomScaleNormal="85" workbookViewId="0">
      <selection activeCell="C64" sqref="C64"/>
    </sheetView>
  </sheetViews>
  <sheetFormatPr defaultRowHeight="14.5" x14ac:dyDescent="0.35"/>
  <cols>
    <col min="1" max="1" width="22" bestFit="1" customWidth="1"/>
    <col min="2" max="2" width="10.81640625" bestFit="1" customWidth="1"/>
    <col min="3" max="3" width="17.54296875" bestFit="1" customWidth="1"/>
    <col min="4" max="4" width="36.1796875" customWidth="1"/>
    <col min="5" max="7" width="10.54296875" hidden="1" customWidth="1"/>
    <col min="8" max="8" width="11.81640625" bestFit="1" customWidth="1"/>
    <col min="9" max="9" width="17" bestFit="1" customWidth="1"/>
    <col min="10" max="10" width="54.36328125" bestFit="1" customWidth="1"/>
    <col min="11" max="11" width="11.90625" bestFit="1" customWidth="1"/>
    <col min="12" max="12" width="20.08984375" customWidth="1"/>
  </cols>
  <sheetData>
    <row r="1" spans="1:11" s="18" customFormat="1" x14ac:dyDescent="0.35">
      <c r="A1" s="20" t="s">
        <v>89</v>
      </c>
      <c r="B1" s="21" t="s">
        <v>90</v>
      </c>
      <c r="C1" s="21" t="s">
        <v>91</v>
      </c>
      <c r="D1" s="21" t="s">
        <v>92</v>
      </c>
      <c r="E1" s="21" t="s">
        <v>281</v>
      </c>
      <c r="F1" s="21" t="s">
        <v>282</v>
      </c>
      <c r="G1" s="21" t="s">
        <v>283</v>
      </c>
      <c r="H1" s="21" t="s">
        <v>94</v>
      </c>
      <c r="I1" s="21" t="s">
        <v>97</v>
      </c>
      <c r="J1" s="21" t="s">
        <v>96</v>
      </c>
      <c r="K1" s="21" t="s">
        <v>95</v>
      </c>
    </row>
    <row r="2" spans="1:11" x14ac:dyDescent="0.35">
      <c r="A2" s="3">
        <v>1</v>
      </c>
      <c r="B2" s="2" t="s">
        <v>0</v>
      </c>
      <c r="C2" s="2" t="s">
        <v>206</v>
      </c>
      <c r="D2" s="2" t="s">
        <v>291</v>
      </c>
      <c r="E2" s="2" t="s">
        <v>1</v>
      </c>
      <c r="F2" s="2" t="s">
        <v>2</v>
      </c>
      <c r="G2" s="2">
        <v>2022</v>
      </c>
      <c r="H2" s="2" t="str">
        <f t="shared" ref="H2:H33" si="0">CONCATENATE(E2, " ", F2, " ", G2)</f>
        <v>Feb 12, 2022</v>
      </c>
      <c r="I2" s="2" t="s">
        <v>197</v>
      </c>
      <c r="J2" s="2" t="s">
        <v>183</v>
      </c>
      <c r="K2" s="2" t="s">
        <v>101</v>
      </c>
    </row>
    <row r="3" spans="1:11" x14ac:dyDescent="0.35">
      <c r="A3" s="3">
        <v>2</v>
      </c>
      <c r="B3" s="2" t="s">
        <v>3</v>
      </c>
      <c r="C3" s="2" t="s">
        <v>207</v>
      </c>
      <c r="D3" s="2" t="s">
        <v>292</v>
      </c>
      <c r="E3" s="2" t="s">
        <v>4</v>
      </c>
      <c r="F3" s="2" t="s">
        <v>5</v>
      </c>
      <c r="G3" s="2">
        <v>2021</v>
      </c>
      <c r="H3" s="2" t="str">
        <f t="shared" si="0"/>
        <v>Mar 11, 2021</v>
      </c>
      <c r="I3" s="2" t="s">
        <v>197</v>
      </c>
      <c r="J3" s="2" t="s">
        <v>172</v>
      </c>
      <c r="K3" s="2" t="s">
        <v>101</v>
      </c>
    </row>
    <row r="4" spans="1:11" x14ac:dyDescent="0.35">
      <c r="A4" s="3">
        <v>3</v>
      </c>
      <c r="B4" s="2" t="s">
        <v>6</v>
      </c>
      <c r="C4" s="2" t="s">
        <v>207</v>
      </c>
      <c r="D4" s="2" t="s">
        <v>293</v>
      </c>
      <c r="E4" s="2" t="s">
        <v>4</v>
      </c>
      <c r="F4" s="2" t="s">
        <v>5</v>
      </c>
      <c r="G4" s="2">
        <v>2021</v>
      </c>
      <c r="H4" s="2" t="str">
        <f t="shared" si="0"/>
        <v>Mar 11, 2021</v>
      </c>
      <c r="I4" s="2" t="s">
        <v>199</v>
      </c>
      <c r="J4" s="2" t="s">
        <v>238</v>
      </c>
      <c r="K4" s="2" t="s">
        <v>101</v>
      </c>
    </row>
    <row r="5" spans="1:11" x14ac:dyDescent="0.35">
      <c r="A5" s="3">
        <v>4</v>
      </c>
      <c r="B5" s="2" t="s">
        <v>7</v>
      </c>
      <c r="C5" s="2" t="s">
        <v>208</v>
      </c>
      <c r="D5" s="2" t="s">
        <v>294</v>
      </c>
      <c r="E5" s="2" t="s">
        <v>8</v>
      </c>
      <c r="F5" s="2" t="s">
        <v>9</v>
      </c>
      <c r="G5" s="2">
        <v>2022</v>
      </c>
      <c r="H5" s="2" t="str">
        <f t="shared" si="0"/>
        <v>Jul 15, 2022</v>
      </c>
      <c r="I5" s="2" t="s">
        <v>197</v>
      </c>
      <c r="J5" s="2" t="s">
        <v>183</v>
      </c>
      <c r="K5" s="2" t="s">
        <v>102</v>
      </c>
    </row>
    <row r="6" spans="1:11" x14ac:dyDescent="0.35">
      <c r="A6" s="3">
        <v>5</v>
      </c>
      <c r="B6" s="2" t="s">
        <v>10</v>
      </c>
      <c r="C6" s="2" t="s">
        <v>209</v>
      </c>
      <c r="D6" s="2" t="s">
        <v>295</v>
      </c>
      <c r="E6" s="2" t="s">
        <v>1</v>
      </c>
      <c r="F6" s="2" t="s">
        <v>11</v>
      </c>
      <c r="G6" s="2">
        <v>2022</v>
      </c>
      <c r="H6" s="2" t="str">
        <f t="shared" si="0"/>
        <v>Feb 09, 2022</v>
      </c>
      <c r="I6" s="2" t="s">
        <v>197</v>
      </c>
      <c r="J6" s="2" t="s">
        <v>123</v>
      </c>
      <c r="K6" s="2" t="s">
        <v>102</v>
      </c>
    </row>
    <row r="7" spans="1:11" x14ac:dyDescent="0.35">
      <c r="A7" s="3">
        <v>6</v>
      </c>
      <c r="B7" s="2" t="s">
        <v>12</v>
      </c>
      <c r="C7" s="2" t="s">
        <v>209</v>
      </c>
      <c r="D7" s="2" t="s">
        <v>296</v>
      </c>
      <c r="E7" s="2" t="s">
        <v>8</v>
      </c>
      <c r="F7" s="2" t="s">
        <v>2</v>
      </c>
      <c r="G7" s="2">
        <v>2022</v>
      </c>
      <c r="H7" s="2" t="str">
        <f t="shared" si="0"/>
        <v>Jul 12, 2022</v>
      </c>
      <c r="I7" s="2" t="s">
        <v>199</v>
      </c>
      <c r="J7" s="2" t="s">
        <v>239</v>
      </c>
      <c r="K7" s="2" t="s">
        <v>102</v>
      </c>
    </row>
    <row r="8" spans="1:11" x14ac:dyDescent="0.35">
      <c r="A8" s="3">
        <v>8</v>
      </c>
      <c r="B8" s="2" t="s">
        <v>14</v>
      </c>
      <c r="C8" s="2" t="s">
        <v>210</v>
      </c>
      <c r="D8" s="2" t="s">
        <v>297</v>
      </c>
      <c r="E8" s="2" t="s">
        <v>8</v>
      </c>
      <c r="F8" s="2" t="s">
        <v>15</v>
      </c>
      <c r="G8" s="2">
        <v>2021</v>
      </c>
      <c r="H8" s="2" t="str">
        <f t="shared" si="0"/>
        <v>Jul 30, 2021</v>
      </c>
      <c r="I8" s="2" t="s">
        <v>198</v>
      </c>
      <c r="J8" s="2" t="s">
        <v>240</v>
      </c>
      <c r="K8" s="2" t="s">
        <v>102</v>
      </c>
    </row>
    <row r="9" spans="1:11" x14ac:dyDescent="0.35">
      <c r="A9" s="3">
        <v>9</v>
      </c>
      <c r="B9" s="2" t="s">
        <v>16</v>
      </c>
      <c r="C9" s="2" t="s">
        <v>211</v>
      </c>
      <c r="D9" s="2" t="s">
        <v>298</v>
      </c>
      <c r="E9" s="2" t="s">
        <v>17</v>
      </c>
      <c r="F9" s="2" t="s">
        <v>5</v>
      </c>
      <c r="G9" s="2">
        <v>2021</v>
      </c>
      <c r="H9" s="2" t="str">
        <f t="shared" si="0"/>
        <v>Sep 11, 2021</v>
      </c>
      <c r="I9" s="2" t="s">
        <v>198</v>
      </c>
      <c r="J9" s="2" t="s">
        <v>241</v>
      </c>
      <c r="K9" s="2" t="s">
        <v>103</v>
      </c>
    </row>
    <row r="10" spans="1:11" x14ac:dyDescent="0.35">
      <c r="A10" s="3">
        <v>10</v>
      </c>
      <c r="B10" s="2" t="s">
        <v>18</v>
      </c>
      <c r="C10" s="2" t="s">
        <v>105</v>
      </c>
      <c r="D10" s="2" t="s">
        <v>299</v>
      </c>
      <c r="E10" s="2" t="s">
        <v>8</v>
      </c>
      <c r="F10" s="2" t="s">
        <v>15</v>
      </c>
      <c r="G10" s="2">
        <v>2021</v>
      </c>
      <c r="H10" s="2" t="str">
        <f t="shared" si="0"/>
        <v>Jul 30, 2021</v>
      </c>
      <c r="I10" s="2" t="s">
        <v>198</v>
      </c>
      <c r="J10" s="2" t="s">
        <v>242</v>
      </c>
      <c r="K10" s="2" t="s">
        <v>102</v>
      </c>
    </row>
    <row r="11" spans="1:11" x14ac:dyDescent="0.35">
      <c r="A11" s="3">
        <v>11</v>
      </c>
      <c r="B11" s="2" t="s">
        <v>19</v>
      </c>
      <c r="C11" s="2" t="s">
        <v>105</v>
      </c>
      <c r="D11" s="2" t="s">
        <v>300</v>
      </c>
      <c r="E11" s="2" t="s">
        <v>20</v>
      </c>
      <c r="F11" s="2" t="s">
        <v>21</v>
      </c>
      <c r="G11" s="2">
        <v>2021</v>
      </c>
      <c r="H11" s="2" t="str">
        <f t="shared" si="0"/>
        <v>Aug 24, 2021</v>
      </c>
      <c r="I11" s="2" t="s">
        <v>199</v>
      </c>
      <c r="J11" s="2" t="s">
        <v>243</v>
      </c>
      <c r="K11" s="2" t="s">
        <v>103</v>
      </c>
    </row>
    <row r="12" spans="1:11" x14ac:dyDescent="0.35">
      <c r="A12" s="3">
        <v>12</v>
      </c>
      <c r="B12" s="2" t="s">
        <v>22</v>
      </c>
      <c r="C12" s="2" t="s">
        <v>204</v>
      </c>
      <c r="D12" s="2" t="s">
        <v>301</v>
      </c>
      <c r="E12" s="2" t="s">
        <v>20</v>
      </c>
      <c r="F12" s="2" t="s">
        <v>23</v>
      </c>
      <c r="G12" s="2">
        <v>2021</v>
      </c>
      <c r="H12" s="2" t="str">
        <f t="shared" si="0"/>
        <v>Aug 06, 2021</v>
      </c>
      <c r="I12" s="2" t="s">
        <v>197</v>
      </c>
      <c r="J12" s="2" t="s">
        <v>177</v>
      </c>
      <c r="K12" s="2" t="s">
        <v>103</v>
      </c>
    </row>
    <row r="13" spans="1:11" x14ac:dyDescent="0.35">
      <c r="A13" s="3">
        <v>13</v>
      </c>
      <c r="B13" s="2" t="s">
        <v>24</v>
      </c>
      <c r="C13" s="2" t="s">
        <v>212</v>
      </c>
      <c r="D13" s="2" t="s">
        <v>302</v>
      </c>
      <c r="E13" s="2" t="s">
        <v>17</v>
      </c>
      <c r="F13" s="2" t="s">
        <v>25</v>
      </c>
      <c r="G13" s="2">
        <v>2021</v>
      </c>
      <c r="H13" s="2" t="str">
        <f t="shared" si="0"/>
        <v>Sep 04, 2021</v>
      </c>
      <c r="I13" s="2" t="s">
        <v>198</v>
      </c>
      <c r="J13" s="2" t="s">
        <v>245</v>
      </c>
      <c r="K13" s="2" t="s">
        <v>103</v>
      </c>
    </row>
    <row r="14" spans="1:11" x14ac:dyDescent="0.35">
      <c r="A14" s="3">
        <v>14</v>
      </c>
      <c r="B14" s="2" t="s">
        <v>26</v>
      </c>
      <c r="C14" s="2" t="s">
        <v>213</v>
      </c>
      <c r="D14" s="2" t="s">
        <v>303</v>
      </c>
      <c r="E14" s="2" t="s">
        <v>27</v>
      </c>
      <c r="F14" s="2" t="s">
        <v>15</v>
      </c>
      <c r="G14" s="2">
        <v>2022</v>
      </c>
      <c r="H14" s="2" t="str">
        <f t="shared" si="0"/>
        <v>Jan 30, 2022</v>
      </c>
      <c r="I14" s="2" t="s">
        <v>198</v>
      </c>
      <c r="J14" s="2" t="s">
        <v>244</v>
      </c>
      <c r="K14" s="2" t="s">
        <v>103</v>
      </c>
    </row>
    <row r="15" spans="1:11" x14ac:dyDescent="0.35">
      <c r="A15" s="3">
        <v>15</v>
      </c>
      <c r="B15" s="2" t="s">
        <v>28</v>
      </c>
      <c r="C15" s="2" t="s">
        <v>214</v>
      </c>
      <c r="D15" s="2" t="s">
        <v>304</v>
      </c>
      <c r="E15" s="2" t="s">
        <v>29</v>
      </c>
      <c r="F15" s="2" t="s">
        <v>30</v>
      </c>
      <c r="G15" s="2">
        <v>2022</v>
      </c>
      <c r="H15" s="2" t="str">
        <f t="shared" si="0"/>
        <v>Apr 13, 2022</v>
      </c>
      <c r="I15" s="2" t="s">
        <v>199</v>
      </c>
      <c r="J15" s="2" t="s">
        <v>246</v>
      </c>
      <c r="K15" s="2" t="s">
        <v>103</v>
      </c>
    </row>
    <row r="16" spans="1:11" x14ac:dyDescent="0.35">
      <c r="A16" s="3">
        <v>18</v>
      </c>
      <c r="B16" s="2" t="s">
        <v>31</v>
      </c>
      <c r="C16" s="2" t="s">
        <v>215</v>
      </c>
      <c r="D16" s="2" t="s">
        <v>305</v>
      </c>
      <c r="E16" s="2" t="s">
        <v>27</v>
      </c>
      <c r="F16" s="2" t="s">
        <v>23</v>
      </c>
      <c r="G16" s="2">
        <v>2022</v>
      </c>
      <c r="H16" s="2" t="str">
        <f t="shared" si="0"/>
        <v>Jan 06, 2022</v>
      </c>
      <c r="I16" s="2" t="s">
        <v>198</v>
      </c>
      <c r="J16" s="2" t="s">
        <v>247</v>
      </c>
      <c r="K16" s="2" t="s">
        <v>103</v>
      </c>
    </row>
    <row r="17" spans="1:11" x14ac:dyDescent="0.35">
      <c r="A17" s="3">
        <v>19</v>
      </c>
      <c r="B17" s="2" t="s">
        <v>32</v>
      </c>
      <c r="C17" s="2" t="s">
        <v>216</v>
      </c>
      <c r="D17" s="2" t="s">
        <v>306</v>
      </c>
      <c r="E17" s="2" t="s">
        <v>20</v>
      </c>
      <c r="F17" s="2" t="s">
        <v>33</v>
      </c>
      <c r="G17" s="2">
        <v>2021</v>
      </c>
      <c r="H17" s="2" t="str">
        <f t="shared" si="0"/>
        <v>Aug 28, 2021</v>
      </c>
      <c r="I17" s="2" t="s">
        <v>198</v>
      </c>
      <c r="J17" s="2" t="s">
        <v>248</v>
      </c>
      <c r="K17" s="2" t="s">
        <v>106</v>
      </c>
    </row>
    <row r="18" spans="1:11" x14ac:dyDescent="0.35">
      <c r="A18" s="3">
        <v>20</v>
      </c>
      <c r="B18" s="2" t="s">
        <v>34</v>
      </c>
      <c r="C18" s="2" t="s">
        <v>217</v>
      </c>
      <c r="D18" s="2" t="s">
        <v>307</v>
      </c>
      <c r="E18" s="2" t="s">
        <v>8</v>
      </c>
      <c r="F18" s="2" t="s">
        <v>15</v>
      </c>
      <c r="G18" s="2">
        <v>2021</v>
      </c>
      <c r="H18" s="2" t="str">
        <f t="shared" si="0"/>
        <v>Jul 30, 2021</v>
      </c>
      <c r="I18" s="2" t="s">
        <v>199</v>
      </c>
      <c r="J18" s="2" t="s">
        <v>249</v>
      </c>
      <c r="K18" s="2" t="s">
        <v>103</v>
      </c>
    </row>
    <row r="19" spans="1:11" x14ac:dyDescent="0.35">
      <c r="A19" s="3">
        <v>21</v>
      </c>
      <c r="B19" s="2" t="s">
        <v>35</v>
      </c>
      <c r="C19" s="2" t="s">
        <v>104</v>
      </c>
      <c r="D19" s="2" t="s">
        <v>308</v>
      </c>
      <c r="E19" s="2" t="s">
        <v>36</v>
      </c>
      <c r="F19" s="2" t="s">
        <v>37</v>
      </c>
      <c r="G19" s="2">
        <v>2022</v>
      </c>
      <c r="H19" s="2" t="str">
        <f t="shared" si="0"/>
        <v>Jun 22, 2022</v>
      </c>
      <c r="I19" s="2" t="s">
        <v>199</v>
      </c>
      <c r="J19" s="2" t="s">
        <v>250</v>
      </c>
      <c r="K19" s="2" t="s">
        <v>103</v>
      </c>
    </row>
    <row r="20" spans="1:11" x14ac:dyDescent="0.35">
      <c r="A20" s="3">
        <v>22</v>
      </c>
      <c r="B20" s="2" t="s">
        <v>38</v>
      </c>
      <c r="C20" s="2" t="s">
        <v>218</v>
      </c>
      <c r="D20" s="2" t="s">
        <v>309</v>
      </c>
      <c r="E20" s="2" t="s">
        <v>8</v>
      </c>
      <c r="F20" s="2" t="s">
        <v>39</v>
      </c>
      <c r="G20" s="2">
        <v>2021</v>
      </c>
      <c r="H20" s="2" t="str">
        <f t="shared" si="0"/>
        <v>Jul 31, 2021</v>
      </c>
      <c r="I20" s="2" t="s">
        <v>198</v>
      </c>
      <c r="J20" s="2" t="s">
        <v>251</v>
      </c>
      <c r="K20" s="2" t="s">
        <v>103</v>
      </c>
    </row>
    <row r="21" spans="1:11" x14ac:dyDescent="0.35">
      <c r="A21" s="3">
        <v>23</v>
      </c>
      <c r="B21" s="2" t="s">
        <v>40</v>
      </c>
      <c r="C21" s="2" t="s">
        <v>219</v>
      </c>
      <c r="D21" s="2" t="s">
        <v>310</v>
      </c>
      <c r="E21" s="2" t="s">
        <v>1</v>
      </c>
      <c r="F21" s="2" t="s">
        <v>41</v>
      </c>
      <c r="G21" s="2">
        <v>2021</v>
      </c>
      <c r="H21" s="2" t="str">
        <f t="shared" si="0"/>
        <v>Feb 19, 2021</v>
      </c>
      <c r="I21" s="2" t="s">
        <v>197</v>
      </c>
      <c r="J21" s="2" t="s">
        <v>140</v>
      </c>
      <c r="K21" s="2" t="s">
        <v>102</v>
      </c>
    </row>
    <row r="22" spans="1:11" x14ac:dyDescent="0.35">
      <c r="A22" s="3">
        <v>25</v>
      </c>
      <c r="B22" s="2" t="s">
        <v>43</v>
      </c>
      <c r="C22" s="2" t="s">
        <v>220</v>
      </c>
      <c r="D22" s="2" t="s">
        <v>311</v>
      </c>
      <c r="E22" s="2" t="s">
        <v>8</v>
      </c>
      <c r="F22" s="2" t="s">
        <v>15</v>
      </c>
      <c r="G22" s="2">
        <v>2021</v>
      </c>
      <c r="H22" s="2" t="str">
        <f t="shared" si="0"/>
        <v>Jul 30, 2021</v>
      </c>
      <c r="I22" s="2" t="s">
        <v>198</v>
      </c>
      <c r="J22" s="2" t="s">
        <v>252</v>
      </c>
      <c r="K22" s="2" t="s">
        <v>103</v>
      </c>
    </row>
    <row r="23" spans="1:11" x14ac:dyDescent="0.35">
      <c r="A23" s="3">
        <v>26</v>
      </c>
      <c r="B23" s="2" t="s">
        <v>44</v>
      </c>
      <c r="C23" s="2" t="s">
        <v>221</v>
      </c>
      <c r="D23" s="2" t="s">
        <v>312</v>
      </c>
      <c r="E23" s="2" t="s">
        <v>29</v>
      </c>
      <c r="F23" s="2" t="s">
        <v>45</v>
      </c>
      <c r="G23" s="2">
        <v>2021</v>
      </c>
      <c r="H23" s="2" t="str">
        <f t="shared" si="0"/>
        <v>Apr 27, 2021</v>
      </c>
      <c r="I23" s="2" t="s">
        <v>202</v>
      </c>
      <c r="J23" s="2" t="s">
        <v>253</v>
      </c>
      <c r="K23" s="2" t="s">
        <v>107</v>
      </c>
    </row>
    <row r="24" spans="1:11" x14ac:dyDescent="0.35">
      <c r="A24" s="3">
        <v>28</v>
      </c>
      <c r="B24" s="2" t="s">
        <v>47</v>
      </c>
      <c r="C24" s="2" t="s">
        <v>222</v>
      </c>
      <c r="D24" s="2" t="s">
        <v>313</v>
      </c>
      <c r="E24" s="2" t="s">
        <v>27</v>
      </c>
      <c r="F24" s="2" t="s">
        <v>48</v>
      </c>
      <c r="G24" s="2">
        <v>2021</v>
      </c>
      <c r="H24" s="2" t="str">
        <f t="shared" si="0"/>
        <v>Jan 23, 2021</v>
      </c>
      <c r="I24" s="2" t="s">
        <v>197</v>
      </c>
      <c r="J24" s="2" t="s">
        <v>168</v>
      </c>
      <c r="K24" s="2" t="s">
        <v>101</v>
      </c>
    </row>
    <row r="25" spans="1:11" x14ac:dyDescent="0.35">
      <c r="A25" s="3">
        <v>29</v>
      </c>
      <c r="B25" s="2" t="s">
        <v>49</v>
      </c>
      <c r="C25" s="2" t="s">
        <v>223</v>
      </c>
      <c r="D25" s="2" t="s">
        <v>314</v>
      </c>
      <c r="E25" s="2" t="s">
        <v>1</v>
      </c>
      <c r="F25" s="2" t="s">
        <v>37</v>
      </c>
      <c r="G25" s="2">
        <v>2021</v>
      </c>
      <c r="H25" s="2" t="str">
        <f t="shared" si="0"/>
        <v>Feb 22, 2021</v>
      </c>
      <c r="I25" s="2" t="s">
        <v>196</v>
      </c>
      <c r="J25" s="2" t="s">
        <v>254</v>
      </c>
      <c r="K25" s="2" t="s">
        <v>106</v>
      </c>
    </row>
    <row r="26" spans="1:11" x14ac:dyDescent="0.35">
      <c r="A26" s="3">
        <v>30</v>
      </c>
      <c r="B26" s="2" t="s">
        <v>50</v>
      </c>
      <c r="C26" s="2" t="s">
        <v>224</v>
      </c>
      <c r="D26" s="2" t="s">
        <v>315</v>
      </c>
      <c r="E26" s="2" t="s">
        <v>8</v>
      </c>
      <c r="F26" s="2" t="s">
        <v>51</v>
      </c>
      <c r="G26" s="2">
        <v>2021</v>
      </c>
      <c r="H26" s="2" t="str">
        <f t="shared" si="0"/>
        <v>Jul 05, 2021</v>
      </c>
      <c r="I26" s="2" t="s">
        <v>199</v>
      </c>
      <c r="J26" s="2" t="s">
        <v>255</v>
      </c>
      <c r="K26" s="2" t="s">
        <v>103</v>
      </c>
    </row>
    <row r="27" spans="1:11" x14ac:dyDescent="0.35">
      <c r="A27" s="3">
        <v>31</v>
      </c>
      <c r="B27" s="2" t="s">
        <v>52</v>
      </c>
      <c r="C27" s="2" t="s">
        <v>225</v>
      </c>
      <c r="D27" s="2" t="s">
        <v>316</v>
      </c>
      <c r="E27" s="2" t="s">
        <v>4</v>
      </c>
      <c r="F27" s="2" t="s">
        <v>30</v>
      </c>
      <c r="G27" s="2">
        <v>2021</v>
      </c>
      <c r="H27" s="2" t="str">
        <f t="shared" si="0"/>
        <v>Mar 13, 2021</v>
      </c>
      <c r="I27" s="2" t="s">
        <v>198</v>
      </c>
      <c r="J27" s="2" t="s">
        <v>256</v>
      </c>
      <c r="K27" s="2" t="s">
        <v>103</v>
      </c>
    </row>
    <row r="28" spans="1:11" x14ac:dyDescent="0.35">
      <c r="A28" s="3">
        <v>32</v>
      </c>
      <c r="B28" s="2" t="s">
        <v>53</v>
      </c>
      <c r="C28" s="2" t="s">
        <v>225</v>
      </c>
      <c r="D28" s="2" t="s">
        <v>317</v>
      </c>
      <c r="E28" s="2" t="s">
        <v>54</v>
      </c>
      <c r="F28" s="2" t="s">
        <v>55</v>
      </c>
      <c r="G28" s="2">
        <v>2021</v>
      </c>
      <c r="H28" s="2" t="str">
        <f t="shared" si="0"/>
        <v>Nov 08, 2021</v>
      </c>
      <c r="I28" s="2" t="s">
        <v>198</v>
      </c>
      <c r="J28" s="2" t="s">
        <v>257</v>
      </c>
      <c r="K28" s="2" t="s">
        <v>107</v>
      </c>
    </row>
    <row r="29" spans="1:11" x14ac:dyDescent="0.35">
      <c r="A29" s="3">
        <v>33</v>
      </c>
      <c r="B29" s="2" t="s">
        <v>56</v>
      </c>
      <c r="C29" s="2" t="s">
        <v>225</v>
      </c>
      <c r="D29" s="2" t="s">
        <v>318</v>
      </c>
      <c r="E29" s="2" t="s">
        <v>20</v>
      </c>
      <c r="F29" s="2" t="s">
        <v>45</v>
      </c>
      <c r="G29" s="2">
        <v>2021</v>
      </c>
      <c r="H29" s="2" t="str">
        <f t="shared" si="0"/>
        <v>Aug 27, 2021</v>
      </c>
      <c r="I29" s="2" t="s">
        <v>199</v>
      </c>
      <c r="J29" s="2" t="s">
        <v>258</v>
      </c>
      <c r="K29" s="2" t="s">
        <v>106</v>
      </c>
    </row>
    <row r="30" spans="1:11" x14ac:dyDescent="0.35">
      <c r="A30" s="3">
        <v>34</v>
      </c>
      <c r="B30" s="2" t="s">
        <v>57</v>
      </c>
      <c r="C30" s="2" t="s">
        <v>225</v>
      </c>
      <c r="D30" s="2" t="s">
        <v>319</v>
      </c>
      <c r="E30" s="2" t="s">
        <v>58</v>
      </c>
      <c r="F30" s="2" t="s">
        <v>42</v>
      </c>
      <c r="G30" s="2">
        <v>2021</v>
      </c>
      <c r="H30" s="2" t="str">
        <f t="shared" si="0"/>
        <v>May 02, 2021</v>
      </c>
      <c r="I30" s="2" t="s">
        <v>197</v>
      </c>
      <c r="J30" s="2" t="s">
        <v>174</v>
      </c>
      <c r="K30" s="2" t="s">
        <v>103</v>
      </c>
    </row>
    <row r="31" spans="1:11" x14ac:dyDescent="0.35">
      <c r="A31" s="3">
        <v>35</v>
      </c>
      <c r="B31" s="2" t="s">
        <v>59</v>
      </c>
      <c r="C31" s="2" t="s">
        <v>225</v>
      </c>
      <c r="D31" s="2" t="s">
        <v>320</v>
      </c>
      <c r="E31" s="2" t="s">
        <v>60</v>
      </c>
      <c r="F31" s="2" t="s">
        <v>45</v>
      </c>
      <c r="G31" s="2">
        <v>2021</v>
      </c>
      <c r="H31" s="2" t="str">
        <f t="shared" si="0"/>
        <v>Oct 27, 2021</v>
      </c>
      <c r="I31" s="2" t="s">
        <v>199</v>
      </c>
      <c r="J31" s="2" t="s">
        <v>259</v>
      </c>
      <c r="K31" s="2" t="s">
        <v>107</v>
      </c>
    </row>
    <row r="32" spans="1:11" x14ac:dyDescent="0.35">
      <c r="A32" s="3">
        <v>36</v>
      </c>
      <c r="B32" s="2" t="s">
        <v>61</v>
      </c>
      <c r="C32" s="2" t="s">
        <v>226</v>
      </c>
      <c r="D32" s="2" t="s">
        <v>321</v>
      </c>
      <c r="E32" s="2" t="s">
        <v>20</v>
      </c>
      <c r="F32" s="2" t="s">
        <v>33</v>
      </c>
      <c r="G32" s="2">
        <v>2021</v>
      </c>
      <c r="H32" s="2" t="str">
        <f t="shared" si="0"/>
        <v>Aug 28, 2021</v>
      </c>
      <c r="I32" s="2" t="s">
        <v>199</v>
      </c>
      <c r="J32" s="2" t="s">
        <v>260</v>
      </c>
      <c r="K32" s="2" t="s">
        <v>106</v>
      </c>
    </row>
    <row r="33" spans="1:11" x14ac:dyDescent="0.35">
      <c r="A33" s="3">
        <v>37</v>
      </c>
      <c r="B33" s="2" t="s">
        <v>62</v>
      </c>
      <c r="C33" s="2" t="s">
        <v>227</v>
      </c>
      <c r="D33" s="2" t="s">
        <v>322</v>
      </c>
      <c r="E33" s="2" t="s">
        <v>29</v>
      </c>
      <c r="F33" s="2" t="s">
        <v>41</v>
      </c>
      <c r="G33" s="2">
        <v>2021</v>
      </c>
      <c r="H33" s="2" t="str">
        <f t="shared" si="0"/>
        <v>Apr 19, 2021</v>
      </c>
      <c r="I33" s="2" t="s">
        <v>198</v>
      </c>
      <c r="J33" s="2" t="s">
        <v>261</v>
      </c>
      <c r="K33" s="2" t="s">
        <v>103</v>
      </c>
    </row>
    <row r="34" spans="1:11" x14ac:dyDescent="0.35">
      <c r="A34" s="3">
        <v>38</v>
      </c>
      <c r="B34" s="2" t="s">
        <v>63</v>
      </c>
      <c r="C34" s="2" t="s">
        <v>227</v>
      </c>
      <c r="D34" s="2" t="s">
        <v>323</v>
      </c>
      <c r="E34" s="2" t="s">
        <v>20</v>
      </c>
      <c r="F34" s="2" t="s">
        <v>64</v>
      </c>
      <c r="G34" s="2">
        <v>2021</v>
      </c>
      <c r="H34" s="2" t="str">
        <f t="shared" ref="H34:H53" si="1">CONCATENATE(E34, " ", F34, " ", G34)</f>
        <v>Aug 29, 2021</v>
      </c>
      <c r="I34" s="2" t="s">
        <v>199</v>
      </c>
      <c r="J34" s="2" t="s">
        <v>262</v>
      </c>
      <c r="K34" s="2" t="s">
        <v>106</v>
      </c>
    </row>
    <row r="35" spans="1:11" x14ac:dyDescent="0.35">
      <c r="A35" s="3">
        <v>39</v>
      </c>
      <c r="B35" s="2" t="s">
        <v>65</v>
      </c>
      <c r="C35" s="2" t="s">
        <v>228</v>
      </c>
      <c r="D35" s="2" t="s">
        <v>324</v>
      </c>
      <c r="E35" s="2" t="s">
        <v>29</v>
      </c>
      <c r="F35" s="2" t="s">
        <v>46</v>
      </c>
      <c r="G35" s="2">
        <v>2021</v>
      </c>
      <c r="H35" s="2" t="str">
        <f t="shared" si="1"/>
        <v>Apr 18, 2021</v>
      </c>
      <c r="I35" s="2" t="s">
        <v>199</v>
      </c>
      <c r="J35" s="2" t="s">
        <v>263</v>
      </c>
      <c r="K35" s="2" t="s">
        <v>103</v>
      </c>
    </row>
    <row r="36" spans="1:11" x14ac:dyDescent="0.35">
      <c r="A36" s="3">
        <v>40</v>
      </c>
      <c r="B36" s="2" t="s">
        <v>66</v>
      </c>
      <c r="C36" s="2" t="s">
        <v>229</v>
      </c>
      <c r="D36" s="2" t="s">
        <v>325</v>
      </c>
      <c r="E36" s="2" t="s">
        <v>8</v>
      </c>
      <c r="F36" s="2" t="s">
        <v>25</v>
      </c>
      <c r="G36" s="2">
        <v>2021</v>
      </c>
      <c r="H36" s="2" t="str">
        <f t="shared" si="1"/>
        <v>Jul 04, 2021</v>
      </c>
      <c r="I36" s="2" t="s">
        <v>198</v>
      </c>
      <c r="J36" s="2" t="s">
        <v>264</v>
      </c>
      <c r="K36" s="2" t="s">
        <v>103</v>
      </c>
    </row>
    <row r="37" spans="1:11" x14ac:dyDescent="0.35">
      <c r="A37" s="3">
        <v>41</v>
      </c>
      <c r="B37" s="2" t="s">
        <v>67</v>
      </c>
      <c r="C37" s="2" t="s">
        <v>229</v>
      </c>
      <c r="D37" s="2" t="s">
        <v>326</v>
      </c>
      <c r="E37" s="2" t="s">
        <v>60</v>
      </c>
      <c r="F37" s="2" t="s">
        <v>48</v>
      </c>
      <c r="G37" s="2">
        <v>2021</v>
      </c>
      <c r="H37" s="2" t="str">
        <f t="shared" si="1"/>
        <v>Oct 23, 2021</v>
      </c>
      <c r="I37" s="2" t="s">
        <v>198</v>
      </c>
      <c r="J37" s="2" t="s">
        <v>265</v>
      </c>
      <c r="K37" s="2" t="s">
        <v>107</v>
      </c>
    </row>
    <row r="38" spans="1:11" x14ac:dyDescent="0.35">
      <c r="A38" s="3">
        <v>42</v>
      </c>
      <c r="B38" s="2" t="s">
        <v>68</v>
      </c>
      <c r="C38" s="2" t="s">
        <v>229</v>
      </c>
      <c r="D38" s="2" t="s">
        <v>327</v>
      </c>
      <c r="E38" s="2" t="s">
        <v>27</v>
      </c>
      <c r="F38" s="2" t="s">
        <v>69</v>
      </c>
      <c r="G38" s="2">
        <v>2022</v>
      </c>
      <c r="H38" s="2" t="str">
        <f t="shared" si="1"/>
        <v>Jan 26, 2022</v>
      </c>
      <c r="I38" s="2" t="s">
        <v>198</v>
      </c>
      <c r="J38" s="2" t="s">
        <v>266</v>
      </c>
      <c r="K38" s="2" t="s">
        <v>107</v>
      </c>
    </row>
    <row r="39" spans="1:11" x14ac:dyDescent="0.35">
      <c r="A39" s="3">
        <v>43</v>
      </c>
      <c r="B39" s="2" t="s">
        <v>70</v>
      </c>
      <c r="C39" s="2" t="s">
        <v>229</v>
      </c>
      <c r="D39" s="2" t="s">
        <v>328</v>
      </c>
      <c r="E39" s="2" t="s">
        <v>8</v>
      </c>
      <c r="F39" s="2" t="s">
        <v>64</v>
      </c>
      <c r="G39" s="2">
        <v>2021</v>
      </c>
      <c r="H39" s="2" t="str">
        <f t="shared" si="1"/>
        <v>Jul 29, 2021</v>
      </c>
      <c r="I39" s="2" t="s">
        <v>198</v>
      </c>
      <c r="J39" s="2" t="s">
        <v>267</v>
      </c>
      <c r="K39" s="2" t="s">
        <v>103</v>
      </c>
    </row>
    <row r="40" spans="1:11" x14ac:dyDescent="0.35">
      <c r="A40" s="3">
        <v>44</v>
      </c>
      <c r="B40" s="2" t="s">
        <v>71</v>
      </c>
      <c r="C40" s="2" t="s">
        <v>229</v>
      </c>
      <c r="D40" s="2" t="s">
        <v>323</v>
      </c>
      <c r="E40" s="2" t="s">
        <v>60</v>
      </c>
      <c r="F40" s="2" t="s">
        <v>72</v>
      </c>
      <c r="G40" s="2">
        <v>2021</v>
      </c>
      <c r="H40" s="2" t="str">
        <f t="shared" si="1"/>
        <v>Oct 03, 2021</v>
      </c>
      <c r="I40" s="2" t="s">
        <v>199</v>
      </c>
      <c r="J40" s="2" t="s">
        <v>268</v>
      </c>
      <c r="K40" s="2" t="s">
        <v>107</v>
      </c>
    </row>
    <row r="41" spans="1:11" x14ac:dyDescent="0.35">
      <c r="A41" s="3">
        <v>45</v>
      </c>
      <c r="B41" s="2" t="s">
        <v>73</v>
      </c>
      <c r="C41" s="2" t="s">
        <v>229</v>
      </c>
      <c r="D41" s="2" t="s">
        <v>329</v>
      </c>
      <c r="E41" s="2" t="s">
        <v>29</v>
      </c>
      <c r="F41" s="2" t="s">
        <v>72</v>
      </c>
      <c r="G41" s="2">
        <v>2022</v>
      </c>
      <c r="H41" s="2" t="str">
        <f t="shared" si="1"/>
        <v>Apr 03, 2022</v>
      </c>
      <c r="I41" s="2" t="s">
        <v>198</v>
      </c>
      <c r="J41" s="2" t="s">
        <v>269</v>
      </c>
      <c r="K41" s="2" t="s">
        <v>107</v>
      </c>
    </row>
    <row r="42" spans="1:11" x14ac:dyDescent="0.35">
      <c r="A42" s="3">
        <v>47</v>
      </c>
      <c r="B42" s="2" t="s">
        <v>74</v>
      </c>
      <c r="C42" s="2" t="s">
        <v>230</v>
      </c>
      <c r="D42" s="2" t="s">
        <v>330</v>
      </c>
      <c r="E42" s="2" t="s">
        <v>17</v>
      </c>
      <c r="F42" s="2" t="s">
        <v>64</v>
      </c>
      <c r="G42" s="2">
        <v>2021</v>
      </c>
      <c r="H42" s="2" t="str">
        <f t="shared" si="1"/>
        <v>Sep 29, 2021</v>
      </c>
      <c r="I42" s="2" t="s">
        <v>198</v>
      </c>
      <c r="J42" s="2" t="s">
        <v>270</v>
      </c>
      <c r="K42" s="2" t="s">
        <v>107</v>
      </c>
    </row>
    <row r="43" spans="1:11" x14ac:dyDescent="0.35">
      <c r="A43" s="3">
        <v>48</v>
      </c>
      <c r="B43" s="2" t="s">
        <v>75</v>
      </c>
      <c r="C43" s="2" t="s">
        <v>231</v>
      </c>
      <c r="D43" s="2" t="s">
        <v>331</v>
      </c>
      <c r="E43" s="2" t="s">
        <v>36</v>
      </c>
      <c r="F43" s="2" t="s">
        <v>46</v>
      </c>
      <c r="G43" s="2">
        <v>2022</v>
      </c>
      <c r="H43" s="2" t="str">
        <f t="shared" si="1"/>
        <v>Jun 18, 2022</v>
      </c>
      <c r="I43" s="2" t="s">
        <v>197</v>
      </c>
      <c r="J43" s="2" t="s">
        <v>108</v>
      </c>
      <c r="K43" s="2" t="s">
        <v>107</v>
      </c>
    </row>
    <row r="44" spans="1:11" x14ac:dyDescent="0.35">
      <c r="A44" s="3">
        <v>49</v>
      </c>
      <c r="B44" s="2" t="s">
        <v>76</v>
      </c>
      <c r="C44" s="2" t="s">
        <v>109</v>
      </c>
      <c r="D44" s="2" t="s">
        <v>332</v>
      </c>
      <c r="E44" s="2" t="s">
        <v>20</v>
      </c>
      <c r="F44" s="2" t="s">
        <v>77</v>
      </c>
      <c r="G44" s="2">
        <v>2021</v>
      </c>
      <c r="H44" s="2" t="str">
        <f t="shared" si="1"/>
        <v>Aug 07, 2021</v>
      </c>
      <c r="I44" s="2" t="s">
        <v>199</v>
      </c>
      <c r="J44" s="2" t="s">
        <v>271</v>
      </c>
      <c r="K44" s="2" t="s">
        <v>106</v>
      </c>
    </row>
    <row r="45" spans="1:11" x14ac:dyDescent="0.35">
      <c r="A45" s="3">
        <v>50</v>
      </c>
      <c r="B45" s="2" t="s">
        <v>78</v>
      </c>
      <c r="C45" s="2" t="s">
        <v>232</v>
      </c>
      <c r="D45" s="2" t="s">
        <v>333</v>
      </c>
      <c r="E45" s="2" t="s">
        <v>8</v>
      </c>
      <c r="F45" s="2" t="s">
        <v>79</v>
      </c>
      <c r="G45" s="2">
        <v>2021</v>
      </c>
      <c r="H45" s="2" t="str">
        <f t="shared" si="1"/>
        <v>Jul 01, 2021</v>
      </c>
      <c r="I45" s="2" t="s">
        <v>199</v>
      </c>
      <c r="J45" s="2" t="s">
        <v>272</v>
      </c>
      <c r="K45" s="2" t="s">
        <v>103</v>
      </c>
    </row>
    <row r="46" spans="1:11" x14ac:dyDescent="0.35">
      <c r="A46" s="3">
        <v>51</v>
      </c>
      <c r="B46" s="2" t="s">
        <v>80</v>
      </c>
      <c r="C46" s="2" t="s">
        <v>233</v>
      </c>
      <c r="D46" s="2" t="s">
        <v>334</v>
      </c>
      <c r="E46" s="2" t="s">
        <v>58</v>
      </c>
      <c r="F46" s="2" t="s">
        <v>46</v>
      </c>
      <c r="G46" s="2">
        <v>2021</v>
      </c>
      <c r="H46" s="2" t="str">
        <f t="shared" si="1"/>
        <v>May 18, 2021</v>
      </c>
      <c r="I46" s="2" t="s">
        <v>200</v>
      </c>
      <c r="J46" s="2" t="s">
        <v>273</v>
      </c>
      <c r="K46" s="2" t="s">
        <v>103</v>
      </c>
    </row>
    <row r="47" spans="1:11" x14ac:dyDescent="0.35">
      <c r="A47" s="3">
        <v>52</v>
      </c>
      <c r="B47" s="2" t="s">
        <v>81</v>
      </c>
      <c r="C47" s="2" t="s">
        <v>233</v>
      </c>
      <c r="D47" s="2" t="s">
        <v>335</v>
      </c>
      <c r="E47" s="2" t="s">
        <v>20</v>
      </c>
      <c r="F47" s="2" t="s">
        <v>72</v>
      </c>
      <c r="G47" s="2">
        <v>2021</v>
      </c>
      <c r="H47" s="2" t="str">
        <f t="shared" si="1"/>
        <v>Aug 03, 2021</v>
      </c>
      <c r="I47" s="2" t="s">
        <v>198</v>
      </c>
      <c r="J47" s="2" t="s">
        <v>274</v>
      </c>
      <c r="K47" s="2" t="s">
        <v>107</v>
      </c>
    </row>
    <row r="48" spans="1:11" x14ac:dyDescent="0.35">
      <c r="A48" s="3">
        <v>55</v>
      </c>
      <c r="B48" s="2" t="s">
        <v>82</v>
      </c>
      <c r="C48" s="2" t="s">
        <v>234</v>
      </c>
      <c r="D48" s="2" t="s">
        <v>329</v>
      </c>
      <c r="E48" s="2" t="s">
        <v>13</v>
      </c>
      <c r="F48" s="2" t="s">
        <v>83</v>
      </c>
      <c r="G48" s="2">
        <v>2021</v>
      </c>
      <c r="H48" s="2" t="str">
        <f t="shared" si="1"/>
        <v>Dec 17, 2021</v>
      </c>
      <c r="I48" s="2" t="s">
        <v>200</v>
      </c>
      <c r="J48" s="2" t="s">
        <v>275</v>
      </c>
      <c r="K48" s="2" t="s">
        <v>107</v>
      </c>
    </row>
    <row r="49" spans="1:11" x14ac:dyDescent="0.35">
      <c r="A49" s="3">
        <v>56</v>
      </c>
      <c r="B49" s="2" t="s">
        <v>84</v>
      </c>
      <c r="C49" s="2" t="s">
        <v>203</v>
      </c>
      <c r="D49" s="2" t="s">
        <v>336</v>
      </c>
      <c r="E49" s="2" t="s">
        <v>36</v>
      </c>
      <c r="F49" s="2" t="s">
        <v>64</v>
      </c>
      <c r="G49" s="2">
        <v>2022</v>
      </c>
      <c r="H49" s="2" t="str">
        <f t="shared" si="1"/>
        <v>Jun 29, 2022</v>
      </c>
      <c r="I49" s="2" t="s">
        <v>202</v>
      </c>
      <c r="J49" s="2" t="s">
        <v>276</v>
      </c>
      <c r="K49" s="2" t="s">
        <v>106</v>
      </c>
    </row>
    <row r="50" spans="1:11" x14ac:dyDescent="0.35">
      <c r="A50" s="3">
        <v>57</v>
      </c>
      <c r="B50" s="2" t="s">
        <v>85</v>
      </c>
      <c r="C50" s="2" t="s">
        <v>235</v>
      </c>
      <c r="D50" s="2" t="s">
        <v>337</v>
      </c>
      <c r="E50" s="2" t="s">
        <v>20</v>
      </c>
      <c r="F50" s="2" t="s">
        <v>15</v>
      </c>
      <c r="G50" s="2">
        <v>2021</v>
      </c>
      <c r="H50" s="2" t="str">
        <f t="shared" si="1"/>
        <v>Aug 30, 2021</v>
      </c>
      <c r="I50" s="2" t="s">
        <v>199</v>
      </c>
      <c r="J50" s="2" t="s">
        <v>277</v>
      </c>
      <c r="K50" s="2" t="s">
        <v>107</v>
      </c>
    </row>
    <row r="51" spans="1:11" x14ac:dyDescent="0.35">
      <c r="A51" s="3">
        <v>58</v>
      </c>
      <c r="B51" s="2" t="s">
        <v>86</v>
      </c>
      <c r="C51" s="2" t="s">
        <v>236</v>
      </c>
      <c r="D51" s="2" t="s">
        <v>338</v>
      </c>
      <c r="E51" s="2" t="s">
        <v>54</v>
      </c>
      <c r="F51" s="2" t="s">
        <v>11</v>
      </c>
      <c r="G51" s="2">
        <v>2021</v>
      </c>
      <c r="H51" s="2" t="str">
        <f t="shared" si="1"/>
        <v>Nov 09, 2021</v>
      </c>
      <c r="I51" s="2" t="s">
        <v>199</v>
      </c>
      <c r="J51" s="2" t="s">
        <v>278</v>
      </c>
      <c r="K51" s="2" t="s">
        <v>107</v>
      </c>
    </row>
    <row r="52" spans="1:11" x14ac:dyDescent="0.35">
      <c r="A52" s="3">
        <v>59</v>
      </c>
      <c r="B52" s="2" t="s">
        <v>87</v>
      </c>
      <c r="C52" s="2" t="s">
        <v>237</v>
      </c>
      <c r="D52" s="2" t="s">
        <v>339</v>
      </c>
      <c r="E52" s="2" t="s">
        <v>29</v>
      </c>
      <c r="F52" s="2" t="s">
        <v>55</v>
      </c>
      <c r="G52" s="2">
        <v>2021</v>
      </c>
      <c r="H52" s="2" t="str">
        <f t="shared" si="1"/>
        <v>Apr 08, 2021</v>
      </c>
      <c r="I52" s="2" t="s">
        <v>199</v>
      </c>
      <c r="J52" s="2" t="s">
        <v>279</v>
      </c>
      <c r="K52" s="2" t="s">
        <v>103</v>
      </c>
    </row>
    <row r="53" spans="1:11" x14ac:dyDescent="0.35">
      <c r="A53" s="3">
        <v>60</v>
      </c>
      <c r="B53" s="2" t="s">
        <v>88</v>
      </c>
      <c r="C53" s="2" t="s">
        <v>237</v>
      </c>
      <c r="D53" s="2" t="s">
        <v>340</v>
      </c>
      <c r="E53" s="2" t="s">
        <v>20</v>
      </c>
      <c r="F53" s="2" t="s">
        <v>33</v>
      </c>
      <c r="G53" s="2">
        <v>2021</v>
      </c>
      <c r="H53" s="2" t="str">
        <f t="shared" si="1"/>
        <v>Aug 28, 2021</v>
      </c>
      <c r="I53" s="2" t="s">
        <v>199</v>
      </c>
      <c r="J53" s="2" t="s">
        <v>280</v>
      </c>
      <c r="K53" s="2" t="s">
        <v>107</v>
      </c>
    </row>
    <row r="62" spans="1:11" ht="15" thickBot="1" x14ac:dyDescent="0.4"/>
    <row r="63" spans="1:11" x14ac:dyDescent="0.35">
      <c r="A63" s="5" t="s">
        <v>285</v>
      </c>
      <c r="B63" s="9" t="s">
        <v>284</v>
      </c>
      <c r="C63" s="9" t="s">
        <v>287</v>
      </c>
      <c r="D63" s="6" t="s">
        <v>290</v>
      </c>
    </row>
    <row r="64" spans="1:11" x14ac:dyDescent="0.35">
      <c r="A64" s="13" t="s">
        <v>202</v>
      </c>
      <c r="B64" s="2">
        <f xml:space="preserve"> COUNTIF($I$2:$I$61, A64)</f>
        <v>2</v>
      </c>
      <c r="C64" s="2">
        <f>VLOOKUP(A64, attributes!$A$1:$E$101, 2, FALSE)</f>
        <v>11</v>
      </c>
      <c r="D64" s="11">
        <f>B64/C64</f>
        <v>0.18181818181818182</v>
      </c>
    </row>
    <row r="65" spans="1:4" x14ac:dyDescent="0.35">
      <c r="A65" s="7" t="s">
        <v>196</v>
      </c>
      <c r="B65" s="2">
        <f xml:space="preserve"> COUNTIF($I$2:$I$61, A65)</f>
        <v>1</v>
      </c>
      <c r="C65" s="2">
        <f>VLOOKUP(A65, attributes!$A$1:$E$101, 2, FALSE)</f>
        <v>8</v>
      </c>
      <c r="D65" s="11">
        <f>B65/C65</f>
        <v>0.125</v>
      </c>
    </row>
    <row r="66" spans="1:4" x14ac:dyDescent="0.35">
      <c r="A66" s="13" t="s">
        <v>197</v>
      </c>
      <c r="B66" s="2">
        <f xml:space="preserve"> COUNTIF($I$2:$I$61, A66)</f>
        <v>9</v>
      </c>
      <c r="C66" s="2">
        <f>VLOOKUP(A66, attributes!$A$1:$E$101, 2, FALSE)</f>
        <v>333</v>
      </c>
      <c r="D66" s="11">
        <f>B66/C66</f>
        <v>2.7027027027027029E-2</v>
      </c>
    </row>
    <row r="67" spans="1:4" x14ac:dyDescent="0.35">
      <c r="A67" s="13" t="s">
        <v>198</v>
      </c>
      <c r="B67" s="2">
        <f xml:space="preserve"> COUNTIF($I$2:$I$61, A67)</f>
        <v>19</v>
      </c>
      <c r="C67" s="2">
        <f>VLOOKUP(A67, attributes!$A$1:$E$101, 2, FALSE)</f>
        <v>3560</v>
      </c>
      <c r="D67" s="11">
        <f>B67/C67</f>
        <v>5.3370786516853935E-3</v>
      </c>
    </row>
    <row r="68" spans="1:4" x14ac:dyDescent="0.35">
      <c r="A68" s="13" t="s">
        <v>199</v>
      </c>
      <c r="B68" s="2">
        <f xml:space="preserve"> COUNTIF($I$2:$I$61, A68)</f>
        <v>19</v>
      </c>
      <c r="C68" s="2">
        <f>VLOOKUP(A68, attributes!$A$1:$E$101, 2, FALSE)</f>
        <v>4501</v>
      </c>
      <c r="D68" s="11">
        <f>B68/C68</f>
        <v>4.2212841590757609E-3</v>
      </c>
    </row>
    <row r="69" spans="1:4" ht="15" thickBot="1" x14ac:dyDescent="0.4">
      <c r="A69" s="14" t="s">
        <v>200</v>
      </c>
      <c r="B69" s="4">
        <f xml:space="preserve"> COUNTIF($I$2:$I$61, A69)</f>
        <v>2</v>
      </c>
      <c r="C69" s="4">
        <f>VLOOKUP(A69, attributes!$A$1:$E$101, 2, FALSE)</f>
        <v>1420</v>
      </c>
      <c r="D69" s="12">
        <f>B69/C69</f>
        <v>1.4084507042253522E-3</v>
      </c>
    </row>
    <row r="70" spans="1:4" hidden="1" x14ac:dyDescent="0.35">
      <c r="A70" s="15"/>
    </row>
    <row r="73" spans="1:4" ht="15" thickBot="1" x14ac:dyDescent="0.4"/>
    <row r="74" spans="1:4" x14ac:dyDescent="0.35">
      <c r="A74" s="5" t="s">
        <v>286</v>
      </c>
      <c r="B74" s="9" t="s">
        <v>284</v>
      </c>
      <c r="C74" s="9" t="s">
        <v>287</v>
      </c>
      <c r="D74" s="10" t="s">
        <v>288</v>
      </c>
    </row>
    <row r="75" spans="1:4" x14ac:dyDescent="0.35">
      <c r="A75" s="7" t="s">
        <v>101</v>
      </c>
      <c r="B75" s="2">
        <f>COUNTIF($K$2:$K$61, A75)</f>
        <v>4</v>
      </c>
      <c r="C75" s="2">
        <f>VLOOKUP(A75, attributes!$A$1:$E$101, 2, FALSE)</f>
        <v>9</v>
      </c>
      <c r="D75" s="11">
        <f>B75/C75</f>
        <v>0.44444444444444442</v>
      </c>
    </row>
    <row r="76" spans="1:4" x14ac:dyDescent="0.35">
      <c r="A76" t="s">
        <v>102</v>
      </c>
      <c r="B76" s="2">
        <f>COUNTIF($K$2:$K$61, A76)</f>
        <v>6</v>
      </c>
      <c r="C76" s="2">
        <f>VLOOKUP(A76, attributes!$A$1:$E$101, 2, FALSE)</f>
        <v>24</v>
      </c>
      <c r="D76" s="11">
        <f>B76/C76</f>
        <v>0.25</v>
      </c>
    </row>
    <row r="77" spans="1:4" x14ac:dyDescent="0.35">
      <c r="A77" s="7" t="s">
        <v>103</v>
      </c>
      <c r="B77" s="2">
        <f>COUNTIF($K$2:$K$61, A77)</f>
        <v>21</v>
      </c>
      <c r="C77" s="2">
        <f>VLOOKUP(A77, attributes!$A$1:$E$101, 2, FALSE)</f>
        <v>88</v>
      </c>
      <c r="D77" s="11">
        <f>B77/C77</f>
        <v>0.23863636363636365</v>
      </c>
    </row>
    <row r="78" spans="1:4" x14ac:dyDescent="0.35">
      <c r="A78" s="7" t="s">
        <v>107</v>
      </c>
      <c r="B78" s="2">
        <f t="shared" ref="B76:B79" si="2">COUNTIF($K$2:$K$61, A78)</f>
        <v>14</v>
      </c>
      <c r="C78" s="2">
        <f>VLOOKUP(A78, attributes!$A$1:$E$101, 2, FALSE)</f>
        <v>6039</v>
      </c>
      <c r="D78" s="11">
        <f>B78/C78</f>
        <v>2.3182646133465806E-3</v>
      </c>
    </row>
    <row r="79" spans="1:4" ht="15" thickBot="1" x14ac:dyDescent="0.4">
      <c r="A79" s="8" t="s">
        <v>106</v>
      </c>
      <c r="B79" s="4">
        <f t="shared" si="2"/>
        <v>7</v>
      </c>
      <c r="C79" s="4">
        <f>VLOOKUP(A79, attributes!$A$1:$E$101, 2, FALSE)</f>
        <v>3840</v>
      </c>
      <c r="D79" s="12">
        <f>B79/C79</f>
        <v>1.8229166666666667E-3</v>
      </c>
    </row>
    <row r="80" spans="1:4" ht="15" thickBot="1" x14ac:dyDescent="0.4">
      <c r="A80" s="16" t="s">
        <v>289</v>
      </c>
      <c r="B80" s="17">
        <f>SUM(B75:B79)</f>
        <v>52</v>
      </c>
    </row>
  </sheetData>
  <conditionalFormatting sqref="B1:B5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CDC8-14C7-4CD1-A31D-3A27E9F197C3}">
  <dimension ref="A1:E101"/>
  <sheetViews>
    <sheetView workbookViewId="0">
      <selection activeCell="G12" sqref="G12"/>
    </sheetView>
  </sheetViews>
  <sheetFormatPr defaultRowHeight="14.5" x14ac:dyDescent="0.35"/>
  <cols>
    <col min="1" max="1" width="17.54296875" bestFit="1" customWidth="1"/>
    <col min="2" max="2" width="31.54296875" style="1" customWidth="1"/>
    <col min="3" max="3" width="11.7265625" customWidth="1"/>
    <col min="4" max="4" width="16.36328125" customWidth="1"/>
    <col min="5" max="5" width="19" customWidth="1"/>
    <col min="6" max="6" width="12.90625" bestFit="1" customWidth="1"/>
    <col min="7" max="7" width="18.6328125" bestFit="1" customWidth="1"/>
  </cols>
  <sheetData>
    <row r="1" spans="1:5" x14ac:dyDescent="0.35">
      <c r="A1" s="18" t="s">
        <v>93</v>
      </c>
      <c r="B1" s="19" t="s">
        <v>98</v>
      </c>
      <c r="C1" s="18" t="s">
        <v>99</v>
      </c>
      <c r="D1" s="18" t="s">
        <v>100</v>
      </c>
      <c r="E1" s="18" t="s">
        <v>345</v>
      </c>
    </row>
    <row r="2" spans="1:5" x14ac:dyDescent="0.35">
      <c r="A2" t="s">
        <v>205</v>
      </c>
      <c r="B2" s="1">
        <v>1</v>
      </c>
      <c r="C2">
        <v>0</v>
      </c>
      <c r="D2">
        <v>0</v>
      </c>
      <c r="E2">
        <v>0</v>
      </c>
    </row>
    <row r="3" spans="1:5" x14ac:dyDescent="0.35">
      <c r="A3" t="s">
        <v>196</v>
      </c>
      <c r="B3" s="1">
        <v>8</v>
      </c>
      <c r="C3">
        <v>0</v>
      </c>
      <c r="D3">
        <v>0</v>
      </c>
      <c r="E3">
        <v>0</v>
      </c>
    </row>
    <row r="4" spans="1:5" x14ac:dyDescent="0.35">
      <c r="A4" t="s">
        <v>101</v>
      </c>
      <c r="B4" s="1">
        <v>9</v>
      </c>
      <c r="C4">
        <v>3</v>
      </c>
      <c r="D4">
        <v>0</v>
      </c>
      <c r="E4">
        <v>13340</v>
      </c>
    </row>
    <row r="5" spans="1:5" x14ac:dyDescent="0.35">
      <c r="A5" t="s">
        <v>202</v>
      </c>
      <c r="B5" s="1">
        <v>11</v>
      </c>
      <c r="C5">
        <v>3</v>
      </c>
      <c r="D5">
        <v>398.95</v>
      </c>
      <c r="E5">
        <v>1500</v>
      </c>
    </row>
    <row r="6" spans="1:5" x14ac:dyDescent="0.35">
      <c r="A6" t="s">
        <v>102</v>
      </c>
      <c r="B6" s="1">
        <v>24</v>
      </c>
      <c r="C6">
        <v>4</v>
      </c>
      <c r="D6">
        <v>2600</v>
      </c>
      <c r="E6">
        <v>3500</v>
      </c>
    </row>
    <row r="7" spans="1:5" x14ac:dyDescent="0.35">
      <c r="A7" t="s">
        <v>108</v>
      </c>
      <c r="B7" s="1">
        <v>44</v>
      </c>
      <c r="C7">
        <v>8</v>
      </c>
      <c r="D7">
        <v>331.33</v>
      </c>
      <c r="E7">
        <v>420.69</v>
      </c>
    </row>
    <row r="8" spans="1:5" x14ac:dyDescent="0.35">
      <c r="A8" t="s">
        <v>110</v>
      </c>
      <c r="B8" s="1">
        <v>48</v>
      </c>
      <c r="C8">
        <v>11</v>
      </c>
      <c r="D8">
        <v>0</v>
      </c>
      <c r="E8">
        <v>135</v>
      </c>
    </row>
    <row r="9" spans="1:5" x14ac:dyDescent="0.35">
      <c r="A9" t="s">
        <v>111</v>
      </c>
      <c r="B9" s="1">
        <v>54</v>
      </c>
      <c r="C9">
        <v>12</v>
      </c>
      <c r="D9">
        <v>192.5</v>
      </c>
      <c r="E9">
        <v>180</v>
      </c>
    </row>
    <row r="10" spans="1:5" x14ac:dyDescent="0.35">
      <c r="A10" t="s">
        <v>112</v>
      </c>
      <c r="B10" s="1">
        <v>55</v>
      </c>
      <c r="C10">
        <v>12</v>
      </c>
      <c r="D10">
        <v>129.97999999999999</v>
      </c>
      <c r="E10">
        <v>179</v>
      </c>
    </row>
    <row r="11" spans="1:5" x14ac:dyDescent="0.35">
      <c r="A11" t="s">
        <v>113</v>
      </c>
      <c r="B11" s="1">
        <v>68</v>
      </c>
      <c r="C11">
        <v>18</v>
      </c>
      <c r="D11">
        <v>117.32</v>
      </c>
      <c r="E11">
        <v>115</v>
      </c>
    </row>
    <row r="12" spans="1:5" x14ac:dyDescent="0.35">
      <c r="A12" t="s">
        <v>114</v>
      </c>
      <c r="B12" s="1">
        <v>78</v>
      </c>
      <c r="C12">
        <v>12</v>
      </c>
      <c r="D12">
        <v>79.16</v>
      </c>
      <c r="E12">
        <v>99.95</v>
      </c>
    </row>
    <row r="13" spans="1:5" x14ac:dyDescent="0.35">
      <c r="A13" t="s">
        <v>115</v>
      </c>
      <c r="B13" s="1">
        <v>86</v>
      </c>
      <c r="C13">
        <v>11</v>
      </c>
      <c r="D13">
        <v>76.94</v>
      </c>
      <c r="E13">
        <v>115</v>
      </c>
    </row>
    <row r="14" spans="1:5" x14ac:dyDescent="0.35">
      <c r="A14" t="s">
        <v>103</v>
      </c>
      <c r="B14" s="1">
        <v>88</v>
      </c>
      <c r="C14">
        <v>5</v>
      </c>
      <c r="D14">
        <v>825</v>
      </c>
      <c r="E14">
        <v>1600</v>
      </c>
    </row>
    <row r="15" spans="1:5" x14ac:dyDescent="0.35">
      <c r="A15" t="s">
        <v>116</v>
      </c>
      <c r="B15" s="1">
        <v>94</v>
      </c>
      <c r="C15">
        <v>18</v>
      </c>
      <c r="D15">
        <v>83.46</v>
      </c>
      <c r="E15">
        <v>130</v>
      </c>
    </row>
    <row r="16" spans="1:5" x14ac:dyDescent="0.35">
      <c r="A16" t="s">
        <v>117</v>
      </c>
      <c r="B16" s="1">
        <v>95</v>
      </c>
      <c r="C16">
        <v>11</v>
      </c>
      <c r="D16">
        <v>82.84</v>
      </c>
      <c r="E16">
        <v>130</v>
      </c>
    </row>
    <row r="17" spans="1:5" x14ac:dyDescent="0.35">
      <c r="A17" t="s">
        <v>118</v>
      </c>
      <c r="B17" s="1">
        <v>115</v>
      </c>
      <c r="C17">
        <v>23</v>
      </c>
      <c r="D17">
        <v>142.38999999999999</v>
      </c>
      <c r="E17">
        <v>154.99</v>
      </c>
    </row>
    <row r="18" spans="1:5" x14ac:dyDescent="0.35">
      <c r="A18" t="s">
        <v>119</v>
      </c>
      <c r="B18" s="1">
        <v>124</v>
      </c>
      <c r="C18">
        <v>16</v>
      </c>
      <c r="D18">
        <v>43.43</v>
      </c>
      <c r="E18">
        <v>87.99</v>
      </c>
    </row>
    <row r="19" spans="1:5" x14ac:dyDescent="0.35">
      <c r="A19" t="s">
        <v>120</v>
      </c>
      <c r="B19" s="1">
        <v>128</v>
      </c>
      <c r="C19">
        <v>18</v>
      </c>
      <c r="D19">
        <v>75.92</v>
      </c>
      <c r="E19">
        <v>89.68</v>
      </c>
    </row>
    <row r="20" spans="1:5" x14ac:dyDescent="0.35">
      <c r="A20" t="s">
        <v>121</v>
      </c>
      <c r="B20" s="1">
        <v>129</v>
      </c>
      <c r="C20">
        <v>8</v>
      </c>
      <c r="D20">
        <v>47.93</v>
      </c>
      <c r="E20">
        <v>118.88</v>
      </c>
    </row>
    <row r="21" spans="1:5" x14ac:dyDescent="0.35">
      <c r="A21" t="s">
        <v>122</v>
      </c>
      <c r="B21" s="1">
        <v>136</v>
      </c>
      <c r="C21">
        <v>13</v>
      </c>
      <c r="D21">
        <v>91.65</v>
      </c>
      <c r="E21">
        <v>96.89</v>
      </c>
    </row>
    <row r="22" spans="1:5" x14ac:dyDescent="0.35">
      <c r="A22" t="s">
        <v>123</v>
      </c>
      <c r="B22" s="1">
        <v>142</v>
      </c>
      <c r="C22">
        <v>21</v>
      </c>
      <c r="D22">
        <v>158.91999999999999</v>
      </c>
      <c r="E22">
        <v>199</v>
      </c>
    </row>
    <row r="23" spans="1:5" x14ac:dyDescent="0.35">
      <c r="A23" t="s">
        <v>124</v>
      </c>
      <c r="B23" s="1">
        <v>144</v>
      </c>
      <c r="C23">
        <v>15</v>
      </c>
      <c r="D23">
        <v>105.99</v>
      </c>
      <c r="E23">
        <v>116.97</v>
      </c>
    </row>
    <row r="24" spans="1:5" x14ac:dyDescent="0.35">
      <c r="A24" t="s">
        <v>125</v>
      </c>
      <c r="B24" s="1">
        <v>144</v>
      </c>
      <c r="C24">
        <v>23</v>
      </c>
      <c r="D24">
        <v>70.53</v>
      </c>
      <c r="E24">
        <v>85</v>
      </c>
    </row>
    <row r="25" spans="1:5" x14ac:dyDescent="0.35">
      <c r="A25" t="s">
        <v>126</v>
      </c>
      <c r="B25" s="1">
        <v>146</v>
      </c>
      <c r="C25">
        <v>21</v>
      </c>
      <c r="D25">
        <v>88.36</v>
      </c>
      <c r="E25">
        <v>118</v>
      </c>
    </row>
    <row r="26" spans="1:5" x14ac:dyDescent="0.35">
      <c r="A26" t="s">
        <v>127</v>
      </c>
      <c r="B26" s="1">
        <v>147</v>
      </c>
      <c r="C26">
        <v>14</v>
      </c>
      <c r="D26">
        <v>57.97</v>
      </c>
      <c r="E26">
        <v>85</v>
      </c>
    </row>
    <row r="27" spans="1:5" x14ac:dyDescent="0.35">
      <c r="A27" t="s">
        <v>128</v>
      </c>
      <c r="B27" s="1">
        <v>147</v>
      </c>
      <c r="C27">
        <v>16</v>
      </c>
      <c r="D27">
        <v>57.35</v>
      </c>
      <c r="E27">
        <v>87</v>
      </c>
    </row>
    <row r="28" spans="1:5" x14ac:dyDescent="0.35">
      <c r="A28" t="s">
        <v>129</v>
      </c>
      <c r="B28" s="1">
        <v>147</v>
      </c>
      <c r="C28">
        <v>13</v>
      </c>
      <c r="D28">
        <v>68.5</v>
      </c>
      <c r="E28">
        <v>95</v>
      </c>
    </row>
    <row r="29" spans="1:5" x14ac:dyDescent="0.35">
      <c r="A29" t="s">
        <v>130</v>
      </c>
      <c r="B29" s="1">
        <v>147</v>
      </c>
      <c r="C29">
        <v>23</v>
      </c>
      <c r="D29">
        <v>73.87</v>
      </c>
      <c r="E29">
        <v>94</v>
      </c>
    </row>
    <row r="30" spans="1:5" x14ac:dyDescent="0.35">
      <c r="A30" t="s">
        <v>131</v>
      </c>
      <c r="B30" s="1">
        <v>148</v>
      </c>
      <c r="C30">
        <v>23</v>
      </c>
      <c r="D30">
        <v>67.930000000000007</v>
      </c>
      <c r="E30">
        <v>92.87</v>
      </c>
    </row>
    <row r="31" spans="1:5" x14ac:dyDescent="0.35">
      <c r="A31" t="s">
        <v>132</v>
      </c>
      <c r="B31" s="1">
        <v>148</v>
      </c>
      <c r="C31">
        <v>15</v>
      </c>
      <c r="D31">
        <v>57.35</v>
      </c>
      <c r="E31">
        <v>84.99</v>
      </c>
    </row>
    <row r="32" spans="1:5" x14ac:dyDescent="0.35">
      <c r="A32" t="s">
        <v>133</v>
      </c>
      <c r="B32" s="1">
        <v>151</v>
      </c>
      <c r="C32">
        <v>18</v>
      </c>
      <c r="D32">
        <v>69.12</v>
      </c>
      <c r="E32">
        <v>85</v>
      </c>
    </row>
    <row r="33" spans="1:5" x14ac:dyDescent="0.35">
      <c r="A33" t="s">
        <v>134</v>
      </c>
      <c r="B33" s="1">
        <v>156</v>
      </c>
      <c r="C33">
        <v>31</v>
      </c>
      <c r="D33">
        <v>75.42</v>
      </c>
      <c r="E33">
        <v>86.69</v>
      </c>
    </row>
    <row r="34" spans="1:5" x14ac:dyDescent="0.35">
      <c r="A34" t="s">
        <v>135</v>
      </c>
      <c r="B34" s="1">
        <v>157</v>
      </c>
      <c r="C34">
        <v>21</v>
      </c>
      <c r="D34">
        <v>45.76</v>
      </c>
      <c r="E34">
        <v>82.95</v>
      </c>
    </row>
    <row r="35" spans="1:5" x14ac:dyDescent="0.35">
      <c r="A35" t="s">
        <v>136</v>
      </c>
      <c r="B35" s="1">
        <v>165</v>
      </c>
      <c r="C35">
        <v>23</v>
      </c>
      <c r="D35">
        <v>68.430000000000007</v>
      </c>
      <c r="E35">
        <v>84.95</v>
      </c>
    </row>
    <row r="36" spans="1:5" x14ac:dyDescent="0.35">
      <c r="A36" t="s">
        <v>201</v>
      </c>
      <c r="B36" s="1">
        <v>166</v>
      </c>
      <c r="C36">
        <v>35</v>
      </c>
      <c r="D36">
        <v>93.31</v>
      </c>
      <c r="E36">
        <v>103</v>
      </c>
    </row>
    <row r="37" spans="1:5" x14ac:dyDescent="0.35">
      <c r="A37" t="s">
        <v>137</v>
      </c>
      <c r="B37" s="1">
        <v>169</v>
      </c>
      <c r="C37">
        <v>34</v>
      </c>
      <c r="D37">
        <v>94.95</v>
      </c>
      <c r="E37">
        <v>94.95</v>
      </c>
    </row>
    <row r="38" spans="1:5" x14ac:dyDescent="0.35">
      <c r="A38" t="s">
        <v>138</v>
      </c>
      <c r="B38" s="1">
        <v>175</v>
      </c>
      <c r="C38">
        <v>25</v>
      </c>
      <c r="D38">
        <v>70.39</v>
      </c>
      <c r="E38">
        <v>90.69</v>
      </c>
    </row>
    <row r="39" spans="1:5" x14ac:dyDescent="0.35">
      <c r="A39" t="s">
        <v>139</v>
      </c>
      <c r="B39" s="1">
        <v>178</v>
      </c>
      <c r="C39">
        <v>22</v>
      </c>
      <c r="D39">
        <v>69.08</v>
      </c>
      <c r="E39">
        <v>84.68</v>
      </c>
    </row>
    <row r="40" spans="1:5" x14ac:dyDescent="0.35">
      <c r="A40" t="s">
        <v>140</v>
      </c>
      <c r="B40" s="1">
        <v>186</v>
      </c>
      <c r="C40">
        <v>29</v>
      </c>
      <c r="D40">
        <v>79.8</v>
      </c>
      <c r="E40">
        <v>87.87</v>
      </c>
    </row>
    <row r="41" spans="1:5" x14ac:dyDescent="0.35">
      <c r="A41" t="s">
        <v>141</v>
      </c>
      <c r="B41" s="1">
        <v>203</v>
      </c>
      <c r="C41">
        <v>19</v>
      </c>
      <c r="D41">
        <v>71.959999999999994</v>
      </c>
      <c r="E41">
        <v>95</v>
      </c>
    </row>
    <row r="42" spans="1:5" x14ac:dyDescent="0.35">
      <c r="A42" t="s">
        <v>142</v>
      </c>
      <c r="B42" s="1">
        <v>212</v>
      </c>
      <c r="C42">
        <v>28</v>
      </c>
      <c r="D42">
        <v>67.849999999999994</v>
      </c>
      <c r="E42">
        <v>87.99</v>
      </c>
    </row>
    <row r="43" spans="1:5" x14ac:dyDescent="0.35">
      <c r="A43" t="s">
        <v>143</v>
      </c>
      <c r="B43" s="1">
        <v>238</v>
      </c>
      <c r="C43">
        <v>37</v>
      </c>
      <c r="D43">
        <v>73.53</v>
      </c>
      <c r="E43">
        <v>95</v>
      </c>
    </row>
    <row r="44" spans="1:5" x14ac:dyDescent="0.35">
      <c r="A44" t="s">
        <v>144</v>
      </c>
      <c r="B44" s="1">
        <v>254</v>
      </c>
      <c r="C44">
        <v>27</v>
      </c>
      <c r="D44">
        <v>83.6</v>
      </c>
      <c r="E44">
        <v>98.69</v>
      </c>
    </row>
    <row r="45" spans="1:5" x14ac:dyDescent="0.35">
      <c r="A45" t="s">
        <v>145</v>
      </c>
      <c r="B45" s="1">
        <v>259</v>
      </c>
      <c r="C45">
        <v>32</v>
      </c>
      <c r="D45">
        <v>241.66</v>
      </c>
      <c r="E45">
        <v>315</v>
      </c>
    </row>
    <row r="46" spans="1:5" x14ac:dyDescent="0.35">
      <c r="A46" t="s">
        <v>146</v>
      </c>
      <c r="B46" s="1">
        <v>260</v>
      </c>
      <c r="C46">
        <v>34</v>
      </c>
      <c r="D46">
        <v>61.17</v>
      </c>
      <c r="E46">
        <v>88.95</v>
      </c>
    </row>
    <row r="47" spans="1:5" x14ac:dyDescent="0.35">
      <c r="A47" t="s">
        <v>147</v>
      </c>
      <c r="B47" s="1">
        <v>261</v>
      </c>
      <c r="C47">
        <v>45</v>
      </c>
      <c r="D47">
        <v>76.239999999999995</v>
      </c>
      <c r="E47">
        <v>84.95</v>
      </c>
    </row>
    <row r="48" spans="1:5" x14ac:dyDescent="0.35">
      <c r="A48" t="s">
        <v>148</v>
      </c>
      <c r="B48" s="1">
        <v>262</v>
      </c>
      <c r="C48">
        <v>19</v>
      </c>
      <c r="D48">
        <v>58.82</v>
      </c>
      <c r="E48">
        <v>82.69</v>
      </c>
    </row>
    <row r="49" spans="1:5" x14ac:dyDescent="0.35">
      <c r="A49" t="s">
        <v>149</v>
      </c>
      <c r="B49" s="1">
        <v>263</v>
      </c>
      <c r="C49">
        <v>34</v>
      </c>
      <c r="D49">
        <v>80.14</v>
      </c>
      <c r="E49">
        <v>88.85</v>
      </c>
    </row>
    <row r="50" spans="1:5" x14ac:dyDescent="0.35">
      <c r="A50" t="s">
        <v>150</v>
      </c>
      <c r="B50" s="1">
        <v>266</v>
      </c>
      <c r="C50">
        <v>30</v>
      </c>
      <c r="D50">
        <v>52.22</v>
      </c>
      <c r="E50">
        <v>84.5</v>
      </c>
    </row>
    <row r="51" spans="1:5" x14ac:dyDescent="0.35">
      <c r="A51" t="s">
        <v>151</v>
      </c>
      <c r="B51" s="1">
        <v>271</v>
      </c>
      <c r="C51">
        <v>31</v>
      </c>
      <c r="D51">
        <v>50.95</v>
      </c>
      <c r="E51">
        <v>82.95</v>
      </c>
    </row>
    <row r="52" spans="1:5" x14ac:dyDescent="0.35">
      <c r="A52" t="s">
        <v>152</v>
      </c>
      <c r="B52" s="1">
        <v>272</v>
      </c>
      <c r="C52">
        <v>34</v>
      </c>
      <c r="D52">
        <v>76.39</v>
      </c>
      <c r="E52">
        <v>88.88</v>
      </c>
    </row>
    <row r="53" spans="1:5" x14ac:dyDescent="0.35">
      <c r="A53" t="s">
        <v>153</v>
      </c>
      <c r="B53" s="1">
        <v>273</v>
      </c>
      <c r="C53">
        <v>30</v>
      </c>
      <c r="D53">
        <v>61.71</v>
      </c>
      <c r="E53">
        <v>92.88</v>
      </c>
    </row>
    <row r="54" spans="1:5" x14ac:dyDescent="0.35">
      <c r="A54" t="s">
        <v>154</v>
      </c>
      <c r="B54" s="1">
        <v>282</v>
      </c>
      <c r="C54">
        <v>39</v>
      </c>
      <c r="D54">
        <v>55.86</v>
      </c>
      <c r="E54">
        <v>83.95</v>
      </c>
    </row>
    <row r="55" spans="1:5" x14ac:dyDescent="0.35">
      <c r="A55" t="s">
        <v>155</v>
      </c>
      <c r="B55" s="1">
        <v>286</v>
      </c>
      <c r="C55">
        <v>38</v>
      </c>
      <c r="D55">
        <v>156.78</v>
      </c>
      <c r="E55">
        <v>149</v>
      </c>
    </row>
    <row r="56" spans="1:5" x14ac:dyDescent="0.35">
      <c r="A56" t="s">
        <v>156</v>
      </c>
      <c r="B56" s="1">
        <v>286</v>
      </c>
      <c r="C56">
        <v>45</v>
      </c>
      <c r="D56">
        <v>78.989999999999995</v>
      </c>
      <c r="E56">
        <v>91.95</v>
      </c>
    </row>
    <row r="57" spans="1:5" x14ac:dyDescent="0.35">
      <c r="A57" t="s">
        <v>157</v>
      </c>
      <c r="B57" s="1">
        <v>288</v>
      </c>
      <c r="C57">
        <v>25</v>
      </c>
      <c r="D57">
        <v>69.099999999999994</v>
      </c>
      <c r="E57">
        <v>92</v>
      </c>
    </row>
    <row r="58" spans="1:5" x14ac:dyDescent="0.35">
      <c r="A58" t="s">
        <v>158</v>
      </c>
      <c r="B58" s="1">
        <v>289</v>
      </c>
      <c r="C58">
        <v>44</v>
      </c>
      <c r="D58">
        <v>102.19</v>
      </c>
      <c r="E58">
        <v>95</v>
      </c>
    </row>
    <row r="59" spans="1:5" x14ac:dyDescent="0.35">
      <c r="A59" t="s">
        <v>159</v>
      </c>
      <c r="B59" s="1">
        <v>292</v>
      </c>
      <c r="C59">
        <v>31</v>
      </c>
      <c r="D59">
        <v>78.39</v>
      </c>
      <c r="E59">
        <v>84.85</v>
      </c>
    </row>
    <row r="60" spans="1:5" x14ac:dyDescent="0.35">
      <c r="A60" t="s">
        <v>160</v>
      </c>
      <c r="B60" s="1">
        <v>293</v>
      </c>
      <c r="C60">
        <v>29</v>
      </c>
      <c r="D60">
        <v>69.17</v>
      </c>
      <c r="E60">
        <v>90</v>
      </c>
    </row>
    <row r="61" spans="1:5" x14ac:dyDescent="0.35">
      <c r="A61" t="s">
        <v>161</v>
      </c>
      <c r="B61" s="1">
        <v>295</v>
      </c>
      <c r="C61">
        <v>41</v>
      </c>
      <c r="D61">
        <v>61.71</v>
      </c>
      <c r="E61">
        <v>86.69</v>
      </c>
    </row>
    <row r="62" spans="1:5" x14ac:dyDescent="0.35">
      <c r="A62" t="s">
        <v>162</v>
      </c>
      <c r="B62" s="1">
        <v>300</v>
      </c>
      <c r="C62">
        <v>32</v>
      </c>
      <c r="D62">
        <v>67.92</v>
      </c>
      <c r="E62">
        <v>86.69</v>
      </c>
    </row>
    <row r="63" spans="1:5" x14ac:dyDescent="0.35">
      <c r="A63" t="s">
        <v>163</v>
      </c>
      <c r="B63" s="1">
        <v>300</v>
      </c>
      <c r="C63">
        <v>35</v>
      </c>
      <c r="D63">
        <v>53.73</v>
      </c>
      <c r="E63">
        <v>80.95</v>
      </c>
    </row>
    <row r="64" spans="1:5" x14ac:dyDescent="0.35">
      <c r="A64" t="s">
        <v>164</v>
      </c>
      <c r="B64" s="1">
        <v>303</v>
      </c>
      <c r="C64">
        <v>35</v>
      </c>
      <c r="D64">
        <v>85.87</v>
      </c>
      <c r="E64">
        <v>80.95</v>
      </c>
    </row>
    <row r="65" spans="1:5" x14ac:dyDescent="0.35">
      <c r="A65" t="s">
        <v>165</v>
      </c>
      <c r="B65" s="1">
        <v>303</v>
      </c>
      <c r="C65">
        <v>26</v>
      </c>
      <c r="D65">
        <v>64.22</v>
      </c>
      <c r="E65">
        <v>88.85</v>
      </c>
    </row>
    <row r="66" spans="1:5" x14ac:dyDescent="0.35">
      <c r="A66" t="s">
        <v>166</v>
      </c>
      <c r="B66" s="1">
        <v>317</v>
      </c>
      <c r="C66">
        <v>55</v>
      </c>
      <c r="D66">
        <v>83.5</v>
      </c>
      <c r="E66">
        <v>82.5</v>
      </c>
    </row>
    <row r="67" spans="1:5" x14ac:dyDescent="0.35">
      <c r="A67" t="s">
        <v>167</v>
      </c>
      <c r="B67" s="1">
        <v>332</v>
      </c>
      <c r="C67">
        <v>48</v>
      </c>
      <c r="D67">
        <v>95.11</v>
      </c>
      <c r="E67">
        <v>105</v>
      </c>
    </row>
    <row r="68" spans="1:5" x14ac:dyDescent="0.35">
      <c r="A68" t="s">
        <v>197</v>
      </c>
      <c r="B68" s="1">
        <v>333</v>
      </c>
      <c r="C68">
        <v>30</v>
      </c>
      <c r="D68">
        <v>271.49</v>
      </c>
      <c r="E68">
        <v>96.95</v>
      </c>
    </row>
    <row r="69" spans="1:5" x14ac:dyDescent="0.35">
      <c r="A69" t="s">
        <v>168</v>
      </c>
      <c r="B69" s="1">
        <v>351</v>
      </c>
      <c r="C69">
        <v>46</v>
      </c>
      <c r="D69">
        <v>72.150000000000006</v>
      </c>
      <c r="E69">
        <v>87.99</v>
      </c>
    </row>
    <row r="70" spans="1:5" x14ac:dyDescent="0.35">
      <c r="A70" t="s">
        <v>169</v>
      </c>
      <c r="B70" s="1">
        <v>378</v>
      </c>
      <c r="C70">
        <v>49</v>
      </c>
      <c r="D70">
        <v>74</v>
      </c>
      <c r="E70">
        <v>89</v>
      </c>
    </row>
    <row r="71" spans="1:5" x14ac:dyDescent="0.35">
      <c r="A71" t="s">
        <v>170</v>
      </c>
      <c r="B71" s="1">
        <v>382</v>
      </c>
      <c r="C71">
        <v>40</v>
      </c>
      <c r="D71">
        <v>51.04</v>
      </c>
      <c r="E71">
        <v>81</v>
      </c>
    </row>
    <row r="72" spans="1:5" x14ac:dyDescent="0.35">
      <c r="A72" t="s">
        <v>171</v>
      </c>
      <c r="B72" s="1">
        <v>384</v>
      </c>
      <c r="C72">
        <v>46</v>
      </c>
      <c r="D72">
        <v>54.07</v>
      </c>
      <c r="E72">
        <v>84.99</v>
      </c>
    </row>
    <row r="73" spans="1:5" x14ac:dyDescent="0.35">
      <c r="A73" t="s">
        <v>172</v>
      </c>
      <c r="B73" s="1">
        <v>406</v>
      </c>
      <c r="C73">
        <v>37</v>
      </c>
      <c r="D73">
        <v>55.9</v>
      </c>
      <c r="E73">
        <v>92</v>
      </c>
    </row>
    <row r="74" spans="1:5" x14ac:dyDescent="0.35">
      <c r="A74" t="s">
        <v>173</v>
      </c>
      <c r="B74" s="1">
        <v>414</v>
      </c>
      <c r="C74">
        <v>39</v>
      </c>
      <c r="D74">
        <v>78.459999999999994</v>
      </c>
      <c r="E74">
        <v>85</v>
      </c>
    </row>
    <row r="75" spans="1:5" x14ac:dyDescent="0.35">
      <c r="A75" t="s">
        <v>174</v>
      </c>
      <c r="B75" s="1">
        <v>419</v>
      </c>
      <c r="C75">
        <v>47</v>
      </c>
      <c r="D75">
        <v>65.03</v>
      </c>
      <c r="E75">
        <v>88.3</v>
      </c>
    </row>
    <row r="76" spans="1:5" x14ac:dyDescent="0.35">
      <c r="A76" t="s">
        <v>175</v>
      </c>
      <c r="B76" s="1">
        <v>429</v>
      </c>
      <c r="C76">
        <v>36</v>
      </c>
      <c r="D76">
        <v>67.650000000000006</v>
      </c>
      <c r="E76">
        <v>83.95</v>
      </c>
    </row>
    <row r="77" spans="1:5" x14ac:dyDescent="0.35">
      <c r="A77" t="s">
        <v>176</v>
      </c>
      <c r="B77" s="1">
        <v>441</v>
      </c>
      <c r="C77">
        <v>36</v>
      </c>
      <c r="D77">
        <v>65.510000000000005</v>
      </c>
      <c r="E77">
        <v>82.69</v>
      </c>
    </row>
    <row r="78" spans="1:5" x14ac:dyDescent="0.35">
      <c r="A78" t="s">
        <v>177</v>
      </c>
      <c r="B78" s="1">
        <v>441</v>
      </c>
      <c r="C78">
        <v>55</v>
      </c>
      <c r="D78">
        <v>52.21</v>
      </c>
      <c r="E78">
        <v>84.69</v>
      </c>
    </row>
    <row r="79" spans="1:5" x14ac:dyDescent="0.35">
      <c r="A79" t="s">
        <v>178</v>
      </c>
      <c r="B79" s="1">
        <v>442</v>
      </c>
      <c r="C79">
        <v>34</v>
      </c>
      <c r="D79">
        <v>59.94</v>
      </c>
      <c r="E79">
        <v>81</v>
      </c>
    </row>
    <row r="80" spans="1:5" x14ac:dyDescent="0.35">
      <c r="A80" t="s">
        <v>179</v>
      </c>
      <c r="B80" s="1">
        <v>447</v>
      </c>
      <c r="C80">
        <v>50</v>
      </c>
      <c r="D80">
        <v>79.27</v>
      </c>
      <c r="E80">
        <v>82.99</v>
      </c>
    </row>
    <row r="81" spans="1:5" x14ac:dyDescent="0.35">
      <c r="A81" t="s">
        <v>180</v>
      </c>
      <c r="B81" s="1">
        <v>460</v>
      </c>
      <c r="C81">
        <v>55</v>
      </c>
      <c r="D81">
        <v>58.09</v>
      </c>
      <c r="E81">
        <v>84.99</v>
      </c>
    </row>
    <row r="82" spans="1:5" x14ac:dyDescent="0.35">
      <c r="A82" t="s">
        <v>181</v>
      </c>
      <c r="B82" s="1">
        <v>461</v>
      </c>
      <c r="C82">
        <v>61</v>
      </c>
      <c r="D82">
        <v>81.44</v>
      </c>
      <c r="E82">
        <v>84.69</v>
      </c>
    </row>
    <row r="83" spans="1:5" x14ac:dyDescent="0.35">
      <c r="A83" t="s">
        <v>182</v>
      </c>
      <c r="B83" s="1">
        <v>463</v>
      </c>
      <c r="C83">
        <v>47</v>
      </c>
      <c r="D83">
        <v>53.55</v>
      </c>
      <c r="E83">
        <v>84.5</v>
      </c>
    </row>
    <row r="84" spans="1:5" x14ac:dyDescent="0.35">
      <c r="A84" t="s">
        <v>183</v>
      </c>
      <c r="B84" s="1">
        <v>481</v>
      </c>
      <c r="C84">
        <v>56</v>
      </c>
      <c r="D84">
        <v>62.92</v>
      </c>
      <c r="E84">
        <v>82.5</v>
      </c>
    </row>
    <row r="85" spans="1:5" x14ac:dyDescent="0.35">
      <c r="A85" t="s">
        <v>184</v>
      </c>
      <c r="B85" s="1">
        <v>502</v>
      </c>
      <c r="C85">
        <v>63</v>
      </c>
      <c r="D85">
        <v>73.27</v>
      </c>
      <c r="E85">
        <v>80.95</v>
      </c>
    </row>
    <row r="86" spans="1:5" x14ac:dyDescent="0.35">
      <c r="A86" t="s">
        <v>185</v>
      </c>
      <c r="B86" s="1">
        <v>526</v>
      </c>
      <c r="C86">
        <v>50</v>
      </c>
      <c r="D86">
        <v>73.900000000000006</v>
      </c>
      <c r="E86">
        <v>87.99</v>
      </c>
    </row>
    <row r="87" spans="1:5" x14ac:dyDescent="0.35">
      <c r="A87" t="s">
        <v>186</v>
      </c>
      <c r="B87" s="1">
        <v>527</v>
      </c>
      <c r="C87">
        <v>66</v>
      </c>
      <c r="D87">
        <v>65</v>
      </c>
      <c r="E87">
        <v>90.69</v>
      </c>
    </row>
    <row r="88" spans="1:5" x14ac:dyDescent="0.35">
      <c r="A88" t="s">
        <v>187</v>
      </c>
      <c r="B88" s="1">
        <v>535</v>
      </c>
      <c r="C88">
        <v>49</v>
      </c>
      <c r="D88">
        <v>69.97</v>
      </c>
      <c r="E88">
        <v>89.1</v>
      </c>
    </row>
    <row r="89" spans="1:5" x14ac:dyDescent="0.35">
      <c r="A89" t="s">
        <v>188</v>
      </c>
      <c r="B89" s="1">
        <v>535</v>
      </c>
      <c r="C89">
        <v>73</v>
      </c>
      <c r="D89">
        <v>77.3</v>
      </c>
      <c r="E89">
        <v>95.99</v>
      </c>
    </row>
    <row r="90" spans="1:5" x14ac:dyDescent="0.35">
      <c r="A90" t="s">
        <v>189</v>
      </c>
      <c r="B90" s="1">
        <v>572</v>
      </c>
      <c r="C90">
        <v>54</v>
      </c>
      <c r="D90">
        <v>70.06</v>
      </c>
      <c r="E90">
        <v>85</v>
      </c>
    </row>
    <row r="91" spans="1:5" x14ac:dyDescent="0.35">
      <c r="A91" t="s">
        <v>190</v>
      </c>
      <c r="B91" s="1">
        <v>617</v>
      </c>
      <c r="C91">
        <v>60</v>
      </c>
      <c r="D91">
        <v>60.54</v>
      </c>
      <c r="E91">
        <v>82.69</v>
      </c>
    </row>
    <row r="92" spans="1:5" x14ac:dyDescent="0.35">
      <c r="A92" t="s">
        <v>191</v>
      </c>
      <c r="B92" s="1">
        <v>644</v>
      </c>
      <c r="C92">
        <v>71</v>
      </c>
      <c r="D92">
        <v>60.86</v>
      </c>
      <c r="E92">
        <v>85</v>
      </c>
    </row>
    <row r="93" spans="1:5" x14ac:dyDescent="0.35">
      <c r="A93" t="s">
        <v>192</v>
      </c>
      <c r="B93" s="1">
        <v>655</v>
      </c>
      <c r="C93">
        <v>73</v>
      </c>
      <c r="D93">
        <v>51.6</v>
      </c>
      <c r="E93">
        <v>84.5</v>
      </c>
    </row>
    <row r="94" spans="1:5" x14ac:dyDescent="0.35">
      <c r="A94" t="s">
        <v>193</v>
      </c>
      <c r="B94" s="1">
        <v>696</v>
      </c>
      <c r="C94">
        <v>81</v>
      </c>
      <c r="D94">
        <v>68</v>
      </c>
      <c r="E94">
        <v>82.5</v>
      </c>
    </row>
    <row r="95" spans="1:5" x14ac:dyDescent="0.35">
      <c r="A95" t="s">
        <v>194</v>
      </c>
      <c r="B95" s="1">
        <v>961</v>
      </c>
      <c r="C95">
        <v>111</v>
      </c>
      <c r="D95">
        <v>70.7</v>
      </c>
      <c r="E95">
        <v>87.88</v>
      </c>
    </row>
    <row r="96" spans="1:5" x14ac:dyDescent="0.35">
      <c r="A96" t="s">
        <v>200</v>
      </c>
      <c r="B96" s="1">
        <v>1420</v>
      </c>
      <c r="C96">
        <v>189</v>
      </c>
      <c r="D96">
        <v>68.53</v>
      </c>
      <c r="E96">
        <v>84.95</v>
      </c>
    </row>
    <row r="97" spans="1:5" x14ac:dyDescent="0.35">
      <c r="A97" t="s">
        <v>195</v>
      </c>
      <c r="B97" s="1">
        <v>2459</v>
      </c>
      <c r="C97">
        <v>268</v>
      </c>
      <c r="D97">
        <v>64.45</v>
      </c>
      <c r="E97">
        <v>84.68</v>
      </c>
    </row>
    <row r="98" spans="1:5" x14ac:dyDescent="0.35">
      <c r="A98" t="s">
        <v>198</v>
      </c>
      <c r="B98" s="1">
        <v>3560</v>
      </c>
      <c r="C98">
        <v>374</v>
      </c>
      <c r="D98">
        <v>68.790000000000006</v>
      </c>
      <c r="E98">
        <v>81</v>
      </c>
    </row>
    <row r="99" spans="1:5" x14ac:dyDescent="0.35">
      <c r="A99" t="s">
        <v>106</v>
      </c>
      <c r="B99" s="1">
        <v>3840</v>
      </c>
      <c r="C99">
        <v>413</v>
      </c>
      <c r="D99">
        <v>59.27</v>
      </c>
      <c r="E99">
        <v>81</v>
      </c>
    </row>
    <row r="100" spans="1:5" x14ac:dyDescent="0.35">
      <c r="A100" t="s">
        <v>199</v>
      </c>
      <c r="B100" s="1">
        <v>4501</v>
      </c>
      <c r="C100">
        <v>509</v>
      </c>
      <c r="D100">
        <v>70.989999999999995</v>
      </c>
      <c r="E100">
        <v>80.95</v>
      </c>
    </row>
    <row r="101" spans="1:5" x14ac:dyDescent="0.35">
      <c r="A101" t="s">
        <v>107</v>
      </c>
      <c r="B101" s="1">
        <v>6039</v>
      </c>
      <c r="C101">
        <v>715</v>
      </c>
      <c r="D101">
        <v>74.33</v>
      </c>
      <c r="E101">
        <v>80.95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viz</vt:lpstr>
      <vt:lpstr>cryptopunks</vt:lpstr>
      <vt:lpstr>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2022-08-08T16:44:16Z</cp:lastPrinted>
  <dcterms:created xsi:type="dcterms:W3CDTF">2022-07-20T22:18:24Z</dcterms:created>
  <dcterms:modified xsi:type="dcterms:W3CDTF">2022-08-12T14:17:01Z</dcterms:modified>
</cp:coreProperties>
</file>