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이건희 파일\업무정리\2023-05-10 2023년 데이터 적용 준비\2022년 교통사고 공개\2023-05-10 인포그래픽\엑셀\"/>
    </mc:Choice>
  </mc:AlternateContent>
  <bookViews>
    <workbookView xWindow="0" yWindow="0" windowWidth="28800" windowHeight="12390" activeTab="4"/>
  </bookViews>
  <sheets>
    <sheet name="차량용도별(전체)" sheetId="1" r:id="rId1"/>
    <sheet name="사업용" sheetId="2" r:id="rId2"/>
    <sheet name="비사업용" sheetId="3" r:id="rId3"/>
    <sheet name="차종별" sheetId="4" r:id="rId4"/>
    <sheet name="도로형태별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4" l="1"/>
  <c r="E10" i="4"/>
  <c r="F10" i="4"/>
  <c r="G10" i="4"/>
  <c r="H10" i="4"/>
  <c r="I10" i="4"/>
  <c r="J10" i="4"/>
  <c r="E12" i="5" l="1"/>
  <c r="F12" i="5"/>
  <c r="G12" i="5"/>
  <c r="I12" i="5"/>
  <c r="J12" i="5"/>
  <c r="D12" i="5"/>
  <c r="E6" i="5"/>
  <c r="F6" i="5"/>
  <c r="G6" i="5"/>
  <c r="I6" i="5"/>
  <c r="J6" i="5"/>
  <c r="D6" i="5"/>
  <c r="E6" i="1"/>
  <c r="E15" i="4"/>
  <c r="E5" i="4" s="1"/>
  <c r="F15" i="4"/>
  <c r="G15" i="4"/>
  <c r="I15" i="4"/>
  <c r="J15" i="4"/>
  <c r="J5" i="4" s="1"/>
  <c r="D15" i="4"/>
  <c r="D5" i="4" s="1"/>
  <c r="E5" i="3"/>
  <c r="D5" i="3"/>
  <c r="E17" i="1"/>
  <c r="F17" i="1"/>
  <c r="G17" i="1"/>
  <c r="I17" i="1"/>
  <c r="J17" i="1"/>
  <c r="D17" i="1"/>
  <c r="J6" i="1"/>
  <c r="G6" i="1"/>
  <c r="G5" i="1" s="1"/>
  <c r="I6" i="1"/>
  <c r="F6" i="1"/>
  <c r="D6" i="1"/>
  <c r="H15" i="4" l="1"/>
  <c r="H17" i="1"/>
  <c r="I5" i="1"/>
  <c r="H6" i="1"/>
  <c r="D5" i="5"/>
  <c r="F5" i="5"/>
  <c r="E5" i="5"/>
  <c r="H12" i="5"/>
  <c r="J5" i="5"/>
  <c r="I5" i="5"/>
  <c r="G5" i="5"/>
  <c r="J5" i="1"/>
  <c r="H5" i="5"/>
  <c r="H6" i="5"/>
  <c r="E5" i="1"/>
  <c r="F5" i="1"/>
  <c r="D5" i="1"/>
  <c r="I5" i="4"/>
  <c r="G5" i="4"/>
  <c r="F5" i="4"/>
  <c r="H5" i="4" s="1"/>
  <c r="H5" i="1" l="1"/>
</calcChain>
</file>

<file path=xl/sharedStrings.xml><?xml version="1.0" encoding="utf-8"?>
<sst xmlns="http://schemas.openxmlformats.org/spreadsheetml/2006/main" count="189" uniqueCount="96">
  <si>
    <t>교통사고 발생현황 (도로형태별)</t>
    <phoneticPr fontId="1" type="noConversion"/>
  </si>
  <si>
    <t>사망자수</t>
    <phoneticPr fontId="1" type="noConversion"/>
  </si>
  <si>
    <t>부상자수</t>
    <phoneticPr fontId="1" type="noConversion"/>
  </si>
  <si>
    <t>건수</t>
    <phoneticPr fontId="1" type="noConversion"/>
  </si>
  <si>
    <t>구성비</t>
    <phoneticPr fontId="1" type="noConversion"/>
  </si>
  <si>
    <t>명수</t>
    <phoneticPr fontId="1" type="noConversion"/>
  </si>
  <si>
    <t>치사율</t>
    <phoneticPr fontId="1" type="noConversion"/>
  </si>
  <si>
    <t>합계</t>
    <phoneticPr fontId="1" type="noConversion"/>
  </si>
  <si>
    <t>단일로</t>
    <phoneticPr fontId="1" type="noConversion"/>
  </si>
  <si>
    <t>소계</t>
    <phoneticPr fontId="1" type="noConversion"/>
  </si>
  <si>
    <t>교차로</t>
    <phoneticPr fontId="1" type="noConversion"/>
  </si>
  <si>
    <t>교차로</t>
    <phoneticPr fontId="1" type="noConversion"/>
  </si>
  <si>
    <t>주차장</t>
  </si>
  <si>
    <t>※ 치사율 : 사고 100건당 사망자수</t>
    <phoneticPr fontId="1" type="noConversion"/>
  </si>
  <si>
    <t>교통사고 발생현황 (차종별)</t>
    <phoneticPr fontId="1" type="noConversion"/>
  </si>
  <si>
    <t>사망자수</t>
    <phoneticPr fontId="1" type="noConversion"/>
  </si>
  <si>
    <t>부상자수</t>
    <phoneticPr fontId="1" type="noConversion"/>
  </si>
  <si>
    <t>건수</t>
    <phoneticPr fontId="1" type="noConversion"/>
  </si>
  <si>
    <t>구성비</t>
    <phoneticPr fontId="1" type="noConversion"/>
  </si>
  <si>
    <t>명수</t>
    <phoneticPr fontId="1" type="noConversion"/>
  </si>
  <si>
    <t>구성비</t>
    <phoneticPr fontId="1" type="noConversion"/>
  </si>
  <si>
    <t>치사율</t>
    <phoneticPr fontId="1" type="noConversion"/>
  </si>
  <si>
    <t>명수</t>
    <phoneticPr fontId="1" type="noConversion"/>
  </si>
  <si>
    <t>구성비</t>
    <phoneticPr fontId="1" type="noConversion"/>
  </si>
  <si>
    <t>합계</t>
    <phoneticPr fontId="1" type="noConversion"/>
  </si>
  <si>
    <t>승용차</t>
    <phoneticPr fontId="1" type="noConversion"/>
  </si>
  <si>
    <t>승용차</t>
    <phoneticPr fontId="1" type="noConversion"/>
  </si>
  <si>
    <t>승합차</t>
    <phoneticPr fontId="1" type="noConversion"/>
  </si>
  <si>
    <t>승합차</t>
    <phoneticPr fontId="1" type="noConversion"/>
  </si>
  <si>
    <t>화물차</t>
    <phoneticPr fontId="1" type="noConversion"/>
  </si>
  <si>
    <t>화물차</t>
    <phoneticPr fontId="1" type="noConversion"/>
  </si>
  <si>
    <t>특수차</t>
    <phoneticPr fontId="1" type="noConversion"/>
  </si>
  <si>
    <t>특수차</t>
    <phoneticPr fontId="1" type="noConversion"/>
  </si>
  <si>
    <t>이륜차</t>
    <phoneticPr fontId="1" type="noConversion"/>
  </si>
  <si>
    <t>소계</t>
    <phoneticPr fontId="1" type="noConversion"/>
  </si>
  <si>
    <t>이륜차</t>
    <phoneticPr fontId="1" type="noConversion"/>
  </si>
  <si>
    <t>이륜차</t>
    <phoneticPr fontId="1" type="noConversion"/>
  </si>
  <si>
    <t>이륜차</t>
    <phoneticPr fontId="1" type="noConversion"/>
  </si>
  <si>
    <t>사륜오토바이(ATV)</t>
  </si>
  <si>
    <t>원동기장치자전거</t>
  </si>
  <si>
    <t>자전거</t>
  </si>
  <si>
    <t>기타</t>
    <phoneticPr fontId="1" type="noConversion"/>
  </si>
  <si>
    <t>소계</t>
    <phoneticPr fontId="1" type="noConversion"/>
  </si>
  <si>
    <t>기타</t>
  </si>
  <si>
    <t>개인형이동수단(PM)</t>
  </si>
  <si>
    <t>건수</t>
    <phoneticPr fontId="1" type="noConversion"/>
  </si>
  <si>
    <t>구성비</t>
    <phoneticPr fontId="1" type="noConversion"/>
  </si>
  <si>
    <t>합계</t>
    <phoneticPr fontId="1" type="noConversion"/>
  </si>
  <si>
    <t>비사업용차량</t>
    <phoneticPr fontId="1" type="noConversion"/>
  </si>
  <si>
    <t>비사업용차량</t>
    <phoneticPr fontId="1" type="noConversion"/>
  </si>
  <si>
    <t>사업용차량</t>
    <phoneticPr fontId="1" type="noConversion"/>
  </si>
  <si>
    <t>사업용차량</t>
    <phoneticPr fontId="1" type="noConversion"/>
  </si>
  <si>
    <t>교통사고 발생현황 (차량용도별)</t>
    <phoneticPr fontId="1" type="noConversion"/>
  </si>
  <si>
    <t>부상자수</t>
    <phoneticPr fontId="1" type="noConversion"/>
  </si>
  <si>
    <t>명수</t>
    <phoneticPr fontId="1" type="noConversion"/>
  </si>
  <si>
    <t>소계</t>
    <phoneticPr fontId="1" type="noConversion"/>
  </si>
  <si>
    <t>비사업용차량</t>
    <phoneticPr fontId="1" type="noConversion"/>
  </si>
  <si>
    <t>이륜차</t>
  </si>
  <si>
    <t>농기계</t>
  </si>
  <si>
    <t>불명</t>
  </si>
  <si>
    <t>노선버스</t>
  </si>
  <si>
    <t>전세버스</t>
  </si>
  <si>
    <t>택시</t>
  </si>
  <si>
    <t>렌터카</t>
  </si>
  <si>
    <t>화물차</t>
  </si>
  <si>
    <t>기타/건설기계</t>
  </si>
  <si>
    <t>덤프트럭</t>
  </si>
  <si>
    <t>위험물운송</t>
  </si>
  <si>
    <t>콘크리트믹서</t>
  </si>
  <si>
    <t>승용차</t>
  </si>
  <si>
    <t>버스</t>
  </si>
  <si>
    <t>어린이통학버스</t>
  </si>
  <si>
    <t>건설기계</t>
  </si>
  <si>
    <t>기타/불명</t>
  </si>
  <si>
    <t>터널안</t>
  </si>
  <si>
    <t>교량위</t>
  </si>
  <si>
    <t>고가도로위</t>
  </si>
  <si>
    <t>지하차도(도로)내</t>
  </si>
  <si>
    <t>기타단일로</t>
  </si>
  <si>
    <t>교차로내</t>
  </si>
  <si>
    <t>교차로횡단보도내</t>
  </si>
  <si>
    <t>교차로부근</t>
  </si>
  <si>
    <t>철길건널목</t>
  </si>
  <si>
    <t>사고건수</t>
    <phoneticPr fontId="1" type="noConversion"/>
  </si>
  <si>
    <t>사고건수</t>
    <phoneticPr fontId="1" type="noConversion"/>
  </si>
  <si>
    <t>사고건수</t>
    <phoneticPr fontId="1" type="noConversion"/>
  </si>
  <si>
    <t>사고건수</t>
    <phoneticPr fontId="1" type="noConversion"/>
  </si>
  <si>
    <t>노선버스 시내버스</t>
  </si>
  <si>
    <t>노선버스 시외버스</t>
  </si>
  <si>
    <t>노선버스 고속버스</t>
  </si>
  <si>
    <t>노선버스 마을버스</t>
  </si>
  <si>
    <t>택시 법인택시</t>
  </si>
  <si>
    <t>택시 개인택시</t>
  </si>
  <si>
    <t>사업용차량 교통사고</t>
    <phoneticPr fontId="1" type="noConversion"/>
  </si>
  <si>
    <t>비사업용 교통사고</t>
    <phoneticPr fontId="1" type="noConversion"/>
  </si>
  <si>
    <t>개인형이동장치(PM) 전동킥보드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</si>
</sst>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0.0"/>
    <numFmt numFmtId="177" formatCode="0.000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2" borderId="13" xfId="0" applyFill="1" applyBorder="1">
      <alignment vertical="center"/>
    </xf>
    <xf numFmtId="0" fontId="0" fillId="3" borderId="13" xfId="0" applyFill="1" applyBorder="1" applyAlignment="1">
      <alignment horizontal="center" vertical="center"/>
    </xf>
    <xf numFmtId="41" fontId="0" fillId="3" borderId="13" xfId="1" applyFont="1" applyFill="1" applyBorder="1">
      <alignment vertical="center"/>
    </xf>
    <xf numFmtId="0" fontId="0" fillId="3" borderId="13" xfId="0" applyFill="1" applyBorder="1">
      <alignment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vertical="center"/>
    </xf>
    <xf numFmtId="41" fontId="3" fillId="4" borderId="13" xfId="1" applyFont="1" applyFill="1" applyBorder="1" applyAlignment="1">
      <alignment vertical="center"/>
    </xf>
    <xf numFmtId="176" fontId="3" fillId="4" borderId="13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41" fontId="3" fillId="0" borderId="13" xfId="1" applyFont="1" applyFill="1" applyBorder="1" applyAlignment="1">
      <alignment vertical="center"/>
    </xf>
    <xf numFmtId="176" fontId="3" fillId="0" borderId="13" xfId="0" applyNumberFormat="1" applyFont="1" applyFill="1" applyBorder="1" applyAlignment="1">
      <alignment vertical="center"/>
    </xf>
    <xf numFmtId="0" fontId="3" fillId="0" borderId="13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0" fillId="0" borderId="13" xfId="0" applyBorder="1">
      <alignment vertical="center"/>
    </xf>
    <xf numFmtId="41" fontId="0" fillId="0" borderId="13" xfId="1" applyFont="1" applyBorder="1">
      <alignment vertical="center"/>
    </xf>
    <xf numFmtId="176" fontId="0" fillId="0" borderId="13" xfId="0" applyNumberFormat="1" applyBorder="1">
      <alignment vertical="center"/>
    </xf>
    <xf numFmtId="177" fontId="0" fillId="0" borderId="13" xfId="0" applyNumberFormat="1" applyBorder="1">
      <alignment vertical="center"/>
    </xf>
    <xf numFmtId="0" fontId="0" fillId="0" borderId="13" xfId="0" applyFill="1" applyBorder="1">
      <alignment vertical="center"/>
    </xf>
    <xf numFmtId="0" fontId="3" fillId="0" borderId="17" xfId="0" applyFont="1" applyFill="1" applyBorder="1" applyAlignment="1">
      <alignment vertical="center"/>
    </xf>
    <xf numFmtId="41" fontId="3" fillId="0" borderId="17" xfId="1" applyFont="1" applyFill="1" applyBorder="1" applyAlignment="1">
      <alignment vertical="center"/>
    </xf>
    <xf numFmtId="0" fontId="0" fillId="0" borderId="13" xfId="0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vertical="center"/>
    </xf>
    <xf numFmtId="176" fontId="3" fillId="0" borderId="17" xfId="0" applyNumberFormat="1" applyFont="1" applyFill="1" applyBorder="1" applyAlignment="1">
      <alignment vertical="center"/>
    </xf>
    <xf numFmtId="41" fontId="3" fillId="0" borderId="13" xfId="1" applyFont="1" applyFill="1" applyBorder="1" applyAlignment="1">
      <alignment horizontal="right" vertical="center"/>
    </xf>
    <xf numFmtId="176" fontId="3" fillId="0" borderId="13" xfId="0" applyNumberFormat="1" applyFont="1" applyFill="1" applyBorder="1" applyAlignment="1">
      <alignment horizontal="right" vertical="center"/>
    </xf>
    <xf numFmtId="176" fontId="3" fillId="4" borderId="13" xfId="1" applyNumberFormat="1" applyFont="1" applyFill="1" applyBorder="1" applyAlignment="1">
      <alignment vertical="center"/>
    </xf>
    <xf numFmtId="41" fontId="0" fillId="0" borderId="13" xfId="1" applyFont="1" applyFill="1" applyBorder="1">
      <alignment vertical="center"/>
    </xf>
    <xf numFmtId="0" fontId="0" fillId="0" borderId="13" xfId="0" applyFill="1" applyBorder="1" applyAlignment="1">
      <alignment horizontal="left" vertical="center"/>
    </xf>
    <xf numFmtId="41" fontId="0" fillId="3" borderId="13" xfId="1" applyNumberFormat="1" applyFont="1" applyFill="1" applyBorder="1">
      <alignment vertical="center"/>
    </xf>
    <xf numFmtId="41" fontId="0" fillId="3" borderId="13" xfId="0" applyNumberFormat="1" applyFill="1" applyBorder="1">
      <alignment vertical="center"/>
    </xf>
    <xf numFmtId="176" fontId="0" fillId="3" borderId="13" xfId="1" applyNumberFormat="1" applyFont="1" applyFill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J35"/>
  <sheetViews>
    <sheetView workbookViewId="0">
      <selection activeCell="H41" sqref="H41"/>
    </sheetView>
  </sheetViews>
  <sheetFormatPr defaultRowHeight="16.5" x14ac:dyDescent="0.3"/>
  <cols>
    <col min="2" max="3" width="19.75" bestFit="1" customWidth="1"/>
    <col min="4" max="4" width="9.375" bestFit="1" customWidth="1"/>
  </cols>
  <sheetData>
    <row r="1" spans="2:10" ht="17.25" thickBot="1" x14ac:dyDescent="0.35"/>
    <row r="2" spans="2:10" ht="24.75" thickBot="1" x14ac:dyDescent="0.35">
      <c r="B2" s="34" t="s">
        <v>52</v>
      </c>
      <c r="C2" s="35"/>
      <c r="D2" s="36"/>
      <c r="E2" s="36"/>
      <c r="F2" s="36"/>
      <c r="G2" s="36"/>
      <c r="H2" s="36"/>
      <c r="I2" s="36"/>
      <c r="J2" s="37"/>
    </row>
    <row r="3" spans="2:10" x14ac:dyDescent="0.3">
      <c r="B3" s="38"/>
      <c r="C3" s="39"/>
      <c r="D3" s="42" t="s">
        <v>83</v>
      </c>
      <c r="E3" s="42"/>
      <c r="F3" s="43" t="s">
        <v>15</v>
      </c>
      <c r="G3" s="44"/>
      <c r="H3" s="45"/>
      <c r="I3" s="42" t="s">
        <v>53</v>
      </c>
      <c r="J3" s="42"/>
    </row>
    <row r="4" spans="2:10" x14ac:dyDescent="0.3">
      <c r="B4" s="40"/>
      <c r="C4" s="41"/>
      <c r="D4" s="1" t="s">
        <v>45</v>
      </c>
      <c r="E4" s="1" t="s">
        <v>20</v>
      </c>
      <c r="F4" s="1" t="s">
        <v>19</v>
      </c>
      <c r="G4" s="1" t="s">
        <v>46</v>
      </c>
      <c r="H4" s="1" t="s">
        <v>21</v>
      </c>
      <c r="I4" s="1" t="s">
        <v>54</v>
      </c>
      <c r="J4" s="1" t="s">
        <v>46</v>
      </c>
    </row>
    <row r="5" spans="2:10" x14ac:dyDescent="0.3">
      <c r="B5" s="2" t="s">
        <v>24</v>
      </c>
      <c r="C5" s="2"/>
      <c r="D5" s="31">
        <f>D6+D17+SUM(D26:D33)</f>
        <v>196836</v>
      </c>
      <c r="E5" s="31">
        <f t="shared" ref="E5:J5" si="0">E6+E17+SUM(E26:E33)</f>
        <v>99.999999999999929</v>
      </c>
      <c r="F5" s="31">
        <f t="shared" si="0"/>
        <v>2735</v>
      </c>
      <c r="G5" s="31">
        <f t="shared" si="0"/>
        <v>99.999999999999858</v>
      </c>
      <c r="H5" s="33">
        <f>F5/D5*100</f>
        <v>1.3894815988945111</v>
      </c>
      <c r="I5" s="31">
        <f t="shared" si="0"/>
        <v>281803</v>
      </c>
      <c r="J5" s="31">
        <f t="shared" si="0"/>
        <v>99.999999999999972</v>
      </c>
    </row>
    <row r="6" spans="2:10" x14ac:dyDescent="0.3">
      <c r="B6" s="5" t="s">
        <v>50</v>
      </c>
      <c r="C6" s="24" t="s">
        <v>42</v>
      </c>
      <c r="D6" s="7">
        <f>SUM(D7:D16)</f>
        <v>37788</v>
      </c>
      <c r="E6" s="8">
        <f>SUM(E7:E16)</f>
        <v>19.19770773638967</v>
      </c>
      <c r="F6" s="8">
        <f>SUM(F7:F16)</f>
        <v>539</v>
      </c>
      <c r="G6" s="8">
        <f>SUM(G7:G16)</f>
        <v>19.707495429616113</v>
      </c>
      <c r="H6" s="8">
        <f>F6/D6*100</f>
        <v>1.4263787445749974</v>
      </c>
      <c r="I6" s="8">
        <f>SUM(I7:I16)</f>
        <v>55399</v>
      </c>
      <c r="J6" s="8">
        <f>SUM(J7:J16)</f>
        <v>19.658768714314611</v>
      </c>
    </row>
    <row r="7" spans="2:10" x14ac:dyDescent="0.3">
      <c r="B7" s="9" t="s">
        <v>51</v>
      </c>
      <c r="C7" s="10" t="s">
        <v>87</v>
      </c>
      <c r="D7" s="11">
        <v>4197</v>
      </c>
      <c r="E7" s="12">
        <v>2.13223190879717</v>
      </c>
      <c r="F7" s="11">
        <v>49</v>
      </c>
      <c r="G7" s="12">
        <v>1.7915904936014599</v>
      </c>
      <c r="H7" s="12">
        <v>1.16750059566357</v>
      </c>
      <c r="I7" s="11">
        <v>5499</v>
      </c>
      <c r="J7" s="12">
        <v>1.9513631863393901</v>
      </c>
    </row>
    <row r="8" spans="2:10" x14ac:dyDescent="0.3">
      <c r="B8" s="9" t="s">
        <v>51</v>
      </c>
      <c r="C8" s="10" t="s">
        <v>88</v>
      </c>
      <c r="D8" s="11">
        <v>479</v>
      </c>
      <c r="E8" s="12">
        <v>0.24334979373692001</v>
      </c>
      <c r="F8" s="11">
        <v>5</v>
      </c>
      <c r="G8" s="12">
        <v>0.18281535648995001</v>
      </c>
      <c r="H8" s="12">
        <v>1.0438413361169101</v>
      </c>
      <c r="I8" s="11">
        <v>892</v>
      </c>
      <c r="J8" s="12">
        <v>0.31653318098104</v>
      </c>
    </row>
    <row r="9" spans="2:10" x14ac:dyDescent="0.3">
      <c r="B9" s="9" t="s">
        <v>51</v>
      </c>
      <c r="C9" s="10" t="s">
        <v>89</v>
      </c>
      <c r="D9" s="11">
        <v>104</v>
      </c>
      <c r="E9" s="12">
        <v>5.2835863358330001E-2</v>
      </c>
      <c r="F9" s="11">
        <v>1</v>
      </c>
      <c r="G9" s="12">
        <v>3.6563071297990003E-2</v>
      </c>
      <c r="H9" s="12">
        <v>0.96153846153846001</v>
      </c>
      <c r="I9" s="11">
        <v>285</v>
      </c>
      <c r="J9" s="12">
        <v>0.1011344804704</v>
      </c>
    </row>
    <row r="10" spans="2:10" x14ac:dyDescent="0.3">
      <c r="B10" s="9" t="s">
        <v>51</v>
      </c>
      <c r="C10" s="10" t="s">
        <v>90</v>
      </c>
      <c r="D10" s="11">
        <v>882</v>
      </c>
      <c r="E10" s="12">
        <v>0.44808876425043997</v>
      </c>
      <c r="F10" s="11">
        <v>9</v>
      </c>
      <c r="G10" s="12">
        <v>0.3290676416819</v>
      </c>
      <c r="H10" s="12">
        <v>1.0204081632653099</v>
      </c>
      <c r="I10" s="11">
        <v>1189</v>
      </c>
      <c r="J10" s="12">
        <v>0.42192595536597999</v>
      </c>
    </row>
    <row r="11" spans="2:10" x14ac:dyDescent="0.3">
      <c r="B11" s="9" t="s">
        <v>51</v>
      </c>
      <c r="C11" s="10" t="s">
        <v>61</v>
      </c>
      <c r="D11" s="11">
        <v>1042</v>
      </c>
      <c r="E11" s="12">
        <v>0.52937470787864005</v>
      </c>
      <c r="F11" s="11">
        <v>14</v>
      </c>
      <c r="G11" s="12">
        <v>0.51188299817185001</v>
      </c>
      <c r="H11" s="12">
        <v>1.3435700575815701</v>
      </c>
      <c r="I11" s="11">
        <v>1897</v>
      </c>
      <c r="J11" s="12">
        <v>0.67316529632402999</v>
      </c>
    </row>
    <row r="12" spans="2:10" x14ac:dyDescent="0.3">
      <c r="B12" s="9" t="s">
        <v>51</v>
      </c>
      <c r="C12" s="10" t="s">
        <v>91</v>
      </c>
      <c r="D12" s="11">
        <v>6655</v>
      </c>
      <c r="E12" s="12">
        <v>3.3809872177853602</v>
      </c>
      <c r="F12" s="11">
        <v>66</v>
      </c>
      <c r="G12" s="12">
        <v>2.41316270566728</v>
      </c>
      <c r="H12" s="12">
        <v>0.99173553719008001</v>
      </c>
      <c r="I12" s="11">
        <v>9645</v>
      </c>
      <c r="J12" s="12">
        <v>3.42260373381405</v>
      </c>
    </row>
    <row r="13" spans="2:10" x14ac:dyDescent="0.3">
      <c r="B13" s="9" t="s">
        <v>51</v>
      </c>
      <c r="C13" s="10" t="s">
        <v>92</v>
      </c>
      <c r="D13" s="11">
        <v>5737</v>
      </c>
      <c r="E13" s="12">
        <v>2.9146091162185801</v>
      </c>
      <c r="F13" s="11">
        <v>44</v>
      </c>
      <c r="G13" s="12">
        <v>1.60877513711152</v>
      </c>
      <c r="H13" s="12">
        <v>0.76695136831096</v>
      </c>
      <c r="I13" s="11">
        <v>8049</v>
      </c>
      <c r="J13" s="12">
        <v>2.85625064317981</v>
      </c>
    </row>
    <row r="14" spans="2:10" x14ac:dyDescent="0.3">
      <c r="B14" s="23" t="s">
        <v>50</v>
      </c>
      <c r="C14" s="20" t="s">
        <v>63</v>
      </c>
      <c r="D14" s="21">
        <v>9779</v>
      </c>
      <c r="E14" s="25">
        <v>4.9680952671259302</v>
      </c>
      <c r="F14" s="21">
        <v>92</v>
      </c>
      <c r="G14" s="25">
        <v>3.3638025594149901</v>
      </c>
      <c r="H14" s="25">
        <v>0.94079149197259004</v>
      </c>
      <c r="I14" s="21">
        <v>14871</v>
      </c>
      <c r="J14" s="12">
        <v>5.2770907335975803</v>
      </c>
    </row>
    <row r="15" spans="2:10" x14ac:dyDescent="0.3">
      <c r="B15" s="9" t="s">
        <v>50</v>
      </c>
      <c r="C15" s="10" t="s">
        <v>64</v>
      </c>
      <c r="D15" s="26">
        <v>5802</v>
      </c>
      <c r="E15" s="27">
        <v>2.9476315308175298</v>
      </c>
      <c r="F15" s="26">
        <v>169</v>
      </c>
      <c r="G15" s="27">
        <v>6.17915904936015</v>
      </c>
      <c r="H15" s="12">
        <v>2.9127886935539502</v>
      </c>
      <c r="I15" s="26">
        <v>8576</v>
      </c>
      <c r="J15" s="12">
        <v>3.0432607175934998</v>
      </c>
    </row>
    <row r="16" spans="2:10" x14ac:dyDescent="0.3">
      <c r="B16" s="9" t="s">
        <v>51</v>
      </c>
      <c r="C16" s="10" t="s">
        <v>43</v>
      </c>
      <c r="D16" s="11">
        <v>3111</v>
      </c>
      <c r="E16" s="27">
        <v>1.5805035664207701</v>
      </c>
      <c r="F16" s="26">
        <v>90</v>
      </c>
      <c r="G16" s="27">
        <v>3.2906764168190201</v>
      </c>
      <c r="H16" s="12">
        <v>1.91067923565166</v>
      </c>
      <c r="I16" s="26">
        <v>4496</v>
      </c>
      <c r="J16" s="12">
        <v>1.59544078664883</v>
      </c>
    </row>
    <row r="17" spans="2:10" x14ac:dyDescent="0.3">
      <c r="B17" s="5" t="s">
        <v>49</v>
      </c>
      <c r="C17" s="6" t="s">
        <v>55</v>
      </c>
      <c r="D17" s="7">
        <f>SUM(D18:D25)</f>
        <v>130141</v>
      </c>
      <c r="E17" s="28">
        <f t="shared" ref="E17:J17" si="1">SUM(E18:E25)</f>
        <v>66.11646243573324</v>
      </c>
      <c r="F17" s="7">
        <f t="shared" si="1"/>
        <v>1535</v>
      </c>
      <c r="G17" s="28">
        <f t="shared" si="1"/>
        <v>56.124314442413088</v>
      </c>
      <c r="H17" s="28">
        <f>F17/D17*100</f>
        <v>1.1794899378366541</v>
      </c>
      <c r="I17" s="7">
        <f t="shared" si="1"/>
        <v>191214</v>
      </c>
      <c r="J17" s="7">
        <f t="shared" si="1"/>
        <v>67.853784381287596</v>
      </c>
    </row>
    <row r="18" spans="2:10" x14ac:dyDescent="0.3">
      <c r="B18" s="9" t="s">
        <v>49</v>
      </c>
      <c r="C18" s="10" t="s">
        <v>69</v>
      </c>
      <c r="D18" s="11">
        <v>107846</v>
      </c>
      <c r="E18" s="12">
        <v>54.789774228291499</v>
      </c>
      <c r="F18" s="11">
        <v>1000</v>
      </c>
      <c r="G18" s="12">
        <v>36.563071297988998</v>
      </c>
      <c r="H18" s="12">
        <v>0.92724811305009003</v>
      </c>
      <c r="I18" s="11">
        <v>159105</v>
      </c>
      <c r="J18" s="12">
        <v>56.459654439448798</v>
      </c>
    </row>
    <row r="19" spans="2:10" x14ac:dyDescent="0.3">
      <c r="B19" s="9" t="s">
        <v>56</v>
      </c>
      <c r="C19" s="10" t="s">
        <v>70</v>
      </c>
      <c r="D19" s="11">
        <v>2086</v>
      </c>
      <c r="E19" s="12">
        <v>1.0597654900526301</v>
      </c>
      <c r="F19" s="11">
        <v>46</v>
      </c>
      <c r="G19" s="12">
        <v>1.6819012797074999</v>
      </c>
      <c r="H19" s="12">
        <v>2.2051773729626101</v>
      </c>
      <c r="I19" s="11">
        <v>3261</v>
      </c>
      <c r="J19" s="12">
        <v>1.1571913712771</v>
      </c>
    </row>
    <row r="20" spans="2:10" x14ac:dyDescent="0.3">
      <c r="B20" s="9" t="s">
        <v>48</v>
      </c>
      <c r="C20" s="10" t="s">
        <v>71</v>
      </c>
      <c r="D20" s="11">
        <v>708</v>
      </c>
      <c r="E20" s="12">
        <v>0.35969030055478002</v>
      </c>
      <c r="F20" s="11">
        <v>8</v>
      </c>
      <c r="G20" s="12">
        <v>0.29250457038390998</v>
      </c>
      <c r="H20" s="12">
        <v>1.1299435028248599</v>
      </c>
      <c r="I20" s="11">
        <v>965</v>
      </c>
      <c r="J20" s="12">
        <v>0.34243780229450999</v>
      </c>
    </row>
    <row r="21" spans="2:10" x14ac:dyDescent="0.3">
      <c r="B21" s="9" t="s">
        <v>48</v>
      </c>
      <c r="C21" s="10" t="s">
        <v>68</v>
      </c>
      <c r="D21" s="11">
        <v>33</v>
      </c>
      <c r="E21" s="12">
        <v>1.6765225873320001E-2</v>
      </c>
      <c r="F21" s="11">
        <v>1</v>
      </c>
      <c r="G21" s="12">
        <v>3.6563071297990003E-2</v>
      </c>
      <c r="H21" s="12">
        <v>3.0303030303030298</v>
      </c>
      <c r="I21" s="11">
        <v>44</v>
      </c>
      <c r="J21" s="12">
        <v>1.5613744353320001E-2</v>
      </c>
    </row>
    <row r="22" spans="2:10" x14ac:dyDescent="0.3">
      <c r="B22" s="9" t="s">
        <v>48</v>
      </c>
      <c r="C22" s="10" t="s">
        <v>67</v>
      </c>
      <c r="D22" s="11">
        <v>0</v>
      </c>
      <c r="E22" s="12">
        <v>0</v>
      </c>
      <c r="F22" s="11">
        <v>0</v>
      </c>
      <c r="G22" s="12">
        <v>0</v>
      </c>
      <c r="H22" s="12">
        <v>0</v>
      </c>
      <c r="I22" s="11">
        <v>0</v>
      </c>
      <c r="J22" s="12">
        <v>0</v>
      </c>
    </row>
    <row r="23" spans="2:10" x14ac:dyDescent="0.3">
      <c r="B23" s="9" t="s">
        <v>48</v>
      </c>
      <c r="C23" s="10" t="s">
        <v>64</v>
      </c>
      <c r="D23" s="11">
        <v>18431</v>
      </c>
      <c r="E23" s="12">
        <v>9.3636326688207401</v>
      </c>
      <c r="F23" s="11">
        <v>461</v>
      </c>
      <c r="G23" s="12">
        <v>16.855575868372899</v>
      </c>
      <c r="H23" s="12">
        <v>2.5012207693559798</v>
      </c>
      <c r="I23" s="11">
        <v>26346</v>
      </c>
      <c r="J23" s="12">
        <v>9.3490842893794603</v>
      </c>
    </row>
    <row r="24" spans="2:10" x14ac:dyDescent="0.3">
      <c r="B24" s="22" t="s">
        <v>48</v>
      </c>
      <c r="C24" s="19" t="s">
        <v>65</v>
      </c>
      <c r="D24" s="29">
        <v>968</v>
      </c>
      <c r="E24" s="12">
        <v>0.4917799589506</v>
      </c>
      <c r="F24" s="11">
        <v>18</v>
      </c>
      <c r="G24" s="12">
        <v>0.65813528336380001</v>
      </c>
      <c r="H24" s="12">
        <v>1.8595041322314001</v>
      </c>
      <c r="I24" s="11">
        <v>1398</v>
      </c>
      <c r="J24" s="12">
        <v>0.49609124104427998</v>
      </c>
    </row>
    <row r="25" spans="2:10" x14ac:dyDescent="0.3">
      <c r="B25" s="9" t="s">
        <v>48</v>
      </c>
      <c r="C25" s="10" t="s">
        <v>66</v>
      </c>
      <c r="D25" s="11">
        <v>69</v>
      </c>
      <c r="E25" s="12">
        <v>3.505456318966E-2</v>
      </c>
      <c r="F25" s="11">
        <v>1</v>
      </c>
      <c r="G25" s="12">
        <v>3.6563071297990003E-2</v>
      </c>
      <c r="H25" s="12">
        <v>1.4492753623188399</v>
      </c>
      <c r="I25" s="11">
        <v>95</v>
      </c>
      <c r="J25" s="12">
        <v>3.3711493490130001E-2</v>
      </c>
    </row>
    <row r="26" spans="2:10" x14ac:dyDescent="0.3">
      <c r="B26" s="9" t="s">
        <v>57</v>
      </c>
      <c r="C26" s="10" t="s">
        <v>57</v>
      </c>
      <c r="D26" s="11">
        <v>15932</v>
      </c>
      <c r="E26" s="12">
        <v>8.0940478367778308</v>
      </c>
      <c r="F26" s="11">
        <v>402</v>
      </c>
      <c r="G26" s="12">
        <v>14.6983546617915</v>
      </c>
      <c r="H26" s="12">
        <v>2.52322370072809</v>
      </c>
      <c r="I26" s="11">
        <v>20552</v>
      </c>
      <c r="J26" s="12">
        <v>7.2930380443075498</v>
      </c>
    </row>
    <row r="27" spans="2:10" x14ac:dyDescent="0.3">
      <c r="B27" s="22" t="s">
        <v>38</v>
      </c>
      <c r="C27" s="30" t="s">
        <v>38</v>
      </c>
      <c r="D27" s="11">
        <v>266</v>
      </c>
      <c r="E27" s="12">
        <v>0.13513788128188001</v>
      </c>
      <c r="F27" s="11">
        <v>27</v>
      </c>
      <c r="G27" s="12">
        <v>0.98720292504569995</v>
      </c>
      <c r="H27" s="12">
        <v>10.150375939849599</v>
      </c>
      <c r="I27" s="11">
        <v>280</v>
      </c>
      <c r="J27" s="12">
        <v>9.9360191339340001E-2</v>
      </c>
    </row>
    <row r="28" spans="2:10" x14ac:dyDescent="0.3">
      <c r="B28" s="9" t="s">
        <v>39</v>
      </c>
      <c r="C28" s="13" t="s">
        <v>39</v>
      </c>
      <c r="D28" s="11">
        <v>2097</v>
      </c>
      <c r="E28" s="12">
        <v>1.0653538986770701</v>
      </c>
      <c r="F28" s="11">
        <v>55</v>
      </c>
      <c r="G28" s="12">
        <v>2.0109689213894</v>
      </c>
      <c r="H28" s="12">
        <v>2.62279446828803</v>
      </c>
      <c r="I28" s="11">
        <v>2637</v>
      </c>
      <c r="J28" s="12">
        <v>0.93576008772084995</v>
      </c>
    </row>
    <row r="29" spans="2:10" x14ac:dyDescent="0.3">
      <c r="B29" s="9" t="s">
        <v>40</v>
      </c>
      <c r="C29" s="13" t="s">
        <v>40</v>
      </c>
      <c r="D29" s="11">
        <v>5393</v>
      </c>
      <c r="E29" s="12">
        <v>2.7398443374179502</v>
      </c>
      <c r="F29" s="11">
        <v>91</v>
      </c>
      <c r="G29" s="12">
        <v>3.3272394881170002</v>
      </c>
      <c r="H29" s="12">
        <v>1.6873725199332501</v>
      </c>
      <c r="I29" s="11">
        <v>5856</v>
      </c>
      <c r="J29" s="12">
        <v>2.0780474302970502</v>
      </c>
    </row>
    <row r="30" spans="2:10" x14ac:dyDescent="0.3">
      <c r="B30" s="9" t="s">
        <v>44</v>
      </c>
      <c r="C30" s="13" t="s">
        <v>95</v>
      </c>
      <c r="D30" s="11">
        <v>2386</v>
      </c>
      <c r="E30" s="12">
        <v>1.2121766343555</v>
      </c>
      <c r="F30" s="11">
        <v>26</v>
      </c>
      <c r="G30" s="12">
        <v>0.95063985374771998</v>
      </c>
      <c r="H30" s="12">
        <v>1.79831729662538</v>
      </c>
      <c r="I30" s="11">
        <v>2684</v>
      </c>
      <c r="J30" s="12">
        <v>0.95243840555282</v>
      </c>
    </row>
    <row r="31" spans="2:10" x14ac:dyDescent="0.3">
      <c r="B31" s="9" t="s">
        <v>58</v>
      </c>
      <c r="C31" s="10" t="s">
        <v>58</v>
      </c>
      <c r="D31" s="11">
        <v>330</v>
      </c>
      <c r="E31" s="12">
        <v>0.16765225873316</v>
      </c>
      <c r="F31" s="11">
        <v>58</v>
      </c>
      <c r="G31" s="12">
        <v>2.1206581352833598</v>
      </c>
      <c r="H31" s="12">
        <v>17.5757575757575</v>
      </c>
      <c r="I31" s="11">
        <v>366</v>
      </c>
      <c r="J31" s="12">
        <v>0.12987796439356999</v>
      </c>
    </row>
    <row r="32" spans="2:10" x14ac:dyDescent="0.3">
      <c r="B32" s="9" t="s">
        <v>43</v>
      </c>
      <c r="C32" s="10" t="s">
        <v>43</v>
      </c>
      <c r="D32" s="29">
        <v>142</v>
      </c>
      <c r="E32" s="12">
        <v>7.2141274970030006E-2</v>
      </c>
      <c r="F32" s="29">
        <v>2</v>
      </c>
      <c r="G32" s="12">
        <v>7.3126142595980007E-2</v>
      </c>
      <c r="H32" s="12">
        <v>1.40845070422535</v>
      </c>
      <c r="I32" s="29">
        <v>174</v>
      </c>
      <c r="J32" s="12">
        <v>6.1745261760880001E-2</v>
      </c>
    </row>
    <row r="33" spans="2:10" x14ac:dyDescent="0.3">
      <c r="B33" s="22" t="s">
        <v>59</v>
      </c>
      <c r="C33" s="10" t="s">
        <v>59</v>
      </c>
      <c r="D33" s="11">
        <v>2361</v>
      </c>
      <c r="E33" s="12">
        <v>1.1994757056636001</v>
      </c>
      <c r="F33" s="11">
        <v>0</v>
      </c>
      <c r="G33" s="12">
        <v>0</v>
      </c>
      <c r="H33" s="12">
        <v>0</v>
      </c>
      <c r="I33" s="11">
        <v>2641</v>
      </c>
      <c r="J33" s="12">
        <v>0.93717951902569996</v>
      </c>
    </row>
    <row r="35" spans="2:10" x14ac:dyDescent="0.3">
      <c r="B35" s="14" t="s">
        <v>13</v>
      </c>
    </row>
  </sheetData>
  <mergeCells count="5">
    <mergeCell ref="B2:J2"/>
    <mergeCell ref="B3:C4"/>
    <mergeCell ref="D3:E3"/>
    <mergeCell ref="F3:H3"/>
    <mergeCell ref="I3:J3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D6:F6 I6:J6 G6 D17:G17 I17:J17 D5 E5:G5 I5:J5" formulaRange="1"/>
    <ignoredError sqref="H6 H17" formula="1"/>
    <ignoredError sqref="H5" formula="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E11"/>
  <sheetViews>
    <sheetView workbookViewId="0">
      <selection activeCell="F21" sqref="F21"/>
    </sheetView>
  </sheetViews>
  <sheetFormatPr defaultRowHeight="16.5" x14ac:dyDescent="0.3"/>
  <cols>
    <col min="2" max="2" width="14.625" customWidth="1"/>
    <col min="3" max="3" width="18.875" customWidth="1"/>
  </cols>
  <sheetData>
    <row r="1" spans="2:5" ht="17.25" thickBot="1" x14ac:dyDescent="0.35"/>
    <row r="2" spans="2:5" ht="24.75" thickBot="1" x14ac:dyDescent="0.35">
      <c r="B2" s="46" t="s">
        <v>93</v>
      </c>
      <c r="C2" s="47"/>
      <c r="D2" s="47"/>
      <c r="E2" s="48"/>
    </row>
    <row r="3" spans="2:5" x14ac:dyDescent="0.3">
      <c r="B3" s="38"/>
      <c r="C3" s="39"/>
      <c r="D3" s="43" t="s">
        <v>84</v>
      </c>
      <c r="E3" s="45"/>
    </row>
    <row r="4" spans="2:5" x14ac:dyDescent="0.3">
      <c r="B4" s="40"/>
      <c r="C4" s="41"/>
      <c r="D4" s="1" t="s">
        <v>45</v>
      </c>
      <c r="E4" s="1" t="s">
        <v>46</v>
      </c>
    </row>
    <row r="5" spans="2:5" x14ac:dyDescent="0.3">
      <c r="B5" s="2" t="s">
        <v>47</v>
      </c>
      <c r="C5" s="4"/>
      <c r="D5" s="3">
        <v>37788</v>
      </c>
      <c r="E5" s="32">
        <v>100</v>
      </c>
    </row>
    <row r="6" spans="2:5" x14ac:dyDescent="0.3">
      <c r="B6" s="22" t="s">
        <v>50</v>
      </c>
      <c r="C6" s="15" t="s">
        <v>60</v>
      </c>
      <c r="D6" s="16">
        <v>5662</v>
      </c>
      <c r="E6" s="17">
        <v>14.9835926749232</v>
      </c>
    </row>
    <row r="7" spans="2:5" x14ac:dyDescent="0.3">
      <c r="B7" s="22" t="s">
        <v>51</v>
      </c>
      <c r="C7" s="15" t="s">
        <v>61</v>
      </c>
      <c r="D7" s="16">
        <v>1042</v>
      </c>
      <c r="E7" s="17">
        <v>2.7574891499947101</v>
      </c>
    </row>
    <row r="8" spans="2:5" x14ac:dyDescent="0.3">
      <c r="B8" s="22" t="s">
        <v>51</v>
      </c>
      <c r="C8" s="15" t="s">
        <v>62</v>
      </c>
      <c r="D8" s="16">
        <v>12392</v>
      </c>
      <c r="E8" s="17">
        <v>32.793479411453298</v>
      </c>
    </row>
    <row r="9" spans="2:5" x14ac:dyDescent="0.3">
      <c r="B9" s="22" t="s">
        <v>50</v>
      </c>
      <c r="C9" s="15" t="s">
        <v>63</v>
      </c>
      <c r="D9" s="16">
        <v>9779</v>
      </c>
      <c r="E9" s="17">
        <v>25.878585794431999</v>
      </c>
    </row>
    <row r="10" spans="2:5" x14ac:dyDescent="0.3">
      <c r="B10" s="22" t="s">
        <v>51</v>
      </c>
      <c r="C10" s="15" t="s">
        <v>64</v>
      </c>
      <c r="D10" s="16">
        <v>5802</v>
      </c>
      <c r="E10" s="17">
        <v>15.354080660527099</v>
      </c>
    </row>
    <row r="11" spans="2:5" x14ac:dyDescent="0.3">
      <c r="B11" s="22" t="s">
        <v>51</v>
      </c>
      <c r="C11" s="15" t="s">
        <v>43</v>
      </c>
      <c r="D11" s="16">
        <v>3111</v>
      </c>
      <c r="E11" s="17">
        <v>8.2327723086694196</v>
      </c>
    </row>
  </sheetData>
  <mergeCells count="3">
    <mergeCell ref="B2:E2"/>
    <mergeCell ref="B3:C4"/>
    <mergeCell ref="D3:E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E13"/>
  <sheetViews>
    <sheetView workbookViewId="0">
      <selection activeCell="F19" sqref="F19"/>
    </sheetView>
  </sheetViews>
  <sheetFormatPr defaultRowHeight="16.5" x14ac:dyDescent="0.3"/>
  <cols>
    <col min="2" max="2" width="17" customWidth="1"/>
    <col min="3" max="3" width="18.5" customWidth="1"/>
    <col min="4" max="4" width="9.375" bestFit="1" customWidth="1"/>
  </cols>
  <sheetData>
    <row r="1" spans="2:5" ht="17.25" thickBot="1" x14ac:dyDescent="0.35"/>
    <row r="2" spans="2:5" ht="24.75" thickBot="1" x14ac:dyDescent="0.35">
      <c r="B2" s="46" t="s">
        <v>94</v>
      </c>
      <c r="C2" s="47"/>
      <c r="D2" s="47"/>
      <c r="E2" s="48"/>
    </row>
    <row r="3" spans="2:5" x14ac:dyDescent="0.3">
      <c r="B3" s="38"/>
      <c r="C3" s="39"/>
      <c r="D3" s="43" t="s">
        <v>85</v>
      </c>
      <c r="E3" s="45"/>
    </row>
    <row r="4" spans="2:5" x14ac:dyDescent="0.3">
      <c r="B4" s="40"/>
      <c r="C4" s="41"/>
      <c r="D4" s="1" t="s">
        <v>45</v>
      </c>
      <c r="E4" s="1" t="s">
        <v>46</v>
      </c>
    </row>
    <row r="5" spans="2:5" x14ac:dyDescent="0.3">
      <c r="B5" s="2" t="s">
        <v>47</v>
      </c>
      <c r="C5" s="4"/>
      <c r="D5" s="3">
        <f>SUM(D6:D13)</f>
        <v>130141</v>
      </c>
      <c r="E5" s="3">
        <f>SUM(E6:E13)</f>
        <v>99.999999999999886</v>
      </c>
    </row>
    <row r="6" spans="2:5" x14ac:dyDescent="0.3">
      <c r="B6" s="22" t="s">
        <v>48</v>
      </c>
      <c r="C6" s="15" t="s">
        <v>69</v>
      </c>
      <c r="D6" s="16">
        <v>107846</v>
      </c>
      <c r="E6" s="17">
        <v>82.868581000606994</v>
      </c>
    </row>
    <row r="7" spans="2:5" x14ac:dyDescent="0.3">
      <c r="B7" s="22" t="s">
        <v>49</v>
      </c>
      <c r="C7" s="15" t="s">
        <v>70</v>
      </c>
      <c r="D7" s="16">
        <v>2086</v>
      </c>
      <c r="E7" s="17">
        <v>1.6028768796920301</v>
      </c>
    </row>
    <row r="8" spans="2:5" x14ac:dyDescent="0.3">
      <c r="B8" s="22" t="s">
        <v>49</v>
      </c>
      <c r="C8" s="15" t="s">
        <v>71</v>
      </c>
      <c r="D8" s="16">
        <v>708</v>
      </c>
      <c r="E8" s="17">
        <v>0.54402532637678003</v>
      </c>
    </row>
    <row r="9" spans="2:5" x14ac:dyDescent="0.3">
      <c r="B9" s="22" t="s">
        <v>49</v>
      </c>
      <c r="C9" s="15" t="s">
        <v>68</v>
      </c>
      <c r="D9" s="16">
        <v>33</v>
      </c>
      <c r="E9" s="18">
        <v>2.5357112670100001E-2</v>
      </c>
    </row>
    <row r="10" spans="2:5" x14ac:dyDescent="0.3">
      <c r="B10" s="22" t="s">
        <v>48</v>
      </c>
      <c r="C10" s="15" t="s">
        <v>67</v>
      </c>
      <c r="D10" s="16">
        <v>0</v>
      </c>
      <c r="E10" s="18">
        <v>0</v>
      </c>
    </row>
    <row r="11" spans="2:5" x14ac:dyDescent="0.3">
      <c r="B11" s="22" t="s">
        <v>48</v>
      </c>
      <c r="C11" s="15" t="s">
        <v>64</v>
      </c>
      <c r="D11" s="16">
        <v>18431</v>
      </c>
      <c r="E11" s="17">
        <v>14.1623316249298</v>
      </c>
    </row>
    <row r="12" spans="2:5" x14ac:dyDescent="0.3">
      <c r="B12" s="22" t="s">
        <v>48</v>
      </c>
      <c r="C12" s="19" t="s">
        <v>65</v>
      </c>
      <c r="D12" s="16">
        <v>968</v>
      </c>
      <c r="E12" s="17">
        <v>0.74380863832305</v>
      </c>
    </row>
    <row r="13" spans="2:5" x14ac:dyDescent="0.3">
      <c r="B13" s="9" t="s">
        <v>48</v>
      </c>
      <c r="C13" s="10" t="s">
        <v>66</v>
      </c>
      <c r="D13" s="11">
        <v>69</v>
      </c>
      <c r="E13" s="18">
        <v>5.3019417401130003E-2</v>
      </c>
    </row>
  </sheetData>
  <mergeCells count="3">
    <mergeCell ref="B2:E2"/>
    <mergeCell ref="B3:C4"/>
    <mergeCell ref="D3:E3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J21"/>
  <sheetViews>
    <sheetView workbookViewId="0">
      <selection activeCell="G28" sqref="G28"/>
    </sheetView>
  </sheetViews>
  <sheetFormatPr defaultRowHeight="16.5" x14ac:dyDescent="0.3"/>
  <cols>
    <col min="3" max="3" width="19.75" bestFit="1" customWidth="1"/>
    <col min="4" max="4" width="9.375" bestFit="1" customWidth="1"/>
  </cols>
  <sheetData>
    <row r="1" spans="2:10" ht="17.25" thickBot="1" x14ac:dyDescent="0.35"/>
    <row r="2" spans="2:10" ht="24.75" thickBot="1" x14ac:dyDescent="0.35">
      <c r="B2" s="34" t="s">
        <v>14</v>
      </c>
      <c r="C2" s="35"/>
      <c r="D2" s="36"/>
      <c r="E2" s="36"/>
      <c r="F2" s="36"/>
      <c r="G2" s="36"/>
      <c r="H2" s="36"/>
      <c r="I2" s="36"/>
      <c r="J2" s="37"/>
    </row>
    <row r="3" spans="2:10" x14ac:dyDescent="0.3">
      <c r="B3" s="38"/>
      <c r="C3" s="39"/>
      <c r="D3" s="42" t="s">
        <v>83</v>
      </c>
      <c r="E3" s="42"/>
      <c r="F3" s="43" t="s">
        <v>15</v>
      </c>
      <c r="G3" s="44"/>
      <c r="H3" s="45"/>
      <c r="I3" s="42" t="s">
        <v>16</v>
      </c>
      <c r="J3" s="42"/>
    </row>
    <row r="4" spans="2:10" x14ac:dyDescent="0.3">
      <c r="B4" s="40"/>
      <c r="C4" s="41"/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  <c r="J4" s="1" t="s">
        <v>23</v>
      </c>
    </row>
    <row r="5" spans="2:10" x14ac:dyDescent="0.3">
      <c r="B5" s="2" t="s">
        <v>24</v>
      </c>
      <c r="C5" s="2"/>
      <c r="D5" s="3">
        <f>SUM(D6:D9)+D10+D15</f>
        <v>196836</v>
      </c>
      <c r="E5" s="3">
        <f t="shared" ref="E5:J5" si="0">SUM(E6:E9)+E10+E15</f>
        <v>99.999999999999844</v>
      </c>
      <c r="F5" s="3">
        <f t="shared" si="0"/>
        <v>2735</v>
      </c>
      <c r="G5" s="3">
        <f t="shared" si="0"/>
        <v>99.999999999999758</v>
      </c>
      <c r="H5" s="33">
        <f>F5/D5*100</f>
        <v>1.3894815988945111</v>
      </c>
      <c r="I5" s="3">
        <f t="shared" si="0"/>
        <v>281803</v>
      </c>
      <c r="J5" s="3">
        <f t="shared" si="0"/>
        <v>99.999999999999915</v>
      </c>
    </row>
    <row r="6" spans="2:10" x14ac:dyDescent="0.3">
      <c r="B6" s="9" t="s">
        <v>25</v>
      </c>
      <c r="C6" s="9" t="s">
        <v>26</v>
      </c>
      <c r="D6" s="11">
        <v>129709</v>
      </c>
      <c r="E6" s="12">
        <v>65.896990387937095</v>
      </c>
      <c r="F6" s="11">
        <v>1199</v>
      </c>
      <c r="G6" s="12">
        <v>43.839122486288801</v>
      </c>
      <c r="H6" s="12">
        <v>0.92437687438805005</v>
      </c>
      <c r="I6" s="11">
        <v>191189</v>
      </c>
      <c r="J6" s="12">
        <v>67.844912935632294</v>
      </c>
    </row>
    <row r="7" spans="2:10" x14ac:dyDescent="0.3">
      <c r="B7" s="9" t="s">
        <v>27</v>
      </c>
      <c r="C7" s="9" t="s">
        <v>28</v>
      </c>
      <c r="D7" s="11">
        <v>10664</v>
      </c>
      <c r="E7" s="12">
        <v>5.4177081428194001</v>
      </c>
      <c r="F7" s="11">
        <v>144</v>
      </c>
      <c r="G7" s="12">
        <v>5.2650822669104196</v>
      </c>
      <c r="H7" s="12">
        <v>1.3503375843961001</v>
      </c>
      <c r="I7" s="11">
        <v>15711</v>
      </c>
      <c r="J7" s="12">
        <v>5.5751713076155998</v>
      </c>
    </row>
    <row r="8" spans="2:10" x14ac:dyDescent="0.3">
      <c r="B8" s="9" t="s">
        <v>29</v>
      </c>
      <c r="C8" s="9" t="s">
        <v>30</v>
      </c>
      <c r="D8" s="11">
        <v>24233</v>
      </c>
      <c r="E8" s="12">
        <v>12.311264199638201</v>
      </c>
      <c r="F8" s="11">
        <v>630</v>
      </c>
      <c r="G8" s="12">
        <v>23.034734917733001</v>
      </c>
      <c r="H8" s="12">
        <v>2.5997606569553899</v>
      </c>
      <c r="I8" s="11">
        <v>34922</v>
      </c>
      <c r="J8" s="12">
        <v>12.392345006972899</v>
      </c>
    </row>
    <row r="9" spans="2:10" x14ac:dyDescent="0.3">
      <c r="B9" s="9" t="s">
        <v>31</v>
      </c>
      <c r="C9" s="9" t="s">
        <v>32</v>
      </c>
      <c r="D9" s="11">
        <v>1148</v>
      </c>
      <c r="E9" s="12">
        <v>0.58322664553231995</v>
      </c>
      <c r="F9" s="11">
        <v>38</v>
      </c>
      <c r="G9" s="12">
        <v>1.3893967093235799</v>
      </c>
      <c r="H9" s="12">
        <v>3.3101045296167202</v>
      </c>
      <c r="I9" s="11">
        <v>1715</v>
      </c>
      <c r="J9" s="12">
        <v>0.60858117195345995</v>
      </c>
    </row>
    <row r="10" spans="2:10" x14ac:dyDescent="0.3">
      <c r="B10" s="5" t="s">
        <v>33</v>
      </c>
      <c r="C10" s="5" t="s">
        <v>34</v>
      </c>
      <c r="D10" s="7">
        <f>SUM(D11:D14)</f>
        <v>23688</v>
      </c>
      <c r="E10" s="28">
        <f t="shared" ref="E10:J10" si="1">SUM(E11:E14)</f>
        <v>12.03438395415473</v>
      </c>
      <c r="F10" s="7">
        <f t="shared" si="1"/>
        <v>575</v>
      </c>
      <c r="G10" s="28">
        <f t="shared" si="1"/>
        <v>21.023765996343602</v>
      </c>
      <c r="H10" s="28">
        <f>F10/D10*100</f>
        <v>2.4273893954745018</v>
      </c>
      <c r="I10" s="7">
        <f t="shared" si="1"/>
        <v>29325</v>
      </c>
      <c r="J10" s="28">
        <f t="shared" si="1"/>
        <v>10.406205753664789</v>
      </c>
    </row>
    <row r="11" spans="2:10" x14ac:dyDescent="0.3">
      <c r="B11" s="9" t="s">
        <v>35</v>
      </c>
      <c r="C11" s="9" t="s">
        <v>36</v>
      </c>
      <c r="D11" s="11">
        <v>15932</v>
      </c>
      <c r="E11" s="12">
        <v>8.0940478367778308</v>
      </c>
      <c r="F11" s="11">
        <v>402</v>
      </c>
      <c r="G11" s="12">
        <v>14.6983546617915</v>
      </c>
      <c r="H11" s="12">
        <v>2.52322370072809</v>
      </c>
      <c r="I11" s="11">
        <v>20552</v>
      </c>
      <c r="J11" s="12">
        <v>7.2930380443075498</v>
      </c>
    </row>
    <row r="12" spans="2:10" x14ac:dyDescent="0.3">
      <c r="B12" s="9" t="s">
        <v>37</v>
      </c>
      <c r="C12" s="9" t="s">
        <v>38</v>
      </c>
      <c r="D12" s="11">
        <v>266</v>
      </c>
      <c r="E12" s="12">
        <v>0.13513788128188001</v>
      </c>
      <c r="F12" s="11">
        <v>27</v>
      </c>
      <c r="G12" s="12">
        <v>0.98720292504569995</v>
      </c>
      <c r="H12" s="12">
        <v>10.150375939849599</v>
      </c>
      <c r="I12" s="11">
        <v>280</v>
      </c>
      <c r="J12" s="12">
        <v>9.9360191339340001E-2</v>
      </c>
    </row>
    <row r="13" spans="2:10" x14ac:dyDescent="0.3">
      <c r="B13" s="9" t="s">
        <v>36</v>
      </c>
      <c r="C13" s="9" t="s">
        <v>39</v>
      </c>
      <c r="D13" s="11">
        <v>2097</v>
      </c>
      <c r="E13" s="12">
        <v>1.0653538986770701</v>
      </c>
      <c r="F13" s="11">
        <v>55</v>
      </c>
      <c r="G13" s="12">
        <v>2.0109689213894</v>
      </c>
      <c r="H13" s="12">
        <v>2.62279446828803</v>
      </c>
      <c r="I13" s="11">
        <v>2637</v>
      </c>
      <c r="J13" s="12">
        <v>0.93576008772084995</v>
      </c>
    </row>
    <row r="14" spans="2:10" x14ac:dyDescent="0.3">
      <c r="B14" s="9" t="s">
        <v>36</v>
      </c>
      <c r="C14" s="9" t="s">
        <v>40</v>
      </c>
      <c r="D14" s="11">
        <v>5393</v>
      </c>
      <c r="E14" s="12">
        <v>2.7398443374179502</v>
      </c>
      <c r="F14" s="11">
        <v>91</v>
      </c>
      <c r="G14" s="12">
        <v>3.3272394881170002</v>
      </c>
      <c r="H14" s="12">
        <v>1.6873725199332501</v>
      </c>
      <c r="I14" s="11">
        <v>5856</v>
      </c>
      <c r="J14" s="12">
        <v>2.0780474302970502</v>
      </c>
    </row>
    <row r="15" spans="2:10" x14ac:dyDescent="0.3">
      <c r="B15" s="5" t="s">
        <v>41</v>
      </c>
      <c r="C15" s="5" t="s">
        <v>42</v>
      </c>
      <c r="D15" s="7">
        <f>SUM(D16:D19)</f>
        <v>7394</v>
      </c>
      <c r="E15" s="28">
        <f t="shared" ref="E15:J15" si="2">SUM(E16:E19)</f>
        <v>3.7564266699180999</v>
      </c>
      <c r="F15" s="7">
        <f t="shared" si="2"/>
        <v>149</v>
      </c>
      <c r="G15" s="28">
        <f t="shared" si="2"/>
        <v>5.44789762340036</v>
      </c>
      <c r="H15" s="28">
        <f>F15/D15*100</f>
        <v>2.0151474168244521</v>
      </c>
      <c r="I15" s="7">
        <f t="shared" si="2"/>
        <v>8941</v>
      </c>
      <c r="J15" s="28">
        <f t="shared" si="2"/>
        <v>3.1727838241608599</v>
      </c>
    </row>
    <row r="16" spans="2:10" x14ac:dyDescent="0.3">
      <c r="B16" s="9" t="s">
        <v>43</v>
      </c>
      <c r="C16" s="9" t="s">
        <v>44</v>
      </c>
      <c r="D16" s="11">
        <v>2386</v>
      </c>
      <c r="E16" s="12">
        <v>1.2121766343555</v>
      </c>
      <c r="F16" s="11">
        <v>26</v>
      </c>
      <c r="G16" s="12">
        <v>0.95063985374770998</v>
      </c>
      <c r="H16" s="12">
        <v>1.0896898575020999</v>
      </c>
      <c r="I16" s="11">
        <v>2684</v>
      </c>
      <c r="J16" s="12">
        <v>0.95243840555282</v>
      </c>
    </row>
    <row r="17" spans="2:10" x14ac:dyDescent="0.3">
      <c r="B17" s="9" t="s">
        <v>43</v>
      </c>
      <c r="C17" s="9" t="s">
        <v>72</v>
      </c>
      <c r="D17" s="11">
        <v>2175</v>
      </c>
      <c r="E17" s="12">
        <v>1.10498079619582</v>
      </c>
      <c r="F17" s="11">
        <v>63</v>
      </c>
      <c r="G17" s="12">
        <v>2.30347349177331</v>
      </c>
      <c r="H17" s="12">
        <v>2.8965517241379302</v>
      </c>
      <c r="I17" s="11">
        <v>3076</v>
      </c>
      <c r="J17" s="12">
        <v>1.0915426734278899</v>
      </c>
    </row>
    <row r="18" spans="2:10" x14ac:dyDescent="0.3">
      <c r="B18" s="9" t="s">
        <v>43</v>
      </c>
      <c r="C18" s="9" t="s">
        <v>58</v>
      </c>
      <c r="D18" s="11">
        <v>330</v>
      </c>
      <c r="E18" s="12">
        <v>0.16765225873316</v>
      </c>
      <c r="F18" s="11">
        <v>58</v>
      </c>
      <c r="G18" s="12">
        <v>2.1206581352833598</v>
      </c>
      <c r="H18" s="12">
        <v>17.5757575757575</v>
      </c>
      <c r="I18" s="11">
        <v>366</v>
      </c>
      <c r="J18" s="12">
        <v>0.12987796439356999</v>
      </c>
    </row>
    <row r="19" spans="2:10" x14ac:dyDescent="0.3">
      <c r="B19" s="9" t="s">
        <v>43</v>
      </c>
      <c r="C19" s="9" t="s">
        <v>73</v>
      </c>
      <c r="D19" s="11">
        <v>2503</v>
      </c>
      <c r="E19" s="12">
        <v>1.2716169806336199</v>
      </c>
      <c r="F19" s="11">
        <v>2</v>
      </c>
      <c r="G19" s="12">
        <v>7.3126142595980007E-2</v>
      </c>
      <c r="H19" s="12">
        <v>7.9904115061930001E-2</v>
      </c>
      <c r="I19" s="11">
        <v>2815</v>
      </c>
      <c r="J19" s="12">
        <v>0.99892478078657998</v>
      </c>
    </row>
    <row r="21" spans="2:10" x14ac:dyDescent="0.3">
      <c r="B21" s="14" t="s">
        <v>13</v>
      </c>
    </row>
  </sheetData>
  <mergeCells count="5">
    <mergeCell ref="B2:J2"/>
    <mergeCell ref="B3:C4"/>
    <mergeCell ref="D3:E3"/>
    <mergeCell ref="F3:H3"/>
    <mergeCell ref="I3:J3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D10:G10 I10:J10" formulaRange="1"/>
    <ignoredError sqref="H5 H10 H15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J21"/>
  <sheetViews>
    <sheetView tabSelected="1" workbookViewId="0">
      <selection activeCell="G27" sqref="G27"/>
    </sheetView>
  </sheetViews>
  <sheetFormatPr defaultRowHeight="16.5" x14ac:dyDescent="0.3"/>
  <cols>
    <col min="2" max="2" width="16.5" bestFit="1" customWidth="1"/>
    <col min="3" max="3" width="17.25" bestFit="1" customWidth="1"/>
    <col min="4" max="4" width="9.375" bestFit="1" customWidth="1"/>
  </cols>
  <sheetData>
    <row r="1" spans="2:10" ht="17.25" thickBot="1" x14ac:dyDescent="0.35"/>
    <row r="2" spans="2:10" ht="24.75" thickBot="1" x14ac:dyDescent="0.35">
      <c r="B2" s="34" t="s">
        <v>0</v>
      </c>
      <c r="C2" s="35"/>
      <c r="D2" s="36"/>
      <c r="E2" s="36"/>
      <c r="F2" s="36"/>
      <c r="G2" s="36"/>
      <c r="H2" s="36"/>
      <c r="I2" s="36"/>
      <c r="J2" s="37"/>
    </row>
    <row r="3" spans="2:10" x14ac:dyDescent="0.3">
      <c r="B3" s="38"/>
      <c r="C3" s="39"/>
      <c r="D3" s="42" t="s">
        <v>86</v>
      </c>
      <c r="E3" s="42"/>
      <c r="F3" s="43" t="s">
        <v>1</v>
      </c>
      <c r="G3" s="44"/>
      <c r="H3" s="45"/>
      <c r="I3" s="42" t="s">
        <v>2</v>
      </c>
      <c r="J3" s="42"/>
    </row>
    <row r="4" spans="2:10" x14ac:dyDescent="0.3">
      <c r="B4" s="40"/>
      <c r="C4" s="41"/>
      <c r="D4" s="1" t="s">
        <v>3</v>
      </c>
      <c r="E4" s="1" t="s">
        <v>4</v>
      </c>
      <c r="F4" s="1" t="s">
        <v>5</v>
      </c>
      <c r="G4" s="1" t="s">
        <v>4</v>
      </c>
      <c r="H4" s="1" t="s">
        <v>6</v>
      </c>
      <c r="I4" s="1" t="s">
        <v>5</v>
      </c>
      <c r="J4" s="1" t="s">
        <v>4</v>
      </c>
    </row>
    <row r="5" spans="2:10" x14ac:dyDescent="0.3">
      <c r="B5" s="2" t="s">
        <v>7</v>
      </c>
      <c r="C5" s="2"/>
      <c r="D5" s="3">
        <f>D6+D12+SUM(D16:D19)</f>
        <v>196836</v>
      </c>
      <c r="E5" s="3">
        <f t="shared" ref="E5:J5" si="0">E6+E12+SUM(E16:E19)</f>
        <v>99.999999999999787</v>
      </c>
      <c r="F5" s="3">
        <f t="shared" si="0"/>
        <v>2735</v>
      </c>
      <c r="G5" s="3">
        <f t="shared" si="0"/>
        <v>99.999999999999929</v>
      </c>
      <c r="H5" s="33">
        <f>F5/D5*100</f>
        <v>1.3894815988945111</v>
      </c>
      <c r="I5" s="3">
        <f t="shared" si="0"/>
        <v>281803</v>
      </c>
      <c r="J5" s="3">
        <f t="shared" si="0"/>
        <v>99.999999999999829</v>
      </c>
    </row>
    <row r="6" spans="2:10" x14ac:dyDescent="0.3">
      <c r="B6" s="5" t="s">
        <v>8</v>
      </c>
      <c r="C6" s="6" t="s">
        <v>9</v>
      </c>
      <c r="D6" s="7">
        <f>SUM(D7:D11)</f>
        <v>86811</v>
      </c>
      <c r="E6" s="28">
        <f t="shared" ref="E6:J6" si="1">SUM(E7:E11)</f>
        <v>44.103212826921855</v>
      </c>
      <c r="F6" s="7">
        <f t="shared" si="1"/>
        <v>1659</v>
      </c>
      <c r="G6" s="28">
        <f t="shared" si="1"/>
        <v>60.658135283363762</v>
      </c>
      <c r="H6" s="28">
        <f>F6/D6*100</f>
        <v>1.9110481390607181</v>
      </c>
      <c r="I6" s="7">
        <f t="shared" si="1"/>
        <v>124524</v>
      </c>
      <c r="J6" s="28">
        <f t="shared" si="1"/>
        <v>44.188315951214065</v>
      </c>
    </row>
    <row r="7" spans="2:10" x14ac:dyDescent="0.3">
      <c r="B7" s="9" t="s">
        <v>8</v>
      </c>
      <c r="C7" s="10" t="s">
        <v>74</v>
      </c>
      <c r="D7" s="11">
        <v>767</v>
      </c>
      <c r="E7" s="12">
        <v>0.38966449226767003</v>
      </c>
      <c r="F7" s="11">
        <v>22</v>
      </c>
      <c r="G7" s="12">
        <v>0.80438756855575999</v>
      </c>
      <c r="H7" s="12">
        <v>2.8683181225554102</v>
      </c>
      <c r="I7" s="11">
        <v>1667</v>
      </c>
      <c r="J7" s="12">
        <v>0.59154799629527999</v>
      </c>
    </row>
    <row r="8" spans="2:10" x14ac:dyDescent="0.3">
      <c r="B8" s="9" t="s">
        <v>8</v>
      </c>
      <c r="C8" s="10" t="s">
        <v>75</v>
      </c>
      <c r="D8" s="11">
        <v>1449</v>
      </c>
      <c r="E8" s="12">
        <v>0.73614582698287001</v>
      </c>
      <c r="F8" s="11">
        <v>44</v>
      </c>
      <c r="G8" s="12">
        <v>1.60877513711152</v>
      </c>
      <c r="H8" s="12">
        <v>3.03657694962043</v>
      </c>
      <c r="I8" s="11">
        <v>2404</v>
      </c>
      <c r="J8" s="12">
        <v>0.85307821421347996</v>
      </c>
    </row>
    <row r="9" spans="2:10" x14ac:dyDescent="0.3">
      <c r="B9" s="9" t="s">
        <v>8</v>
      </c>
      <c r="C9" s="10" t="s">
        <v>76</v>
      </c>
      <c r="D9" s="11">
        <v>722</v>
      </c>
      <c r="E9" s="12">
        <v>0.36680282062224001</v>
      </c>
      <c r="F9" s="11">
        <v>20</v>
      </c>
      <c r="G9" s="12">
        <v>0.73126142595978005</v>
      </c>
      <c r="H9" s="12">
        <v>2.7700831024930701</v>
      </c>
      <c r="I9" s="11">
        <v>1252</v>
      </c>
      <c r="J9" s="12">
        <v>0.44428199841733002</v>
      </c>
    </row>
    <row r="10" spans="2:10" x14ac:dyDescent="0.3">
      <c r="B10" s="9" t="s">
        <v>8</v>
      </c>
      <c r="C10" s="10" t="s">
        <v>77</v>
      </c>
      <c r="D10" s="11">
        <v>3027</v>
      </c>
      <c r="E10" s="12">
        <v>1.5378284460159699</v>
      </c>
      <c r="F10" s="11">
        <v>82</v>
      </c>
      <c r="G10" s="12">
        <v>2.9981718464350999</v>
      </c>
      <c r="H10" s="12">
        <v>2.7089527585067699</v>
      </c>
      <c r="I10" s="11">
        <v>4340</v>
      </c>
      <c r="J10" s="12">
        <v>1.5400829657597701</v>
      </c>
    </row>
    <row r="11" spans="2:10" x14ac:dyDescent="0.3">
      <c r="B11" s="9" t="s">
        <v>8</v>
      </c>
      <c r="C11" s="10" t="s">
        <v>78</v>
      </c>
      <c r="D11" s="11">
        <v>80846</v>
      </c>
      <c r="E11" s="12">
        <v>41.072771241033102</v>
      </c>
      <c r="F11" s="11">
        <v>1491</v>
      </c>
      <c r="G11" s="12">
        <v>54.515539305301601</v>
      </c>
      <c r="H11" s="12">
        <v>1.8442470870544001</v>
      </c>
      <c r="I11" s="11">
        <v>114861</v>
      </c>
      <c r="J11" s="12">
        <v>40.759324776528203</v>
      </c>
    </row>
    <row r="12" spans="2:10" x14ac:dyDescent="0.3">
      <c r="B12" s="5" t="s">
        <v>10</v>
      </c>
      <c r="C12" s="6" t="s">
        <v>9</v>
      </c>
      <c r="D12" s="7">
        <f>SUM(D13:D15)</f>
        <v>95354</v>
      </c>
      <c r="E12" s="28">
        <f t="shared" ref="E12:J12" si="2">SUM(E13:E15)</f>
        <v>48.443374179519864</v>
      </c>
      <c r="F12" s="7">
        <f t="shared" si="2"/>
        <v>936</v>
      </c>
      <c r="G12" s="28">
        <f t="shared" si="2"/>
        <v>34.223034734917704</v>
      </c>
      <c r="H12" s="28">
        <f>F12/D12*100</f>
        <v>0.98160538624493987</v>
      </c>
      <c r="I12" s="7">
        <f t="shared" si="2"/>
        <v>137613</v>
      </c>
      <c r="J12" s="28">
        <f t="shared" si="2"/>
        <v>48.83305003850198</v>
      </c>
    </row>
    <row r="13" spans="2:10" x14ac:dyDescent="0.3">
      <c r="B13" s="9" t="s">
        <v>11</v>
      </c>
      <c r="C13" s="10" t="s">
        <v>79</v>
      </c>
      <c r="D13" s="11">
        <v>56255</v>
      </c>
      <c r="E13" s="12">
        <v>28.579629742526699</v>
      </c>
      <c r="F13" s="11">
        <v>535</v>
      </c>
      <c r="G13" s="12">
        <v>19.5612431444241</v>
      </c>
      <c r="H13" s="12">
        <v>0.95102657541552005</v>
      </c>
      <c r="I13" s="11">
        <v>83103</v>
      </c>
      <c r="J13" s="12">
        <v>29.489749931689801</v>
      </c>
    </row>
    <row r="14" spans="2:10" x14ac:dyDescent="0.3">
      <c r="B14" s="9" t="s">
        <v>10</v>
      </c>
      <c r="C14" s="10" t="s">
        <v>80</v>
      </c>
      <c r="D14" s="11">
        <v>7425</v>
      </c>
      <c r="E14" s="12">
        <v>3.7721758214960701</v>
      </c>
      <c r="F14" s="11">
        <v>141</v>
      </c>
      <c r="G14" s="12">
        <v>5.15539305301645</v>
      </c>
      <c r="H14" s="12">
        <v>1.8989898989898999</v>
      </c>
      <c r="I14" s="11">
        <v>7996</v>
      </c>
      <c r="J14" s="12">
        <v>2.83744317839058</v>
      </c>
    </row>
    <row r="15" spans="2:10" x14ac:dyDescent="0.3">
      <c r="B15" s="9" t="s">
        <v>11</v>
      </c>
      <c r="C15" s="10" t="s">
        <v>81</v>
      </c>
      <c r="D15" s="11">
        <v>31674</v>
      </c>
      <c r="E15" s="12">
        <v>16.091568615497099</v>
      </c>
      <c r="F15" s="11">
        <v>260</v>
      </c>
      <c r="G15" s="12">
        <v>9.5063985374771498</v>
      </c>
      <c r="H15" s="12">
        <v>0.82086253709667001</v>
      </c>
      <c r="I15" s="11">
        <v>46514</v>
      </c>
      <c r="J15" s="12">
        <v>16.505856928421601</v>
      </c>
    </row>
    <row r="16" spans="2:10" x14ac:dyDescent="0.3">
      <c r="B16" s="9" t="s">
        <v>12</v>
      </c>
      <c r="C16" s="13" t="s">
        <v>12</v>
      </c>
      <c r="D16" s="11">
        <v>1432</v>
      </c>
      <c r="E16" s="12">
        <v>0.72750919547237003</v>
      </c>
      <c r="F16" s="11">
        <v>6</v>
      </c>
      <c r="G16" s="12">
        <v>0.21937842778793001</v>
      </c>
      <c r="H16" s="12">
        <v>0.41899441340782001</v>
      </c>
      <c r="I16" s="11">
        <v>1866</v>
      </c>
      <c r="J16" s="12">
        <v>0.66216470371145997</v>
      </c>
    </row>
    <row r="17" spans="2:10" x14ac:dyDescent="0.3">
      <c r="B17" s="9" t="s">
        <v>82</v>
      </c>
      <c r="C17" s="13" t="s">
        <v>82</v>
      </c>
      <c r="D17" s="11">
        <v>4</v>
      </c>
      <c r="E17" s="12">
        <v>2.0321485906999999E-3</v>
      </c>
      <c r="F17" s="11">
        <v>3</v>
      </c>
      <c r="G17" s="12">
        <v>0.10968921389397</v>
      </c>
      <c r="H17" s="12">
        <v>75</v>
      </c>
      <c r="I17" s="11">
        <v>5</v>
      </c>
      <c r="J17" s="12">
        <v>1.7742891310599999E-3</v>
      </c>
    </row>
    <row r="18" spans="2:10" x14ac:dyDescent="0.3">
      <c r="B18" s="9" t="s">
        <v>43</v>
      </c>
      <c r="C18" s="13" t="s">
        <v>43</v>
      </c>
      <c r="D18" s="11">
        <v>13099</v>
      </c>
      <c r="E18" s="12">
        <v>6.6547785974110401</v>
      </c>
      <c r="F18" s="11">
        <v>130</v>
      </c>
      <c r="G18" s="12">
        <v>4.7531992687385696</v>
      </c>
      <c r="H18" s="12">
        <v>0.99244217115809996</v>
      </c>
      <c r="I18" s="11">
        <v>17606</v>
      </c>
      <c r="J18" s="12">
        <v>6.2476268882872104</v>
      </c>
    </row>
    <row r="19" spans="2:10" x14ac:dyDescent="0.3">
      <c r="B19" s="9" t="s">
        <v>59</v>
      </c>
      <c r="C19" s="13" t="s">
        <v>59</v>
      </c>
      <c r="D19" s="11">
        <v>136</v>
      </c>
      <c r="E19" s="12">
        <v>6.909305208397E-2</v>
      </c>
      <c r="F19" s="11">
        <v>1</v>
      </c>
      <c r="G19" s="12">
        <v>3.6563071297990003E-2</v>
      </c>
      <c r="H19" s="12">
        <v>0.73529411764705999</v>
      </c>
      <c r="I19" s="11">
        <v>189</v>
      </c>
      <c r="J19" s="12">
        <v>6.7068129154049999E-2</v>
      </c>
    </row>
    <row r="21" spans="2:10" x14ac:dyDescent="0.3">
      <c r="B21" s="14" t="s">
        <v>13</v>
      </c>
    </row>
  </sheetData>
  <mergeCells count="5">
    <mergeCell ref="B2:J2"/>
    <mergeCell ref="B3:C4"/>
    <mergeCell ref="D3:E3"/>
    <mergeCell ref="F3:H3"/>
    <mergeCell ref="I3:J3"/>
  </mergeCells>
  <phoneticPr fontId="1" type="noConversion"/>
  <pageMargins left="0.7" right="0.7" top="0.75" bottom="0.75" header="0.3" footer="0.3"/>
  <pageSetup paperSize="9" orientation="portrait" verticalDpi="0" r:id="rId1"/>
  <ignoredErrors>
    <ignoredError sqref="D6:G6 I6:J6 D12:G12 I12:J12 D5:G5 I5:J5" formulaRange="1"/>
    <ignoredError sqref="H5:H6 H12" formula="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차량용도별(전체)</vt:lpstr>
      <vt:lpstr>사업용</vt:lpstr>
      <vt:lpstr>비사업용</vt:lpstr>
      <vt:lpstr>차종별</vt:lpstr>
      <vt:lpstr>도로형태별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TAAS02</cp:lastModifiedBy>
  <dcterms:created xsi:type="dcterms:W3CDTF">2018-06-04T00:03:52Z</dcterms:created>
  <dcterms:modified xsi:type="dcterms:W3CDTF">2023-05-18T07:20:01Z</dcterms:modified>
</cp:coreProperties>
</file>