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adMe" sheetId="4" r:id="rId1"/>
    <sheet name="Mess-Manager" sheetId="1" r:id="rId2"/>
  </sheets>
  <calcPr calcId="125725"/>
</workbook>
</file>

<file path=xl/calcChain.xml><?xml version="1.0" encoding="utf-8"?>
<calcChain xmlns="http://schemas.openxmlformats.org/spreadsheetml/2006/main">
  <c r="AL39" i="1"/>
  <c r="AJ3"/>
  <c r="AJ39"/>
  <c r="B34"/>
  <c r="AH37"/>
  <c r="AG37"/>
  <c r="AF37"/>
  <c r="AE37"/>
  <c r="AD37"/>
  <c r="AC37"/>
  <c r="AB37"/>
  <c r="AA37"/>
  <c r="Z37"/>
  <c r="Y37"/>
  <c r="X37"/>
  <c r="W37"/>
  <c r="V37"/>
  <c r="U37"/>
  <c r="T37"/>
  <c r="S37"/>
  <c r="R37"/>
  <c r="Q37"/>
  <c r="P37"/>
  <c r="O37"/>
  <c r="N37"/>
  <c r="M37"/>
  <c r="L37"/>
  <c r="K37"/>
  <c r="J37"/>
  <c r="I37"/>
  <c r="H37"/>
  <c r="G37"/>
  <c r="F37"/>
  <c r="E37"/>
  <c r="D37"/>
  <c r="AI3"/>
  <c r="AM34"/>
  <c r="AI32"/>
  <c r="AI31"/>
  <c r="AI30"/>
  <c r="AI29"/>
  <c r="AI28"/>
  <c r="AI27"/>
  <c r="AI26"/>
  <c r="AI25"/>
  <c r="AI24"/>
  <c r="AI23"/>
  <c r="AI22"/>
  <c r="AI21"/>
  <c r="AI20"/>
  <c r="AI19"/>
  <c r="AI18"/>
  <c r="AI17"/>
  <c r="AI16"/>
  <c r="AI15"/>
  <c r="AI14"/>
  <c r="AI13"/>
  <c r="AI12"/>
  <c r="AI11"/>
  <c r="AI10"/>
  <c r="AI9"/>
  <c r="AI8"/>
  <c r="AI7"/>
  <c r="AI6"/>
  <c r="AI5"/>
  <c r="AI4"/>
  <c r="AJ37" l="1"/>
  <c r="AI34"/>
  <c r="AI35"/>
  <c r="AK27" l="1"/>
  <c r="AK11"/>
  <c r="AK5"/>
  <c r="AK19"/>
  <c r="AK13"/>
  <c r="AK29"/>
  <c r="AK31"/>
  <c r="AK9"/>
  <c r="AL9" s="1"/>
  <c r="AK25"/>
  <c r="AK23"/>
  <c r="AK3"/>
  <c r="AL3" s="1"/>
  <c r="AK21"/>
  <c r="AK15"/>
  <c r="AK17"/>
  <c r="AK7"/>
  <c r="AN9"/>
  <c r="AL21" l="1"/>
  <c r="AN21" s="1"/>
  <c r="AL19"/>
  <c r="AN19" s="1"/>
  <c r="AL15"/>
  <c r="AN15" s="1"/>
  <c r="AL25"/>
  <c r="AN25" s="1"/>
  <c r="AL13"/>
  <c r="AN13" s="1"/>
  <c r="AL27"/>
  <c r="AN27" s="1"/>
  <c r="AL17"/>
  <c r="AN17" s="1"/>
  <c r="AL23"/>
  <c r="AN23" s="1"/>
  <c r="AL29"/>
  <c r="AN29" s="1"/>
  <c r="AL11"/>
  <c r="AN11" s="1"/>
  <c r="AL7"/>
  <c r="AN7" s="1"/>
  <c r="AL31"/>
  <c r="AN31" s="1"/>
  <c r="AL5"/>
  <c r="AK34"/>
  <c r="AN3"/>
  <c r="AL34" l="1"/>
  <c r="AN5"/>
  <c r="AN34" s="1"/>
</calcChain>
</file>

<file path=xl/sharedStrings.xml><?xml version="1.0" encoding="utf-8"?>
<sst xmlns="http://schemas.openxmlformats.org/spreadsheetml/2006/main" count="65" uniqueCount="36">
  <si>
    <t>Members / Date</t>
  </si>
  <si>
    <t>Meal</t>
  </si>
  <si>
    <t>Mohsin</t>
  </si>
  <si>
    <t>Marjan</t>
  </si>
  <si>
    <t>Ripon</t>
  </si>
  <si>
    <t>Rofi</t>
  </si>
  <si>
    <t>Sifat</t>
  </si>
  <si>
    <t>Romeo</t>
  </si>
  <si>
    <t>Avik</t>
  </si>
  <si>
    <t>Aziz</t>
  </si>
  <si>
    <t>Grand Total</t>
  </si>
  <si>
    <t>Meal Rate</t>
  </si>
  <si>
    <t xml:space="preserve">Total Number of Meals     </t>
  </si>
  <si>
    <t>Total Consumed</t>
  </si>
  <si>
    <t>Category</t>
  </si>
  <si>
    <t>Automated Mess Manager for 15 Members</t>
  </si>
  <si>
    <t>Extra Charges
(WiFi+Maid+ETC)</t>
  </si>
  <si>
    <t>Total Individual Meals / Expenses</t>
  </si>
  <si>
    <t>Sub 
( + ) Surplus / ( - ) Debt</t>
  </si>
  <si>
    <t>Grand 
( + ) Surplus / ( - ) Debt</t>
  </si>
  <si>
    <t>Sami</t>
  </si>
  <si>
    <t>Masud</t>
  </si>
  <si>
    <t>Sabbir</t>
  </si>
  <si>
    <t>Total Meals Per Day</t>
  </si>
  <si>
    <t>Total Meals</t>
  </si>
  <si>
    <t>*** Extra Charges:  WiFi + Maid + Water</t>
  </si>
  <si>
    <t>Notes</t>
  </si>
  <si>
    <t>Grocery</t>
  </si>
  <si>
    <t>Total Amount of Grocery Expenses</t>
  </si>
  <si>
    <t>1. Edit the mess member names as per your own choice.
2. Just Insert Number of Meals for a person and personal Grocery expenses of certain Date. 
3. Enter Extra Charges ( like: WiFi Bill, House Maid, water etc ).  
4. Enter the Fixed amount that has to be paid at the beginning dates of the month needed for certain expenses throughout the month.
5. Enjoy the automated Mess Manger excell sheets.</t>
  </si>
  <si>
    <r>
      <rPr>
        <i/>
        <sz val="11"/>
        <color theme="1"/>
        <rFont val="Calibri"/>
        <family val="2"/>
        <scheme val="minor"/>
      </rPr>
      <t>Prepared By</t>
    </r>
    <r>
      <rPr>
        <b/>
        <sz val="11"/>
        <color theme="1"/>
        <rFont val="Calibri"/>
        <family val="2"/>
        <scheme val="minor"/>
      </rPr>
      <t xml:space="preserve"> : Avik Sarkar
</t>
    </r>
    <r>
      <rPr>
        <i/>
        <sz val="11"/>
        <color theme="1"/>
        <rFont val="Calibri"/>
        <family val="2"/>
        <scheme val="minor"/>
      </rPr>
      <t>Reviewed By</t>
    </r>
    <r>
      <rPr>
        <b/>
        <sz val="11"/>
        <color theme="1"/>
        <rFont val="Calibri"/>
        <family val="2"/>
        <scheme val="minor"/>
      </rPr>
      <t xml:space="preserve">: </t>
    </r>
  </si>
  <si>
    <t>Total Fixed Exp</t>
  </si>
  <si>
    <t>Fixed Amount for Meal Usage</t>
  </si>
  <si>
    <r>
      <t xml:space="preserve">1. Insert the mess members name.
2. Insert the individual number of Meals and indiviual Daily Market ( Vegetables / Meat / Fish etc ) expenses on that </t>
    </r>
    <r>
      <rPr>
        <b/>
        <i/>
        <sz val="11"/>
        <color theme="1"/>
        <rFont val="Calibri"/>
        <family val="2"/>
        <scheme val="minor"/>
      </rPr>
      <t>date</t>
    </r>
    <r>
      <rPr>
        <sz val="11"/>
        <color theme="1"/>
        <rFont val="Calibri"/>
        <family val="2"/>
        <scheme val="minor"/>
      </rPr>
      <t xml:space="preserve"> ( if any ). ( Individual means the amount that an individual spent from his/her pocket ). 
3. If there is any fixed amount that has to pay for Groceries ( eg: Rice, Pulses, Spices etc ) and Other Expenses for that month then enter the amount into </t>
    </r>
    <r>
      <rPr>
        <b/>
        <i/>
        <sz val="11"/>
        <color theme="1"/>
        <rFont val="Calibri"/>
        <family val="2"/>
        <scheme val="minor"/>
      </rPr>
      <t>Fixed Amount for Meal Usage</t>
    </r>
    <r>
      <rPr>
        <sz val="11"/>
        <color theme="1"/>
        <rFont val="Calibri"/>
        <family val="2"/>
        <scheme val="minor"/>
      </rPr>
      <t xml:space="preserve"> column according indivdual account. Fixed amount will be needed for certain expenses throughout the month.
4. Insert the expenses from Fixed Amount in the </t>
    </r>
    <r>
      <rPr>
        <b/>
        <i/>
        <sz val="11"/>
        <color theme="1"/>
        <rFont val="Calibri"/>
        <family val="2"/>
        <scheme val="minor"/>
      </rPr>
      <t>Expenses from Fixed</t>
    </r>
    <r>
      <rPr>
        <sz val="11"/>
        <color theme="1"/>
        <rFont val="Calibri"/>
        <family val="2"/>
        <scheme val="minor"/>
      </rPr>
      <t xml:space="preserve"> row on the date. 
5. Insert Extra Charges ( like: WiFi Bill, House Maid, Water etc ).  
6. Enjoy the automated Mess Manger excell sheets.</t>
    </r>
  </si>
  <si>
    <t>Expenses from Fixed Amount</t>
  </si>
  <si>
    <t>Left from Fixed Amount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</si>
</sst>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3"/>
      <color theme="1"/>
      <name val="Calibri"/>
      <family val="2"/>
      <scheme val="minor"/>
    </font>
    <font>
      <i/>
      <sz val="11"/>
      <color theme="1"/>
      <name val="Calibri"/>
      <family val="2"/>
      <scheme val="minor"/>
    </font>
    <font>
      <b/>
      <i/>
      <sz val="11"/>
      <color theme="1"/>
      <name val="Calibri"/>
      <family val="2"/>
      <scheme val="minor"/>
    </font>
    <font>
      <b/>
      <sz val="20"/>
      <color theme="1"/>
      <name val="Times New Roman"/>
      <family val="1"/>
    </font>
    <font>
      <b/>
      <sz val="11"/>
      <color rgb="FFFF0000"/>
      <name val="Calibri"/>
      <family val="2"/>
      <scheme val="minor"/>
    </font>
    <font>
      <b/>
      <sz val="11"/>
      <color theme="6" tint="-0.499984740745262"/>
      <name val="Calibri"/>
      <family val="2"/>
      <scheme val="minor"/>
    </font>
    <font>
      <b/>
      <sz val="1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4" tint="0.79998168889431442"/>
        <bgColor indexed="64"/>
      </patternFill>
    </fill>
    <fill>
      <patternFill patternType="solid">
        <fgColor theme="7" tint="0.59996337778862885"/>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C000"/>
        <bgColor indexed="64"/>
      </patternFill>
    </fill>
    <fill>
      <patternFill patternType="solid">
        <fgColor theme="6"/>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theme="3"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4">
    <xf numFmtId="0" fontId="0" fillId="0" borderId="0" xfId="0"/>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4" borderId="1" xfId="0" applyFill="1" applyBorder="1" applyAlignment="1">
      <alignment horizontal="center" vertical="center" wrapText="1"/>
    </xf>
    <xf numFmtId="0" fontId="1" fillId="14"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11" borderId="10" xfId="0" applyFill="1" applyBorder="1" applyAlignment="1">
      <alignment horizontal="center" vertical="center" wrapText="1"/>
    </xf>
    <xf numFmtId="0" fontId="0" fillId="11" borderId="1" xfId="0" applyFill="1" applyBorder="1" applyAlignment="1">
      <alignment horizontal="center" vertical="center" wrapText="1"/>
    </xf>
    <xf numFmtId="0" fontId="4" fillId="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13" borderId="0" xfId="0" applyFill="1" applyAlignment="1">
      <alignment vertical="center" wrapText="1"/>
    </xf>
    <xf numFmtId="0" fontId="0" fillId="13" borderId="0" xfId="0" applyFill="1"/>
    <xf numFmtId="0" fontId="6" fillId="5"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0" fillId="19" borderId="4" xfId="0" applyFont="1" applyFill="1" applyBorder="1" applyAlignment="1">
      <alignment horizontal="center" vertical="center" wrapText="1"/>
    </xf>
    <xf numFmtId="0" fontId="0" fillId="19" borderId="2" xfId="0" applyFill="1" applyBorder="1" applyAlignment="1">
      <alignment horizontal="center" vertical="center" wrapText="1"/>
    </xf>
    <xf numFmtId="0" fontId="1" fillId="2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0" fillId="21" borderId="1" xfId="0" applyFill="1" applyBorder="1" applyAlignment="1">
      <alignment horizontal="center" vertical="center" wrapText="1"/>
    </xf>
    <xf numFmtId="0" fontId="0" fillId="15" borderId="1" xfId="0" applyFill="1" applyBorder="1" applyAlignment="1">
      <alignment horizontal="center" vertical="center" wrapText="1"/>
    </xf>
    <xf numFmtId="0" fontId="8" fillId="20" borderId="1" xfId="0" applyFont="1" applyFill="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left" vertical="center" wrapText="1" indent="2"/>
    </xf>
    <xf numFmtId="0" fontId="1" fillId="0" borderId="0" xfId="0" applyFont="1" applyAlignment="1">
      <alignment horizontal="right" wrapText="1" indent="3"/>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2" fontId="0" fillId="2" borderId="2" xfId="0" applyNumberFormat="1" applyFill="1" applyBorder="1" applyAlignment="1">
      <alignment horizontal="center" vertical="center" wrapText="1"/>
    </xf>
    <xf numFmtId="2" fontId="0" fillId="2" borderId="3" xfId="0" applyNumberFormat="1"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1" fillId="3" borderId="2"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3" xfId="0" applyFill="1" applyBorder="1" applyAlignment="1">
      <alignment horizontal="center" vertical="center" wrapText="1"/>
    </xf>
    <xf numFmtId="0" fontId="1" fillId="3" borderId="3" xfId="0" applyFont="1" applyFill="1" applyBorder="1" applyAlignment="1">
      <alignment horizontal="center" vertical="center" wrapText="1"/>
    </xf>
    <xf numFmtId="0" fontId="1" fillId="10" borderId="4" xfId="0" applyFont="1" applyFill="1" applyBorder="1" applyAlignment="1">
      <alignment horizontal="right" vertical="center" wrapText="1" indent="6"/>
    </xf>
    <xf numFmtId="0" fontId="0" fillId="10" borderId="5" xfId="0" applyFill="1" applyBorder="1" applyAlignment="1">
      <alignment horizontal="right" vertical="center" wrapText="1" indent="6"/>
    </xf>
    <xf numFmtId="0" fontId="0" fillId="10" borderId="6" xfId="0" applyFill="1" applyBorder="1" applyAlignment="1">
      <alignment horizontal="right" vertical="center" wrapText="1" indent="6"/>
    </xf>
    <xf numFmtId="0" fontId="2" fillId="2" borderId="2" xfId="0" applyFont="1" applyFill="1" applyBorder="1" applyAlignment="1">
      <alignment horizontal="center" vertical="center" wrapText="1"/>
    </xf>
    <xf numFmtId="0" fontId="1" fillId="7" borderId="7" xfId="0" applyFont="1" applyFill="1" applyBorder="1" applyAlignment="1">
      <alignment horizontal="right" vertical="center" wrapText="1" indent="6"/>
    </xf>
    <xf numFmtId="0" fontId="0" fillId="7" borderId="8" xfId="0" applyFill="1" applyBorder="1" applyAlignment="1">
      <alignment horizontal="right" vertical="center" wrapText="1" indent="6"/>
    </xf>
    <xf numFmtId="0" fontId="0" fillId="7" borderId="9" xfId="0" applyFill="1" applyBorder="1" applyAlignment="1">
      <alignment horizontal="right" vertical="center" wrapText="1" indent="6"/>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1" fillId="20" borderId="4" xfId="0" applyFont="1" applyFill="1" applyBorder="1" applyAlignment="1">
      <alignment horizontal="left" vertical="top" wrapText="1" indent="1"/>
    </xf>
    <xf numFmtId="0" fontId="0" fillId="0" borderId="5" xfId="0" applyBorder="1"/>
    <xf numFmtId="0" fontId="0" fillId="0" borderId="6" xfId="0" applyBorder="1"/>
    <xf numFmtId="0" fontId="0" fillId="0" borderId="11" xfId="0" applyBorder="1"/>
    <xf numFmtId="0" fontId="0" fillId="0" borderId="0" xfId="0"/>
    <xf numFmtId="0" fontId="0" fillId="0" borderId="12" xfId="0" applyBorder="1"/>
    <xf numFmtId="0" fontId="0" fillId="0" borderId="7" xfId="0" applyBorder="1"/>
    <xf numFmtId="0" fontId="0" fillId="0" borderId="8" xfId="0" applyBorder="1"/>
    <xf numFmtId="0" fontId="0" fillId="0" borderId="9" xfId="0" applyBorder="1"/>
    <xf numFmtId="0" fontId="2" fillId="22" borderId="2" xfId="0" applyFont="1" applyFill="1" applyBorder="1" applyAlignment="1">
      <alignment horizontal="center" vertical="center" wrapText="1"/>
    </xf>
    <xf numFmtId="0" fontId="2" fillId="22" borderId="3"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800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G27"/>
  <sheetViews>
    <sheetView topLeftCell="A2" workbookViewId="0">
      <selection activeCell="A12" sqref="A12:B15"/>
    </sheetView>
  </sheetViews>
  <sheetFormatPr defaultRowHeight="15"/>
  <cols>
    <col min="1" max="1" width="55" customWidth="1"/>
    <col min="2" max="2" width="79.85546875" customWidth="1"/>
  </cols>
  <sheetData>
    <row r="2" spans="1:7" ht="15" customHeight="1">
      <c r="A2" s="31" t="s">
        <v>15</v>
      </c>
      <c r="B2" s="33" t="s">
        <v>30</v>
      </c>
    </row>
    <row r="3" spans="1:7">
      <c r="A3" s="31"/>
      <c r="B3" s="33"/>
    </row>
    <row r="4" spans="1:7">
      <c r="A4" s="31"/>
      <c r="B4" s="33"/>
    </row>
    <row r="5" spans="1:7">
      <c r="A5" s="31"/>
      <c r="B5" s="33"/>
    </row>
    <row r="6" spans="1:7">
      <c r="A6" s="31"/>
      <c r="B6" s="33"/>
    </row>
    <row r="7" spans="1:7" ht="15" customHeight="1">
      <c r="A7" s="31"/>
      <c r="B7" s="33"/>
    </row>
    <row r="8" spans="1:7">
      <c r="A8" s="31"/>
      <c r="B8" s="33"/>
    </row>
    <row r="9" spans="1:7">
      <c r="A9" s="31"/>
      <c r="B9" s="33"/>
    </row>
    <row r="10" spans="1:7" ht="15.75" customHeight="1">
      <c r="A10" s="31"/>
      <c r="B10" s="33"/>
    </row>
    <row r="11" spans="1:7">
      <c r="A11" s="17"/>
      <c r="B11" s="18"/>
    </row>
    <row r="12" spans="1:7" ht="49.5" customHeight="1">
      <c r="A12" s="32" t="s">
        <v>33</v>
      </c>
      <c r="B12" s="32"/>
      <c r="G12" s="15"/>
    </row>
    <row r="13" spans="1:7" ht="38.25" customHeight="1">
      <c r="A13" s="32"/>
      <c r="B13" s="32"/>
    </row>
    <row r="14" spans="1:7" ht="48.75" customHeight="1">
      <c r="A14" s="32"/>
      <c r="B14" s="32"/>
    </row>
    <row r="15" spans="1:7" ht="71.25" customHeight="1">
      <c r="A15" s="32"/>
      <c r="B15" s="32"/>
    </row>
    <row r="16" spans="1:7" ht="15" hidden="1" customHeight="1">
      <c r="A16" s="32" t="s">
        <v>29</v>
      </c>
      <c r="B16" s="32"/>
    </row>
    <row r="17" spans="1:2" ht="15" hidden="1" customHeight="1">
      <c r="A17" s="32"/>
      <c r="B17" s="32"/>
    </row>
    <row r="18" spans="1:2" ht="15" hidden="1" customHeight="1">
      <c r="A18" s="32"/>
      <c r="B18" s="32"/>
    </row>
    <row r="19" spans="1:2" ht="15" hidden="1" customHeight="1">
      <c r="A19" s="32"/>
      <c r="B19" s="32"/>
    </row>
    <row r="20" spans="1:2" ht="15" hidden="1" customHeight="1">
      <c r="A20" s="32" t="s">
        <v>29</v>
      </c>
      <c r="B20" s="32"/>
    </row>
    <row r="21" spans="1:2" ht="15" hidden="1" customHeight="1">
      <c r="A21" s="32"/>
      <c r="B21" s="32"/>
    </row>
    <row r="22" spans="1:2" ht="15" hidden="1" customHeight="1">
      <c r="A22" s="32"/>
      <c r="B22" s="32"/>
    </row>
    <row r="23" spans="1:2" ht="15" hidden="1" customHeight="1">
      <c r="A23" s="32"/>
      <c r="B23" s="32"/>
    </row>
    <row r="24" spans="1:2" ht="15" hidden="1" customHeight="1">
      <c r="A24" s="16"/>
      <c r="B24" s="16"/>
    </row>
    <row r="25" spans="1:2" ht="15" hidden="1" customHeight="1">
      <c r="A25" s="16"/>
      <c r="B25" s="16"/>
    </row>
    <row r="26" spans="1:2">
      <c r="A26" s="16"/>
      <c r="B26" s="16"/>
    </row>
    <row r="27" spans="1:2">
      <c r="A27" s="16"/>
      <c r="B27" s="16"/>
    </row>
  </sheetData>
  <mergeCells count="5">
    <mergeCell ref="A2:A10"/>
    <mergeCell ref="A12:B15"/>
    <mergeCell ref="B2:B10"/>
    <mergeCell ref="A16:B19"/>
    <mergeCell ref="A20:B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N47"/>
  <sheetViews>
    <sheetView tabSelected="1" workbookViewId="0">
      <pane xSplit="3" ySplit="1" topLeftCell="AC30" activePane="bottomRight" state="frozenSplit"/>
      <selection pane="topRight" activeCell="C1" sqref="C1"/>
      <selection pane="bottomLeft" activeCell="A2" sqref="A2"/>
      <selection pane="bottomRight" activeCell="AM39" sqref="AM39"/>
    </sheetView>
  </sheetViews>
  <sheetFormatPr defaultRowHeight="15"/>
  <cols>
    <col min="1" max="1" width="23.5703125" style="1" customWidth="1"/>
    <col min="2" max="2" width="15.85546875" style="1" customWidth="1"/>
    <col min="3" max="3" width="13" style="1" customWidth="1"/>
    <col min="4" max="34" width="9.140625" style="1"/>
    <col min="35" max="35" width="18.140625" style="1" customWidth="1"/>
    <col min="36" max="36" width="15.85546875" style="1" customWidth="1"/>
    <col min="37" max="37" width="18.140625" style="1" customWidth="1"/>
    <col min="38" max="38" width="22.42578125" style="1" customWidth="1"/>
    <col min="39" max="39" width="18.28515625" style="1" customWidth="1"/>
    <col min="40" max="40" width="27.140625" style="1" customWidth="1"/>
    <col min="41" max="16384" width="9.140625" style="1"/>
  </cols>
  <sheetData>
    <row r="1" spans="1:40" ht="29.25" customHeight="1">
      <c r="A1" s="13" t="s">
        <v>0</v>
      </c>
      <c r="B1" s="27" t="s">
        <v>32</v>
      </c>
      <c r="C1" s="14" t="s">
        <v>14</v>
      </c>
      <c r="D1" s="2">
        <v>1</v>
      </c>
      <c r="E1" s="2">
        <v>2</v>
      </c>
      <c r="F1" s="2">
        <v>3</v>
      </c>
      <c r="G1" s="2">
        <v>4</v>
      </c>
      <c r="H1" s="2">
        <v>5</v>
      </c>
      <c r="I1" s="2">
        <v>6</v>
      </c>
      <c r="J1" s="2">
        <v>7</v>
      </c>
      <c r="K1" s="2">
        <v>8</v>
      </c>
      <c r="L1" s="2">
        <v>9</v>
      </c>
      <c r="M1" s="2">
        <v>10</v>
      </c>
      <c r="N1" s="2">
        <v>11</v>
      </c>
      <c r="O1" s="2">
        <v>12</v>
      </c>
      <c r="P1" s="2">
        <v>13</v>
      </c>
      <c r="Q1" s="2">
        <v>14</v>
      </c>
      <c r="R1" s="2">
        <v>15</v>
      </c>
      <c r="S1" s="2">
        <v>16</v>
      </c>
      <c r="T1" s="2">
        <v>17</v>
      </c>
      <c r="U1" s="2">
        <v>18</v>
      </c>
      <c r="V1" s="2">
        <v>19</v>
      </c>
      <c r="W1" s="2">
        <v>20</v>
      </c>
      <c r="X1" s="2">
        <v>21</v>
      </c>
      <c r="Y1" s="2">
        <v>22</v>
      </c>
      <c r="Z1" s="2">
        <v>23</v>
      </c>
      <c r="AA1" s="2">
        <v>24</v>
      </c>
      <c r="AB1" s="2">
        <v>25</v>
      </c>
      <c r="AC1" s="2">
        <v>26</v>
      </c>
      <c r="AD1" s="2">
        <v>27</v>
      </c>
      <c r="AE1" s="2">
        <v>28</v>
      </c>
      <c r="AF1" s="2">
        <v>29</v>
      </c>
      <c r="AG1" s="2">
        <v>30</v>
      </c>
      <c r="AH1" s="2">
        <v>31</v>
      </c>
      <c r="AI1" s="6" t="s">
        <v>17</v>
      </c>
      <c r="AJ1" s="9" t="s">
        <v>11</v>
      </c>
      <c r="AK1" s="6" t="s">
        <v>13</v>
      </c>
      <c r="AL1" s="9" t="s">
        <v>18</v>
      </c>
      <c r="AM1" s="6" t="s">
        <v>16</v>
      </c>
      <c r="AN1" s="9" t="s">
        <v>19</v>
      </c>
    </row>
    <row r="2" spans="1:40" ht="6.75" customHeight="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ht="19.5" customHeight="1">
      <c r="A3" s="44" t="s">
        <v>2</v>
      </c>
      <c r="B3" s="70">
        <v>1000</v>
      </c>
      <c r="C3" s="10" t="s">
        <v>1</v>
      </c>
      <c r="D3" s="4">
        <v>1</v>
      </c>
      <c r="E3" s="4">
        <v>2</v>
      </c>
      <c r="F3" s="4">
        <v>2</v>
      </c>
      <c r="G3" s="4">
        <v>0</v>
      </c>
      <c r="H3" s="4">
        <v>1</v>
      </c>
      <c r="I3" s="4">
        <v>1</v>
      </c>
      <c r="J3" s="4">
        <v>1</v>
      </c>
      <c r="K3" s="4">
        <v>1</v>
      </c>
      <c r="L3" s="4">
        <v>1</v>
      </c>
      <c r="M3" s="4">
        <v>2</v>
      </c>
      <c r="N3" s="4">
        <v>1</v>
      </c>
      <c r="O3" s="4">
        <v>1</v>
      </c>
      <c r="P3" s="4">
        <v>1</v>
      </c>
      <c r="Q3" s="4">
        <v>0</v>
      </c>
      <c r="R3" s="4">
        <v>0</v>
      </c>
      <c r="S3" s="4">
        <v>1</v>
      </c>
      <c r="T3" s="4">
        <v>1</v>
      </c>
      <c r="U3" s="4">
        <v>0</v>
      </c>
      <c r="V3" s="4">
        <v>0</v>
      </c>
      <c r="W3" s="4">
        <v>1</v>
      </c>
      <c r="X3" s="4">
        <v>2</v>
      </c>
      <c r="Y3" s="4">
        <v>1</v>
      </c>
      <c r="Z3" s="4">
        <v>1</v>
      </c>
      <c r="AA3" s="4">
        <v>0</v>
      </c>
      <c r="AB3" s="4">
        <v>0.5</v>
      </c>
      <c r="AC3" s="4">
        <v>1</v>
      </c>
      <c r="AD3" s="4">
        <v>1</v>
      </c>
      <c r="AE3" s="4">
        <v>2</v>
      </c>
      <c r="AF3" s="4"/>
      <c r="AG3" s="4"/>
      <c r="AH3" s="4"/>
      <c r="AI3" s="19">
        <f>SUM(D3:AH3)</f>
        <v>26.5</v>
      </c>
      <c r="AJ3" s="46">
        <f>ROUND((AI35+AJ39)/AI34, 2)</f>
        <v>64.67</v>
      </c>
      <c r="AK3" s="38">
        <f>ROUND(AI3*AJ3,0)</f>
        <v>1714</v>
      </c>
      <c r="AL3" s="34">
        <f>B3+AI4-AK3</f>
        <v>1001</v>
      </c>
      <c r="AM3" s="42">
        <v>700</v>
      </c>
      <c r="AN3" s="57">
        <f>AL3-AM3</f>
        <v>301</v>
      </c>
    </row>
    <row r="4" spans="1:40" ht="17.25" customHeight="1">
      <c r="A4" s="45"/>
      <c r="B4" s="71"/>
      <c r="C4" s="8" t="s">
        <v>27</v>
      </c>
      <c r="D4" s="5"/>
      <c r="E4" s="5"/>
      <c r="F4" s="5"/>
      <c r="G4" s="5"/>
      <c r="H4" s="5"/>
      <c r="I4" s="5"/>
      <c r="J4" s="5"/>
      <c r="K4" s="5">
        <v>1715</v>
      </c>
      <c r="L4" s="5"/>
      <c r="M4" s="5"/>
      <c r="N4" s="5"/>
      <c r="O4" s="5"/>
      <c r="P4" s="5"/>
      <c r="Q4" s="5"/>
      <c r="R4" s="5"/>
      <c r="S4" s="5"/>
      <c r="T4" s="5"/>
      <c r="U4" s="5"/>
      <c r="V4" s="5"/>
      <c r="W4" s="5"/>
      <c r="X4" s="5"/>
      <c r="Y4" s="5"/>
      <c r="Z4" s="5"/>
      <c r="AA4" s="5"/>
      <c r="AB4" s="5"/>
      <c r="AC4" s="5"/>
      <c r="AD4" s="5"/>
      <c r="AE4" s="5"/>
      <c r="AF4" s="5"/>
      <c r="AG4" s="5"/>
      <c r="AH4" s="5"/>
      <c r="AI4" s="3">
        <f t="shared" ref="AI4:AI32" si="0">SUM(D4:AH4)</f>
        <v>1715</v>
      </c>
      <c r="AJ4" s="47"/>
      <c r="AK4" s="39"/>
      <c r="AL4" s="35"/>
      <c r="AM4" s="43"/>
      <c r="AN4" s="58"/>
    </row>
    <row r="5" spans="1:40" ht="19.5" customHeight="1">
      <c r="A5" s="44" t="s">
        <v>3</v>
      </c>
      <c r="B5" s="70">
        <v>1000</v>
      </c>
      <c r="C5" s="10" t="s">
        <v>1</v>
      </c>
      <c r="D5" s="4">
        <v>1</v>
      </c>
      <c r="E5" s="4">
        <v>1</v>
      </c>
      <c r="F5" s="4">
        <v>1</v>
      </c>
      <c r="G5" s="4">
        <v>0</v>
      </c>
      <c r="H5" s="4">
        <v>1</v>
      </c>
      <c r="I5" s="4">
        <v>1</v>
      </c>
      <c r="J5" s="4">
        <v>1</v>
      </c>
      <c r="K5" s="4">
        <v>1</v>
      </c>
      <c r="L5" s="4">
        <v>1</v>
      </c>
      <c r="M5" s="4">
        <v>2</v>
      </c>
      <c r="N5" s="4">
        <v>1</v>
      </c>
      <c r="O5" s="4">
        <v>1</v>
      </c>
      <c r="P5" s="4">
        <v>1</v>
      </c>
      <c r="Q5" s="4">
        <v>0</v>
      </c>
      <c r="R5" s="4">
        <v>2</v>
      </c>
      <c r="S5" s="4">
        <v>2</v>
      </c>
      <c r="T5" s="4">
        <v>2</v>
      </c>
      <c r="U5" s="4">
        <v>1</v>
      </c>
      <c r="V5" s="4">
        <v>1</v>
      </c>
      <c r="W5" s="4">
        <v>1</v>
      </c>
      <c r="X5" s="4">
        <v>2</v>
      </c>
      <c r="Y5" s="4">
        <v>1</v>
      </c>
      <c r="Z5" s="4">
        <v>1</v>
      </c>
      <c r="AA5" s="4">
        <v>3</v>
      </c>
      <c r="AB5" s="4">
        <v>1</v>
      </c>
      <c r="AC5" s="4">
        <v>1</v>
      </c>
      <c r="AD5" s="4">
        <v>0</v>
      </c>
      <c r="AE5" s="4">
        <v>0</v>
      </c>
      <c r="AF5" s="4"/>
      <c r="AG5" s="4"/>
      <c r="AH5" s="4"/>
      <c r="AI5" s="19">
        <f t="shared" si="0"/>
        <v>31</v>
      </c>
      <c r="AJ5" s="47"/>
      <c r="AK5" s="34">
        <f>ROUND(AI5*AJ3, 0)</f>
        <v>2005</v>
      </c>
      <c r="AL5" s="42">
        <f>B5+AI6-AK5</f>
        <v>2211</v>
      </c>
      <c r="AM5" s="57">
        <v>700</v>
      </c>
      <c r="AN5" s="42">
        <f>AL5-AM5</f>
        <v>1511</v>
      </c>
    </row>
    <row r="6" spans="1:40" ht="17.25" customHeight="1">
      <c r="A6" s="45"/>
      <c r="B6" s="71"/>
      <c r="C6" s="8" t="s">
        <v>27</v>
      </c>
      <c r="D6" s="5"/>
      <c r="E6" s="5"/>
      <c r="F6" s="5"/>
      <c r="G6" s="5"/>
      <c r="H6" s="5"/>
      <c r="I6" s="5"/>
      <c r="J6" s="5"/>
      <c r="K6" s="5"/>
      <c r="L6" s="5"/>
      <c r="M6" s="5"/>
      <c r="N6" s="5"/>
      <c r="O6" s="5"/>
      <c r="P6" s="5"/>
      <c r="Q6" s="5"/>
      <c r="R6" s="5"/>
      <c r="S6" s="5">
        <v>2646</v>
      </c>
      <c r="T6" s="5"/>
      <c r="U6" s="5"/>
      <c r="V6" s="5"/>
      <c r="W6" s="5">
        <v>570</v>
      </c>
      <c r="X6" s="5"/>
      <c r="Y6" s="5"/>
      <c r="Z6" s="5"/>
      <c r="AA6" s="5"/>
      <c r="AB6" s="5"/>
      <c r="AC6" s="5"/>
      <c r="AD6" s="5"/>
      <c r="AE6" s="5"/>
      <c r="AF6" s="5"/>
      <c r="AG6" s="5"/>
      <c r="AH6" s="5"/>
      <c r="AI6" s="3">
        <f t="shared" si="0"/>
        <v>3216</v>
      </c>
      <c r="AJ6" s="47"/>
      <c r="AK6" s="35"/>
      <c r="AL6" s="43"/>
      <c r="AM6" s="58"/>
      <c r="AN6" s="43"/>
    </row>
    <row r="7" spans="1:40" ht="19.5" customHeight="1">
      <c r="A7" s="44" t="s">
        <v>5</v>
      </c>
      <c r="B7" s="70">
        <v>1000</v>
      </c>
      <c r="C7" s="10" t="s">
        <v>1</v>
      </c>
      <c r="D7" s="4">
        <v>2</v>
      </c>
      <c r="E7" s="4">
        <v>2</v>
      </c>
      <c r="F7" s="4">
        <v>1</v>
      </c>
      <c r="G7" s="4">
        <v>0</v>
      </c>
      <c r="H7" s="4">
        <v>1</v>
      </c>
      <c r="I7" s="4">
        <v>1</v>
      </c>
      <c r="J7" s="4">
        <v>1</v>
      </c>
      <c r="K7" s="4">
        <v>2</v>
      </c>
      <c r="L7" s="4">
        <v>1</v>
      </c>
      <c r="M7" s="4">
        <v>1</v>
      </c>
      <c r="N7" s="4">
        <v>1</v>
      </c>
      <c r="O7" s="4">
        <v>1</v>
      </c>
      <c r="P7" s="4">
        <v>1</v>
      </c>
      <c r="Q7" s="4">
        <v>0</v>
      </c>
      <c r="R7" s="4">
        <v>2</v>
      </c>
      <c r="S7" s="4">
        <v>1</v>
      </c>
      <c r="T7" s="4">
        <v>1</v>
      </c>
      <c r="U7" s="4">
        <v>1</v>
      </c>
      <c r="V7" s="4">
        <v>1</v>
      </c>
      <c r="W7" s="4">
        <v>1</v>
      </c>
      <c r="X7" s="4">
        <v>1</v>
      </c>
      <c r="Y7" s="4">
        <v>0</v>
      </c>
      <c r="Z7" s="4">
        <v>0</v>
      </c>
      <c r="AA7" s="4">
        <v>0</v>
      </c>
      <c r="AB7" s="4">
        <v>0</v>
      </c>
      <c r="AC7" s="4">
        <v>0</v>
      </c>
      <c r="AD7" s="4">
        <v>0</v>
      </c>
      <c r="AE7" s="4">
        <v>0</v>
      </c>
      <c r="AF7" s="4"/>
      <c r="AG7" s="4"/>
      <c r="AH7" s="4"/>
      <c r="AI7" s="19">
        <f t="shared" si="0"/>
        <v>23</v>
      </c>
      <c r="AJ7" s="47"/>
      <c r="AK7" s="38">
        <f>ROUND(AI7*AJ3, 0)</f>
        <v>1487</v>
      </c>
      <c r="AL7" s="34">
        <f>B7+AI8-AK7</f>
        <v>214</v>
      </c>
      <c r="AM7" s="42">
        <v>700</v>
      </c>
      <c r="AN7" s="57">
        <f>AL7-AM7</f>
        <v>-486</v>
      </c>
    </row>
    <row r="8" spans="1:40" ht="17.25" customHeight="1">
      <c r="A8" s="45"/>
      <c r="B8" s="71"/>
      <c r="C8" s="8" t="s">
        <v>27</v>
      </c>
      <c r="D8" s="5"/>
      <c r="E8" s="5"/>
      <c r="F8" s="5"/>
      <c r="G8" s="5"/>
      <c r="H8" s="5"/>
      <c r="I8" s="5">
        <v>701</v>
      </c>
      <c r="J8" s="5"/>
      <c r="K8" s="5"/>
      <c r="L8" s="5"/>
      <c r="M8" s="5"/>
      <c r="N8" s="5"/>
      <c r="O8" s="5"/>
      <c r="P8" s="5"/>
      <c r="Q8" s="5"/>
      <c r="R8" s="5"/>
      <c r="S8" s="5"/>
      <c r="T8" s="5"/>
      <c r="U8" s="5"/>
      <c r="V8" s="5"/>
      <c r="W8" s="5"/>
      <c r="X8" s="5"/>
      <c r="Y8" s="5"/>
      <c r="Z8" s="5"/>
      <c r="AA8" s="5"/>
      <c r="AB8" s="5"/>
      <c r="AC8" s="5"/>
      <c r="AD8" s="5"/>
      <c r="AE8" s="5"/>
      <c r="AF8" s="5"/>
      <c r="AG8" s="5"/>
      <c r="AH8" s="5"/>
      <c r="AI8" s="3">
        <f t="shared" si="0"/>
        <v>701</v>
      </c>
      <c r="AJ8" s="47"/>
      <c r="AK8" s="39"/>
      <c r="AL8" s="35"/>
      <c r="AM8" s="43"/>
      <c r="AN8" s="58"/>
    </row>
    <row r="9" spans="1:40" ht="19.5" customHeight="1">
      <c r="A9" s="44" t="s">
        <v>6</v>
      </c>
      <c r="B9" s="70"/>
      <c r="C9" s="10" t="s">
        <v>1</v>
      </c>
      <c r="D9" s="4">
        <v>2</v>
      </c>
      <c r="E9" s="4">
        <v>0</v>
      </c>
      <c r="F9" s="4">
        <v>0.5</v>
      </c>
      <c r="G9" s="4">
        <v>0</v>
      </c>
      <c r="H9" s="4">
        <v>0</v>
      </c>
      <c r="I9" s="4">
        <v>0</v>
      </c>
      <c r="J9" s="4">
        <v>0</v>
      </c>
      <c r="K9" s="4">
        <v>0</v>
      </c>
      <c r="L9" s="4">
        <v>0</v>
      </c>
      <c r="M9" s="4">
        <v>2</v>
      </c>
      <c r="N9" s="4">
        <v>1</v>
      </c>
      <c r="O9" s="4">
        <v>0</v>
      </c>
      <c r="P9" s="4">
        <v>0</v>
      </c>
      <c r="Q9" s="4">
        <v>0</v>
      </c>
      <c r="R9" s="4">
        <v>5</v>
      </c>
      <c r="S9" s="4">
        <v>1</v>
      </c>
      <c r="T9" s="4">
        <v>0</v>
      </c>
      <c r="U9" s="4">
        <v>0</v>
      </c>
      <c r="V9" s="4">
        <v>2</v>
      </c>
      <c r="W9" s="4">
        <v>0</v>
      </c>
      <c r="X9" s="4">
        <v>0</v>
      </c>
      <c r="Y9" s="4">
        <v>0</v>
      </c>
      <c r="Z9" s="4">
        <v>0</v>
      </c>
      <c r="AA9" s="4">
        <v>0</v>
      </c>
      <c r="AB9" s="4">
        <v>0</v>
      </c>
      <c r="AC9" s="4">
        <v>0</v>
      </c>
      <c r="AD9" s="4">
        <v>0</v>
      </c>
      <c r="AE9" s="4">
        <v>0</v>
      </c>
      <c r="AF9" s="4"/>
      <c r="AG9" s="4"/>
      <c r="AH9" s="4"/>
      <c r="AI9" s="19">
        <f t="shared" si="0"/>
        <v>13.5</v>
      </c>
      <c r="AJ9" s="47"/>
      <c r="AK9" s="34">
        <f>ROUND(AI9*AJ3,0)</f>
        <v>873</v>
      </c>
      <c r="AL9" s="42">
        <f>B9+AI10-AK9</f>
        <v>-873</v>
      </c>
      <c r="AM9" s="57">
        <v>700</v>
      </c>
      <c r="AN9" s="42">
        <f>AL9-AM9</f>
        <v>-1573</v>
      </c>
    </row>
    <row r="10" spans="1:40" ht="17.25" customHeight="1">
      <c r="A10" s="45"/>
      <c r="B10" s="71"/>
      <c r="C10" s="8" t="s">
        <v>27</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3">
        <f t="shared" si="0"/>
        <v>0</v>
      </c>
      <c r="AJ10" s="47"/>
      <c r="AK10" s="35"/>
      <c r="AL10" s="43"/>
      <c r="AM10" s="58"/>
      <c r="AN10" s="43"/>
    </row>
    <row r="11" spans="1:40" ht="19.5" customHeight="1">
      <c r="A11" s="44" t="s">
        <v>20</v>
      </c>
      <c r="B11" s="70">
        <v>1000</v>
      </c>
      <c r="C11" s="10" t="s">
        <v>1</v>
      </c>
      <c r="D11" s="4">
        <v>2</v>
      </c>
      <c r="E11" s="4">
        <v>2</v>
      </c>
      <c r="F11" s="4">
        <v>2</v>
      </c>
      <c r="G11" s="4">
        <v>0</v>
      </c>
      <c r="H11" s="4">
        <v>0</v>
      </c>
      <c r="I11" s="4">
        <v>1</v>
      </c>
      <c r="J11" s="4">
        <v>2</v>
      </c>
      <c r="K11" s="4">
        <v>0</v>
      </c>
      <c r="L11" s="4">
        <v>1</v>
      </c>
      <c r="M11" s="4">
        <v>2</v>
      </c>
      <c r="N11" s="4">
        <v>2</v>
      </c>
      <c r="O11" s="4">
        <v>1</v>
      </c>
      <c r="P11" s="4">
        <v>1</v>
      </c>
      <c r="Q11" s="4">
        <v>0</v>
      </c>
      <c r="R11" s="4">
        <v>1</v>
      </c>
      <c r="S11" s="4">
        <v>0</v>
      </c>
      <c r="T11" s="4">
        <v>2</v>
      </c>
      <c r="U11" s="4">
        <v>0</v>
      </c>
      <c r="V11" s="4">
        <v>0</v>
      </c>
      <c r="W11" s="4">
        <v>0</v>
      </c>
      <c r="X11" s="4">
        <v>0</v>
      </c>
      <c r="Y11" s="4">
        <v>0</v>
      </c>
      <c r="Z11" s="4">
        <v>0</v>
      </c>
      <c r="AA11" s="4">
        <v>1</v>
      </c>
      <c r="AB11" s="4">
        <v>1</v>
      </c>
      <c r="AC11" s="4">
        <v>2</v>
      </c>
      <c r="AD11" s="4">
        <v>2</v>
      </c>
      <c r="AE11" s="4">
        <v>2</v>
      </c>
      <c r="AF11" s="4"/>
      <c r="AG11" s="4"/>
      <c r="AH11" s="4"/>
      <c r="AI11" s="19">
        <f t="shared" si="0"/>
        <v>27</v>
      </c>
      <c r="AJ11" s="47"/>
      <c r="AK11" s="38">
        <f>ROUND(AI11*AJ3,0)</f>
        <v>1746</v>
      </c>
      <c r="AL11" s="34">
        <f>B11+AI12-AK11</f>
        <v>129</v>
      </c>
      <c r="AM11" s="42">
        <v>700</v>
      </c>
      <c r="AN11" s="57">
        <f>AL11-AM11</f>
        <v>-571</v>
      </c>
    </row>
    <row r="12" spans="1:40" ht="17.25" customHeight="1">
      <c r="A12" s="45"/>
      <c r="B12" s="71"/>
      <c r="C12" s="8" t="s">
        <v>27</v>
      </c>
      <c r="D12" s="5"/>
      <c r="E12" s="5"/>
      <c r="F12" s="5"/>
      <c r="G12" s="5"/>
      <c r="H12" s="5"/>
      <c r="I12" s="5"/>
      <c r="J12" s="5"/>
      <c r="K12" s="5"/>
      <c r="L12" s="5"/>
      <c r="M12" s="5"/>
      <c r="N12" s="5"/>
      <c r="O12" s="5"/>
      <c r="P12" s="5">
        <v>875</v>
      </c>
      <c r="Q12" s="5"/>
      <c r="R12" s="5"/>
      <c r="S12" s="5"/>
      <c r="T12" s="5"/>
      <c r="U12" s="5"/>
      <c r="V12" s="5"/>
      <c r="W12" s="5"/>
      <c r="X12" s="5"/>
      <c r="Y12" s="5"/>
      <c r="Z12" s="5"/>
      <c r="AA12" s="5"/>
      <c r="AB12" s="5"/>
      <c r="AC12" s="5"/>
      <c r="AD12" s="5"/>
      <c r="AE12" s="5"/>
      <c r="AF12" s="5"/>
      <c r="AG12" s="5"/>
      <c r="AH12" s="5"/>
      <c r="AI12" s="3">
        <f t="shared" si="0"/>
        <v>875</v>
      </c>
      <c r="AJ12" s="47"/>
      <c r="AK12" s="39"/>
      <c r="AL12" s="35"/>
      <c r="AM12" s="43"/>
      <c r="AN12" s="58"/>
    </row>
    <row r="13" spans="1:40" ht="19.5" customHeight="1">
      <c r="A13" s="44" t="s">
        <v>7</v>
      </c>
      <c r="B13" s="70"/>
      <c r="C13" s="10" t="s">
        <v>1</v>
      </c>
      <c r="D13" s="4">
        <v>2</v>
      </c>
      <c r="E13" s="4">
        <v>2</v>
      </c>
      <c r="F13" s="4">
        <v>1</v>
      </c>
      <c r="G13" s="4">
        <v>0</v>
      </c>
      <c r="H13" s="4">
        <v>1</v>
      </c>
      <c r="I13" s="4">
        <v>1</v>
      </c>
      <c r="J13" s="4">
        <v>1</v>
      </c>
      <c r="K13" s="4">
        <v>2</v>
      </c>
      <c r="L13" s="4">
        <v>1</v>
      </c>
      <c r="M13" s="4">
        <v>2</v>
      </c>
      <c r="N13" s="4">
        <v>1</v>
      </c>
      <c r="O13" s="4">
        <v>0</v>
      </c>
      <c r="P13" s="4">
        <v>0</v>
      </c>
      <c r="Q13" s="4">
        <v>0</v>
      </c>
      <c r="R13" s="4">
        <v>0</v>
      </c>
      <c r="S13" s="4">
        <v>0</v>
      </c>
      <c r="T13" s="4">
        <v>0</v>
      </c>
      <c r="U13" s="4">
        <v>0</v>
      </c>
      <c r="V13" s="4">
        <v>0</v>
      </c>
      <c r="W13" s="4">
        <v>0</v>
      </c>
      <c r="X13" s="4">
        <v>0</v>
      </c>
      <c r="Y13" s="4">
        <v>1</v>
      </c>
      <c r="Z13" s="4">
        <v>2</v>
      </c>
      <c r="AA13" s="4">
        <v>1</v>
      </c>
      <c r="AB13" s="4">
        <v>1</v>
      </c>
      <c r="AC13" s="4">
        <v>1</v>
      </c>
      <c r="AD13" s="4">
        <v>1</v>
      </c>
      <c r="AE13" s="4">
        <v>2</v>
      </c>
      <c r="AF13" s="4"/>
      <c r="AG13" s="4"/>
      <c r="AH13" s="4"/>
      <c r="AI13" s="19">
        <f t="shared" si="0"/>
        <v>23</v>
      </c>
      <c r="AJ13" s="47"/>
      <c r="AK13" s="34">
        <f>ROUND(AI13*AJ3,0)</f>
        <v>1487</v>
      </c>
      <c r="AL13" s="42">
        <f>B13+AI14-AK13</f>
        <v>1516</v>
      </c>
      <c r="AM13" s="57">
        <v>700</v>
      </c>
      <c r="AN13" s="42">
        <f>AL13-AM13</f>
        <v>816</v>
      </c>
    </row>
    <row r="14" spans="1:40" ht="17.25" customHeight="1">
      <c r="A14" s="45"/>
      <c r="B14" s="71"/>
      <c r="C14" s="8" t="s">
        <v>27</v>
      </c>
      <c r="D14" s="5">
        <v>1958</v>
      </c>
      <c r="E14" s="5">
        <v>1045</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3">
        <f t="shared" si="0"/>
        <v>3003</v>
      </c>
      <c r="AJ14" s="47"/>
      <c r="AK14" s="35"/>
      <c r="AL14" s="43"/>
      <c r="AM14" s="58"/>
      <c r="AN14" s="43"/>
    </row>
    <row r="15" spans="1:40" ht="19.5" customHeight="1">
      <c r="A15" s="44" t="s">
        <v>21</v>
      </c>
      <c r="B15" s="70">
        <v>1000</v>
      </c>
      <c r="C15" s="10" t="s">
        <v>1</v>
      </c>
      <c r="D15" s="4">
        <v>0</v>
      </c>
      <c r="E15" s="4">
        <v>1</v>
      </c>
      <c r="F15" s="4">
        <v>1</v>
      </c>
      <c r="G15" s="4">
        <v>0</v>
      </c>
      <c r="H15" s="4">
        <v>1</v>
      </c>
      <c r="I15" s="4">
        <v>1</v>
      </c>
      <c r="J15" s="4">
        <v>0</v>
      </c>
      <c r="K15" s="4">
        <v>0</v>
      </c>
      <c r="L15" s="4">
        <v>1</v>
      </c>
      <c r="M15" s="4">
        <v>1</v>
      </c>
      <c r="N15" s="4">
        <v>0</v>
      </c>
      <c r="O15" s="4">
        <v>1</v>
      </c>
      <c r="P15" s="4">
        <v>1</v>
      </c>
      <c r="Q15" s="4">
        <v>0</v>
      </c>
      <c r="R15" s="4">
        <v>2</v>
      </c>
      <c r="S15" s="4">
        <v>2</v>
      </c>
      <c r="T15" s="4">
        <v>1</v>
      </c>
      <c r="U15" s="4">
        <v>1</v>
      </c>
      <c r="V15" s="4">
        <v>0</v>
      </c>
      <c r="W15" s="4">
        <v>0</v>
      </c>
      <c r="X15" s="4">
        <v>0</v>
      </c>
      <c r="Y15" s="4">
        <v>0</v>
      </c>
      <c r="Z15" s="4">
        <v>0</v>
      </c>
      <c r="AA15" s="4">
        <v>0</v>
      </c>
      <c r="AB15" s="4">
        <v>0</v>
      </c>
      <c r="AC15" s="4">
        <v>1</v>
      </c>
      <c r="AD15" s="4">
        <v>0</v>
      </c>
      <c r="AE15" s="4">
        <v>0</v>
      </c>
      <c r="AF15" s="4"/>
      <c r="AG15" s="4"/>
      <c r="AH15" s="4"/>
      <c r="AI15" s="19">
        <f t="shared" si="0"/>
        <v>15</v>
      </c>
      <c r="AJ15" s="47"/>
      <c r="AK15" s="38">
        <f>ROUND(AI15*AJ3,0)</f>
        <v>970</v>
      </c>
      <c r="AL15" s="34">
        <f>B15+AI16-AK15</f>
        <v>932</v>
      </c>
      <c r="AM15" s="42">
        <v>700</v>
      </c>
      <c r="AN15" s="57">
        <f>AL15-AM15</f>
        <v>232</v>
      </c>
    </row>
    <row r="16" spans="1:40" ht="17.25" customHeight="1">
      <c r="A16" s="45"/>
      <c r="B16" s="71"/>
      <c r="C16" s="8" t="s">
        <v>27</v>
      </c>
      <c r="D16" s="5"/>
      <c r="E16" s="5"/>
      <c r="F16" s="5"/>
      <c r="G16" s="5"/>
      <c r="H16" s="5"/>
      <c r="I16" s="5"/>
      <c r="J16" s="5"/>
      <c r="K16" s="5"/>
      <c r="L16" s="5"/>
      <c r="M16" s="5"/>
      <c r="N16" s="5"/>
      <c r="O16" s="5"/>
      <c r="P16" s="5"/>
      <c r="Q16" s="5"/>
      <c r="R16" s="5"/>
      <c r="S16" s="5"/>
      <c r="T16" s="5"/>
      <c r="U16" s="5"/>
      <c r="V16" s="5">
        <v>902</v>
      </c>
      <c r="W16" s="5"/>
      <c r="X16" s="5"/>
      <c r="Y16" s="5"/>
      <c r="Z16" s="5"/>
      <c r="AA16" s="5"/>
      <c r="AB16" s="5"/>
      <c r="AC16" s="5"/>
      <c r="AD16" s="5"/>
      <c r="AE16" s="5"/>
      <c r="AF16" s="5"/>
      <c r="AG16" s="5"/>
      <c r="AH16" s="5"/>
      <c r="AI16" s="3">
        <f t="shared" si="0"/>
        <v>902</v>
      </c>
      <c r="AJ16" s="47"/>
      <c r="AK16" s="39"/>
      <c r="AL16" s="35"/>
      <c r="AM16" s="43"/>
      <c r="AN16" s="58"/>
    </row>
    <row r="17" spans="1:40" ht="19.5" customHeight="1">
      <c r="A17" s="44" t="s">
        <v>8</v>
      </c>
      <c r="B17" s="70">
        <v>1000</v>
      </c>
      <c r="C17" s="10" t="s">
        <v>1</v>
      </c>
      <c r="D17" s="4">
        <v>1</v>
      </c>
      <c r="E17" s="4">
        <v>2</v>
      </c>
      <c r="F17" s="4">
        <v>2</v>
      </c>
      <c r="G17" s="4">
        <v>0</v>
      </c>
      <c r="H17" s="4">
        <v>1</v>
      </c>
      <c r="I17" s="4">
        <v>1</v>
      </c>
      <c r="J17" s="4">
        <v>2</v>
      </c>
      <c r="K17" s="4">
        <v>1</v>
      </c>
      <c r="L17" s="4">
        <v>1</v>
      </c>
      <c r="M17" s="4">
        <v>2</v>
      </c>
      <c r="N17" s="4">
        <v>1</v>
      </c>
      <c r="O17" s="4">
        <v>1</v>
      </c>
      <c r="P17" s="4">
        <v>1</v>
      </c>
      <c r="Q17" s="4">
        <v>0</v>
      </c>
      <c r="R17" s="4">
        <v>1</v>
      </c>
      <c r="S17" s="4">
        <v>1</v>
      </c>
      <c r="T17" s="4">
        <v>2</v>
      </c>
      <c r="U17" s="4">
        <v>1</v>
      </c>
      <c r="V17" s="4">
        <v>1</v>
      </c>
      <c r="W17" s="4">
        <v>1</v>
      </c>
      <c r="X17" s="4">
        <v>2</v>
      </c>
      <c r="Y17" s="4">
        <v>1</v>
      </c>
      <c r="Z17" s="4">
        <v>1</v>
      </c>
      <c r="AA17" s="4">
        <v>2</v>
      </c>
      <c r="AB17" s="4">
        <v>1</v>
      </c>
      <c r="AC17" s="4">
        <v>2</v>
      </c>
      <c r="AD17" s="4">
        <v>1</v>
      </c>
      <c r="AE17" s="4">
        <v>2</v>
      </c>
      <c r="AF17" s="4"/>
      <c r="AG17" s="4"/>
      <c r="AH17" s="4"/>
      <c r="AI17" s="19">
        <f t="shared" si="0"/>
        <v>35</v>
      </c>
      <c r="AJ17" s="47"/>
      <c r="AK17" s="34">
        <f>ROUND(AI17*AJ3,0)</f>
        <v>2263</v>
      </c>
      <c r="AL17" s="42">
        <f>B17+AI18-AK17</f>
        <v>-111</v>
      </c>
      <c r="AM17" s="57">
        <v>700</v>
      </c>
      <c r="AN17" s="42">
        <f>AL17-AM17</f>
        <v>-811</v>
      </c>
    </row>
    <row r="18" spans="1:40" ht="17.25" customHeight="1">
      <c r="A18" s="45"/>
      <c r="B18" s="71"/>
      <c r="C18" s="8" t="s">
        <v>27</v>
      </c>
      <c r="D18" s="5"/>
      <c r="E18" s="5"/>
      <c r="F18" s="5"/>
      <c r="G18" s="5"/>
      <c r="H18" s="5"/>
      <c r="I18" s="5"/>
      <c r="J18" s="5"/>
      <c r="K18" s="5"/>
      <c r="L18" s="5"/>
      <c r="M18" s="5">
        <v>1152</v>
      </c>
      <c r="N18" s="5"/>
      <c r="O18" s="5"/>
      <c r="P18" s="5"/>
      <c r="Q18" s="5"/>
      <c r="R18" s="5"/>
      <c r="S18" s="5"/>
      <c r="T18" s="5"/>
      <c r="U18" s="5"/>
      <c r="V18" s="5"/>
      <c r="W18" s="5"/>
      <c r="X18" s="5"/>
      <c r="Y18" s="5"/>
      <c r="Z18" s="5"/>
      <c r="AA18" s="5"/>
      <c r="AB18" s="5"/>
      <c r="AC18" s="5"/>
      <c r="AD18" s="5"/>
      <c r="AE18" s="5"/>
      <c r="AF18" s="5"/>
      <c r="AG18" s="5"/>
      <c r="AH18" s="5"/>
      <c r="AI18" s="3">
        <f t="shared" si="0"/>
        <v>1152</v>
      </c>
      <c r="AJ18" s="47"/>
      <c r="AK18" s="35"/>
      <c r="AL18" s="43"/>
      <c r="AM18" s="58"/>
      <c r="AN18" s="43"/>
    </row>
    <row r="19" spans="1:40" ht="19.5" customHeight="1">
      <c r="A19" s="44" t="s">
        <v>4</v>
      </c>
      <c r="B19" s="70"/>
      <c r="C19" s="10" t="s">
        <v>1</v>
      </c>
      <c r="D19" s="4">
        <v>2</v>
      </c>
      <c r="E19" s="4">
        <v>2</v>
      </c>
      <c r="F19" s="4">
        <v>1</v>
      </c>
      <c r="G19" s="4">
        <v>0</v>
      </c>
      <c r="H19" s="4">
        <v>1</v>
      </c>
      <c r="I19" s="4">
        <v>1</v>
      </c>
      <c r="J19" s="4">
        <v>1</v>
      </c>
      <c r="K19" s="4">
        <v>2</v>
      </c>
      <c r="L19" s="4">
        <v>1</v>
      </c>
      <c r="M19" s="4">
        <v>1</v>
      </c>
      <c r="N19" s="4">
        <v>1</v>
      </c>
      <c r="O19" s="4">
        <v>1</v>
      </c>
      <c r="P19" s="4">
        <v>1</v>
      </c>
      <c r="Q19" s="4">
        <v>0</v>
      </c>
      <c r="R19" s="4">
        <v>2</v>
      </c>
      <c r="S19" s="4">
        <v>2</v>
      </c>
      <c r="T19" s="4">
        <v>1</v>
      </c>
      <c r="U19" s="4">
        <v>1</v>
      </c>
      <c r="V19" s="4">
        <v>1</v>
      </c>
      <c r="W19" s="4">
        <v>1</v>
      </c>
      <c r="X19" s="4">
        <v>2</v>
      </c>
      <c r="Y19" s="4">
        <v>2</v>
      </c>
      <c r="Z19" s="4">
        <v>2</v>
      </c>
      <c r="AA19" s="4">
        <v>1</v>
      </c>
      <c r="AB19" s="4">
        <v>1</v>
      </c>
      <c r="AC19" s="4">
        <v>1</v>
      </c>
      <c r="AD19" s="4">
        <v>2</v>
      </c>
      <c r="AE19" s="4">
        <v>3</v>
      </c>
      <c r="AF19" s="4"/>
      <c r="AG19" s="4"/>
      <c r="AH19" s="4"/>
      <c r="AI19" s="19">
        <f t="shared" si="0"/>
        <v>37</v>
      </c>
      <c r="AJ19" s="47"/>
      <c r="AK19" s="38">
        <f>ROUND(AI19*AJ3,0)</f>
        <v>2393</v>
      </c>
      <c r="AL19" s="34">
        <f>B19+AI20-AK19</f>
        <v>-2013</v>
      </c>
      <c r="AM19" s="42">
        <v>700</v>
      </c>
      <c r="AN19" s="57">
        <f>AL19-AM19</f>
        <v>-2713</v>
      </c>
    </row>
    <row r="20" spans="1:40" ht="17.25" customHeight="1">
      <c r="A20" s="45"/>
      <c r="B20" s="71"/>
      <c r="C20" s="8" t="s">
        <v>27</v>
      </c>
      <c r="D20" s="5"/>
      <c r="E20" s="5"/>
      <c r="F20" s="5"/>
      <c r="G20" s="5"/>
      <c r="H20" s="5"/>
      <c r="I20" s="5"/>
      <c r="J20" s="5"/>
      <c r="K20" s="5"/>
      <c r="L20" s="5"/>
      <c r="M20" s="5"/>
      <c r="N20" s="5"/>
      <c r="O20" s="5"/>
      <c r="P20" s="5"/>
      <c r="Q20" s="5"/>
      <c r="R20" s="5"/>
      <c r="S20" s="5"/>
      <c r="T20" s="5"/>
      <c r="U20" s="5"/>
      <c r="V20" s="5"/>
      <c r="W20" s="5"/>
      <c r="X20" s="5"/>
      <c r="Y20" s="5">
        <v>380</v>
      </c>
      <c r="Z20" s="5"/>
      <c r="AA20" s="5"/>
      <c r="AB20" s="5"/>
      <c r="AC20" s="5"/>
      <c r="AD20" s="5"/>
      <c r="AE20" s="5"/>
      <c r="AF20" s="5"/>
      <c r="AG20" s="5"/>
      <c r="AH20" s="5"/>
      <c r="AI20" s="3">
        <f t="shared" si="0"/>
        <v>380</v>
      </c>
      <c r="AJ20" s="47"/>
      <c r="AK20" s="39"/>
      <c r="AL20" s="35"/>
      <c r="AM20" s="43"/>
      <c r="AN20" s="58"/>
    </row>
    <row r="21" spans="1:40" ht="19.5" customHeight="1">
      <c r="A21" s="44" t="s">
        <v>9</v>
      </c>
      <c r="B21" s="70"/>
      <c r="C21" s="10" t="s">
        <v>1</v>
      </c>
      <c r="D21" s="4">
        <v>0</v>
      </c>
      <c r="E21" s="4">
        <v>0</v>
      </c>
      <c r="F21" s="4">
        <v>0</v>
      </c>
      <c r="G21" s="4">
        <v>0</v>
      </c>
      <c r="H21" s="4">
        <v>2</v>
      </c>
      <c r="I21" s="4">
        <v>2</v>
      </c>
      <c r="J21" s="4">
        <v>2</v>
      </c>
      <c r="K21" s="4">
        <v>0</v>
      </c>
      <c r="L21" s="4">
        <v>0</v>
      </c>
      <c r="M21" s="4">
        <v>2</v>
      </c>
      <c r="N21" s="4">
        <v>1</v>
      </c>
      <c r="O21" s="4">
        <v>2</v>
      </c>
      <c r="P21" s="4">
        <v>2</v>
      </c>
      <c r="Q21" s="4">
        <v>0</v>
      </c>
      <c r="R21" s="4">
        <v>2</v>
      </c>
      <c r="S21" s="4">
        <v>2</v>
      </c>
      <c r="T21" s="4">
        <v>2</v>
      </c>
      <c r="U21" s="4">
        <v>2</v>
      </c>
      <c r="V21" s="4">
        <v>2</v>
      </c>
      <c r="W21" s="4">
        <v>2</v>
      </c>
      <c r="X21" s="4">
        <v>2</v>
      </c>
      <c r="Y21" s="4">
        <v>2</v>
      </c>
      <c r="Z21" s="4">
        <v>2</v>
      </c>
      <c r="AA21" s="4">
        <v>2</v>
      </c>
      <c r="AB21" s="4">
        <v>2</v>
      </c>
      <c r="AC21" s="4">
        <v>2</v>
      </c>
      <c r="AD21" s="4">
        <v>2</v>
      </c>
      <c r="AE21" s="4">
        <v>4</v>
      </c>
      <c r="AF21" s="4"/>
      <c r="AG21" s="4"/>
      <c r="AH21" s="4"/>
      <c r="AI21" s="19">
        <f t="shared" si="0"/>
        <v>43</v>
      </c>
      <c r="AJ21" s="47"/>
      <c r="AK21" s="34">
        <f>ROUND(AI21*AJ3,0)</f>
        <v>2781</v>
      </c>
      <c r="AL21" s="42">
        <f>B21+AI22-AK21</f>
        <v>-1801</v>
      </c>
      <c r="AM21" s="57">
        <v>700</v>
      </c>
      <c r="AN21" s="42">
        <f>AL21-AM21</f>
        <v>-2501</v>
      </c>
    </row>
    <row r="22" spans="1:40" ht="17.25" customHeight="1">
      <c r="A22" s="45"/>
      <c r="B22" s="71"/>
      <c r="C22" s="8" t="s">
        <v>27</v>
      </c>
      <c r="D22" s="5"/>
      <c r="E22" s="5"/>
      <c r="F22" s="5"/>
      <c r="G22" s="5"/>
      <c r="H22" s="5"/>
      <c r="I22" s="5"/>
      <c r="J22" s="5"/>
      <c r="K22" s="5"/>
      <c r="L22" s="5"/>
      <c r="M22" s="5"/>
      <c r="N22" s="5"/>
      <c r="O22" s="5"/>
      <c r="P22" s="5"/>
      <c r="Q22" s="5"/>
      <c r="R22" s="5"/>
      <c r="S22" s="5"/>
      <c r="T22" s="5"/>
      <c r="U22" s="5"/>
      <c r="V22" s="5"/>
      <c r="W22" s="5"/>
      <c r="X22" s="5"/>
      <c r="Y22" s="5"/>
      <c r="Z22" s="5"/>
      <c r="AA22" s="5"/>
      <c r="AB22" s="5"/>
      <c r="AC22" s="5">
        <v>980</v>
      </c>
      <c r="AD22" s="5"/>
      <c r="AE22" s="5"/>
      <c r="AF22" s="5"/>
      <c r="AG22" s="5"/>
      <c r="AH22" s="5"/>
      <c r="AI22" s="3">
        <f t="shared" si="0"/>
        <v>980</v>
      </c>
      <c r="AJ22" s="47"/>
      <c r="AK22" s="35"/>
      <c r="AL22" s="43"/>
      <c r="AM22" s="58"/>
      <c r="AN22" s="43"/>
    </row>
    <row r="23" spans="1:40" ht="19.5" customHeight="1">
      <c r="A23" s="44" t="s">
        <v>22</v>
      </c>
      <c r="B23" s="70"/>
      <c r="C23" s="10" t="s">
        <v>1</v>
      </c>
      <c r="D23" s="4">
        <v>0</v>
      </c>
      <c r="E23" s="4">
        <v>0</v>
      </c>
      <c r="F23" s="4">
        <v>0</v>
      </c>
      <c r="G23" s="4">
        <v>0</v>
      </c>
      <c r="H23" s="4">
        <v>0</v>
      </c>
      <c r="I23" s="4">
        <v>0</v>
      </c>
      <c r="J23" s="4">
        <v>0</v>
      </c>
      <c r="K23" s="4">
        <v>0</v>
      </c>
      <c r="L23" s="4">
        <v>1</v>
      </c>
      <c r="M23" s="4">
        <v>1</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c r="AG23" s="4"/>
      <c r="AH23" s="4"/>
      <c r="AI23" s="19">
        <f t="shared" si="0"/>
        <v>2</v>
      </c>
      <c r="AJ23" s="47"/>
      <c r="AK23" s="38">
        <f>ROUND(AI23*AJ3,0)</f>
        <v>129</v>
      </c>
      <c r="AL23" s="34">
        <f>B23+AI24-AK23</f>
        <v>-129</v>
      </c>
      <c r="AM23" s="42">
        <v>700</v>
      </c>
      <c r="AN23" s="57">
        <f>AL23-AM23</f>
        <v>-829</v>
      </c>
    </row>
    <row r="24" spans="1:40" ht="17.25" customHeight="1">
      <c r="A24" s="49"/>
      <c r="B24" s="71"/>
      <c r="C24" s="8" t="s">
        <v>27</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3">
        <f t="shared" si="0"/>
        <v>0</v>
      </c>
      <c r="AJ24" s="47"/>
      <c r="AK24" s="39"/>
      <c r="AL24" s="35"/>
      <c r="AM24" s="43"/>
      <c r="AN24" s="58"/>
    </row>
    <row r="25" spans="1:40" ht="19.5" customHeight="1">
      <c r="A25" s="44"/>
      <c r="B25" s="70"/>
      <c r="C25" s="10" t="s">
        <v>1</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9">
        <f t="shared" si="0"/>
        <v>0</v>
      </c>
      <c r="AJ25" s="47"/>
      <c r="AK25" s="34">
        <f>ROUND(AI25*AJ3,0)</f>
        <v>0</v>
      </c>
      <c r="AL25" s="42">
        <f>B25+AI26-AK25</f>
        <v>0</v>
      </c>
      <c r="AM25" s="57"/>
      <c r="AN25" s="42">
        <f>AL25-AM25</f>
        <v>0</v>
      </c>
    </row>
    <row r="26" spans="1:40" ht="17.25" customHeight="1">
      <c r="A26" s="49"/>
      <c r="B26" s="71"/>
      <c r="C26" s="8" t="s">
        <v>27</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3">
        <f t="shared" si="0"/>
        <v>0</v>
      </c>
      <c r="AJ26" s="47"/>
      <c r="AK26" s="35"/>
      <c r="AL26" s="43"/>
      <c r="AM26" s="58"/>
      <c r="AN26" s="43"/>
    </row>
    <row r="27" spans="1:40" ht="19.5" customHeight="1">
      <c r="A27" s="44"/>
      <c r="B27" s="70"/>
      <c r="C27" s="10" t="s">
        <v>1</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9">
        <f t="shared" si="0"/>
        <v>0</v>
      </c>
      <c r="AJ27" s="47"/>
      <c r="AK27" s="38">
        <f>ROUND(AI27*AJ3,0)</f>
        <v>0</v>
      </c>
      <c r="AL27" s="34">
        <f>B27+AI28-AK27</f>
        <v>0</v>
      </c>
      <c r="AM27" s="42"/>
      <c r="AN27" s="57">
        <f>AL27-AM27</f>
        <v>0</v>
      </c>
    </row>
    <row r="28" spans="1:40" ht="17.25" customHeight="1">
      <c r="A28" s="49"/>
      <c r="B28" s="71"/>
      <c r="C28" s="8" t="s">
        <v>27</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3">
        <f t="shared" si="0"/>
        <v>0</v>
      </c>
      <c r="AJ28" s="47"/>
      <c r="AK28" s="39"/>
      <c r="AL28" s="35"/>
      <c r="AM28" s="43"/>
      <c r="AN28" s="58"/>
    </row>
    <row r="29" spans="1:40" ht="19.5" customHeight="1">
      <c r="A29" s="44"/>
      <c r="B29" s="70"/>
      <c r="C29" s="10" t="s">
        <v>1</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9">
        <f t="shared" si="0"/>
        <v>0</v>
      </c>
      <c r="AJ29" s="47"/>
      <c r="AK29" s="34">
        <f>ROUND(AI29*AJ3,0)</f>
        <v>0</v>
      </c>
      <c r="AL29" s="42">
        <f>B29+AI30-AK29</f>
        <v>0</v>
      </c>
      <c r="AM29" s="57"/>
      <c r="AN29" s="42">
        <f>AL29-AM29</f>
        <v>0</v>
      </c>
    </row>
    <row r="30" spans="1:40" ht="17.25" customHeight="1">
      <c r="A30" s="49"/>
      <c r="B30" s="71"/>
      <c r="C30" s="8" t="s">
        <v>27</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3">
        <f t="shared" si="0"/>
        <v>0</v>
      </c>
      <c r="AJ30" s="47"/>
      <c r="AK30" s="35"/>
      <c r="AL30" s="43"/>
      <c r="AM30" s="58"/>
      <c r="AN30" s="43"/>
    </row>
    <row r="31" spans="1:40" ht="19.5" customHeight="1">
      <c r="A31" s="44"/>
      <c r="B31" s="70"/>
      <c r="C31" s="10" t="s">
        <v>1</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9">
        <f t="shared" si="0"/>
        <v>0</v>
      </c>
      <c r="AJ31" s="47"/>
      <c r="AK31" s="38">
        <f>ROUND(AI31*AJ3,0)</f>
        <v>0</v>
      </c>
      <c r="AL31" s="34">
        <f>B31+AI32-AK31</f>
        <v>0</v>
      </c>
      <c r="AM31" s="42"/>
      <c r="AN31" s="57">
        <f>AL31-AM31</f>
        <v>0</v>
      </c>
    </row>
    <row r="32" spans="1:40" ht="17.25" customHeight="1">
      <c r="A32" s="49"/>
      <c r="B32" s="71"/>
      <c r="C32" s="8" t="s">
        <v>27</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3">
        <f t="shared" si="0"/>
        <v>0</v>
      </c>
      <c r="AJ32" s="47"/>
      <c r="AK32" s="39"/>
      <c r="AL32" s="35"/>
      <c r="AM32" s="43"/>
      <c r="AN32" s="58"/>
    </row>
    <row r="33" spans="1:40" ht="6" customHeight="1">
      <c r="A33" s="11"/>
      <c r="B33" s="1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47"/>
      <c r="AK33" s="11"/>
      <c r="AL33" s="11"/>
      <c r="AM33" s="11"/>
      <c r="AN33" s="11"/>
    </row>
    <row r="34" spans="1:40" ht="21" customHeight="1">
      <c r="A34" s="53" t="s">
        <v>10</v>
      </c>
      <c r="B34" s="68">
        <f>SUM(B3:B32)</f>
        <v>6000</v>
      </c>
      <c r="C34" s="50" t="s">
        <v>12</v>
      </c>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2"/>
      <c r="AI34" s="20">
        <f>SUM(AI31,AI29,AI27,AI25,AI23,AI21,AI19,AI17,AI15,AI13,AI11,AI9,AI7,AI5,AI3)</f>
        <v>276</v>
      </c>
      <c r="AJ34" s="47"/>
      <c r="AK34" s="40">
        <f>SUM(AK3:AK32)</f>
        <v>17848</v>
      </c>
      <c r="AL34" s="36">
        <f>SUM(AL3:AL32)</f>
        <v>1076</v>
      </c>
      <c r="AM34" s="40">
        <f>SUM(AM3:AM32)</f>
        <v>7700</v>
      </c>
      <c r="AN34" s="40">
        <f>SUM(AN3:AN32)</f>
        <v>-6624</v>
      </c>
    </row>
    <row r="35" spans="1:40" ht="21.75" customHeight="1">
      <c r="A35" s="41"/>
      <c r="B35" s="69"/>
      <c r="C35" s="54" t="s">
        <v>28</v>
      </c>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6"/>
      <c r="AI35" s="21">
        <f>SUM(AI20,AI18,AI16,AI22,AI24,AI26,AI28,AI30,AI32,AI14,AI12,AI10,AI8,AI6,AI4)</f>
        <v>12924</v>
      </c>
      <c r="AJ35" s="48"/>
      <c r="AK35" s="41"/>
      <c r="AL35" s="37"/>
      <c r="AM35" s="41"/>
      <c r="AN35" s="41"/>
    </row>
    <row r="37" spans="1:40" ht="25.5" customHeight="1">
      <c r="A37" s="72" t="s">
        <v>23</v>
      </c>
      <c r="B37" s="73"/>
      <c r="C37" s="29"/>
      <c r="D37" s="22">
        <f>SUM(D29,D31,D27,D25,D23,D21,D19,D17,D15,D13,D11,D9,D7,D5,D3)</f>
        <v>13</v>
      </c>
      <c r="E37" s="22">
        <f>SUM(E23,E21,E19,E17,E15,E13,E11,E9,E7,E5,E3)</f>
        <v>14</v>
      </c>
      <c r="F37" s="22">
        <f t="shared" ref="F37:AH37" si="1">SUM(F31,F29,F27,F25,F23,F21,F19,F17,F15,F13,F11,F9,F7,F5,F3)</f>
        <v>11.5</v>
      </c>
      <c r="G37" s="22">
        <f t="shared" si="1"/>
        <v>0</v>
      </c>
      <c r="H37" s="22">
        <f t="shared" si="1"/>
        <v>9</v>
      </c>
      <c r="I37" s="22">
        <f t="shared" si="1"/>
        <v>10</v>
      </c>
      <c r="J37" s="22">
        <f t="shared" si="1"/>
        <v>11</v>
      </c>
      <c r="K37" s="22">
        <f t="shared" si="1"/>
        <v>9</v>
      </c>
      <c r="L37" s="22">
        <f t="shared" si="1"/>
        <v>9</v>
      </c>
      <c r="M37" s="22">
        <f t="shared" si="1"/>
        <v>18</v>
      </c>
      <c r="N37" s="22">
        <f t="shared" si="1"/>
        <v>10</v>
      </c>
      <c r="O37" s="22">
        <f t="shared" si="1"/>
        <v>9</v>
      </c>
      <c r="P37" s="22">
        <f t="shared" si="1"/>
        <v>9</v>
      </c>
      <c r="Q37" s="22">
        <f t="shared" si="1"/>
        <v>0</v>
      </c>
      <c r="R37" s="22">
        <f t="shared" si="1"/>
        <v>17</v>
      </c>
      <c r="S37" s="22">
        <f t="shared" si="1"/>
        <v>12</v>
      </c>
      <c r="T37" s="22">
        <f t="shared" si="1"/>
        <v>12</v>
      </c>
      <c r="U37" s="22">
        <f t="shared" si="1"/>
        <v>7</v>
      </c>
      <c r="V37" s="22">
        <f t="shared" si="1"/>
        <v>8</v>
      </c>
      <c r="W37" s="22">
        <f t="shared" si="1"/>
        <v>7</v>
      </c>
      <c r="X37" s="22">
        <f t="shared" si="1"/>
        <v>11</v>
      </c>
      <c r="Y37" s="22">
        <f t="shared" si="1"/>
        <v>8</v>
      </c>
      <c r="Z37" s="22">
        <f t="shared" si="1"/>
        <v>9</v>
      </c>
      <c r="AA37" s="22">
        <f t="shared" si="1"/>
        <v>10</v>
      </c>
      <c r="AB37" s="22">
        <f t="shared" si="1"/>
        <v>7.5</v>
      </c>
      <c r="AC37" s="22">
        <f t="shared" si="1"/>
        <v>11</v>
      </c>
      <c r="AD37" s="22">
        <f t="shared" si="1"/>
        <v>9</v>
      </c>
      <c r="AE37" s="22">
        <f t="shared" si="1"/>
        <v>15</v>
      </c>
      <c r="AF37" s="22">
        <f t="shared" si="1"/>
        <v>0</v>
      </c>
      <c r="AG37" s="23">
        <f t="shared" si="1"/>
        <v>0</v>
      </c>
      <c r="AH37" s="24">
        <f t="shared" si="1"/>
        <v>0</v>
      </c>
      <c r="AI37" s="13" t="s">
        <v>24</v>
      </c>
      <c r="AJ37" s="25">
        <f>SUM(D37:AH37)</f>
        <v>276</v>
      </c>
    </row>
    <row r="39" spans="1:40" ht="24.75" customHeight="1">
      <c r="A39" s="72" t="s">
        <v>34</v>
      </c>
      <c r="B39" s="73"/>
      <c r="C39" s="10"/>
      <c r="D39" s="28"/>
      <c r="E39" s="28">
        <v>1320</v>
      </c>
      <c r="F39" s="28"/>
      <c r="G39" s="28"/>
      <c r="H39" s="28">
        <v>610</v>
      </c>
      <c r="I39" s="28"/>
      <c r="J39" s="28"/>
      <c r="K39" s="28"/>
      <c r="L39" s="28"/>
      <c r="M39" s="28"/>
      <c r="N39" s="28"/>
      <c r="O39" s="28"/>
      <c r="P39" s="28"/>
      <c r="Q39" s="28"/>
      <c r="R39" s="28"/>
      <c r="S39" s="28">
        <v>295</v>
      </c>
      <c r="T39" s="28">
        <v>580</v>
      </c>
      <c r="U39" s="28"/>
      <c r="V39" s="28">
        <v>1870</v>
      </c>
      <c r="W39" s="28"/>
      <c r="X39" s="28">
        <v>150</v>
      </c>
      <c r="Y39" s="28"/>
      <c r="Z39" s="28"/>
      <c r="AA39" s="28"/>
      <c r="AB39" s="28"/>
      <c r="AC39" s="28">
        <v>100</v>
      </c>
      <c r="AD39" s="28"/>
      <c r="AE39" s="28"/>
      <c r="AF39" s="28"/>
      <c r="AG39" s="28"/>
      <c r="AH39" s="28"/>
      <c r="AI39" s="13" t="s">
        <v>31</v>
      </c>
      <c r="AJ39" s="30">
        <f>SUM(D39:AH39)</f>
        <v>4925</v>
      </c>
      <c r="AK39" s="13" t="s">
        <v>35</v>
      </c>
      <c r="AL39" s="25">
        <f xml:space="preserve"> B34 - AJ39</f>
        <v>1075</v>
      </c>
    </row>
    <row r="41" spans="1:40">
      <c r="AI41" s="26" t="s">
        <v>26</v>
      </c>
    </row>
    <row r="42" spans="1:40" ht="15" customHeight="1">
      <c r="AI42" s="59" t="s">
        <v>25</v>
      </c>
      <c r="AJ42" s="60"/>
      <c r="AK42" s="60"/>
      <c r="AL42" s="60"/>
      <c r="AM42" s="61"/>
    </row>
    <row r="43" spans="1:40">
      <c r="AI43" s="62"/>
      <c r="AJ43" s="63"/>
      <c r="AK43" s="63"/>
      <c r="AL43" s="63"/>
      <c r="AM43" s="64"/>
    </row>
    <row r="44" spans="1:40">
      <c r="AI44" s="62"/>
      <c r="AJ44" s="63"/>
      <c r="AK44" s="63"/>
      <c r="AL44" s="63"/>
      <c r="AM44" s="64"/>
    </row>
    <row r="45" spans="1:40">
      <c r="AI45" s="62"/>
      <c r="AJ45" s="63"/>
      <c r="AK45" s="63"/>
      <c r="AL45" s="63"/>
      <c r="AM45" s="64"/>
    </row>
    <row r="46" spans="1:40">
      <c r="AI46" s="62"/>
      <c r="AJ46" s="63"/>
      <c r="AK46" s="63"/>
      <c r="AL46" s="63"/>
      <c r="AM46" s="64"/>
    </row>
    <row r="47" spans="1:40">
      <c r="AI47" s="65"/>
      <c r="AJ47" s="66"/>
      <c r="AK47" s="66"/>
      <c r="AL47" s="66"/>
      <c r="AM47" s="67"/>
    </row>
  </sheetData>
  <mergeCells count="102">
    <mergeCell ref="A37:B37"/>
    <mergeCell ref="A39:B39"/>
    <mergeCell ref="B34:B35"/>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AI42:AM47"/>
    <mergeCell ref="AN34:AN35"/>
    <mergeCell ref="AN5:AN6"/>
    <mergeCell ref="AN7:AN8"/>
    <mergeCell ref="AN9:AN10"/>
    <mergeCell ref="AN11:AN12"/>
    <mergeCell ref="AN13:AN14"/>
    <mergeCell ref="AN15:AN16"/>
    <mergeCell ref="AN17:AN18"/>
    <mergeCell ref="AN19:AN20"/>
    <mergeCell ref="AN21:AN22"/>
    <mergeCell ref="AN23:AN24"/>
    <mergeCell ref="AN25:AN26"/>
    <mergeCell ref="AN27:AN28"/>
    <mergeCell ref="AN29:AN30"/>
    <mergeCell ref="AN31:AN32"/>
    <mergeCell ref="AN3:AN4"/>
    <mergeCell ref="AM5:AM6"/>
    <mergeCell ref="AM7:AM8"/>
    <mergeCell ref="AM9:AM10"/>
    <mergeCell ref="AM11:AM12"/>
    <mergeCell ref="A25:A26"/>
    <mergeCell ref="C34:AH34"/>
    <mergeCell ref="A34:A35"/>
    <mergeCell ref="C35:AH35"/>
    <mergeCell ref="AM3:AM4"/>
    <mergeCell ref="AM13:AM14"/>
    <mergeCell ref="AM15:AM16"/>
    <mergeCell ref="AM17:AM18"/>
    <mergeCell ref="AM19:AM20"/>
    <mergeCell ref="AM21:AM22"/>
    <mergeCell ref="AM23:AM24"/>
    <mergeCell ref="AM25:AM26"/>
    <mergeCell ref="AM27:AM28"/>
    <mergeCell ref="AM29:AM30"/>
    <mergeCell ref="AM31:AM32"/>
    <mergeCell ref="AM34:AM35"/>
    <mergeCell ref="A15:A16"/>
    <mergeCell ref="A17:A18"/>
    <mergeCell ref="A19:A20"/>
    <mergeCell ref="A21:A22"/>
    <mergeCell ref="A23:A24"/>
    <mergeCell ref="A5:A6"/>
    <mergeCell ref="A7:A8"/>
    <mergeCell ref="A9:A10"/>
    <mergeCell ref="A11:A12"/>
    <mergeCell ref="A13:A14"/>
    <mergeCell ref="AK27:AK28"/>
    <mergeCell ref="AK29:AK30"/>
    <mergeCell ref="A27:A28"/>
    <mergeCell ref="A29:A30"/>
    <mergeCell ref="A31:A32"/>
    <mergeCell ref="AL27:AL28"/>
    <mergeCell ref="AL29:AL30"/>
    <mergeCell ref="A3:A4"/>
    <mergeCell ref="AJ3:AJ35"/>
    <mergeCell ref="AK3:AK4"/>
    <mergeCell ref="AK5:AK6"/>
    <mergeCell ref="AK7:AK8"/>
    <mergeCell ref="AK9:AK10"/>
    <mergeCell ref="AK11:AK12"/>
    <mergeCell ref="AK13:AK14"/>
    <mergeCell ref="AK15:AK16"/>
    <mergeCell ref="AK17:AK18"/>
    <mergeCell ref="AK19:AK20"/>
    <mergeCell ref="AK21:AK22"/>
    <mergeCell ref="AK23:AK24"/>
    <mergeCell ref="AK25:AK26"/>
    <mergeCell ref="AL31:AL32"/>
    <mergeCell ref="AL34:AL35"/>
    <mergeCell ref="AK31:AK32"/>
    <mergeCell ref="AK34:AK35"/>
    <mergeCell ref="AL3:AL4"/>
    <mergeCell ref="AL5:AL6"/>
    <mergeCell ref="AL7:AL8"/>
    <mergeCell ref="AL9:AL10"/>
    <mergeCell ref="AL11:AL12"/>
    <mergeCell ref="AL13:AL14"/>
    <mergeCell ref="AL15:AL16"/>
    <mergeCell ref="AL17:AL18"/>
    <mergeCell ref="AL19:AL20"/>
    <mergeCell ref="AL21:AL22"/>
    <mergeCell ref="AL23:AL24"/>
    <mergeCell ref="AL25:AL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Mess-Manager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2019-03-12T02:28:22Z</dcterms:modified>
</cp:coreProperties>
</file>