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hooler\Documents\Skagit_Chinook_IPM\data\simulations\"/>
    </mc:Choice>
  </mc:AlternateContent>
  <xr:revisionPtr revIDLastSave="0" documentId="13_ncr:1_{A7278FCF-2AC2-42E6-B19A-3E4E736103B2}" xr6:coauthVersionLast="47" xr6:coauthVersionMax="47" xr10:uidLastSave="{00000000-0000-0000-0000-000000000000}"/>
  <bookViews>
    <workbookView xWindow="456" yWindow="312" windowWidth="21600" windowHeight="11232" xr2:uid="{DF9124D3-5F8C-47C7-8C93-231951DBEC59}"/>
  </bookViews>
  <sheets>
    <sheet name="Metadata" sheetId="21" r:id="rId1"/>
    <sheet name="Master" sheetId="1" r:id="rId2"/>
    <sheet name="Simulation_1" sheetId="14" r:id="rId3"/>
    <sheet name="Simulation_2" sheetId="15" r:id="rId4"/>
    <sheet name="Simulation_3" sheetId="16" r:id="rId5"/>
    <sheet name="Simulation_4" sheetId="17" r:id="rId6"/>
    <sheet name="Simulation_5" sheetId="18" r:id="rId7"/>
    <sheet name="Simulation_6" sheetId="19" r:id="rId8"/>
    <sheet name="Simulation_7" sheetId="20" r:id="rId9"/>
    <sheet name="Simulation_8" sheetId="2" r:id="rId10"/>
    <sheet name="Simulation_9" sheetId="4" r:id="rId11"/>
    <sheet name="Simulation_10" sheetId="5" r:id="rId12"/>
    <sheet name="Simulation_11" sheetId="6" r:id="rId13"/>
    <sheet name="Simulation_12" sheetId="7" r:id="rId14"/>
    <sheet name="Simulation_13" sheetId="8" r:id="rId15"/>
    <sheet name="Simulation_14" sheetId="9" r:id="rId16"/>
    <sheet name="Simulation_15" sheetId="10" r:id="rId17"/>
    <sheet name="Simulations_16-19" sheetId="1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65" i="1"/>
  <c r="I66" i="1"/>
  <c r="I6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G6" i="7"/>
  <c r="G4" i="7"/>
  <c r="B14" i="1"/>
  <c r="C14" i="1" s="1"/>
  <c r="D14" i="1" s="1"/>
  <c r="G4" i="1"/>
  <c r="B17" i="1"/>
  <c r="C17" i="1" s="1"/>
  <c r="D17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13" i="1"/>
  <c r="B15" i="1"/>
  <c r="C15" i="1" s="1"/>
  <c r="D15" i="1" s="1"/>
  <c r="B16" i="1"/>
  <c r="C16" i="1" s="1"/>
  <c r="D16" i="1" s="1"/>
  <c r="B13" i="1"/>
  <c r="C13" i="1" s="1"/>
  <c r="D13" i="1" s="1"/>
  <c r="E13" i="1" l="1"/>
  <c r="H13" i="1"/>
  <c r="G13" i="1"/>
  <c r="F13" i="1"/>
  <c r="K13" i="1"/>
  <c r="G17" i="1"/>
  <c r="H17" i="1"/>
  <c r="G16" i="1"/>
  <c r="H16" i="1"/>
  <c r="G15" i="1"/>
  <c r="H15" i="1"/>
  <c r="G14" i="1"/>
  <c r="H14" i="1"/>
  <c r="E17" i="1"/>
  <c r="F17" i="1"/>
  <c r="E16" i="1"/>
  <c r="F16" i="1"/>
  <c r="E15" i="1"/>
  <c r="F15" i="1"/>
  <c r="E14" i="1"/>
  <c r="F14" i="1"/>
  <c r="J18" i="1" l="1"/>
  <c r="K14" i="1"/>
  <c r="K15" i="1"/>
  <c r="K16" i="1"/>
  <c r="K17" i="1"/>
  <c r="K18" i="1" l="1"/>
  <c r="B18" i="1" s="1"/>
  <c r="J19" i="1"/>
  <c r="K19" i="1" l="1"/>
  <c r="B19" i="1" s="1"/>
  <c r="C19" i="1" l="1"/>
  <c r="D19" i="1" s="1"/>
  <c r="C18" i="1"/>
  <c r="D18" i="1" s="1"/>
  <c r="E19" i="1" l="1"/>
  <c r="F19" i="1"/>
  <c r="G19" i="1"/>
  <c r="H19" i="1"/>
  <c r="E18" i="1" l="1"/>
  <c r="J20" i="1" s="1"/>
  <c r="K20" i="1" s="1"/>
  <c r="B20" i="1" s="1"/>
  <c r="C20" i="1" s="1"/>
  <c r="F18" i="1"/>
  <c r="J21" i="1" s="1"/>
  <c r="K21" i="1" s="1"/>
  <c r="B21" i="1" s="1"/>
  <c r="C21" i="1" s="1"/>
  <c r="G18" i="1"/>
  <c r="H18" i="1"/>
  <c r="D20" i="1" l="1"/>
  <c r="G20" i="1" s="1"/>
  <c r="D21" i="1"/>
  <c r="E21" i="1" s="1"/>
  <c r="G21" i="1" l="1"/>
  <c r="H21" i="1"/>
  <c r="E20" i="1"/>
  <c r="J22" i="1" s="1"/>
  <c r="K22" i="1" s="1"/>
  <c r="B22" i="1" s="1"/>
  <c r="C22" i="1" s="1"/>
  <c r="D22" i="1" s="1"/>
  <c r="F20" i="1"/>
  <c r="J23" i="1" s="1"/>
  <c r="K23" i="1" s="1"/>
  <c r="B23" i="1" s="1"/>
  <c r="C23" i="1" s="1"/>
  <c r="D23" i="1" s="1"/>
  <c r="G23" i="1" s="1"/>
  <c r="H20" i="1"/>
  <c r="F21" i="1"/>
  <c r="G22" i="1" l="1"/>
  <c r="H22" i="1"/>
  <c r="H23" i="1"/>
  <c r="E22" i="1"/>
  <c r="J24" i="1" s="1"/>
  <c r="F22" i="1"/>
  <c r="E23" i="1"/>
  <c r="F23" i="1"/>
  <c r="J25" i="1" l="1"/>
  <c r="K25" i="1" s="1"/>
  <c r="B25" i="1" s="1"/>
  <c r="C25" i="1" s="1"/>
  <c r="D25" i="1" s="1"/>
  <c r="H25" i="1" s="1"/>
  <c r="K24" i="1"/>
  <c r="B24" i="1" s="1"/>
  <c r="C24" i="1" s="1"/>
  <c r="D24" i="1" s="1"/>
  <c r="G25" i="1" l="1"/>
  <c r="G24" i="1"/>
  <c r="H24" i="1"/>
  <c r="E25" i="1"/>
  <c r="F25" i="1"/>
  <c r="E24" i="1"/>
  <c r="J26" i="1" s="1"/>
  <c r="F24" i="1"/>
  <c r="J27" i="1" l="1"/>
  <c r="K27" i="1" s="1"/>
  <c r="B27" i="1" s="1"/>
  <c r="C27" i="1" s="1"/>
  <c r="D27" i="1" s="1"/>
  <c r="K26" i="1"/>
  <c r="B26" i="1" s="1"/>
  <c r="C26" i="1" s="1"/>
  <c r="D26" i="1" s="1"/>
  <c r="G27" i="1" l="1"/>
  <c r="H27" i="1"/>
  <c r="G26" i="1"/>
  <c r="H26" i="1"/>
  <c r="E27" i="1"/>
  <c r="F27" i="1"/>
  <c r="E26" i="1"/>
  <c r="J28" i="1" s="1"/>
  <c r="F26" i="1"/>
  <c r="K28" i="1" l="1"/>
  <c r="B28" i="1" s="1"/>
  <c r="C28" i="1" s="1"/>
  <c r="D28" i="1" s="1"/>
  <c r="J29" i="1"/>
  <c r="K29" i="1" l="1"/>
  <c r="B29" i="1" s="1"/>
  <c r="C29" i="1" s="1"/>
  <c r="D29" i="1" s="1"/>
  <c r="G28" i="1" l="1"/>
  <c r="H28" i="1"/>
  <c r="E28" i="1"/>
  <c r="J30" i="1" s="1"/>
  <c r="F28" i="1"/>
  <c r="G29" i="1" l="1"/>
  <c r="H29" i="1"/>
  <c r="E29" i="1"/>
  <c r="J31" i="1" s="1"/>
  <c r="F29" i="1"/>
  <c r="K30" i="1"/>
  <c r="B30" i="1" s="1"/>
  <c r="C30" i="1" s="1"/>
  <c r="D30" i="1" s="1"/>
  <c r="K31" i="1" l="1"/>
  <c r="B31" i="1" s="1"/>
  <c r="C31" i="1" s="1"/>
  <c r="D31" i="1" s="1"/>
  <c r="G30" i="1" l="1"/>
  <c r="H30" i="1"/>
  <c r="E30" i="1"/>
  <c r="J32" i="1" s="1"/>
  <c r="F30" i="1"/>
  <c r="G31" i="1" l="1"/>
  <c r="H31" i="1"/>
  <c r="E31" i="1"/>
  <c r="J33" i="1" s="1"/>
  <c r="F31" i="1"/>
  <c r="K32" i="1"/>
  <c r="B32" i="1" s="1"/>
  <c r="C32" i="1" s="1"/>
  <c r="D32" i="1" s="1"/>
  <c r="K33" i="1" l="1"/>
  <c r="B33" i="1" s="1"/>
  <c r="C33" i="1" s="1"/>
  <c r="D33" i="1" s="1"/>
  <c r="G32" i="1" l="1"/>
  <c r="H32" i="1"/>
  <c r="E32" i="1"/>
  <c r="J34" i="1" s="1"/>
  <c r="F32" i="1"/>
  <c r="G33" i="1" l="1"/>
  <c r="H33" i="1"/>
  <c r="E33" i="1"/>
  <c r="J35" i="1" s="1"/>
  <c r="F33" i="1"/>
  <c r="K34" i="1"/>
  <c r="B34" i="1" s="1"/>
  <c r="C34" i="1" s="1"/>
  <c r="D34" i="1" s="1"/>
  <c r="K35" i="1" l="1"/>
  <c r="B35" i="1" s="1"/>
  <c r="C35" i="1" s="1"/>
  <c r="D35" i="1" s="1"/>
  <c r="G34" i="1" l="1"/>
  <c r="H34" i="1"/>
  <c r="E34" i="1"/>
  <c r="J36" i="1" s="1"/>
  <c r="F34" i="1"/>
  <c r="G35" i="1" l="1"/>
  <c r="H35" i="1"/>
  <c r="E35" i="1"/>
  <c r="J37" i="1" s="1"/>
  <c r="F35" i="1"/>
  <c r="K36" i="1"/>
  <c r="B36" i="1" s="1"/>
  <c r="C36" i="1" s="1"/>
  <c r="D36" i="1" s="1"/>
  <c r="K37" i="1" l="1"/>
  <c r="B37" i="1" s="1"/>
  <c r="C37" i="1" s="1"/>
  <c r="D37" i="1" s="1"/>
  <c r="G36" i="1" l="1"/>
  <c r="H36" i="1"/>
  <c r="G37" i="1"/>
  <c r="H37" i="1"/>
  <c r="E36" i="1"/>
  <c r="J38" i="1" s="1"/>
  <c r="F36" i="1"/>
  <c r="E37" i="1"/>
  <c r="F37" i="1"/>
  <c r="J39" i="1" l="1"/>
  <c r="K38" i="1"/>
  <c r="B38" i="1" s="1"/>
  <c r="C38" i="1" s="1"/>
  <c r="D38" i="1" s="1"/>
  <c r="K39" i="1" l="1"/>
  <c r="B39" i="1" s="1"/>
  <c r="C39" i="1" s="1"/>
  <c r="D39" i="1" s="1"/>
  <c r="G38" i="1" l="1"/>
  <c r="H38" i="1"/>
  <c r="E38" i="1"/>
  <c r="J40" i="1" s="1"/>
  <c r="F38" i="1"/>
  <c r="G39" i="1" l="1"/>
  <c r="H39" i="1"/>
  <c r="E39" i="1"/>
  <c r="J41" i="1" s="1"/>
  <c r="F39" i="1"/>
  <c r="K40" i="1"/>
  <c r="B40" i="1" s="1"/>
  <c r="C40" i="1" l="1"/>
  <c r="K41" i="1"/>
  <c r="B41" i="1" s="1"/>
  <c r="D40" i="1" l="1"/>
  <c r="E40" i="1" s="1"/>
  <c r="J42" i="1" s="1"/>
  <c r="C41" i="1"/>
  <c r="F40" i="1" l="1"/>
  <c r="G40" i="1"/>
  <c r="H40" i="1"/>
  <c r="D41" i="1"/>
  <c r="E41" i="1" s="1"/>
  <c r="K42" i="1"/>
  <c r="B42" i="1" s="1"/>
  <c r="J43" i="1" l="1"/>
  <c r="K43" i="1" s="1"/>
  <c r="B43" i="1" s="1"/>
  <c r="F41" i="1"/>
  <c r="G41" i="1"/>
  <c r="H41" i="1"/>
  <c r="C43" i="1" l="1"/>
  <c r="C42" i="1"/>
  <c r="D42" i="1" l="1"/>
  <c r="E42" i="1" s="1"/>
  <c r="J44" i="1" s="1"/>
  <c r="K44" i="1" s="1"/>
  <c r="D43" i="1"/>
  <c r="H43" i="1" s="1"/>
  <c r="F43" i="1" l="1"/>
  <c r="H42" i="1"/>
  <c r="F42" i="1"/>
  <c r="G42" i="1"/>
  <c r="G43" i="1"/>
  <c r="E43" i="1"/>
  <c r="B44" i="1"/>
  <c r="C44" i="1" s="1"/>
  <c r="J45" i="1" l="1"/>
  <c r="K45" i="1" s="1"/>
  <c r="B45" i="1" s="1"/>
  <c r="C45" i="1" s="1"/>
  <c r="D44" i="1"/>
  <c r="E44" i="1" s="1"/>
  <c r="J46" i="1" s="1"/>
  <c r="F44" i="1" l="1"/>
  <c r="H44" i="1"/>
  <c r="G44" i="1"/>
  <c r="D45" i="1"/>
  <c r="E45" i="1" s="1"/>
  <c r="K46" i="1"/>
  <c r="B46" i="1" s="1"/>
  <c r="J47" i="1" l="1"/>
  <c r="K47" i="1" s="1"/>
  <c r="B47" i="1" s="1"/>
  <c r="F45" i="1"/>
  <c r="H45" i="1"/>
  <c r="G45" i="1"/>
  <c r="C46" i="1"/>
  <c r="D46" i="1" l="1"/>
  <c r="C47" i="1"/>
  <c r="E46" i="1" l="1"/>
  <c r="J48" i="1" s="1"/>
  <c r="F46" i="1"/>
  <c r="G46" i="1"/>
  <c r="H46" i="1"/>
  <c r="D47" i="1"/>
  <c r="E47" i="1" s="1"/>
  <c r="J49" i="1" l="1"/>
  <c r="K48" i="1"/>
  <c r="B48" i="1" s="1"/>
  <c r="C48" i="1" s="1"/>
  <c r="D48" i="1" s="1"/>
  <c r="F47" i="1"/>
  <c r="G47" i="1"/>
  <c r="H47" i="1"/>
  <c r="E48" i="1" l="1"/>
  <c r="J50" i="1" s="1"/>
  <c r="F48" i="1"/>
  <c r="G48" i="1"/>
  <c r="H48" i="1"/>
  <c r="K49" i="1"/>
  <c r="B49" i="1" s="1"/>
  <c r="C49" i="1" s="1"/>
  <c r="D49" i="1" s="1"/>
  <c r="F49" i="1" l="1"/>
  <c r="E49" i="1"/>
  <c r="J51" i="1" s="1"/>
  <c r="G49" i="1"/>
  <c r="H49" i="1"/>
  <c r="K50" i="1"/>
  <c r="B50" i="1" s="1"/>
  <c r="C50" i="1" s="1"/>
  <c r="D50" i="1" s="1"/>
  <c r="E50" i="1" l="1"/>
  <c r="J52" i="1" s="1"/>
  <c r="F50" i="1"/>
  <c r="G50" i="1"/>
  <c r="H50" i="1"/>
  <c r="K51" i="1"/>
  <c r="B51" i="1" s="1"/>
  <c r="C51" i="1" s="1"/>
  <c r="D51" i="1" s="1"/>
  <c r="F51" i="1" l="1"/>
  <c r="G51" i="1"/>
  <c r="H51" i="1"/>
  <c r="E51" i="1"/>
  <c r="J53" i="1" s="1"/>
  <c r="K52" i="1"/>
  <c r="B52" i="1" s="1"/>
  <c r="C52" i="1" s="1"/>
  <c r="D52" i="1" s="1"/>
  <c r="E52" i="1" l="1"/>
  <c r="J54" i="1" s="1"/>
  <c r="F52" i="1"/>
  <c r="G52" i="1"/>
  <c r="H52" i="1"/>
  <c r="K53" i="1"/>
  <c r="B53" i="1" s="1"/>
  <c r="C53" i="1" s="1"/>
  <c r="D53" i="1" s="1"/>
  <c r="E53" i="1" l="1"/>
  <c r="J55" i="1" s="1"/>
  <c r="G53" i="1"/>
  <c r="F53" i="1"/>
  <c r="H53" i="1"/>
  <c r="K54" i="1"/>
  <c r="B54" i="1" s="1"/>
  <c r="C54" i="1" s="1"/>
  <c r="D54" i="1" s="1"/>
  <c r="E54" i="1" l="1"/>
  <c r="J56" i="1" s="1"/>
  <c r="F54" i="1"/>
  <c r="G54" i="1"/>
  <c r="H54" i="1"/>
  <c r="K55" i="1"/>
  <c r="B55" i="1" s="1"/>
  <c r="C55" i="1" s="1"/>
  <c r="D55" i="1" s="1"/>
  <c r="H55" i="1" l="1"/>
  <c r="F55" i="1"/>
  <c r="E55" i="1"/>
  <c r="J57" i="1" s="1"/>
  <c r="G55" i="1"/>
  <c r="K56" i="1"/>
  <c r="B56" i="1" s="1"/>
  <c r="C56" i="1" s="1"/>
  <c r="D56" i="1" s="1"/>
  <c r="E56" i="1" l="1"/>
  <c r="J58" i="1" s="1"/>
  <c r="F56" i="1"/>
  <c r="G56" i="1"/>
  <c r="H56" i="1"/>
  <c r="K57" i="1"/>
  <c r="B57" i="1" s="1"/>
  <c r="C57" i="1" s="1"/>
  <c r="D57" i="1" s="1"/>
  <c r="F57" i="1" l="1"/>
  <c r="E57" i="1"/>
  <c r="J59" i="1" s="1"/>
  <c r="G57" i="1"/>
  <c r="H57" i="1"/>
  <c r="K58" i="1"/>
  <c r="B58" i="1" s="1"/>
  <c r="C58" i="1" s="1"/>
  <c r="D58" i="1" s="1"/>
  <c r="E58" i="1" l="1"/>
  <c r="J60" i="1" s="1"/>
  <c r="F58" i="1"/>
  <c r="G58" i="1"/>
  <c r="H58" i="1"/>
  <c r="K59" i="1"/>
  <c r="B59" i="1" s="1"/>
  <c r="C59" i="1" s="1"/>
  <c r="D59" i="1" s="1"/>
  <c r="F59" i="1" l="1"/>
  <c r="G59" i="1"/>
  <c r="E59" i="1"/>
  <c r="J61" i="1" s="1"/>
  <c r="H59" i="1"/>
  <c r="K60" i="1"/>
  <c r="B60" i="1" s="1"/>
  <c r="C60" i="1" s="1"/>
  <c r="D60" i="1" s="1"/>
  <c r="E60" i="1" l="1"/>
  <c r="J62" i="1" s="1"/>
  <c r="F60" i="1"/>
  <c r="G60" i="1"/>
  <c r="H60" i="1"/>
  <c r="K61" i="1"/>
  <c r="B61" i="1" s="1"/>
  <c r="C61" i="1" s="1"/>
  <c r="D61" i="1" s="1"/>
  <c r="H61" i="1" l="1"/>
  <c r="E61" i="1"/>
  <c r="J63" i="1" s="1"/>
  <c r="F61" i="1"/>
  <c r="G61" i="1"/>
  <c r="K62" i="1"/>
  <c r="B62" i="1" s="1"/>
  <c r="C62" i="1" s="1"/>
  <c r="D62" i="1" s="1"/>
  <c r="E62" i="1" l="1"/>
  <c r="J64" i="1" s="1"/>
  <c r="F62" i="1"/>
  <c r="G62" i="1"/>
  <c r="H62" i="1"/>
  <c r="K63" i="1"/>
  <c r="B63" i="1" s="1"/>
  <c r="C63" i="1" s="1"/>
  <c r="D63" i="1" s="1"/>
  <c r="G63" i="1" l="1"/>
  <c r="F63" i="1"/>
  <c r="E63" i="1"/>
  <c r="J65" i="1" s="1"/>
  <c r="H63" i="1"/>
  <c r="K64" i="1"/>
  <c r="B64" i="1" s="1"/>
  <c r="C64" i="1" s="1"/>
  <c r="D64" i="1" s="1"/>
  <c r="K65" i="1" l="1"/>
  <c r="B65" i="1" s="1"/>
  <c r="C65" i="1" s="1"/>
  <c r="D65" i="1" s="1"/>
  <c r="E64" i="1"/>
  <c r="J66" i="1" s="1"/>
  <c r="F64" i="1"/>
  <c r="G64" i="1"/>
  <c r="H64" i="1"/>
  <c r="F65" i="1" l="1"/>
  <c r="E65" i="1"/>
  <c r="J67" i="1" s="1"/>
  <c r="G65" i="1"/>
  <c r="H65" i="1"/>
  <c r="K66" i="1"/>
  <c r="B66" i="1" s="1"/>
  <c r="C66" i="1" s="1"/>
  <c r="D66" i="1" s="1"/>
  <c r="K67" i="1" l="1"/>
  <c r="B67" i="1" s="1"/>
  <c r="C67" i="1" s="1"/>
  <c r="D67" i="1" s="1"/>
  <c r="H66" i="1"/>
  <c r="E66" i="1"/>
  <c r="J68" i="1" s="1"/>
  <c r="F66" i="1"/>
  <c r="G66" i="1"/>
  <c r="K68" i="1" l="1"/>
  <c r="B68" i="1" s="1"/>
  <c r="C68" i="1" s="1"/>
  <c r="D68" i="1" s="1"/>
  <c r="E67" i="1"/>
  <c r="J69" i="1" s="1"/>
  <c r="F67" i="1"/>
  <c r="G67" i="1"/>
  <c r="H67" i="1"/>
  <c r="F68" i="1" l="1"/>
  <c r="G68" i="1"/>
  <c r="H68" i="1"/>
  <c r="E68" i="1"/>
  <c r="J70" i="1" s="1"/>
  <c r="K69" i="1"/>
  <c r="B69" i="1" s="1"/>
  <c r="C69" i="1" s="1"/>
  <c r="D69" i="1" s="1"/>
  <c r="E69" i="1" l="1"/>
  <c r="J71" i="1" s="1"/>
  <c r="F69" i="1"/>
  <c r="H69" i="1"/>
  <c r="G69" i="1"/>
  <c r="K70" i="1"/>
  <c r="B70" i="1" s="1"/>
  <c r="C70" i="1" s="1"/>
  <c r="D70" i="1" s="1"/>
  <c r="F70" i="1" l="1"/>
  <c r="G70" i="1"/>
  <c r="H70" i="1"/>
  <c r="E70" i="1"/>
  <c r="J72" i="1" s="1"/>
  <c r="K71" i="1"/>
  <c r="B71" i="1" s="1"/>
  <c r="C71" i="1" s="1"/>
  <c r="D71" i="1" s="1"/>
  <c r="F71" i="1" l="1"/>
  <c r="G71" i="1"/>
  <c r="H71" i="1"/>
  <c r="E71" i="1"/>
  <c r="J73" i="1" s="1"/>
  <c r="K72" i="1"/>
  <c r="B72" i="1" s="1"/>
  <c r="C72" i="1" s="1"/>
  <c r="D72" i="1" s="1"/>
  <c r="F72" i="1" l="1"/>
  <c r="G72" i="1"/>
  <c r="H72" i="1"/>
  <c r="E72" i="1"/>
  <c r="J74" i="1" s="1"/>
  <c r="K73" i="1"/>
  <c r="B73" i="1" s="1"/>
  <c r="C73" i="1" s="1"/>
  <c r="D73" i="1" s="1"/>
  <c r="E73" i="1" l="1"/>
  <c r="J75" i="1" s="1"/>
  <c r="G73" i="1"/>
  <c r="H73" i="1"/>
  <c r="F73" i="1"/>
  <c r="K74" i="1"/>
  <c r="B74" i="1" s="1"/>
  <c r="C74" i="1" s="1"/>
  <c r="D74" i="1" s="1"/>
  <c r="F74" i="1" l="1"/>
  <c r="G74" i="1"/>
  <c r="H74" i="1"/>
  <c r="E74" i="1"/>
  <c r="J76" i="1" s="1"/>
  <c r="K75" i="1"/>
  <c r="B75" i="1" s="1"/>
  <c r="C75" i="1" s="1"/>
  <c r="D75" i="1" s="1"/>
  <c r="F75" i="1" l="1"/>
  <c r="G75" i="1"/>
  <c r="H75" i="1"/>
  <c r="E75" i="1"/>
  <c r="J77" i="1" s="1"/>
  <c r="K76" i="1"/>
  <c r="B76" i="1" s="1"/>
  <c r="C76" i="1" s="1"/>
  <c r="D76" i="1" s="1"/>
  <c r="F76" i="1" l="1"/>
  <c r="G76" i="1"/>
  <c r="H76" i="1"/>
  <c r="E76" i="1"/>
  <c r="J78" i="1" s="1"/>
  <c r="K77" i="1"/>
  <c r="B77" i="1" s="1"/>
  <c r="C77" i="1" s="1"/>
  <c r="D77" i="1" s="1"/>
  <c r="G77" i="1" l="1"/>
  <c r="H77" i="1"/>
  <c r="E77" i="1"/>
  <c r="J79" i="1" s="1"/>
  <c r="F77" i="1"/>
  <c r="K78" i="1"/>
  <c r="B78" i="1" s="1"/>
  <c r="C78" i="1" s="1"/>
  <c r="D78" i="1" s="1"/>
  <c r="F78" i="1" l="1"/>
  <c r="G78" i="1"/>
  <c r="H78" i="1"/>
  <c r="E78" i="1"/>
  <c r="J80" i="1" s="1"/>
  <c r="K79" i="1"/>
  <c r="B79" i="1" s="1"/>
  <c r="C79" i="1" s="1"/>
  <c r="D79" i="1" s="1"/>
  <c r="E79" i="1" l="1"/>
  <c r="J81" i="1" s="1"/>
  <c r="F79" i="1"/>
  <c r="H79" i="1"/>
  <c r="G79" i="1"/>
  <c r="K80" i="1"/>
  <c r="B80" i="1" s="1"/>
  <c r="C80" i="1" s="1"/>
  <c r="D80" i="1" s="1"/>
  <c r="F80" i="1" l="1"/>
  <c r="G80" i="1"/>
  <c r="H80" i="1"/>
  <c r="E80" i="1"/>
  <c r="J82" i="1" s="1"/>
  <c r="K81" i="1"/>
  <c r="B81" i="1" s="1"/>
  <c r="C81" i="1" s="1"/>
  <c r="D81" i="1" s="1"/>
  <c r="E81" i="1" l="1"/>
  <c r="J83" i="1" s="1"/>
  <c r="G81" i="1"/>
  <c r="H81" i="1"/>
  <c r="F81" i="1"/>
  <c r="K82" i="1"/>
  <c r="B82" i="1" s="1"/>
  <c r="C82" i="1" s="1"/>
  <c r="D82" i="1" s="1"/>
  <c r="F82" i="1" l="1"/>
  <c r="G82" i="1"/>
  <c r="H82" i="1"/>
  <c r="E82" i="1"/>
  <c r="J84" i="1" s="1"/>
  <c r="K83" i="1"/>
  <c r="B83" i="1" s="1"/>
  <c r="C83" i="1" s="1"/>
  <c r="D83" i="1" s="1"/>
  <c r="H83" i="1" l="1"/>
  <c r="E83" i="1"/>
  <c r="J85" i="1" s="1"/>
  <c r="F83" i="1"/>
  <c r="G83" i="1"/>
  <c r="K84" i="1"/>
  <c r="B84" i="1" s="1"/>
  <c r="C84" i="1" s="1"/>
  <c r="D84" i="1" s="1"/>
  <c r="F84" i="1" l="1"/>
  <c r="G84" i="1"/>
  <c r="H84" i="1"/>
  <c r="E84" i="1"/>
  <c r="J86" i="1" s="1"/>
  <c r="K85" i="1"/>
  <c r="B85" i="1" s="1"/>
  <c r="C85" i="1" s="1"/>
  <c r="D85" i="1" s="1"/>
  <c r="F85" i="1" l="1"/>
  <c r="G85" i="1"/>
  <c r="E85" i="1"/>
  <c r="J87" i="1" s="1"/>
  <c r="H85" i="1"/>
  <c r="K86" i="1"/>
  <c r="B86" i="1" s="1"/>
  <c r="C86" i="1" s="1"/>
  <c r="D86" i="1" s="1"/>
  <c r="F86" i="1" l="1"/>
  <c r="G86" i="1"/>
  <c r="H86" i="1"/>
  <c r="E86" i="1"/>
  <c r="J88" i="1" s="1"/>
  <c r="K87" i="1"/>
  <c r="B87" i="1" s="1"/>
  <c r="C87" i="1" s="1"/>
  <c r="D87" i="1" s="1"/>
  <c r="E87" i="1" l="1"/>
  <c r="J89" i="1" s="1"/>
  <c r="F87" i="1"/>
  <c r="H87" i="1"/>
  <c r="G87" i="1"/>
  <c r="K88" i="1"/>
  <c r="B88" i="1" s="1"/>
  <c r="C88" i="1" s="1"/>
  <c r="D88" i="1" s="1"/>
  <c r="F88" i="1" l="1"/>
  <c r="G88" i="1"/>
  <c r="H88" i="1"/>
  <c r="E88" i="1"/>
  <c r="J90" i="1" s="1"/>
  <c r="K89" i="1"/>
  <c r="B89" i="1" s="1"/>
  <c r="C89" i="1" s="1"/>
  <c r="D89" i="1" s="1"/>
  <c r="E89" i="1" l="1"/>
  <c r="J91" i="1" s="1"/>
  <c r="F89" i="1"/>
  <c r="G89" i="1"/>
  <c r="H89" i="1"/>
  <c r="K90" i="1"/>
  <c r="B90" i="1" s="1"/>
  <c r="C90" i="1" s="1"/>
  <c r="D90" i="1" s="1"/>
  <c r="F90" i="1" l="1"/>
  <c r="G90" i="1"/>
  <c r="H90" i="1"/>
  <c r="E90" i="1"/>
  <c r="J92" i="1" s="1"/>
  <c r="K91" i="1"/>
  <c r="B91" i="1" s="1"/>
  <c r="C91" i="1" s="1"/>
  <c r="D91" i="1" s="1"/>
  <c r="E91" i="1" l="1"/>
  <c r="J93" i="1" s="1"/>
  <c r="F91" i="1"/>
  <c r="G91" i="1"/>
  <c r="H91" i="1"/>
  <c r="K92" i="1"/>
  <c r="B92" i="1" s="1"/>
  <c r="C92" i="1" s="1"/>
  <c r="D92" i="1" s="1"/>
  <c r="F92" i="1" l="1"/>
  <c r="G92" i="1"/>
  <c r="H92" i="1"/>
  <c r="E92" i="1"/>
  <c r="J94" i="1" s="1"/>
  <c r="K93" i="1"/>
  <c r="B93" i="1" s="1"/>
  <c r="C93" i="1" s="1"/>
  <c r="D93" i="1" s="1"/>
  <c r="E93" i="1" l="1"/>
  <c r="J95" i="1" s="1"/>
  <c r="F93" i="1"/>
  <c r="G93" i="1"/>
  <c r="H93" i="1"/>
  <c r="K94" i="1"/>
  <c r="B94" i="1" s="1"/>
  <c r="C94" i="1" s="1"/>
  <c r="D94" i="1" s="1"/>
  <c r="F94" i="1" l="1"/>
  <c r="G94" i="1"/>
  <c r="H94" i="1"/>
  <c r="E94" i="1"/>
  <c r="J96" i="1" s="1"/>
  <c r="K95" i="1"/>
  <c r="B95" i="1" s="1"/>
  <c r="C95" i="1" s="1"/>
  <c r="D95" i="1" s="1"/>
  <c r="E95" i="1" l="1"/>
  <c r="J97" i="1" s="1"/>
  <c r="F95" i="1"/>
  <c r="G95" i="1"/>
  <c r="H95" i="1"/>
  <c r="K96" i="1"/>
  <c r="B96" i="1" s="1"/>
  <c r="C96" i="1" s="1"/>
  <c r="D96" i="1" s="1"/>
  <c r="F96" i="1" l="1"/>
  <c r="G96" i="1"/>
  <c r="H96" i="1"/>
  <c r="E96" i="1"/>
  <c r="J98" i="1" s="1"/>
  <c r="K97" i="1"/>
  <c r="B97" i="1" s="1"/>
  <c r="C97" i="1" s="1"/>
  <c r="D97" i="1" s="1"/>
  <c r="F97" i="1" l="1"/>
  <c r="E97" i="1"/>
  <c r="J99" i="1" s="1"/>
  <c r="H97" i="1"/>
  <c r="G97" i="1"/>
  <c r="K98" i="1"/>
  <c r="B98" i="1" s="1"/>
  <c r="C98" i="1" s="1"/>
  <c r="D98" i="1" s="1"/>
  <c r="F98" i="1" l="1"/>
  <c r="G98" i="1"/>
  <c r="H98" i="1"/>
  <c r="E98" i="1"/>
  <c r="J100" i="1" s="1"/>
  <c r="K99" i="1"/>
  <c r="B99" i="1" s="1"/>
  <c r="C99" i="1" s="1"/>
  <c r="D99" i="1" s="1"/>
  <c r="E99" i="1" l="1"/>
  <c r="J101" i="1" s="1"/>
  <c r="F99" i="1"/>
  <c r="G99" i="1"/>
  <c r="H99" i="1"/>
  <c r="K100" i="1"/>
  <c r="B100" i="1" s="1"/>
  <c r="C100" i="1" s="1"/>
  <c r="D100" i="1" s="1"/>
  <c r="F100" i="1" l="1"/>
  <c r="G100" i="1"/>
  <c r="H100" i="1"/>
  <c r="E100" i="1"/>
  <c r="J102" i="1" s="1"/>
  <c r="K101" i="1"/>
  <c r="B101" i="1" s="1"/>
  <c r="C101" i="1" s="1"/>
  <c r="D101" i="1" s="1"/>
  <c r="E101" i="1" l="1"/>
  <c r="J103" i="1" s="1"/>
  <c r="F101" i="1"/>
  <c r="G101" i="1"/>
  <c r="H101" i="1"/>
  <c r="K102" i="1"/>
  <c r="B102" i="1" s="1"/>
  <c r="C102" i="1" s="1"/>
  <c r="D102" i="1" s="1"/>
  <c r="F102" i="1" l="1"/>
  <c r="H102" i="1"/>
  <c r="E102" i="1"/>
  <c r="J104" i="1" s="1"/>
  <c r="G102" i="1"/>
  <c r="K103" i="1"/>
  <c r="B103" i="1" s="1"/>
  <c r="C103" i="1" s="1"/>
  <c r="D103" i="1" s="1"/>
  <c r="E103" i="1" l="1"/>
  <c r="J105" i="1" s="1"/>
  <c r="H103" i="1"/>
  <c r="F103" i="1"/>
  <c r="G103" i="1"/>
  <c r="K104" i="1"/>
  <c r="B104" i="1" s="1"/>
  <c r="C104" i="1" s="1"/>
  <c r="D104" i="1" s="1"/>
  <c r="F104" i="1" l="1"/>
  <c r="H104" i="1"/>
  <c r="E104" i="1"/>
  <c r="J106" i="1" s="1"/>
  <c r="G104" i="1"/>
  <c r="K105" i="1"/>
  <c r="B105" i="1" s="1"/>
  <c r="C105" i="1" s="1"/>
  <c r="D105" i="1" s="1"/>
  <c r="E105" i="1" l="1"/>
  <c r="J107" i="1" s="1"/>
  <c r="G105" i="1"/>
  <c r="H105" i="1"/>
  <c r="F105" i="1"/>
  <c r="K106" i="1"/>
  <c r="B106" i="1" s="1"/>
  <c r="C106" i="1" s="1"/>
  <c r="D106" i="1" s="1"/>
  <c r="F106" i="1" l="1"/>
  <c r="H106" i="1"/>
  <c r="E106" i="1"/>
  <c r="J108" i="1" s="1"/>
  <c r="G106" i="1"/>
  <c r="K107" i="1"/>
  <c r="B107" i="1" s="1"/>
  <c r="C107" i="1" s="1"/>
  <c r="D107" i="1" s="1"/>
  <c r="F107" i="1" l="1"/>
  <c r="G107" i="1"/>
  <c r="H107" i="1"/>
  <c r="E107" i="1"/>
  <c r="J109" i="1" s="1"/>
  <c r="K108" i="1"/>
  <c r="B108" i="1" s="1"/>
  <c r="C108" i="1" s="1"/>
  <c r="D108" i="1" s="1"/>
  <c r="F108" i="1" l="1"/>
  <c r="H108" i="1"/>
  <c r="E108" i="1"/>
  <c r="J110" i="1" s="1"/>
  <c r="G108" i="1"/>
  <c r="K109" i="1"/>
  <c r="B109" i="1" s="1"/>
  <c r="C109" i="1" s="1"/>
  <c r="D109" i="1" s="1"/>
  <c r="H109" i="1" l="1"/>
  <c r="F109" i="1"/>
  <c r="G109" i="1"/>
  <c r="E109" i="1"/>
  <c r="J111" i="1" s="1"/>
  <c r="K110" i="1"/>
  <c r="B110" i="1" s="1"/>
  <c r="C110" i="1" s="1"/>
  <c r="D110" i="1" s="1"/>
  <c r="F110" i="1" l="1"/>
  <c r="H110" i="1"/>
  <c r="E110" i="1"/>
  <c r="J112" i="1" s="1"/>
  <c r="G110" i="1"/>
  <c r="K111" i="1"/>
  <c r="B111" i="1" s="1"/>
  <c r="C111" i="1" s="1"/>
  <c r="D111" i="1" s="1"/>
  <c r="H111" i="1" l="1"/>
  <c r="E111" i="1"/>
  <c r="J113" i="1" s="1"/>
  <c r="F111" i="1"/>
  <c r="G111" i="1"/>
  <c r="K112" i="1"/>
  <c r="B112" i="1" s="1"/>
  <c r="C112" i="1" s="1"/>
  <c r="D112" i="1" s="1"/>
  <c r="F112" i="1" l="1"/>
  <c r="H112" i="1"/>
  <c r="E112" i="1"/>
  <c r="J114" i="1" s="1"/>
  <c r="G112" i="1"/>
  <c r="K113" i="1"/>
  <c r="B113" i="1" s="1"/>
  <c r="C113" i="1" s="1"/>
  <c r="D113" i="1" s="1"/>
  <c r="E113" i="1" l="1"/>
  <c r="J115" i="1" s="1"/>
  <c r="G113" i="1"/>
  <c r="H113" i="1"/>
  <c r="F113" i="1"/>
  <c r="K114" i="1"/>
  <c r="B114" i="1" s="1"/>
  <c r="C114" i="1" s="1"/>
  <c r="D114" i="1" s="1"/>
  <c r="F114" i="1" l="1"/>
  <c r="H114" i="1"/>
  <c r="E114" i="1"/>
  <c r="J116" i="1" s="1"/>
  <c r="G114" i="1"/>
  <c r="K115" i="1"/>
  <c r="B115" i="1" s="1"/>
  <c r="C115" i="1" s="1"/>
  <c r="D115" i="1" s="1"/>
  <c r="K116" i="1" l="1"/>
  <c r="B116" i="1" s="1"/>
  <c r="C116" i="1" s="1"/>
  <c r="D116" i="1" s="1"/>
  <c r="F115" i="1"/>
  <c r="G115" i="1"/>
  <c r="H115" i="1"/>
  <c r="E115" i="1"/>
  <c r="J117" i="1" s="1"/>
  <c r="F116" i="1" l="1"/>
  <c r="H116" i="1"/>
  <c r="E116" i="1"/>
  <c r="G116" i="1"/>
  <c r="K117" i="1"/>
  <c r="B117" i="1" s="1"/>
  <c r="C117" i="1" s="1"/>
  <c r="D117" i="1" s="1"/>
  <c r="G117" i="1" l="1"/>
  <c r="H117" i="1"/>
  <c r="F117" i="1"/>
  <c r="E117" i="1"/>
</calcChain>
</file>

<file path=xl/sharedStrings.xml><?xml version="1.0" encoding="utf-8"?>
<sst xmlns="http://schemas.openxmlformats.org/spreadsheetml/2006/main" count="804" uniqueCount="158">
  <si>
    <t>Initial Spawner Abundance</t>
  </si>
  <si>
    <t>Freshwater Productivity</t>
  </si>
  <si>
    <t>Recruits DD</t>
  </si>
  <si>
    <t>est</t>
  </si>
  <si>
    <t>se</t>
  </si>
  <si>
    <t>Inputs</t>
  </si>
  <si>
    <t>Age proportions</t>
  </si>
  <si>
    <t>age 2</t>
  </si>
  <si>
    <t>age 3</t>
  </si>
  <si>
    <t>age 4</t>
  </si>
  <si>
    <t>age 5</t>
  </si>
  <si>
    <t>alpha</t>
  </si>
  <si>
    <t>beta</t>
  </si>
  <si>
    <t>mean</t>
  </si>
  <si>
    <t>beta se</t>
  </si>
  <si>
    <t>alpha se</t>
  </si>
  <si>
    <t>Exploitation Rate</t>
  </si>
  <si>
    <t>Age sample proportion</t>
  </si>
  <si>
    <t>Adult to Smolt</t>
  </si>
  <si>
    <t>Smolt to Adult</t>
  </si>
  <si>
    <t>Intial1</t>
  </si>
  <si>
    <t>Intial2</t>
  </si>
  <si>
    <t>Intial3</t>
  </si>
  <si>
    <t>Intial4</t>
  </si>
  <si>
    <t>Intial5</t>
  </si>
  <si>
    <t>year</t>
  </si>
  <si>
    <t>inv beta</t>
  </si>
  <si>
    <t>escapement</t>
  </si>
  <si>
    <t>smolts</t>
  </si>
  <si>
    <t>recruits</t>
  </si>
  <si>
    <t>age2</t>
  </si>
  <si>
    <t>age3</t>
  </si>
  <si>
    <t>age4</t>
  </si>
  <si>
    <t>age5</t>
  </si>
  <si>
    <t>expR</t>
  </si>
  <si>
    <t>runsize</t>
  </si>
  <si>
    <t>harvest</t>
  </si>
  <si>
    <t>Simulation 8: More reasonable numbers from model output</t>
  </si>
  <si>
    <t>Lots of autocorrelation</t>
  </si>
  <si>
    <t>Simulation 9: lower freshwater productivity to 100 and SE of 25</t>
  </si>
  <si>
    <t>Simulation 9: increase freshwater productivity</t>
  </si>
  <si>
    <t>Simulation 11: Increase marine productivity</t>
  </si>
  <si>
    <t>Higher marine productivity and higher impact of density dependence (lower carying capacity)</t>
  </si>
  <si>
    <t>SE</t>
  </si>
  <si>
    <t>Simulation 14: slight alteration to initial parameters to make more realistic (increased harvest rate, increased marine productivity, increased density dependence)</t>
  </si>
  <si>
    <t>Simulation 15: rerunning simulation 14</t>
  </si>
  <si>
    <t>Simulations 17-20 are the same as 16 but with 30, 50, and 100 years</t>
  </si>
  <si>
    <t>Simulation 16: increased density dependence constraining force and lowered alpha variability (20 yrs)</t>
  </si>
  <si>
    <t>Spawners</t>
  </si>
  <si>
    <t>Smolts</t>
  </si>
  <si>
    <t>Recruits</t>
  </si>
  <si>
    <t>Age2</t>
  </si>
  <si>
    <t>Age3</t>
  </si>
  <si>
    <t>Age4</t>
  </si>
  <si>
    <t>Age5</t>
  </si>
  <si>
    <t>ER</t>
  </si>
  <si>
    <t>Run_size</t>
  </si>
  <si>
    <t>Harv</t>
  </si>
  <si>
    <t>Simulation 1</t>
  </si>
  <si>
    <t>Simulation 2: decrease marine productivity</t>
  </si>
  <si>
    <t>Simulation 3: add variation in beta</t>
  </si>
  <si>
    <t>Simulation 4: Increase beta</t>
  </si>
  <si>
    <t>Simulation 5: Raise marine productivity</t>
  </si>
  <si>
    <t>Simulation 6: Eliminated density dependence and increased exploitation rate</t>
  </si>
  <si>
    <t>Simulated data generation</t>
  </si>
  <si>
    <t xml:space="preserve">From: Integrated Population Models with application to Skagit River </t>
  </si>
  <si>
    <t xml:space="preserve">      Chinook Recovery Evaluation - Near-Term Action (NTA) 2018-0697</t>
  </si>
  <si>
    <t>Authors: Sarah L. Schooler, Michael LeMoine</t>
  </si>
  <si>
    <t>Collaborators: Casey Ruff, Eric Beamer, Catherine Austin</t>
  </si>
  <si>
    <t>Prepared By: Sarah L. Schooler, Michael Lemoine</t>
  </si>
  <si>
    <t>Contact: sschooler@skagitcoop.org</t>
  </si>
  <si>
    <t>Each "simulation" tab contains the simulated datasets, the parameters used to generate those datasets, and the results from the IPM</t>
  </si>
  <si>
    <t>"Master" tab contains equations and parameters used to generate data, with a plot to examine how data changes with different parameters</t>
  </si>
  <si>
    <t>Marine productivity is generated with a Ricker model, freshwater productivity is generated with a linear model</t>
  </si>
  <si>
    <t>Data generation follows a single tier error structure drawing randomly from a normal distribution with defined mean and standard deviation</t>
  </si>
  <si>
    <t>Sim.</t>
  </si>
  <si>
    <t xml:space="preserve">n </t>
  </si>
  <si>
    <t>Simulated data</t>
  </si>
  <si>
    <t>Model output</t>
  </si>
  <si>
    <t>years</t>
  </si>
  <si>
    <r>
      <t>α</t>
    </r>
    <r>
      <rPr>
        <i/>
        <vertAlign val="subscript"/>
        <sz val="12"/>
        <color theme="1"/>
        <rFont val="Times New Roman"/>
        <family val="1"/>
      </rPr>
      <t>f</t>
    </r>
  </si>
  <si>
    <r>
      <t>α</t>
    </r>
    <r>
      <rPr>
        <i/>
        <vertAlign val="subscript"/>
        <sz val="12"/>
        <color theme="1"/>
        <rFont val="Times New Roman"/>
        <family val="1"/>
      </rPr>
      <t>m</t>
    </r>
  </si>
  <si>
    <r>
      <t>β</t>
    </r>
    <r>
      <rPr>
        <i/>
        <vertAlign val="subscript"/>
        <sz val="12"/>
        <color theme="1"/>
        <rFont val="Times New Roman"/>
        <family val="1"/>
      </rPr>
      <t>m</t>
    </r>
  </si>
  <si>
    <r>
      <t>r</t>
    </r>
    <r>
      <rPr>
        <i/>
        <vertAlign val="subscript"/>
        <sz val="12"/>
        <color theme="1"/>
        <rFont val="Times New Roman"/>
        <family val="1"/>
      </rPr>
      <t>h</t>
    </r>
  </si>
  <si>
    <t>250±50</t>
  </si>
  <si>
    <t>0.010±0.002</t>
  </si>
  <si>
    <t>1.1E-7±0</t>
  </si>
  <si>
    <t>255±10</t>
  </si>
  <si>
    <t>0.015±0.002</t>
  </si>
  <si>
    <t>1.89E-7±2.20E-8</t>
  </si>
  <si>
    <t>0.005±0.001</t>
  </si>
  <si>
    <t>0.006±0.0005</t>
  </si>
  <si>
    <t>2.44E-7±7.44E-8</t>
  </si>
  <si>
    <t>0.010±0.001</t>
  </si>
  <si>
    <t>1.1E-7±1.0E-8</t>
  </si>
  <si>
    <t>246±9</t>
  </si>
  <si>
    <t>0.016±0.001</t>
  </si>
  <si>
    <t>2.08E-7±1.50E-8</t>
  </si>
  <si>
    <t>5E-7±1.0E-8</t>
  </si>
  <si>
    <t>264±11</t>
  </si>
  <si>
    <t>8.30E-7±1.10E-7</t>
  </si>
  <si>
    <t>0.050±0.001</t>
  </si>
  <si>
    <t>244±10</t>
  </si>
  <si>
    <t>0.030±0.003</t>
  </si>
  <si>
    <t>3.72E-7±2.70E-8</t>
  </si>
  <si>
    <t>1E-10±1E-20</t>
  </si>
  <si>
    <t>247±12</t>
  </si>
  <si>
    <t>0.013±0.001</t>
  </si>
  <si>
    <t>1.89E-8±9.80E-9</t>
  </si>
  <si>
    <t>100±25</t>
  </si>
  <si>
    <t>1.8E-7±1E-9</t>
  </si>
  <si>
    <t>108±5</t>
  </si>
  <si>
    <t>0.011±0.001</t>
  </si>
  <si>
    <t>2.90E-7±2.88E-8</t>
  </si>
  <si>
    <t>100±30</t>
  </si>
  <si>
    <t>0.030±0.001</t>
  </si>
  <si>
    <t>1E-7±1E-8</t>
  </si>
  <si>
    <t>100±8</t>
  </si>
  <si>
    <t>0.050±0.005</t>
  </si>
  <si>
    <t>2.70E-7±3.42E-8</t>
  </si>
  <si>
    <t>275±50</t>
  </si>
  <si>
    <t>260±13</t>
  </si>
  <si>
    <t>0.014±0.002</t>
  </si>
  <si>
    <t>2.58E-7±2.88E-8</t>
  </si>
  <si>
    <t>400±150</t>
  </si>
  <si>
    <t>356±49</t>
  </si>
  <si>
    <t>0.009±0.002</t>
  </si>
  <si>
    <t>1.87E-7±1.78E-8</t>
  </si>
  <si>
    <t>0.020±0.001</t>
  </si>
  <si>
    <t>251±12</t>
  </si>
  <si>
    <t>0.016±0.002</t>
  </si>
  <si>
    <t>1.43E-7±1.78E-8</t>
  </si>
  <si>
    <t>9E-7±1E-9</t>
  </si>
  <si>
    <t>238±14</t>
  </si>
  <si>
    <t>1.43E-6±2.11E-7</t>
  </si>
  <si>
    <t>1.1E-6±1E-9</t>
  </si>
  <si>
    <t>253±11</t>
  </si>
  <si>
    <t>0.033±0.003</t>
  </si>
  <si>
    <t>8.76E-7±5.70E-8</t>
  </si>
  <si>
    <t>0.012±0.001</t>
  </si>
  <si>
    <t>1.85E-7±1E-9</t>
  </si>
  <si>
    <t>261±19</t>
  </si>
  <si>
    <t>0.019±0.002</t>
  </si>
  <si>
    <t>3.49E-7±3.35E-8</t>
  </si>
  <si>
    <t>0.012±0.0005</t>
  </si>
  <si>
    <t>1.9E-7±1E-11</t>
  </si>
  <si>
    <t>258±16</t>
  </si>
  <si>
    <t>0.013±0.002</t>
  </si>
  <si>
    <t>2.33E-7±4.08E-8</t>
  </si>
  <si>
    <t>263±12</t>
  </si>
  <si>
    <t>2.43E-7±3.26E-8</t>
  </si>
  <si>
    <t>267±8</t>
  </si>
  <si>
    <t>0.015±0.001</t>
  </si>
  <si>
    <t>2.69E-7±2.41E-8</t>
  </si>
  <si>
    <t>263±5</t>
  </si>
  <si>
    <t>2.92E-7±1.57E-8</t>
  </si>
  <si>
    <t>See below for a summary table of parameters and model output for simulated data (Table 5 from report)</t>
  </si>
  <si>
    <t>243±13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</si>
</sst>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3" fontId="0" fillId="2" borderId="1" xfId="0" applyNumberFormat="1" applyFill="1" applyBorder="1"/>
    <xf numFmtId="11" fontId="0" fillId="2" borderId="1" xfId="0" applyNumberFormat="1" applyFill="1" applyBorder="1"/>
    <xf numFmtId="11" fontId="0" fillId="0" borderId="0" xfId="0" applyNumberFormat="1"/>
    <xf numFmtId="0" fontId="0" fillId="4" borderId="0" xfId="0" applyFill="1"/>
    <xf numFmtId="3" fontId="0" fillId="0" borderId="0" xfId="0" applyNumberFormat="1"/>
    <xf numFmtId="15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923454903414"/>
          <c:y val="9.2656937688209401E-2"/>
          <c:w val="0.75539588163724436"/>
          <c:h val="0.743324961377742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Master!$C$18:$C$117</c:f>
              <c:numCache>
                <c:formatCode>General</c:formatCode>
                <c:ptCount val="100"/>
                <c:pt idx="0">
                  <c:v>2283217</c:v>
                </c:pt>
                <c:pt idx="1">
                  <c:v>2742242</c:v>
                </c:pt>
                <c:pt idx="2">
                  <c:v>1929667</c:v>
                </c:pt>
                <c:pt idx="3">
                  <c:v>3914072</c:v>
                </c:pt>
                <c:pt idx="4">
                  <c:v>2396802</c:v>
                </c:pt>
                <c:pt idx="5">
                  <c:v>1954446</c:v>
                </c:pt>
                <c:pt idx="6">
                  <c:v>3462462</c:v>
                </c:pt>
                <c:pt idx="7">
                  <c:v>2651730</c:v>
                </c:pt>
                <c:pt idx="8">
                  <c:v>2781971</c:v>
                </c:pt>
                <c:pt idx="9">
                  <c:v>2842214</c:v>
                </c:pt>
                <c:pt idx="10">
                  <c:v>3507886</c:v>
                </c:pt>
                <c:pt idx="11">
                  <c:v>3214942</c:v>
                </c:pt>
                <c:pt idx="12">
                  <c:v>2615459</c:v>
                </c:pt>
                <c:pt idx="13">
                  <c:v>3490245</c:v>
                </c:pt>
                <c:pt idx="14">
                  <c:v>3699061</c:v>
                </c:pt>
                <c:pt idx="15">
                  <c:v>3634672</c:v>
                </c:pt>
                <c:pt idx="16">
                  <c:v>2117319</c:v>
                </c:pt>
                <c:pt idx="17">
                  <c:v>3282332</c:v>
                </c:pt>
                <c:pt idx="18">
                  <c:v>3014869</c:v>
                </c:pt>
                <c:pt idx="19">
                  <c:v>2933056</c:v>
                </c:pt>
                <c:pt idx="20">
                  <c:v>2918139</c:v>
                </c:pt>
                <c:pt idx="21">
                  <c:v>2726920</c:v>
                </c:pt>
                <c:pt idx="22">
                  <c:v>2833213</c:v>
                </c:pt>
                <c:pt idx="23">
                  <c:v>2470591</c:v>
                </c:pt>
                <c:pt idx="24">
                  <c:v>3887386</c:v>
                </c:pt>
                <c:pt idx="25">
                  <c:v>2455504</c:v>
                </c:pt>
                <c:pt idx="26">
                  <c:v>2954136</c:v>
                </c:pt>
                <c:pt idx="27">
                  <c:v>4017589</c:v>
                </c:pt>
                <c:pt idx="28">
                  <c:v>3318097</c:v>
                </c:pt>
                <c:pt idx="29">
                  <c:v>2900708</c:v>
                </c:pt>
                <c:pt idx="30">
                  <c:v>3416817</c:v>
                </c:pt>
                <c:pt idx="31">
                  <c:v>3384354</c:v>
                </c:pt>
                <c:pt idx="32">
                  <c:v>3272829</c:v>
                </c:pt>
                <c:pt idx="33">
                  <c:v>3925602</c:v>
                </c:pt>
                <c:pt idx="34">
                  <c:v>4112742</c:v>
                </c:pt>
                <c:pt idx="35">
                  <c:v>3220570</c:v>
                </c:pt>
                <c:pt idx="36">
                  <c:v>3644357</c:v>
                </c:pt>
                <c:pt idx="37">
                  <c:v>3372586</c:v>
                </c:pt>
                <c:pt idx="38">
                  <c:v>4692773</c:v>
                </c:pt>
                <c:pt idx="39">
                  <c:v>2605812</c:v>
                </c:pt>
                <c:pt idx="40">
                  <c:v>3348097</c:v>
                </c:pt>
                <c:pt idx="41">
                  <c:v>3812394</c:v>
                </c:pt>
                <c:pt idx="42">
                  <c:v>2421184</c:v>
                </c:pt>
                <c:pt idx="43">
                  <c:v>3154011</c:v>
                </c:pt>
                <c:pt idx="44">
                  <c:v>2471763</c:v>
                </c:pt>
                <c:pt idx="45">
                  <c:v>5031231</c:v>
                </c:pt>
                <c:pt idx="46">
                  <c:v>1912343</c:v>
                </c:pt>
                <c:pt idx="47">
                  <c:v>2659210</c:v>
                </c:pt>
                <c:pt idx="48">
                  <c:v>3130158</c:v>
                </c:pt>
                <c:pt idx="49">
                  <c:v>2867656</c:v>
                </c:pt>
                <c:pt idx="50">
                  <c:v>1467626</c:v>
                </c:pt>
                <c:pt idx="51">
                  <c:v>2990362</c:v>
                </c:pt>
                <c:pt idx="52">
                  <c:v>3101134</c:v>
                </c:pt>
                <c:pt idx="53">
                  <c:v>2010937</c:v>
                </c:pt>
                <c:pt idx="54">
                  <c:v>2870301</c:v>
                </c:pt>
                <c:pt idx="55">
                  <c:v>2641425</c:v>
                </c:pt>
                <c:pt idx="56">
                  <c:v>2890971</c:v>
                </c:pt>
                <c:pt idx="57">
                  <c:v>1991558</c:v>
                </c:pt>
                <c:pt idx="58">
                  <c:v>2759856</c:v>
                </c:pt>
                <c:pt idx="59">
                  <c:v>3913106</c:v>
                </c:pt>
                <c:pt idx="60">
                  <c:v>2997933</c:v>
                </c:pt>
                <c:pt idx="61">
                  <c:v>2065643</c:v>
                </c:pt>
                <c:pt idx="62">
                  <c:v>2452891</c:v>
                </c:pt>
                <c:pt idx="63">
                  <c:v>2468026</c:v>
                </c:pt>
                <c:pt idx="64">
                  <c:v>3353054</c:v>
                </c:pt>
                <c:pt idx="65">
                  <c:v>3529118</c:v>
                </c:pt>
                <c:pt idx="66">
                  <c:v>1419337</c:v>
                </c:pt>
                <c:pt idx="67">
                  <c:v>3247179</c:v>
                </c:pt>
                <c:pt idx="68">
                  <c:v>2358326</c:v>
                </c:pt>
                <c:pt idx="69">
                  <c:v>1703295</c:v>
                </c:pt>
                <c:pt idx="70">
                  <c:v>1824543</c:v>
                </c:pt>
                <c:pt idx="71">
                  <c:v>2952299</c:v>
                </c:pt>
                <c:pt idx="72">
                  <c:v>2452856</c:v>
                </c:pt>
                <c:pt idx="73">
                  <c:v>2205305</c:v>
                </c:pt>
                <c:pt idx="74">
                  <c:v>2740140</c:v>
                </c:pt>
                <c:pt idx="75">
                  <c:v>3439490</c:v>
                </c:pt>
                <c:pt idx="76">
                  <c:v>2417256</c:v>
                </c:pt>
                <c:pt idx="77">
                  <c:v>2905471</c:v>
                </c:pt>
                <c:pt idx="78">
                  <c:v>3026848</c:v>
                </c:pt>
                <c:pt idx="79">
                  <c:v>2787802</c:v>
                </c:pt>
                <c:pt idx="80">
                  <c:v>3057527</c:v>
                </c:pt>
                <c:pt idx="81">
                  <c:v>2892057</c:v>
                </c:pt>
                <c:pt idx="82">
                  <c:v>2484208</c:v>
                </c:pt>
                <c:pt idx="83">
                  <c:v>3523584</c:v>
                </c:pt>
                <c:pt idx="84">
                  <c:v>2923115</c:v>
                </c:pt>
                <c:pt idx="85">
                  <c:v>3243139</c:v>
                </c:pt>
                <c:pt idx="86">
                  <c:v>3070168</c:v>
                </c:pt>
                <c:pt idx="87">
                  <c:v>3156803</c:v>
                </c:pt>
                <c:pt idx="88">
                  <c:v>4349610</c:v>
                </c:pt>
                <c:pt idx="89">
                  <c:v>3448773</c:v>
                </c:pt>
                <c:pt idx="90">
                  <c:v>3069864</c:v>
                </c:pt>
                <c:pt idx="91">
                  <c:v>3271080</c:v>
                </c:pt>
                <c:pt idx="92">
                  <c:v>2474235</c:v>
                </c:pt>
                <c:pt idx="93">
                  <c:v>5542987</c:v>
                </c:pt>
                <c:pt idx="94">
                  <c:v>3540118</c:v>
                </c:pt>
                <c:pt idx="95">
                  <c:v>3608054</c:v>
                </c:pt>
                <c:pt idx="96">
                  <c:v>2771595</c:v>
                </c:pt>
                <c:pt idx="97">
                  <c:v>2530173</c:v>
                </c:pt>
                <c:pt idx="98">
                  <c:v>3158289</c:v>
                </c:pt>
                <c:pt idx="99">
                  <c:v>3476303</c:v>
                </c:pt>
              </c:numCache>
            </c:numRef>
          </c:xVal>
          <c:yVal>
            <c:numRef>
              <c:f>Master!$D$18:$D$47</c:f>
              <c:numCache>
                <c:formatCode>General</c:formatCode>
                <c:ptCount val="30"/>
                <c:pt idx="0">
                  <c:v>17409</c:v>
                </c:pt>
                <c:pt idx="1">
                  <c:v>20704</c:v>
                </c:pt>
                <c:pt idx="2">
                  <c:v>15050</c:v>
                </c:pt>
                <c:pt idx="3">
                  <c:v>22516</c:v>
                </c:pt>
                <c:pt idx="4">
                  <c:v>17483</c:v>
                </c:pt>
                <c:pt idx="5">
                  <c:v>16336</c:v>
                </c:pt>
                <c:pt idx="6">
                  <c:v>20816</c:v>
                </c:pt>
                <c:pt idx="7">
                  <c:v>21131</c:v>
                </c:pt>
                <c:pt idx="8">
                  <c:v>19773</c:v>
                </c:pt>
                <c:pt idx="9">
                  <c:v>20194</c:v>
                </c:pt>
                <c:pt idx="10">
                  <c:v>20296</c:v>
                </c:pt>
                <c:pt idx="11">
                  <c:v>21666</c:v>
                </c:pt>
                <c:pt idx="12">
                  <c:v>18865</c:v>
                </c:pt>
                <c:pt idx="13">
                  <c:v>21396</c:v>
                </c:pt>
                <c:pt idx="14">
                  <c:v>21190</c:v>
                </c:pt>
                <c:pt idx="15">
                  <c:v>22071</c:v>
                </c:pt>
                <c:pt idx="16">
                  <c:v>16015</c:v>
                </c:pt>
                <c:pt idx="17">
                  <c:v>19762</c:v>
                </c:pt>
                <c:pt idx="18">
                  <c:v>19582</c:v>
                </c:pt>
                <c:pt idx="19">
                  <c:v>21039</c:v>
                </c:pt>
                <c:pt idx="20">
                  <c:v>21218</c:v>
                </c:pt>
                <c:pt idx="21">
                  <c:v>18981</c:v>
                </c:pt>
                <c:pt idx="22">
                  <c:v>20176</c:v>
                </c:pt>
                <c:pt idx="23">
                  <c:v>18147</c:v>
                </c:pt>
                <c:pt idx="24">
                  <c:v>21246</c:v>
                </c:pt>
                <c:pt idx="25">
                  <c:v>19818</c:v>
                </c:pt>
                <c:pt idx="26">
                  <c:v>20235</c:v>
                </c:pt>
                <c:pt idx="27">
                  <c:v>20905</c:v>
                </c:pt>
                <c:pt idx="28">
                  <c:v>21300</c:v>
                </c:pt>
                <c:pt idx="29">
                  <c:v>18944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E-494D-AB0C-2B2578DF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97536"/>
        <c:axId val="635492960"/>
      </c:scatterChart>
      <c:valAx>
        <c:axId val="6354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92960"/>
        <c:crosses val="autoZero"/>
        <c:crossBetween val="midCat"/>
      </c:valAx>
      <c:valAx>
        <c:axId val="63549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12</xdr:row>
      <xdr:rowOff>162877</xdr:rowOff>
    </xdr:from>
    <xdr:to>
      <xdr:col>18</xdr:col>
      <xdr:colOff>436245</xdr:colOff>
      <xdr:row>28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0B1CA-E294-F5E3-16ED-1E79C11C9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B951-CE39-401F-9920-E7CF39470E13}">
  <dimension ref="A1:K36"/>
  <sheetViews>
    <sheetView tabSelected="1" topLeftCell="A11" zoomScale="110" zoomScaleNormal="110" workbookViewId="0">
      <selection activeCell="F25" sqref="F25:G25"/>
    </sheetView>
  </sheetViews>
  <sheetFormatPr defaultRowHeight="14.4" x14ac:dyDescent="0.3"/>
  <cols>
    <col min="1" max="1" width="12.33203125" customWidth="1"/>
    <col min="4" max="4" width="15" customWidth="1"/>
    <col min="5" max="5" width="17.77734375" customWidth="1"/>
    <col min="8" max="8" width="3.77734375" customWidth="1"/>
    <col min="10" max="10" width="14.77734375" customWidth="1"/>
    <col min="11" max="11" width="17.21875" customWidth="1"/>
  </cols>
  <sheetData>
    <row r="1" spans="1:1" x14ac:dyDescent="0.3">
      <c r="A1" t="s">
        <v>64</v>
      </c>
    </row>
    <row r="2" spans="1:1" x14ac:dyDescent="0.3">
      <c r="A2" t="s">
        <v>65</v>
      </c>
    </row>
    <row r="3" spans="1:1" x14ac:dyDescent="0.3">
      <c r="A3" t="s">
        <v>66</v>
      </c>
    </row>
    <row r="4" spans="1:1" x14ac:dyDescent="0.3">
      <c r="A4" t="s">
        <v>67</v>
      </c>
    </row>
    <row r="5" spans="1:1" x14ac:dyDescent="0.3">
      <c r="A5" t="s">
        <v>68</v>
      </c>
    </row>
    <row r="6" spans="1:1" x14ac:dyDescent="0.3">
      <c r="A6" t="s">
        <v>69</v>
      </c>
    </row>
    <row r="7" spans="1:1" x14ac:dyDescent="0.3">
      <c r="A7" t="s">
        <v>70</v>
      </c>
    </row>
    <row r="8" spans="1:1" x14ac:dyDescent="0.3">
      <c r="A8" s="10">
        <v>45002</v>
      </c>
    </row>
    <row r="10" spans="1:1" x14ac:dyDescent="0.3">
      <c r="A10" t="s">
        <v>72</v>
      </c>
    </row>
    <row r="11" spans="1:1" x14ac:dyDescent="0.3">
      <c r="A11" t="s">
        <v>73</v>
      </c>
    </row>
    <row r="12" spans="1:1" x14ac:dyDescent="0.3">
      <c r="A12" t="s">
        <v>74</v>
      </c>
    </row>
    <row r="13" spans="1:1" x14ac:dyDescent="0.3">
      <c r="A13" t="s">
        <v>71</v>
      </c>
    </row>
    <row r="15" spans="1:1" x14ac:dyDescent="0.3">
      <c r="A15" t="s">
        <v>156</v>
      </c>
    </row>
    <row r="16" spans="1:1" ht="15" thickBot="1" x14ac:dyDescent="0.35"/>
    <row r="17" spans="1:11" ht="16.2" thickBot="1" x14ac:dyDescent="0.35">
      <c r="A17" s="11" t="s">
        <v>75</v>
      </c>
      <c r="B17" s="11" t="s">
        <v>76</v>
      </c>
      <c r="C17" s="12" t="s">
        <v>77</v>
      </c>
      <c r="D17" s="12"/>
      <c r="E17" s="12"/>
      <c r="F17" s="12"/>
      <c r="G17" s="13"/>
      <c r="H17" s="11"/>
      <c r="I17" s="12" t="s">
        <v>78</v>
      </c>
      <c r="J17" s="12"/>
      <c r="K17" s="12"/>
    </row>
    <row r="18" spans="1:11" ht="18.600000000000001" thickBot="1" x14ac:dyDescent="0.35">
      <c r="A18" s="14"/>
      <c r="B18" s="14" t="s">
        <v>79</v>
      </c>
      <c r="C18" s="14" t="s">
        <v>80</v>
      </c>
      <c r="D18" s="13" t="s">
        <v>81</v>
      </c>
      <c r="E18" s="13" t="s">
        <v>82</v>
      </c>
      <c r="F18" s="15" t="s">
        <v>83</v>
      </c>
      <c r="G18" s="15"/>
      <c r="H18" s="14"/>
      <c r="I18" s="14" t="s">
        <v>80</v>
      </c>
      <c r="J18" s="13" t="s">
        <v>81</v>
      </c>
      <c r="K18" s="13" t="s">
        <v>82</v>
      </c>
    </row>
    <row r="19" spans="1:11" ht="15.6" x14ac:dyDescent="0.3">
      <c r="A19" s="16">
        <v>1</v>
      </c>
      <c r="B19" s="16">
        <v>24</v>
      </c>
      <c r="C19" s="16" t="s">
        <v>84</v>
      </c>
      <c r="D19" s="16" t="s">
        <v>85</v>
      </c>
      <c r="E19" s="16" t="s">
        <v>86</v>
      </c>
      <c r="F19" s="17">
        <v>0.28000000000000003</v>
      </c>
      <c r="G19" s="17"/>
      <c r="H19" s="16"/>
      <c r="I19" s="16" t="s">
        <v>87</v>
      </c>
      <c r="J19" s="16" t="s">
        <v>88</v>
      </c>
      <c r="K19" s="16" t="s">
        <v>89</v>
      </c>
    </row>
    <row r="20" spans="1:11" ht="15.6" x14ac:dyDescent="0.3">
      <c r="A20" s="16">
        <v>2</v>
      </c>
      <c r="B20" s="16">
        <v>24</v>
      </c>
      <c r="C20" s="16" t="s">
        <v>84</v>
      </c>
      <c r="D20" s="16" t="s">
        <v>90</v>
      </c>
      <c r="E20" s="16" t="s">
        <v>86</v>
      </c>
      <c r="F20" s="18">
        <v>0.28000000000000003</v>
      </c>
      <c r="G20" s="18"/>
      <c r="H20" s="16"/>
      <c r="I20" s="16" t="s">
        <v>157</v>
      </c>
      <c r="J20" s="16" t="s">
        <v>91</v>
      </c>
      <c r="K20" s="16" t="s">
        <v>92</v>
      </c>
    </row>
    <row r="21" spans="1:11" ht="15.6" x14ac:dyDescent="0.3">
      <c r="A21" s="16">
        <v>3</v>
      </c>
      <c r="B21" s="16">
        <v>24</v>
      </c>
      <c r="C21" s="16" t="s">
        <v>84</v>
      </c>
      <c r="D21" s="16" t="s">
        <v>93</v>
      </c>
      <c r="E21" s="16" t="s">
        <v>94</v>
      </c>
      <c r="F21" s="18">
        <v>0.28000000000000003</v>
      </c>
      <c r="G21" s="18"/>
      <c r="H21" s="16"/>
      <c r="I21" s="16" t="s">
        <v>95</v>
      </c>
      <c r="J21" s="16" t="s">
        <v>96</v>
      </c>
      <c r="K21" s="16" t="s">
        <v>97</v>
      </c>
    </row>
    <row r="22" spans="1:11" ht="15.6" x14ac:dyDescent="0.3">
      <c r="A22" s="16">
        <v>4</v>
      </c>
      <c r="B22" s="16">
        <v>24</v>
      </c>
      <c r="C22" s="16" t="s">
        <v>84</v>
      </c>
      <c r="D22" s="16" t="s">
        <v>93</v>
      </c>
      <c r="E22" s="16" t="s">
        <v>98</v>
      </c>
      <c r="F22" s="18">
        <v>0.28000000000000003</v>
      </c>
      <c r="G22" s="18"/>
      <c r="H22" s="16"/>
      <c r="I22" s="16" t="s">
        <v>99</v>
      </c>
      <c r="J22" s="16" t="s">
        <v>88</v>
      </c>
      <c r="K22" s="16" t="s">
        <v>100</v>
      </c>
    </row>
    <row r="23" spans="1:11" ht="15.6" x14ac:dyDescent="0.3">
      <c r="A23" s="16">
        <v>5</v>
      </c>
      <c r="B23" s="16">
        <v>24</v>
      </c>
      <c r="C23" s="16" t="s">
        <v>84</v>
      </c>
      <c r="D23" s="16" t="s">
        <v>101</v>
      </c>
      <c r="E23" s="16" t="s">
        <v>98</v>
      </c>
      <c r="F23" s="18">
        <v>0.28000000000000003</v>
      </c>
      <c r="G23" s="18"/>
      <c r="H23" s="16"/>
      <c r="I23" s="16" t="s">
        <v>102</v>
      </c>
      <c r="J23" s="16" t="s">
        <v>103</v>
      </c>
      <c r="K23" s="16" t="s">
        <v>104</v>
      </c>
    </row>
    <row r="24" spans="1:11" ht="15.6" x14ac:dyDescent="0.3">
      <c r="A24" s="16">
        <v>6</v>
      </c>
      <c r="B24" s="16">
        <v>24</v>
      </c>
      <c r="C24" s="16" t="s">
        <v>84</v>
      </c>
      <c r="D24" s="16" t="s">
        <v>93</v>
      </c>
      <c r="E24" s="16" t="s">
        <v>105</v>
      </c>
      <c r="F24" s="18">
        <v>0.5</v>
      </c>
      <c r="G24" s="18"/>
      <c r="H24" s="16"/>
      <c r="I24" s="16" t="s">
        <v>106</v>
      </c>
      <c r="J24" s="16" t="s">
        <v>107</v>
      </c>
      <c r="K24" s="16" t="s">
        <v>108</v>
      </c>
    </row>
    <row r="25" spans="1:11" ht="15.6" x14ac:dyDescent="0.3">
      <c r="A25" s="16">
        <v>7</v>
      </c>
      <c r="B25" s="16">
        <v>24</v>
      </c>
      <c r="C25" s="16" t="s">
        <v>109</v>
      </c>
      <c r="D25" s="16" t="s">
        <v>93</v>
      </c>
      <c r="E25" s="16" t="s">
        <v>110</v>
      </c>
      <c r="F25" s="18">
        <v>0.5</v>
      </c>
      <c r="G25" s="18"/>
      <c r="H25" s="16"/>
      <c r="I25" s="16" t="s">
        <v>111</v>
      </c>
      <c r="J25" s="16" t="s">
        <v>112</v>
      </c>
      <c r="K25" s="16" t="s">
        <v>113</v>
      </c>
    </row>
    <row r="26" spans="1:11" ht="15.6" x14ac:dyDescent="0.3">
      <c r="A26" s="16">
        <v>8</v>
      </c>
      <c r="B26" s="16">
        <v>24</v>
      </c>
      <c r="C26" s="16" t="s">
        <v>114</v>
      </c>
      <c r="D26" s="16" t="s">
        <v>115</v>
      </c>
      <c r="E26" s="16" t="s">
        <v>116</v>
      </c>
      <c r="F26" s="18">
        <v>0.28000000000000003</v>
      </c>
      <c r="G26" s="18"/>
      <c r="H26" s="16"/>
      <c r="I26" s="16" t="s">
        <v>117</v>
      </c>
      <c r="J26" s="16" t="s">
        <v>118</v>
      </c>
      <c r="K26" s="16" t="s">
        <v>119</v>
      </c>
    </row>
    <row r="27" spans="1:11" ht="15.6" x14ac:dyDescent="0.3">
      <c r="A27" s="16">
        <v>9</v>
      </c>
      <c r="B27" s="16">
        <v>24</v>
      </c>
      <c r="C27" s="16" t="s">
        <v>120</v>
      </c>
      <c r="D27" s="16" t="s">
        <v>93</v>
      </c>
      <c r="E27" s="16" t="s">
        <v>110</v>
      </c>
      <c r="F27" s="18">
        <v>0.28000000000000003</v>
      </c>
      <c r="G27" s="18"/>
      <c r="H27" s="16"/>
      <c r="I27" s="16" t="s">
        <v>121</v>
      </c>
      <c r="J27" s="16" t="s">
        <v>122</v>
      </c>
      <c r="K27" s="16" t="s">
        <v>123</v>
      </c>
    </row>
    <row r="28" spans="1:11" ht="15.6" x14ac:dyDescent="0.3">
      <c r="A28" s="16">
        <v>10</v>
      </c>
      <c r="B28" s="16">
        <v>24</v>
      </c>
      <c r="C28" s="16" t="s">
        <v>124</v>
      </c>
      <c r="D28" s="16" t="s">
        <v>93</v>
      </c>
      <c r="E28" s="16" t="s">
        <v>110</v>
      </c>
      <c r="F28" s="18">
        <v>0.28000000000000003</v>
      </c>
      <c r="G28" s="18"/>
      <c r="H28" s="16"/>
      <c r="I28" s="16" t="s">
        <v>125</v>
      </c>
      <c r="J28" s="16" t="s">
        <v>126</v>
      </c>
      <c r="K28" s="16" t="s">
        <v>127</v>
      </c>
    </row>
    <row r="29" spans="1:11" ht="15.6" x14ac:dyDescent="0.3">
      <c r="A29" s="16">
        <v>11</v>
      </c>
      <c r="B29" s="16">
        <v>24</v>
      </c>
      <c r="C29" s="16" t="s">
        <v>84</v>
      </c>
      <c r="D29" s="16" t="s">
        <v>128</v>
      </c>
      <c r="E29" s="16" t="s">
        <v>110</v>
      </c>
      <c r="F29" s="18">
        <v>0.28000000000000003</v>
      </c>
      <c r="G29" s="18"/>
      <c r="H29" s="16"/>
      <c r="I29" s="16" t="s">
        <v>129</v>
      </c>
      <c r="J29" s="16" t="s">
        <v>130</v>
      </c>
      <c r="K29" s="16" t="s">
        <v>131</v>
      </c>
    </row>
    <row r="30" spans="1:11" ht="15.6" x14ac:dyDescent="0.3">
      <c r="A30" s="16">
        <v>12</v>
      </c>
      <c r="B30" s="16">
        <v>24</v>
      </c>
      <c r="C30" s="16" t="s">
        <v>84</v>
      </c>
      <c r="D30" s="16" t="s">
        <v>128</v>
      </c>
      <c r="E30" s="16" t="s">
        <v>132</v>
      </c>
      <c r="F30" s="18">
        <v>0.28000000000000003</v>
      </c>
      <c r="G30" s="18"/>
      <c r="H30" s="16"/>
      <c r="I30" s="16" t="s">
        <v>133</v>
      </c>
      <c r="J30" s="16" t="s">
        <v>107</v>
      </c>
      <c r="K30" s="16" t="s">
        <v>134</v>
      </c>
    </row>
    <row r="31" spans="1:11" ht="15.6" x14ac:dyDescent="0.3">
      <c r="A31" s="16">
        <v>13</v>
      </c>
      <c r="B31" s="16">
        <v>24</v>
      </c>
      <c r="C31" s="16" t="s">
        <v>84</v>
      </c>
      <c r="D31" s="16" t="s">
        <v>101</v>
      </c>
      <c r="E31" s="16" t="s">
        <v>135</v>
      </c>
      <c r="F31" s="18">
        <v>0.28000000000000003</v>
      </c>
      <c r="G31" s="18"/>
      <c r="H31" s="16"/>
      <c r="I31" s="16" t="s">
        <v>136</v>
      </c>
      <c r="J31" s="16" t="s">
        <v>137</v>
      </c>
      <c r="K31" s="16" t="s">
        <v>138</v>
      </c>
    </row>
    <row r="32" spans="1:11" ht="15.6" x14ac:dyDescent="0.3">
      <c r="A32" s="16">
        <v>14</v>
      </c>
      <c r="B32" s="16">
        <v>24</v>
      </c>
      <c r="C32" s="16" t="s">
        <v>120</v>
      </c>
      <c r="D32" s="16" t="s">
        <v>139</v>
      </c>
      <c r="E32" s="16" t="s">
        <v>140</v>
      </c>
      <c r="F32" s="18">
        <v>0.45</v>
      </c>
      <c r="G32" s="18"/>
      <c r="H32" s="16"/>
      <c r="I32" s="16" t="s">
        <v>141</v>
      </c>
      <c r="J32" s="16" t="s">
        <v>142</v>
      </c>
      <c r="K32" s="16" t="s">
        <v>143</v>
      </c>
    </row>
    <row r="33" spans="1:11" ht="15.6" x14ac:dyDescent="0.3">
      <c r="A33" s="16">
        <v>15</v>
      </c>
      <c r="B33" s="16">
        <v>20</v>
      </c>
      <c r="C33" s="16" t="s">
        <v>120</v>
      </c>
      <c r="D33" s="16" t="s">
        <v>144</v>
      </c>
      <c r="E33" s="16" t="s">
        <v>145</v>
      </c>
      <c r="F33" s="18">
        <v>0.45</v>
      </c>
      <c r="G33" s="18"/>
      <c r="H33" s="16"/>
      <c r="I33" s="16" t="s">
        <v>146</v>
      </c>
      <c r="J33" s="16" t="s">
        <v>147</v>
      </c>
      <c r="K33" s="16" t="s">
        <v>148</v>
      </c>
    </row>
    <row r="34" spans="1:11" ht="15.6" x14ac:dyDescent="0.3">
      <c r="A34" s="16">
        <v>16</v>
      </c>
      <c r="B34" s="16">
        <v>30</v>
      </c>
      <c r="C34" s="16" t="s">
        <v>120</v>
      </c>
      <c r="D34" s="16" t="s">
        <v>144</v>
      </c>
      <c r="E34" s="16" t="s">
        <v>145</v>
      </c>
      <c r="F34" s="18">
        <v>0.45</v>
      </c>
      <c r="G34" s="18"/>
      <c r="H34" s="16"/>
      <c r="I34" s="16" t="s">
        <v>149</v>
      </c>
      <c r="J34" s="16" t="s">
        <v>122</v>
      </c>
      <c r="K34" s="16" t="s">
        <v>150</v>
      </c>
    </row>
    <row r="35" spans="1:11" ht="15.6" x14ac:dyDescent="0.3">
      <c r="A35" s="16">
        <v>17</v>
      </c>
      <c r="B35" s="16">
        <v>50</v>
      </c>
      <c r="C35" s="16" t="s">
        <v>120</v>
      </c>
      <c r="D35" s="16" t="s">
        <v>144</v>
      </c>
      <c r="E35" s="16" t="s">
        <v>145</v>
      </c>
      <c r="F35" s="18">
        <v>0.45</v>
      </c>
      <c r="G35" s="18"/>
      <c r="H35" s="16"/>
      <c r="I35" s="16" t="s">
        <v>151</v>
      </c>
      <c r="J35" s="16" t="s">
        <v>152</v>
      </c>
      <c r="K35" s="16" t="s">
        <v>153</v>
      </c>
    </row>
    <row r="36" spans="1:11" ht="16.2" thickBot="1" x14ac:dyDescent="0.35">
      <c r="A36" s="14">
        <v>18</v>
      </c>
      <c r="B36" s="14">
        <v>100</v>
      </c>
      <c r="C36" s="14" t="s">
        <v>120</v>
      </c>
      <c r="D36" s="14" t="s">
        <v>144</v>
      </c>
      <c r="E36" s="14" t="s">
        <v>145</v>
      </c>
      <c r="F36" s="19">
        <v>0.45</v>
      </c>
      <c r="G36" s="19"/>
      <c r="H36" s="14"/>
      <c r="I36" s="14" t="s">
        <v>154</v>
      </c>
      <c r="J36" s="14" t="s">
        <v>96</v>
      </c>
      <c r="K36" s="14" t="s">
        <v>155</v>
      </c>
    </row>
  </sheetData>
  <mergeCells count="21">
    <mergeCell ref="F34:G34"/>
    <mergeCell ref="F35:G35"/>
    <mergeCell ref="F36:G36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C17:F17"/>
    <mergeCell ref="I17:K17"/>
    <mergeCell ref="F18:G18"/>
    <mergeCell ref="F19:G19"/>
    <mergeCell ref="F20:G20"/>
    <mergeCell ref="F21:G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E52B-62AD-4B79-9984-F202F7C3D0F5}">
  <dimension ref="A1:K43"/>
  <sheetViews>
    <sheetView workbookViewId="0">
      <selection activeCell="M2" sqref="M2:M12"/>
    </sheetView>
  </sheetViews>
  <sheetFormatPr defaultRowHeight="14.4" x14ac:dyDescent="0.3"/>
  <sheetData>
    <row r="1" spans="1:11" x14ac:dyDescent="0.3">
      <c r="A1" t="s">
        <v>37</v>
      </c>
      <c r="G1" t="s">
        <v>38</v>
      </c>
    </row>
    <row r="2" spans="1:11" x14ac:dyDescent="0.3">
      <c r="A2" t="s">
        <v>5</v>
      </c>
    </row>
    <row r="3" spans="1:11" x14ac:dyDescent="0.3">
      <c r="A3" t="s">
        <v>18</v>
      </c>
      <c r="B3" t="s">
        <v>0</v>
      </c>
      <c r="D3" s="1" t="s">
        <v>13</v>
      </c>
      <c r="E3" s="5">
        <v>15000</v>
      </c>
      <c r="F3" s="1" t="s">
        <v>4</v>
      </c>
      <c r="G3" s="3">
        <v>1000</v>
      </c>
    </row>
    <row r="4" spans="1:11" x14ac:dyDescent="0.3">
      <c r="B4" t="s">
        <v>1</v>
      </c>
      <c r="D4" s="1" t="s">
        <v>3</v>
      </c>
      <c r="E4" s="3">
        <v>275</v>
      </c>
      <c r="F4" s="1" t="s">
        <v>4</v>
      </c>
      <c r="G4" s="3">
        <v>50</v>
      </c>
    </row>
    <row r="5" spans="1:11" x14ac:dyDescent="0.3">
      <c r="D5" s="1"/>
      <c r="F5" s="1" t="s">
        <v>26</v>
      </c>
      <c r="G5" s="7">
        <v>5555555.555555556</v>
      </c>
      <c r="H5" s="1"/>
    </row>
    <row r="6" spans="1:11" x14ac:dyDescent="0.3">
      <c r="A6" t="s">
        <v>19</v>
      </c>
      <c r="B6" t="s">
        <v>2</v>
      </c>
      <c r="D6" s="1" t="s">
        <v>11</v>
      </c>
      <c r="E6" s="3">
        <v>0.01</v>
      </c>
      <c r="F6" s="1" t="s">
        <v>12</v>
      </c>
      <c r="G6" s="6">
        <v>1.8E-7</v>
      </c>
    </row>
    <row r="7" spans="1:11" x14ac:dyDescent="0.3">
      <c r="D7" s="1" t="s">
        <v>15</v>
      </c>
      <c r="E7" s="3">
        <v>1E-3</v>
      </c>
      <c r="F7" t="s">
        <v>14</v>
      </c>
      <c r="G7" s="6">
        <v>1.0000000000000001E-9</v>
      </c>
      <c r="H7" s="1"/>
      <c r="K7" s="7"/>
    </row>
    <row r="8" spans="1:11" x14ac:dyDescent="0.3">
      <c r="B8" t="s">
        <v>6</v>
      </c>
      <c r="D8" s="1" t="s">
        <v>7</v>
      </c>
      <c r="E8" s="3">
        <v>0.1</v>
      </c>
      <c r="F8" s="1" t="s">
        <v>8</v>
      </c>
      <c r="G8" s="3">
        <v>0.3</v>
      </c>
      <c r="H8" s="1" t="s">
        <v>9</v>
      </c>
      <c r="I8" s="3">
        <v>0.5</v>
      </c>
      <c r="J8" s="1" t="s">
        <v>10</v>
      </c>
      <c r="K8" s="3">
        <v>0.1</v>
      </c>
    </row>
    <row r="9" spans="1:11" x14ac:dyDescent="0.3">
      <c r="D9" s="1" t="s">
        <v>4</v>
      </c>
      <c r="E9" s="3">
        <v>0.01</v>
      </c>
      <c r="F9" s="1" t="s">
        <v>4</v>
      </c>
      <c r="G9" s="3">
        <v>0.01</v>
      </c>
      <c r="H9" s="1" t="s">
        <v>4</v>
      </c>
      <c r="I9" s="3">
        <v>0.01</v>
      </c>
      <c r="J9" s="1" t="s">
        <v>4</v>
      </c>
      <c r="K9" s="3">
        <v>0.01</v>
      </c>
    </row>
    <row r="10" spans="1:11" x14ac:dyDescent="0.3">
      <c r="B10" t="s">
        <v>17</v>
      </c>
      <c r="D10" s="1" t="s">
        <v>3</v>
      </c>
      <c r="E10" s="3">
        <v>0.05</v>
      </c>
      <c r="F10" s="1"/>
      <c r="G10" s="4"/>
      <c r="H10" s="1"/>
      <c r="J10" s="1"/>
    </row>
    <row r="11" spans="1:11" x14ac:dyDescent="0.3">
      <c r="B11" t="s">
        <v>16</v>
      </c>
      <c r="D11" s="1" t="s">
        <v>3</v>
      </c>
      <c r="E11" s="3">
        <v>0.28000000000000003</v>
      </c>
      <c r="F11" s="1" t="s">
        <v>4</v>
      </c>
      <c r="G11" s="3">
        <v>0.05</v>
      </c>
      <c r="H11" s="1"/>
      <c r="J11" s="1"/>
    </row>
    <row r="13" spans="1:11" x14ac:dyDescent="0.3">
      <c r="A13" t="s">
        <v>25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</row>
    <row r="14" spans="1:11" x14ac:dyDescent="0.3">
      <c r="A14">
        <v>1992</v>
      </c>
      <c r="B14">
        <v>11330</v>
      </c>
      <c r="C14">
        <v>2987466</v>
      </c>
      <c r="D14">
        <v>15025</v>
      </c>
      <c r="E14">
        <v>82</v>
      </c>
      <c r="F14">
        <v>210</v>
      </c>
      <c r="G14">
        <v>365</v>
      </c>
      <c r="H14">
        <v>82</v>
      </c>
      <c r="I14">
        <v>0.41418219298173997</v>
      </c>
      <c r="J14">
        <v>19340</v>
      </c>
      <c r="K14">
        <v>8010</v>
      </c>
    </row>
    <row r="15" spans="1:11" x14ac:dyDescent="0.3">
      <c r="A15">
        <v>1993</v>
      </c>
      <c r="B15">
        <v>13552</v>
      </c>
      <c r="C15">
        <v>2902679</v>
      </c>
      <c r="D15">
        <v>17578</v>
      </c>
      <c r="E15">
        <v>85</v>
      </c>
      <c r="F15">
        <v>248</v>
      </c>
      <c r="G15">
        <v>440</v>
      </c>
      <c r="H15">
        <v>85</v>
      </c>
      <c r="I15">
        <v>0.3162882869161483</v>
      </c>
      <c r="J15">
        <v>19820</v>
      </c>
      <c r="K15">
        <v>6268</v>
      </c>
    </row>
    <row r="16" spans="1:11" x14ac:dyDescent="0.3">
      <c r="A16">
        <v>1994</v>
      </c>
      <c r="B16">
        <v>14748</v>
      </c>
      <c r="C16">
        <v>3679688</v>
      </c>
      <c r="D16">
        <v>22960</v>
      </c>
      <c r="E16">
        <v>104</v>
      </c>
      <c r="F16">
        <v>350</v>
      </c>
      <c r="G16">
        <v>551</v>
      </c>
      <c r="H16">
        <v>116</v>
      </c>
      <c r="I16">
        <v>0.18068392689681348</v>
      </c>
      <c r="J16">
        <v>18000</v>
      </c>
      <c r="K16">
        <v>3252</v>
      </c>
    </row>
    <row r="17" spans="1:11" x14ac:dyDescent="0.3">
      <c r="A17">
        <v>1995</v>
      </c>
      <c r="B17">
        <v>10956</v>
      </c>
      <c r="C17">
        <v>3479083</v>
      </c>
      <c r="D17">
        <v>19337</v>
      </c>
      <c r="E17">
        <v>89</v>
      </c>
      <c r="F17">
        <v>289</v>
      </c>
      <c r="G17">
        <v>498</v>
      </c>
      <c r="H17">
        <v>105</v>
      </c>
      <c r="I17">
        <v>0.32040638866394522</v>
      </c>
      <c r="J17">
        <v>16120</v>
      </c>
      <c r="K17">
        <v>5164</v>
      </c>
    </row>
    <row r="18" spans="1:11" x14ac:dyDescent="0.3">
      <c r="A18">
        <v>1996</v>
      </c>
      <c r="B18">
        <v>13267</v>
      </c>
      <c r="C18">
        <v>3311492</v>
      </c>
      <c r="D18">
        <v>19525</v>
      </c>
      <c r="E18">
        <v>88</v>
      </c>
      <c r="F18">
        <v>300</v>
      </c>
      <c r="G18">
        <v>504</v>
      </c>
      <c r="H18">
        <v>109</v>
      </c>
      <c r="I18">
        <v>0.18507459298796833</v>
      </c>
      <c r="J18">
        <v>16280</v>
      </c>
      <c r="K18">
        <v>3013</v>
      </c>
    </row>
    <row r="19" spans="1:11" x14ac:dyDescent="0.3">
      <c r="A19">
        <v>1997</v>
      </c>
      <c r="B19">
        <v>14063</v>
      </c>
      <c r="C19">
        <v>4620855</v>
      </c>
      <c r="D19">
        <v>19591</v>
      </c>
      <c r="E19">
        <v>92</v>
      </c>
      <c r="F19">
        <v>282</v>
      </c>
      <c r="G19">
        <v>494</v>
      </c>
      <c r="H19">
        <v>91</v>
      </c>
      <c r="I19">
        <v>0.26835766121871746</v>
      </c>
      <c r="J19">
        <v>19220</v>
      </c>
      <c r="K19">
        <v>5157</v>
      </c>
    </row>
    <row r="20" spans="1:11" x14ac:dyDescent="0.3">
      <c r="A20">
        <v>1998</v>
      </c>
      <c r="B20">
        <v>13085</v>
      </c>
      <c r="C20">
        <v>2961631</v>
      </c>
      <c r="D20">
        <v>17173</v>
      </c>
      <c r="E20">
        <v>97</v>
      </c>
      <c r="F20">
        <v>276</v>
      </c>
      <c r="G20">
        <v>417</v>
      </c>
      <c r="H20">
        <v>90</v>
      </c>
      <c r="I20">
        <v>0.35416829528125404</v>
      </c>
      <c r="J20">
        <v>20260</v>
      </c>
      <c r="K20">
        <v>7175</v>
      </c>
    </row>
    <row r="21" spans="1:11" x14ac:dyDescent="0.3">
      <c r="A21">
        <v>1999</v>
      </c>
      <c r="B21">
        <v>13075</v>
      </c>
      <c r="C21">
        <v>3721306</v>
      </c>
      <c r="D21">
        <v>19192</v>
      </c>
      <c r="E21">
        <v>91</v>
      </c>
      <c r="F21">
        <v>289</v>
      </c>
      <c r="G21">
        <v>477</v>
      </c>
      <c r="H21">
        <v>103</v>
      </c>
      <c r="I21">
        <v>0.35015148218058856</v>
      </c>
      <c r="J21">
        <v>20120</v>
      </c>
      <c r="K21">
        <v>7045</v>
      </c>
    </row>
    <row r="22" spans="1:11" x14ac:dyDescent="0.3">
      <c r="A22">
        <v>2000</v>
      </c>
      <c r="B22">
        <v>13431</v>
      </c>
      <c r="C22">
        <v>2888282</v>
      </c>
      <c r="D22">
        <v>18048</v>
      </c>
      <c r="E22">
        <v>79</v>
      </c>
      <c r="F22">
        <v>267</v>
      </c>
      <c r="G22">
        <v>452</v>
      </c>
      <c r="H22">
        <v>95</v>
      </c>
      <c r="I22">
        <v>0.32031158037937346</v>
      </c>
      <c r="J22">
        <v>19760</v>
      </c>
      <c r="K22">
        <v>6329</v>
      </c>
    </row>
    <row r="23" spans="1:11" x14ac:dyDescent="0.3">
      <c r="A23">
        <v>2001</v>
      </c>
      <c r="B23">
        <v>14841</v>
      </c>
      <c r="C23">
        <v>5110615</v>
      </c>
      <c r="D23">
        <v>23400</v>
      </c>
      <c r="E23">
        <v>115</v>
      </c>
      <c r="F23">
        <v>330</v>
      </c>
      <c r="G23">
        <v>592</v>
      </c>
      <c r="H23">
        <v>101</v>
      </c>
      <c r="I23">
        <v>0.23502168938244722</v>
      </c>
      <c r="J23">
        <v>19400</v>
      </c>
      <c r="K23">
        <v>4559</v>
      </c>
    </row>
    <row r="24" spans="1:11" x14ac:dyDescent="0.3">
      <c r="A24">
        <v>2002</v>
      </c>
      <c r="B24">
        <v>14194</v>
      </c>
      <c r="C24">
        <v>4963224</v>
      </c>
      <c r="D24">
        <v>18386</v>
      </c>
      <c r="E24">
        <v>97</v>
      </c>
      <c r="F24">
        <v>257</v>
      </c>
      <c r="G24">
        <v>480</v>
      </c>
      <c r="H24">
        <v>92</v>
      </c>
      <c r="I24">
        <v>0.189891879923898</v>
      </c>
      <c r="J24">
        <v>17520</v>
      </c>
      <c r="K24">
        <v>3326</v>
      </c>
    </row>
    <row r="25" spans="1:11" x14ac:dyDescent="0.3">
      <c r="A25">
        <v>2003</v>
      </c>
      <c r="B25">
        <v>14021</v>
      </c>
      <c r="C25">
        <v>2962940</v>
      </c>
      <c r="D25">
        <v>15715</v>
      </c>
      <c r="E25">
        <v>72</v>
      </c>
      <c r="F25">
        <v>235</v>
      </c>
      <c r="G25">
        <v>402</v>
      </c>
      <c r="H25">
        <v>73</v>
      </c>
      <c r="I25">
        <v>0.26129169537025293</v>
      </c>
      <c r="J25">
        <v>18980</v>
      </c>
      <c r="K25">
        <v>4959</v>
      </c>
    </row>
    <row r="26" spans="1:11" x14ac:dyDescent="0.3">
      <c r="A26">
        <v>2004</v>
      </c>
      <c r="B26">
        <v>12993</v>
      </c>
      <c r="C26">
        <v>4345010</v>
      </c>
      <c r="D26">
        <v>21050</v>
      </c>
      <c r="E26">
        <v>102</v>
      </c>
      <c r="F26">
        <v>324</v>
      </c>
      <c r="G26">
        <v>505</v>
      </c>
      <c r="H26">
        <v>100</v>
      </c>
      <c r="I26">
        <v>0.33846048515009403</v>
      </c>
      <c r="J26">
        <v>19640</v>
      </c>
      <c r="K26">
        <v>6647</v>
      </c>
    </row>
    <row r="27" spans="1:11" x14ac:dyDescent="0.3">
      <c r="A27">
        <v>2005</v>
      </c>
      <c r="B27">
        <v>15868</v>
      </c>
      <c r="C27">
        <v>4696640</v>
      </c>
      <c r="D27">
        <v>23077</v>
      </c>
      <c r="E27">
        <v>110</v>
      </c>
      <c r="F27">
        <v>344</v>
      </c>
      <c r="G27">
        <v>565</v>
      </c>
      <c r="H27">
        <v>138</v>
      </c>
      <c r="I27">
        <v>0.21913865200821228</v>
      </c>
      <c r="J27">
        <v>20320</v>
      </c>
      <c r="K27">
        <v>4452</v>
      </c>
    </row>
    <row r="28" spans="1:11" x14ac:dyDescent="0.3">
      <c r="A28">
        <v>2006</v>
      </c>
      <c r="B28">
        <v>12771</v>
      </c>
      <c r="C28">
        <v>2702280</v>
      </c>
      <c r="D28">
        <v>16435</v>
      </c>
      <c r="E28">
        <v>68</v>
      </c>
      <c r="F28">
        <v>247</v>
      </c>
      <c r="G28">
        <v>411</v>
      </c>
      <c r="H28">
        <v>91</v>
      </c>
      <c r="I28">
        <v>0.30442679618721502</v>
      </c>
      <c r="J28">
        <v>18360</v>
      </c>
      <c r="K28">
        <v>5589</v>
      </c>
    </row>
    <row r="29" spans="1:11" x14ac:dyDescent="0.3">
      <c r="A29">
        <v>2007</v>
      </c>
      <c r="B29">
        <v>13602</v>
      </c>
      <c r="C29">
        <v>2963864</v>
      </c>
      <c r="D29">
        <v>18966</v>
      </c>
      <c r="E29">
        <v>79</v>
      </c>
      <c r="F29">
        <v>274</v>
      </c>
      <c r="G29">
        <v>478</v>
      </c>
      <c r="H29">
        <v>105</v>
      </c>
      <c r="I29">
        <v>0.26715740360048335</v>
      </c>
      <c r="J29">
        <v>18560</v>
      </c>
      <c r="K29">
        <v>4958</v>
      </c>
    </row>
    <row r="30" spans="1:11" x14ac:dyDescent="0.3">
      <c r="A30">
        <v>2008</v>
      </c>
      <c r="B30">
        <v>14550</v>
      </c>
      <c r="C30">
        <v>3499805</v>
      </c>
      <c r="D30">
        <v>18276</v>
      </c>
      <c r="E30">
        <v>85</v>
      </c>
      <c r="F30">
        <v>282</v>
      </c>
      <c r="G30">
        <v>477</v>
      </c>
      <c r="H30">
        <v>77</v>
      </c>
      <c r="I30">
        <v>0.26516722357945588</v>
      </c>
      <c r="J30">
        <v>19800</v>
      </c>
      <c r="K30">
        <v>5250</v>
      </c>
    </row>
    <row r="31" spans="1:11" x14ac:dyDescent="0.3">
      <c r="A31">
        <v>2009</v>
      </c>
      <c r="B31">
        <v>14333</v>
      </c>
      <c r="C31">
        <v>3776669</v>
      </c>
      <c r="D31">
        <v>21368</v>
      </c>
      <c r="E31">
        <v>118</v>
      </c>
      <c r="F31">
        <v>323</v>
      </c>
      <c r="G31">
        <v>533</v>
      </c>
      <c r="H31">
        <v>103</v>
      </c>
      <c r="I31">
        <v>0.27685759870839588</v>
      </c>
      <c r="J31">
        <v>19820</v>
      </c>
      <c r="K31">
        <v>5487</v>
      </c>
    </row>
    <row r="32" spans="1:11" x14ac:dyDescent="0.3">
      <c r="A32">
        <v>2010</v>
      </c>
      <c r="B32">
        <v>14265</v>
      </c>
      <c r="C32">
        <v>3913866</v>
      </c>
      <c r="D32">
        <v>25369</v>
      </c>
      <c r="E32">
        <v>120</v>
      </c>
      <c r="F32">
        <v>383</v>
      </c>
      <c r="G32">
        <v>650</v>
      </c>
      <c r="H32">
        <v>138</v>
      </c>
      <c r="I32">
        <v>0.21452882810778995</v>
      </c>
      <c r="J32">
        <v>18160</v>
      </c>
      <c r="K32">
        <v>3895</v>
      </c>
    </row>
    <row r="33" spans="1:11" x14ac:dyDescent="0.3">
      <c r="A33">
        <v>2011</v>
      </c>
      <c r="B33">
        <v>12798</v>
      </c>
      <c r="C33">
        <v>5006680</v>
      </c>
      <c r="D33">
        <v>17872</v>
      </c>
      <c r="E33">
        <v>98</v>
      </c>
      <c r="F33">
        <v>255</v>
      </c>
      <c r="G33">
        <v>448</v>
      </c>
      <c r="H33">
        <v>92</v>
      </c>
      <c r="I33">
        <v>0.33963432307989705</v>
      </c>
      <c r="J33">
        <v>19380</v>
      </c>
      <c r="K33">
        <v>6582</v>
      </c>
    </row>
    <row r="34" spans="1:11" x14ac:dyDescent="0.3">
      <c r="A34">
        <v>2012</v>
      </c>
      <c r="B34">
        <v>15552</v>
      </c>
      <c r="C34">
        <v>2335460</v>
      </c>
      <c r="D34">
        <v>16983</v>
      </c>
      <c r="E34">
        <v>75</v>
      </c>
      <c r="F34">
        <v>260</v>
      </c>
      <c r="G34">
        <v>421</v>
      </c>
      <c r="H34">
        <v>87</v>
      </c>
      <c r="I34">
        <v>0.24140638569088088</v>
      </c>
      <c r="J34">
        <v>20500</v>
      </c>
      <c r="K34">
        <v>4948</v>
      </c>
    </row>
    <row r="35" spans="1:11" x14ac:dyDescent="0.3">
      <c r="A35">
        <v>2013</v>
      </c>
      <c r="B35">
        <v>17527</v>
      </c>
      <c r="C35">
        <v>4511816</v>
      </c>
      <c r="D35">
        <v>21822</v>
      </c>
      <c r="E35">
        <v>90</v>
      </c>
      <c r="F35">
        <v>320</v>
      </c>
      <c r="G35">
        <v>550</v>
      </c>
      <c r="H35">
        <v>136</v>
      </c>
      <c r="I35">
        <v>0.19676596488419024</v>
      </c>
      <c r="J35">
        <v>21820</v>
      </c>
      <c r="K35">
        <v>4293</v>
      </c>
    </row>
    <row r="36" spans="1:11" x14ac:dyDescent="0.3">
      <c r="A36">
        <v>2014</v>
      </c>
      <c r="B36">
        <v>15017</v>
      </c>
      <c r="C36">
        <v>3312401</v>
      </c>
      <c r="D36">
        <v>18851</v>
      </c>
      <c r="E36">
        <v>84</v>
      </c>
      <c r="F36">
        <v>298</v>
      </c>
      <c r="G36">
        <v>472</v>
      </c>
      <c r="H36">
        <v>107</v>
      </c>
      <c r="I36">
        <v>0.30673339699271829</v>
      </c>
      <c r="J36">
        <v>21660</v>
      </c>
      <c r="K36">
        <v>6643</v>
      </c>
    </row>
    <row r="37" spans="1:11" x14ac:dyDescent="0.3">
      <c r="A37">
        <v>2015</v>
      </c>
      <c r="B37">
        <v>15104</v>
      </c>
      <c r="C37">
        <v>3486153</v>
      </c>
      <c r="D37">
        <v>20180</v>
      </c>
      <c r="E37">
        <v>98</v>
      </c>
      <c r="F37">
        <v>298</v>
      </c>
      <c r="G37">
        <v>507</v>
      </c>
      <c r="H37">
        <v>103</v>
      </c>
      <c r="I37">
        <v>0.19320834281594834</v>
      </c>
      <c r="J37">
        <v>18720</v>
      </c>
      <c r="K37">
        <v>3616</v>
      </c>
    </row>
    <row r="38" spans="1:11" x14ac:dyDescent="0.3">
      <c r="A38">
        <v>2016</v>
      </c>
      <c r="B38">
        <v>11860</v>
      </c>
      <c r="C38">
        <v>3618372</v>
      </c>
      <c r="D38">
        <v>16111</v>
      </c>
      <c r="E38">
        <v>89</v>
      </c>
      <c r="F38">
        <v>251</v>
      </c>
      <c r="G38">
        <v>414</v>
      </c>
      <c r="H38">
        <v>81</v>
      </c>
      <c r="I38">
        <v>0.35335805696832634</v>
      </c>
      <c r="J38">
        <v>18340</v>
      </c>
      <c r="K38">
        <v>6480</v>
      </c>
    </row>
    <row r="39" spans="1:11" x14ac:dyDescent="0.3">
      <c r="A39">
        <v>2017</v>
      </c>
      <c r="B39">
        <v>14037</v>
      </c>
      <c r="C39">
        <v>4904455</v>
      </c>
      <c r="D39">
        <v>22845</v>
      </c>
      <c r="E39">
        <v>112</v>
      </c>
      <c r="F39">
        <v>353</v>
      </c>
      <c r="G39">
        <v>567</v>
      </c>
      <c r="H39">
        <v>112</v>
      </c>
      <c r="I39">
        <v>0.32058537581192537</v>
      </c>
      <c r="J39">
        <v>20660</v>
      </c>
      <c r="K39">
        <v>6623</v>
      </c>
    </row>
    <row r="40" spans="1:11" x14ac:dyDescent="0.3">
      <c r="A40">
        <v>2018</v>
      </c>
      <c r="B40">
        <v>15293</v>
      </c>
      <c r="C40">
        <v>4726963</v>
      </c>
      <c r="D40">
        <v>18625</v>
      </c>
      <c r="E40">
        <v>77</v>
      </c>
      <c r="F40">
        <v>274</v>
      </c>
      <c r="G40">
        <v>471</v>
      </c>
      <c r="H40">
        <v>93</v>
      </c>
      <c r="I40">
        <v>0.23152258060014907</v>
      </c>
      <c r="J40">
        <v>19900</v>
      </c>
      <c r="K40">
        <v>4607</v>
      </c>
    </row>
    <row r="41" spans="1:11" x14ac:dyDescent="0.3">
      <c r="A41">
        <v>2019</v>
      </c>
      <c r="B41">
        <v>11604</v>
      </c>
      <c r="C41">
        <v>2727601</v>
      </c>
      <c r="D41">
        <v>17902</v>
      </c>
      <c r="E41">
        <v>101</v>
      </c>
      <c r="F41">
        <v>276</v>
      </c>
      <c r="G41">
        <v>453</v>
      </c>
      <c r="H41">
        <v>82</v>
      </c>
      <c r="I41">
        <v>0.40615894185270929</v>
      </c>
      <c r="J41">
        <v>19540</v>
      </c>
      <c r="K41">
        <v>7936</v>
      </c>
    </row>
    <row r="42" spans="1:11" x14ac:dyDescent="0.3">
      <c r="A42">
        <v>2020</v>
      </c>
      <c r="B42">
        <v>14544</v>
      </c>
      <c r="C42">
        <v>4065170</v>
      </c>
      <c r="D42">
        <v>18557</v>
      </c>
      <c r="E42">
        <v>100</v>
      </c>
      <c r="F42">
        <v>260</v>
      </c>
      <c r="G42">
        <v>461</v>
      </c>
      <c r="H42">
        <v>112</v>
      </c>
      <c r="I42">
        <v>0.23212141959673238</v>
      </c>
      <c r="J42">
        <v>18940</v>
      </c>
      <c r="K42">
        <v>4396</v>
      </c>
    </row>
    <row r="43" spans="1:11" x14ac:dyDescent="0.3">
      <c r="A43">
        <v>2021</v>
      </c>
      <c r="B43">
        <v>14988</v>
      </c>
      <c r="C43">
        <v>2997436</v>
      </c>
      <c r="D43">
        <v>17419</v>
      </c>
      <c r="E43">
        <v>82</v>
      </c>
      <c r="F43">
        <v>272</v>
      </c>
      <c r="G43">
        <v>435</v>
      </c>
      <c r="H43">
        <v>94</v>
      </c>
      <c r="I43">
        <v>0.2674736410908089</v>
      </c>
      <c r="J43">
        <v>20460</v>
      </c>
      <c r="K43">
        <v>5472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7D12-0745-4E4F-8C66-0560F0F76343}">
  <dimension ref="A1:K42"/>
  <sheetViews>
    <sheetView workbookViewId="0">
      <selection activeCell="M1" sqref="M1:M12"/>
    </sheetView>
  </sheetViews>
  <sheetFormatPr defaultRowHeight="14.4" x14ac:dyDescent="0.3"/>
  <sheetData>
    <row r="1" spans="1:11" x14ac:dyDescent="0.3">
      <c r="A1" t="s">
        <v>39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</v>
      </c>
      <c r="G2">
        <v>1000</v>
      </c>
      <c r="J2">
        <v>1.8221183652728445E-7</v>
      </c>
    </row>
    <row r="3" spans="1:11" x14ac:dyDescent="0.3">
      <c r="B3" t="s">
        <v>1</v>
      </c>
      <c r="D3" t="s">
        <v>3</v>
      </c>
      <c r="E3">
        <v>100</v>
      </c>
      <c r="F3" t="s">
        <v>4</v>
      </c>
      <c r="G3">
        <v>25</v>
      </c>
    </row>
    <row r="4" spans="1:11" x14ac:dyDescent="0.3">
      <c r="G4">
        <v>5555555.555555556</v>
      </c>
    </row>
    <row r="5" spans="1:11" x14ac:dyDescent="0.3">
      <c r="A5" t="s">
        <v>19</v>
      </c>
      <c r="B5" t="s">
        <v>2</v>
      </c>
      <c r="D5" t="s">
        <v>11</v>
      </c>
      <c r="E5">
        <v>0.01</v>
      </c>
      <c r="F5" t="s">
        <v>12</v>
      </c>
      <c r="G5">
        <v>1.8E-7</v>
      </c>
    </row>
    <row r="6" spans="1:11" x14ac:dyDescent="0.3">
      <c r="D6" t="s">
        <v>15</v>
      </c>
      <c r="E6">
        <v>1E-3</v>
      </c>
      <c r="F6" t="s">
        <v>14</v>
      </c>
      <c r="G6">
        <v>1.0000000000000001E-9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0.28000000000000003</v>
      </c>
      <c r="F10" t="s">
        <v>4</v>
      </c>
      <c r="G10">
        <v>0.05</v>
      </c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8985</v>
      </c>
      <c r="C13">
        <v>988140</v>
      </c>
      <c r="D13">
        <v>7265</v>
      </c>
      <c r="E13">
        <v>35</v>
      </c>
      <c r="F13">
        <v>104</v>
      </c>
      <c r="G13">
        <v>188</v>
      </c>
      <c r="H13">
        <v>34</v>
      </c>
      <c r="I13">
        <v>0.26835978589301501</v>
      </c>
      <c r="J13">
        <v>12280</v>
      </c>
      <c r="K13">
        <v>3295</v>
      </c>
    </row>
    <row r="14" spans="1:11" x14ac:dyDescent="0.3">
      <c r="A14">
        <v>1993</v>
      </c>
      <c r="B14">
        <v>7288</v>
      </c>
      <c r="C14">
        <v>774655</v>
      </c>
      <c r="D14">
        <v>6895</v>
      </c>
      <c r="E14">
        <v>33</v>
      </c>
      <c r="F14">
        <v>108</v>
      </c>
      <c r="G14">
        <v>171</v>
      </c>
      <c r="H14">
        <v>29</v>
      </c>
      <c r="I14">
        <v>0.35050110343492841</v>
      </c>
      <c r="J14">
        <v>11220</v>
      </c>
      <c r="K14">
        <v>3932</v>
      </c>
    </row>
    <row r="15" spans="1:11" x14ac:dyDescent="0.3">
      <c r="A15">
        <v>1994</v>
      </c>
      <c r="B15">
        <v>7897</v>
      </c>
      <c r="C15">
        <v>978723</v>
      </c>
      <c r="D15">
        <v>7870</v>
      </c>
      <c r="E15">
        <v>45</v>
      </c>
      <c r="F15">
        <v>115</v>
      </c>
      <c r="G15">
        <v>197</v>
      </c>
      <c r="H15">
        <v>44</v>
      </c>
      <c r="I15">
        <v>0.30490348473177931</v>
      </c>
      <c r="J15">
        <v>11360</v>
      </c>
      <c r="K15">
        <v>3463</v>
      </c>
    </row>
    <row r="16" spans="1:11" x14ac:dyDescent="0.3">
      <c r="A16">
        <v>1995</v>
      </c>
      <c r="B16">
        <v>7129</v>
      </c>
      <c r="C16">
        <v>1066984</v>
      </c>
      <c r="D16">
        <v>8566</v>
      </c>
      <c r="E16">
        <v>45</v>
      </c>
      <c r="F16">
        <v>122</v>
      </c>
      <c r="G16">
        <v>213</v>
      </c>
      <c r="H16">
        <v>43</v>
      </c>
      <c r="I16">
        <v>0.30384025483050559</v>
      </c>
      <c r="J16">
        <v>10240</v>
      </c>
      <c r="K16">
        <v>3111</v>
      </c>
    </row>
    <row r="17" spans="1:11" x14ac:dyDescent="0.3">
      <c r="A17">
        <v>1996</v>
      </c>
      <c r="B17">
        <v>5837</v>
      </c>
      <c r="C17">
        <v>473926</v>
      </c>
      <c r="D17">
        <v>4722</v>
      </c>
      <c r="E17">
        <v>22</v>
      </c>
      <c r="F17">
        <v>67</v>
      </c>
      <c r="G17">
        <v>124</v>
      </c>
      <c r="H17">
        <v>23</v>
      </c>
      <c r="I17">
        <v>0.2847725039360478</v>
      </c>
      <c r="J17">
        <v>8160</v>
      </c>
      <c r="K17">
        <v>2323</v>
      </c>
    </row>
    <row r="18" spans="1:11" x14ac:dyDescent="0.3">
      <c r="A18">
        <v>1997</v>
      </c>
      <c r="B18">
        <v>4388</v>
      </c>
      <c r="C18">
        <v>521505</v>
      </c>
      <c r="D18">
        <v>4808</v>
      </c>
      <c r="E18">
        <v>23</v>
      </c>
      <c r="F18">
        <v>69</v>
      </c>
      <c r="G18">
        <v>115</v>
      </c>
      <c r="H18">
        <v>22</v>
      </c>
      <c r="I18">
        <v>0.39894060147076665</v>
      </c>
      <c r="J18">
        <v>7300</v>
      </c>
      <c r="K18">
        <v>2912</v>
      </c>
    </row>
    <row r="19" spans="1:11" x14ac:dyDescent="0.3">
      <c r="A19">
        <v>1998</v>
      </c>
      <c r="B19">
        <v>4854</v>
      </c>
      <c r="C19">
        <v>565476</v>
      </c>
      <c r="D19">
        <v>4545</v>
      </c>
      <c r="E19">
        <v>20</v>
      </c>
      <c r="F19">
        <v>72</v>
      </c>
      <c r="G19">
        <v>117</v>
      </c>
      <c r="H19">
        <v>23</v>
      </c>
      <c r="I19">
        <v>0.34415740091854846</v>
      </c>
      <c r="J19">
        <v>7400</v>
      </c>
      <c r="K19">
        <v>2546</v>
      </c>
    </row>
    <row r="20" spans="1:11" x14ac:dyDescent="0.3">
      <c r="A20">
        <v>1999</v>
      </c>
      <c r="B20">
        <v>5074</v>
      </c>
      <c r="C20">
        <v>619200</v>
      </c>
      <c r="D20">
        <v>5959</v>
      </c>
      <c r="E20">
        <v>33</v>
      </c>
      <c r="F20">
        <v>85</v>
      </c>
      <c r="G20">
        <v>143</v>
      </c>
      <c r="H20">
        <v>33</v>
      </c>
      <c r="I20">
        <v>0.26894479946192484</v>
      </c>
      <c r="J20">
        <v>6940</v>
      </c>
      <c r="K20">
        <v>1866</v>
      </c>
    </row>
    <row r="21" spans="1:11" x14ac:dyDescent="0.3">
      <c r="A21">
        <v>2000</v>
      </c>
      <c r="B21">
        <v>3832</v>
      </c>
      <c r="C21">
        <v>382663</v>
      </c>
      <c r="D21">
        <v>3540</v>
      </c>
      <c r="E21">
        <v>16</v>
      </c>
      <c r="F21">
        <v>49</v>
      </c>
      <c r="G21">
        <v>88</v>
      </c>
      <c r="H21">
        <v>17</v>
      </c>
      <c r="I21">
        <v>0.2515703194241431</v>
      </c>
      <c r="J21">
        <v>5120</v>
      </c>
      <c r="K21">
        <v>1288</v>
      </c>
    </row>
    <row r="22" spans="1:11" x14ac:dyDescent="0.3">
      <c r="A22">
        <v>2001</v>
      </c>
      <c r="B22">
        <v>3604</v>
      </c>
      <c r="C22">
        <v>228301</v>
      </c>
      <c r="D22">
        <v>2190</v>
      </c>
      <c r="E22">
        <v>11</v>
      </c>
      <c r="F22">
        <v>31</v>
      </c>
      <c r="G22">
        <v>53</v>
      </c>
      <c r="H22">
        <v>9</v>
      </c>
      <c r="I22">
        <v>0.25855522342362969</v>
      </c>
      <c r="J22">
        <v>4860</v>
      </c>
      <c r="K22">
        <v>1256</v>
      </c>
    </row>
    <row r="23" spans="1:11" x14ac:dyDescent="0.3">
      <c r="A23">
        <v>2002</v>
      </c>
      <c r="B23">
        <v>3843</v>
      </c>
      <c r="C23">
        <v>453385</v>
      </c>
      <c r="D23">
        <v>3768</v>
      </c>
      <c r="E23">
        <v>19</v>
      </c>
      <c r="F23">
        <v>56</v>
      </c>
      <c r="G23">
        <v>94</v>
      </c>
      <c r="H23">
        <v>18</v>
      </c>
      <c r="I23">
        <v>0.19947847325531382</v>
      </c>
      <c r="J23">
        <v>4800</v>
      </c>
      <c r="K23">
        <v>957</v>
      </c>
    </row>
    <row r="24" spans="1:11" x14ac:dyDescent="0.3">
      <c r="A24">
        <v>2003</v>
      </c>
      <c r="B24">
        <v>3421</v>
      </c>
      <c r="C24">
        <v>302424</v>
      </c>
      <c r="D24">
        <v>2841</v>
      </c>
      <c r="E24">
        <v>16</v>
      </c>
      <c r="F24">
        <v>44</v>
      </c>
      <c r="G24">
        <v>68</v>
      </c>
      <c r="H24">
        <v>12</v>
      </c>
      <c r="I24">
        <v>0.24314210431306046</v>
      </c>
      <c r="J24">
        <v>4520</v>
      </c>
      <c r="K24">
        <v>1099</v>
      </c>
    </row>
    <row r="25" spans="1:11" x14ac:dyDescent="0.3">
      <c r="A25">
        <v>2004</v>
      </c>
      <c r="B25">
        <v>2769</v>
      </c>
      <c r="C25">
        <v>380356</v>
      </c>
      <c r="D25">
        <v>3146</v>
      </c>
      <c r="E25">
        <v>18</v>
      </c>
      <c r="F25">
        <v>47</v>
      </c>
      <c r="G25">
        <v>77</v>
      </c>
      <c r="H25">
        <v>16</v>
      </c>
      <c r="I25">
        <v>0.19056519005162448</v>
      </c>
      <c r="J25">
        <v>3420</v>
      </c>
      <c r="K25">
        <v>651</v>
      </c>
    </row>
    <row r="26" spans="1:11" x14ac:dyDescent="0.3">
      <c r="A26">
        <v>2005</v>
      </c>
      <c r="B26">
        <v>2110</v>
      </c>
      <c r="C26">
        <v>274265</v>
      </c>
      <c r="D26">
        <v>2661</v>
      </c>
      <c r="E26">
        <v>10</v>
      </c>
      <c r="F26">
        <v>38</v>
      </c>
      <c r="G26">
        <v>67</v>
      </c>
      <c r="H26">
        <v>12</v>
      </c>
      <c r="I26">
        <v>0.25716268533141701</v>
      </c>
      <c r="J26">
        <v>2840</v>
      </c>
      <c r="K26">
        <v>730</v>
      </c>
    </row>
    <row r="27" spans="1:11" x14ac:dyDescent="0.3">
      <c r="A27">
        <v>2006</v>
      </c>
      <c r="B27">
        <v>2300</v>
      </c>
      <c r="C27">
        <v>230886</v>
      </c>
      <c r="D27">
        <v>2068</v>
      </c>
      <c r="E27">
        <v>10</v>
      </c>
      <c r="F27">
        <v>32</v>
      </c>
      <c r="G27">
        <v>53</v>
      </c>
      <c r="H27">
        <v>10</v>
      </c>
      <c r="I27">
        <v>0.30317949373692815</v>
      </c>
      <c r="J27">
        <v>3300</v>
      </c>
      <c r="K27">
        <v>1000</v>
      </c>
    </row>
    <row r="28" spans="1:11" x14ac:dyDescent="0.3">
      <c r="A28">
        <v>2007</v>
      </c>
      <c r="B28">
        <v>1814</v>
      </c>
      <c r="C28">
        <v>199588</v>
      </c>
      <c r="D28">
        <v>1678</v>
      </c>
      <c r="E28">
        <v>8</v>
      </c>
      <c r="F28">
        <v>24</v>
      </c>
      <c r="G28">
        <v>41</v>
      </c>
      <c r="H28">
        <v>10</v>
      </c>
      <c r="I28">
        <v>0.36574955481278082</v>
      </c>
      <c r="J28">
        <v>2860</v>
      </c>
      <c r="K28">
        <v>1046</v>
      </c>
    </row>
    <row r="29" spans="1:11" x14ac:dyDescent="0.3">
      <c r="A29">
        <v>2008</v>
      </c>
      <c r="B29">
        <v>1974</v>
      </c>
      <c r="C29">
        <v>161482</v>
      </c>
      <c r="D29">
        <v>1742</v>
      </c>
      <c r="E29">
        <v>7</v>
      </c>
      <c r="F29">
        <v>26</v>
      </c>
      <c r="G29">
        <v>43</v>
      </c>
      <c r="H29">
        <v>8</v>
      </c>
      <c r="I29">
        <v>0.2795777015982836</v>
      </c>
      <c r="J29">
        <v>2740</v>
      </c>
      <c r="K29">
        <v>766</v>
      </c>
    </row>
    <row r="30" spans="1:11" x14ac:dyDescent="0.3">
      <c r="A30">
        <v>2009</v>
      </c>
      <c r="B30">
        <v>1641</v>
      </c>
      <c r="C30">
        <v>146871</v>
      </c>
      <c r="D30">
        <v>1320</v>
      </c>
      <c r="E30">
        <v>5</v>
      </c>
      <c r="F30">
        <v>20</v>
      </c>
      <c r="G30">
        <v>34</v>
      </c>
      <c r="H30">
        <v>7</v>
      </c>
      <c r="I30">
        <v>0.33328968280871457</v>
      </c>
      <c r="J30">
        <v>2460</v>
      </c>
      <c r="K30">
        <v>819</v>
      </c>
    </row>
    <row r="31" spans="1:11" x14ac:dyDescent="0.3">
      <c r="A31">
        <v>2010</v>
      </c>
      <c r="B31">
        <v>1132</v>
      </c>
      <c r="C31">
        <v>150861</v>
      </c>
      <c r="D31">
        <v>1486</v>
      </c>
      <c r="E31">
        <v>7</v>
      </c>
      <c r="F31">
        <v>22</v>
      </c>
      <c r="G31">
        <v>37</v>
      </c>
      <c r="H31">
        <v>8</v>
      </c>
      <c r="I31">
        <v>0.4107057804250111</v>
      </c>
      <c r="J31">
        <v>1920</v>
      </c>
      <c r="K31">
        <v>788</v>
      </c>
    </row>
    <row r="32" spans="1:11" x14ac:dyDescent="0.3">
      <c r="A32">
        <v>2011</v>
      </c>
      <c r="B32">
        <v>1193</v>
      </c>
      <c r="C32">
        <v>121743</v>
      </c>
      <c r="D32">
        <v>1025</v>
      </c>
      <c r="E32">
        <v>4</v>
      </c>
      <c r="F32">
        <v>14</v>
      </c>
      <c r="G32">
        <v>25</v>
      </c>
      <c r="H32">
        <v>5</v>
      </c>
      <c r="I32">
        <v>0.273022476939702</v>
      </c>
      <c r="J32">
        <v>1640</v>
      </c>
      <c r="K32">
        <v>447</v>
      </c>
    </row>
    <row r="33" spans="1:11" x14ac:dyDescent="0.3">
      <c r="A33">
        <v>2012</v>
      </c>
      <c r="B33">
        <v>1166</v>
      </c>
      <c r="C33">
        <v>205475</v>
      </c>
      <c r="D33">
        <v>2386</v>
      </c>
      <c r="E33">
        <v>10</v>
      </c>
      <c r="F33">
        <v>38</v>
      </c>
      <c r="G33">
        <v>58</v>
      </c>
      <c r="H33">
        <v>11</v>
      </c>
      <c r="I33">
        <v>0.27168556516619458</v>
      </c>
      <c r="J33">
        <v>1600</v>
      </c>
      <c r="K33">
        <v>434</v>
      </c>
    </row>
    <row r="34" spans="1:11" x14ac:dyDescent="0.3">
      <c r="A34">
        <v>2013</v>
      </c>
      <c r="B34">
        <v>953</v>
      </c>
      <c r="C34">
        <v>139594</v>
      </c>
      <c r="D34">
        <v>1411</v>
      </c>
      <c r="E34">
        <v>6</v>
      </c>
      <c r="F34">
        <v>21</v>
      </c>
      <c r="G34">
        <v>35</v>
      </c>
      <c r="H34">
        <v>7</v>
      </c>
      <c r="I34">
        <v>0.29954419641225388</v>
      </c>
      <c r="J34">
        <v>1360</v>
      </c>
      <c r="K34">
        <v>407</v>
      </c>
    </row>
    <row r="35" spans="1:11" x14ac:dyDescent="0.3">
      <c r="A35">
        <v>2014</v>
      </c>
      <c r="B35">
        <v>930</v>
      </c>
      <c r="C35">
        <v>82333</v>
      </c>
      <c r="D35">
        <v>772</v>
      </c>
      <c r="E35">
        <v>4</v>
      </c>
      <c r="F35">
        <v>11</v>
      </c>
      <c r="G35">
        <v>19</v>
      </c>
      <c r="H35">
        <v>3</v>
      </c>
      <c r="I35">
        <v>0.31634959569313326</v>
      </c>
      <c r="J35">
        <v>1360</v>
      </c>
      <c r="K35">
        <v>430</v>
      </c>
    </row>
    <row r="36" spans="1:11" x14ac:dyDescent="0.3">
      <c r="A36">
        <v>2015</v>
      </c>
      <c r="B36">
        <v>1039</v>
      </c>
      <c r="C36">
        <v>106188</v>
      </c>
      <c r="D36">
        <v>1022</v>
      </c>
      <c r="E36">
        <v>5</v>
      </c>
      <c r="F36">
        <v>15</v>
      </c>
      <c r="G36">
        <v>25</v>
      </c>
      <c r="H36">
        <v>4</v>
      </c>
      <c r="I36">
        <v>0.32559294290000762</v>
      </c>
      <c r="J36">
        <v>1540</v>
      </c>
      <c r="K36">
        <v>501</v>
      </c>
    </row>
    <row r="37" spans="1:11" x14ac:dyDescent="0.3">
      <c r="A37">
        <v>2016</v>
      </c>
      <c r="B37">
        <v>1270</v>
      </c>
      <c r="C37">
        <v>112792</v>
      </c>
      <c r="D37">
        <v>1053</v>
      </c>
      <c r="E37">
        <v>4</v>
      </c>
      <c r="F37">
        <v>15</v>
      </c>
      <c r="G37">
        <v>26</v>
      </c>
      <c r="H37">
        <v>5</v>
      </c>
      <c r="I37">
        <v>0.27883454385784429</v>
      </c>
      <c r="J37">
        <v>1760</v>
      </c>
      <c r="K37">
        <v>490</v>
      </c>
    </row>
    <row r="38" spans="1:11" x14ac:dyDescent="0.3">
      <c r="A38">
        <v>2017</v>
      </c>
      <c r="B38">
        <v>825</v>
      </c>
      <c r="C38">
        <v>90799</v>
      </c>
      <c r="D38">
        <v>719</v>
      </c>
      <c r="E38">
        <v>3</v>
      </c>
      <c r="F38">
        <v>10</v>
      </c>
      <c r="G38">
        <v>17</v>
      </c>
      <c r="H38">
        <v>3</v>
      </c>
      <c r="I38">
        <v>0.33546396621653141</v>
      </c>
      <c r="J38">
        <v>1240</v>
      </c>
      <c r="K38">
        <v>415</v>
      </c>
    </row>
    <row r="39" spans="1:11" x14ac:dyDescent="0.3">
      <c r="A39">
        <v>2018</v>
      </c>
      <c r="B39">
        <v>635</v>
      </c>
      <c r="C39">
        <v>74355</v>
      </c>
      <c r="D39">
        <v>816</v>
      </c>
      <c r="E39">
        <v>3</v>
      </c>
      <c r="F39">
        <v>11</v>
      </c>
      <c r="G39">
        <v>20</v>
      </c>
      <c r="H39">
        <v>3</v>
      </c>
      <c r="I39">
        <v>0.294658095123006</v>
      </c>
      <c r="J39">
        <v>900</v>
      </c>
      <c r="K39">
        <v>265</v>
      </c>
    </row>
    <row r="40" spans="1:11" x14ac:dyDescent="0.3">
      <c r="A40">
        <v>2019</v>
      </c>
      <c r="B40">
        <v>693</v>
      </c>
      <c r="C40">
        <v>64979</v>
      </c>
      <c r="D40">
        <v>674</v>
      </c>
      <c r="E40">
        <v>3</v>
      </c>
      <c r="F40">
        <v>9</v>
      </c>
      <c r="G40">
        <v>17</v>
      </c>
      <c r="H40">
        <v>3</v>
      </c>
      <c r="I40">
        <v>0.24695904220304565</v>
      </c>
      <c r="J40">
        <v>920</v>
      </c>
      <c r="K40">
        <v>227</v>
      </c>
    </row>
    <row r="41" spans="1:11" x14ac:dyDescent="0.3">
      <c r="A41">
        <v>2020</v>
      </c>
      <c r="B41">
        <v>616</v>
      </c>
      <c r="C41">
        <v>40409</v>
      </c>
      <c r="D41">
        <v>470</v>
      </c>
      <c r="E41">
        <v>2</v>
      </c>
      <c r="F41">
        <v>7</v>
      </c>
      <c r="G41">
        <v>11</v>
      </c>
      <c r="H41">
        <v>1</v>
      </c>
      <c r="I41">
        <v>0.28463708502975438</v>
      </c>
      <c r="J41">
        <v>860</v>
      </c>
      <c r="K41">
        <v>244</v>
      </c>
    </row>
    <row r="42" spans="1:11" x14ac:dyDescent="0.3">
      <c r="A42">
        <v>2021</v>
      </c>
      <c r="B42">
        <v>554</v>
      </c>
      <c r="C42">
        <v>65422</v>
      </c>
      <c r="D42">
        <v>623</v>
      </c>
      <c r="E42">
        <v>3</v>
      </c>
      <c r="F42">
        <v>9</v>
      </c>
      <c r="G42">
        <v>16</v>
      </c>
      <c r="H42">
        <v>3</v>
      </c>
      <c r="I42">
        <v>0.23083592901690342</v>
      </c>
      <c r="J42">
        <v>720</v>
      </c>
      <c r="K42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C040-5F47-419B-A2AF-EDEF2ED38E21}">
  <dimension ref="A1:K42"/>
  <sheetViews>
    <sheetView workbookViewId="0">
      <selection activeCell="M2" sqref="M2:M14"/>
    </sheetView>
  </sheetViews>
  <sheetFormatPr defaultRowHeight="14.4" x14ac:dyDescent="0.3"/>
  <sheetData>
    <row r="1" spans="1:11" x14ac:dyDescent="0.3">
      <c r="A1" t="s">
        <v>40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</v>
      </c>
      <c r="G2">
        <v>1000</v>
      </c>
      <c r="J2">
        <v>1.8151787153728809E-7</v>
      </c>
    </row>
    <row r="3" spans="1:11" x14ac:dyDescent="0.3">
      <c r="B3" t="s">
        <v>1</v>
      </c>
      <c r="D3" t="s">
        <v>3</v>
      </c>
      <c r="E3">
        <v>400</v>
      </c>
      <c r="F3" t="s">
        <v>4</v>
      </c>
      <c r="G3">
        <v>150</v>
      </c>
    </row>
    <row r="4" spans="1:11" x14ac:dyDescent="0.3">
      <c r="G4">
        <v>5555555.555555556</v>
      </c>
    </row>
    <row r="5" spans="1:11" x14ac:dyDescent="0.3">
      <c r="A5" t="s">
        <v>19</v>
      </c>
      <c r="B5" t="s">
        <v>2</v>
      </c>
      <c r="D5" t="s">
        <v>11</v>
      </c>
      <c r="E5">
        <v>0.01</v>
      </c>
      <c r="F5" t="s">
        <v>12</v>
      </c>
      <c r="G5">
        <v>1.8E-7</v>
      </c>
    </row>
    <row r="6" spans="1:11" x14ac:dyDescent="0.3">
      <c r="D6" t="s">
        <v>15</v>
      </c>
      <c r="E6">
        <v>1E-3</v>
      </c>
      <c r="F6" t="s">
        <v>14</v>
      </c>
      <c r="G6">
        <v>1.0000000000000001E-9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0.28000000000000003</v>
      </c>
      <c r="F10" t="s">
        <v>4</v>
      </c>
      <c r="G10">
        <v>0.05</v>
      </c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8778</v>
      </c>
      <c r="C13">
        <v>2562161</v>
      </c>
      <c r="D13">
        <v>11575</v>
      </c>
      <c r="E13">
        <v>59</v>
      </c>
      <c r="F13">
        <v>169</v>
      </c>
      <c r="G13">
        <v>282</v>
      </c>
      <c r="H13">
        <v>56</v>
      </c>
      <c r="I13">
        <v>0.34982099875275635</v>
      </c>
      <c r="J13">
        <v>13500</v>
      </c>
      <c r="K13">
        <v>4722</v>
      </c>
    </row>
    <row r="14" spans="1:11" x14ac:dyDescent="0.3">
      <c r="A14">
        <v>1993</v>
      </c>
      <c r="B14">
        <v>10594</v>
      </c>
      <c r="C14">
        <v>4257958</v>
      </c>
      <c r="D14">
        <v>21382</v>
      </c>
      <c r="E14">
        <v>90</v>
      </c>
      <c r="F14">
        <v>319</v>
      </c>
      <c r="G14">
        <v>506</v>
      </c>
      <c r="H14">
        <v>116</v>
      </c>
      <c r="I14">
        <v>0.28129567576214004</v>
      </c>
      <c r="J14">
        <v>14740</v>
      </c>
      <c r="K14">
        <v>4146</v>
      </c>
    </row>
    <row r="15" spans="1:11" x14ac:dyDescent="0.3">
      <c r="A15">
        <v>1994</v>
      </c>
      <c r="B15">
        <v>12891</v>
      </c>
      <c r="C15">
        <v>8803635</v>
      </c>
      <c r="D15">
        <v>16934</v>
      </c>
      <c r="E15">
        <v>103</v>
      </c>
      <c r="F15">
        <v>247</v>
      </c>
      <c r="G15">
        <v>420</v>
      </c>
      <c r="H15">
        <v>89</v>
      </c>
      <c r="I15">
        <v>0.29093284548932352</v>
      </c>
      <c r="J15">
        <v>18180</v>
      </c>
      <c r="K15">
        <v>5289</v>
      </c>
    </row>
    <row r="16" spans="1:11" x14ac:dyDescent="0.3">
      <c r="A16">
        <v>1995</v>
      </c>
      <c r="B16">
        <v>13349</v>
      </c>
      <c r="C16">
        <v>4573330</v>
      </c>
      <c r="D16">
        <v>18076</v>
      </c>
      <c r="E16">
        <v>85</v>
      </c>
      <c r="F16">
        <v>260</v>
      </c>
      <c r="G16">
        <v>468</v>
      </c>
      <c r="H16">
        <v>97</v>
      </c>
      <c r="I16">
        <v>0.23281763539686645</v>
      </c>
      <c r="J16">
        <v>17400</v>
      </c>
      <c r="K16">
        <v>4051</v>
      </c>
    </row>
    <row r="17" spans="1:11" x14ac:dyDescent="0.3">
      <c r="A17">
        <v>1996</v>
      </c>
      <c r="B17">
        <v>12420</v>
      </c>
      <c r="C17">
        <v>6362818</v>
      </c>
      <c r="D17">
        <v>18287</v>
      </c>
      <c r="E17">
        <v>73</v>
      </c>
      <c r="F17">
        <v>289</v>
      </c>
      <c r="G17">
        <v>469</v>
      </c>
      <c r="H17">
        <v>93</v>
      </c>
      <c r="I17">
        <v>0.22859978574739812</v>
      </c>
      <c r="J17">
        <v>16100</v>
      </c>
      <c r="K17">
        <v>3680</v>
      </c>
    </row>
    <row r="18" spans="1:11" x14ac:dyDescent="0.3">
      <c r="A18">
        <v>1997</v>
      </c>
      <c r="B18">
        <v>15033</v>
      </c>
      <c r="C18">
        <v>9337651</v>
      </c>
      <c r="D18">
        <v>17658</v>
      </c>
      <c r="E18">
        <v>87</v>
      </c>
      <c r="F18">
        <v>266</v>
      </c>
      <c r="G18">
        <v>449</v>
      </c>
      <c r="H18">
        <v>96</v>
      </c>
      <c r="I18">
        <v>0.15927918493439394</v>
      </c>
      <c r="J18">
        <v>17880</v>
      </c>
      <c r="K18">
        <v>2847</v>
      </c>
    </row>
    <row r="19" spans="1:11" x14ac:dyDescent="0.3">
      <c r="A19">
        <v>1998</v>
      </c>
      <c r="B19">
        <v>12322</v>
      </c>
      <c r="C19">
        <v>6523509</v>
      </c>
      <c r="D19">
        <v>19243</v>
      </c>
      <c r="E19">
        <v>97</v>
      </c>
      <c r="F19">
        <v>292</v>
      </c>
      <c r="G19">
        <v>487</v>
      </c>
      <c r="H19">
        <v>70</v>
      </c>
      <c r="I19">
        <v>0.29103334489015786</v>
      </c>
      <c r="J19">
        <v>17380</v>
      </c>
      <c r="K19">
        <v>5058</v>
      </c>
    </row>
    <row r="20" spans="1:11" x14ac:dyDescent="0.3">
      <c r="A20">
        <v>1999</v>
      </c>
      <c r="B20">
        <v>13803</v>
      </c>
      <c r="C20">
        <v>7304353</v>
      </c>
      <c r="D20">
        <v>20381</v>
      </c>
      <c r="E20">
        <v>116</v>
      </c>
      <c r="F20">
        <v>299</v>
      </c>
      <c r="G20">
        <v>519</v>
      </c>
      <c r="H20">
        <v>102</v>
      </c>
      <c r="I20">
        <v>0.26029115140176667</v>
      </c>
      <c r="J20">
        <v>18660</v>
      </c>
      <c r="K20">
        <v>4857</v>
      </c>
    </row>
    <row r="21" spans="1:11" x14ac:dyDescent="0.3">
      <c r="A21">
        <v>2000</v>
      </c>
      <c r="B21">
        <v>14030</v>
      </c>
      <c r="C21">
        <v>4126294</v>
      </c>
      <c r="D21">
        <v>19149</v>
      </c>
      <c r="E21">
        <v>103</v>
      </c>
      <c r="F21">
        <v>278</v>
      </c>
      <c r="G21">
        <v>475</v>
      </c>
      <c r="H21">
        <v>106</v>
      </c>
      <c r="I21">
        <v>0.24490534642594311</v>
      </c>
      <c r="J21">
        <v>18580</v>
      </c>
      <c r="K21">
        <v>4550</v>
      </c>
    </row>
    <row r="22" spans="1:11" x14ac:dyDescent="0.3">
      <c r="A22">
        <v>2001</v>
      </c>
      <c r="B22">
        <v>14058</v>
      </c>
      <c r="C22">
        <v>9795690</v>
      </c>
      <c r="D22">
        <v>14403</v>
      </c>
      <c r="E22">
        <v>68</v>
      </c>
      <c r="F22">
        <v>205</v>
      </c>
      <c r="G22">
        <v>356</v>
      </c>
      <c r="H22">
        <v>68</v>
      </c>
      <c r="I22">
        <v>0.26013634551198617</v>
      </c>
      <c r="J22">
        <v>19000</v>
      </c>
      <c r="K22">
        <v>4942</v>
      </c>
    </row>
    <row r="23" spans="1:11" x14ac:dyDescent="0.3">
      <c r="A23">
        <v>2002</v>
      </c>
      <c r="B23">
        <v>14962</v>
      </c>
      <c r="C23">
        <v>7521083</v>
      </c>
      <c r="D23">
        <v>17948</v>
      </c>
      <c r="E23">
        <v>105</v>
      </c>
      <c r="F23">
        <v>274</v>
      </c>
      <c r="G23">
        <v>435</v>
      </c>
      <c r="H23">
        <v>87</v>
      </c>
      <c r="I23">
        <v>0.2405413374008398</v>
      </c>
      <c r="J23">
        <v>19700</v>
      </c>
      <c r="K23">
        <v>4738</v>
      </c>
    </row>
    <row r="24" spans="1:11" x14ac:dyDescent="0.3">
      <c r="A24">
        <v>2003</v>
      </c>
      <c r="B24">
        <v>14291</v>
      </c>
      <c r="C24">
        <v>4390254</v>
      </c>
      <c r="D24">
        <v>20319</v>
      </c>
      <c r="E24">
        <v>107</v>
      </c>
      <c r="F24">
        <v>291</v>
      </c>
      <c r="G24">
        <v>512</v>
      </c>
      <c r="H24">
        <v>88</v>
      </c>
      <c r="I24">
        <v>0.23577752399623408</v>
      </c>
      <c r="J24">
        <v>18700</v>
      </c>
      <c r="K24">
        <v>4409</v>
      </c>
    </row>
    <row r="25" spans="1:11" x14ac:dyDescent="0.3">
      <c r="A25">
        <v>2004</v>
      </c>
      <c r="B25">
        <v>11535</v>
      </c>
      <c r="C25">
        <v>6969891</v>
      </c>
      <c r="D25">
        <v>20196</v>
      </c>
      <c r="E25">
        <v>89</v>
      </c>
      <c r="F25">
        <v>299</v>
      </c>
      <c r="G25">
        <v>517</v>
      </c>
      <c r="H25">
        <v>76</v>
      </c>
      <c r="I25">
        <v>0.34977585499938296</v>
      </c>
      <c r="J25">
        <v>17740</v>
      </c>
      <c r="K25">
        <v>6205</v>
      </c>
    </row>
    <row r="26" spans="1:11" x14ac:dyDescent="0.3">
      <c r="A26">
        <v>2005</v>
      </c>
      <c r="B26">
        <v>11764</v>
      </c>
      <c r="C26">
        <v>2437641</v>
      </c>
      <c r="D26">
        <v>17596</v>
      </c>
      <c r="E26">
        <v>92</v>
      </c>
      <c r="F26">
        <v>267</v>
      </c>
      <c r="G26">
        <v>448</v>
      </c>
      <c r="H26">
        <v>96</v>
      </c>
      <c r="I26">
        <v>0.30231163554611201</v>
      </c>
      <c r="J26">
        <v>16860</v>
      </c>
      <c r="K26">
        <v>5096</v>
      </c>
    </row>
    <row r="27" spans="1:11" x14ac:dyDescent="0.3">
      <c r="A27">
        <v>2006</v>
      </c>
      <c r="B27">
        <v>12250</v>
      </c>
      <c r="C27">
        <v>5430090</v>
      </c>
      <c r="D27">
        <v>20499</v>
      </c>
      <c r="E27">
        <v>99</v>
      </c>
      <c r="F27">
        <v>289</v>
      </c>
      <c r="G27">
        <v>523</v>
      </c>
      <c r="H27">
        <v>109</v>
      </c>
      <c r="I27">
        <v>0.30637277882973607</v>
      </c>
      <c r="J27">
        <v>17660</v>
      </c>
      <c r="K27">
        <v>5410</v>
      </c>
    </row>
    <row r="28" spans="1:11" x14ac:dyDescent="0.3">
      <c r="A28">
        <v>2007</v>
      </c>
      <c r="B28">
        <v>14475</v>
      </c>
      <c r="C28">
        <v>2077002</v>
      </c>
      <c r="D28">
        <v>15169</v>
      </c>
      <c r="E28">
        <v>72</v>
      </c>
      <c r="F28">
        <v>224</v>
      </c>
      <c r="G28">
        <v>390</v>
      </c>
      <c r="H28">
        <v>67</v>
      </c>
      <c r="I28">
        <v>0.26897684495345997</v>
      </c>
      <c r="J28">
        <v>19800</v>
      </c>
      <c r="K28">
        <v>5325</v>
      </c>
    </row>
    <row r="29" spans="1:11" x14ac:dyDescent="0.3">
      <c r="A29">
        <v>2008</v>
      </c>
      <c r="B29">
        <v>12247</v>
      </c>
      <c r="C29">
        <v>4886257</v>
      </c>
      <c r="D29">
        <v>19094</v>
      </c>
      <c r="E29">
        <v>93</v>
      </c>
      <c r="F29">
        <v>269</v>
      </c>
      <c r="G29">
        <v>475</v>
      </c>
      <c r="H29">
        <v>113</v>
      </c>
      <c r="I29">
        <v>0.369393386408151</v>
      </c>
      <c r="J29">
        <v>19420</v>
      </c>
      <c r="K29">
        <v>7173</v>
      </c>
    </row>
    <row r="30" spans="1:11" x14ac:dyDescent="0.3">
      <c r="A30">
        <v>2009</v>
      </c>
      <c r="B30">
        <v>12182</v>
      </c>
      <c r="C30">
        <v>1667396</v>
      </c>
      <c r="D30">
        <v>10049</v>
      </c>
      <c r="E30">
        <v>53</v>
      </c>
      <c r="F30">
        <v>160</v>
      </c>
      <c r="G30">
        <v>257</v>
      </c>
      <c r="H30">
        <v>49</v>
      </c>
      <c r="I30">
        <v>0.31176925472055966</v>
      </c>
      <c r="J30">
        <v>17700</v>
      </c>
      <c r="K30">
        <v>5518</v>
      </c>
    </row>
    <row r="31" spans="1:11" x14ac:dyDescent="0.3">
      <c r="A31">
        <v>2010</v>
      </c>
      <c r="B31">
        <v>14046</v>
      </c>
      <c r="C31">
        <v>541265</v>
      </c>
      <c r="D31">
        <v>5187</v>
      </c>
      <c r="E31">
        <v>23</v>
      </c>
      <c r="F31">
        <v>77</v>
      </c>
      <c r="G31">
        <v>130</v>
      </c>
      <c r="H31">
        <v>26</v>
      </c>
      <c r="I31">
        <v>0.24972050804252796</v>
      </c>
      <c r="J31">
        <v>18720</v>
      </c>
      <c r="K31">
        <v>4674</v>
      </c>
    </row>
    <row r="32" spans="1:11" x14ac:dyDescent="0.3">
      <c r="A32">
        <v>2011</v>
      </c>
      <c r="B32">
        <v>12262</v>
      </c>
      <c r="C32">
        <v>3881672</v>
      </c>
      <c r="D32">
        <v>19992</v>
      </c>
      <c r="E32">
        <v>82</v>
      </c>
      <c r="F32">
        <v>281</v>
      </c>
      <c r="G32">
        <v>504</v>
      </c>
      <c r="H32">
        <v>81</v>
      </c>
      <c r="I32">
        <v>0.25324416305170561</v>
      </c>
      <c r="J32">
        <v>16420</v>
      </c>
      <c r="K32">
        <v>4158</v>
      </c>
    </row>
    <row r="33" spans="1:11" x14ac:dyDescent="0.3">
      <c r="A33">
        <v>2012</v>
      </c>
      <c r="B33">
        <v>10181</v>
      </c>
      <c r="C33">
        <v>5580158</v>
      </c>
      <c r="D33">
        <v>21788</v>
      </c>
      <c r="E33">
        <v>97</v>
      </c>
      <c r="F33">
        <v>324</v>
      </c>
      <c r="G33">
        <v>564</v>
      </c>
      <c r="H33">
        <v>110</v>
      </c>
      <c r="I33">
        <v>0.29789141349927606</v>
      </c>
      <c r="J33">
        <v>14500</v>
      </c>
      <c r="K33">
        <v>4319</v>
      </c>
    </row>
    <row r="34" spans="1:11" x14ac:dyDescent="0.3">
      <c r="A34">
        <v>2013</v>
      </c>
      <c r="B34">
        <v>8150</v>
      </c>
      <c r="C34">
        <v>3274279</v>
      </c>
      <c r="D34">
        <v>18136</v>
      </c>
      <c r="E34">
        <v>109</v>
      </c>
      <c r="F34">
        <v>283</v>
      </c>
      <c r="G34">
        <v>444</v>
      </c>
      <c r="H34">
        <v>74</v>
      </c>
      <c r="I34">
        <v>0.22976680806700406</v>
      </c>
      <c r="J34">
        <v>10580</v>
      </c>
      <c r="K34">
        <v>2430</v>
      </c>
    </row>
    <row r="35" spans="1:11" x14ac:dyDescent="0.3">
      <c r="A35">
        <v>2014</v>
      </c>
      <c r="B35">
        <v>7323</v>
      </c>
      <c r="C35">
        <v>2383928</v>
      </c>
      <c r="D35">
        <v>17658</v>
      </c>
      <c r="E35">
        <v>83</v>
      </c>
      <c r="F35">
        <v>268</v>
      </c>
      <c r="G35">
        <v>432</v>
      </c>
      <c r="H35">
        <v>80</v>
      </c>
      <c r="I35">
        <v>0.34264050041300459</v>
      </c>
      <c r="J35">
        <v>11140</v>
      </c>
      <c r="K35">
        <v>3817</v>
      </c>
    </row>
    <row r="36" spans="1:11" x14ac:dyDescent="0.3">
      <c r="A36">
        <v>2015</v>
      </c>
      <c r="B36">
        <v>14144</v>
      </c>
      <c r="C36">
        <v>3334517</v>
      </c>
      <c r="D36">
        <v>21196</v>
      </c>
      <c r="E36">
        <v>124</v>
      </c>
      <c r="F36">
        <v>321</v>
      </c>
      <c r="G36">
        <v>546</v>
      </c>
      <c r="H36">
        <v>111</v>
      </c>
      <c r="I36">
        <v>0.26565522945730585</v>
      </c>
      <c r="J36">
        <v>19260</v>
      </c>
      <c r="K36">
        <v>5116</v>
      </c>
    </row>
    <row r="37" spans="1:11" x14ac:dyDescent="0.3">
      <c r="A37">
        <v>2016</v>
      </c>
      <c r="B37">
        <v>14694</v>
      </c>
      <c r="C37">
        <v>9575091</v>
      </c>
      <c r="D37">
        <v>17309</v>
      </c>
      <c r="E37">
        <v>84</v>
      </c>
      <c r="F37">
        <v>261</v>
      </c>
      <c r="G37">
        <v>437</v>
      </c>
      <c r="H37">
        <v>86</v>
      </c>
      <c r="I37">
        <v>0.27331964827319083</v>
      </c>
      <c r="J37">
        <v>20220</v>
      </c>
      <c r="K37">
        <v>5526</v>
      </c>
    </row>
    <row r="38" spans="1:11" x14ac:dyDescent="0.3">
      <c r="A38">
        <v>2017</v>
      </c>
      <c r="B38">
        <v>14423</v>
      </c>
      <c r="C38">
        <v>4705372</v>
      </c>
      <c r="D38">
        <v>19962</v>
      </c>
      <c r="E38">
        <v>89</v>
      </c>
      <c r="F38">
        <v>300</v>
      </c>
      <c r="G38">
        <v>495</v>
      </c>
      <c r="H38">
        <v>79</v>
      </c>
      <c r="I38">
        <v>0.23771155239793965</v>
      </c>
      <c r="J38">
        <v>18920</v>
      </c>
      <c r="K38">
        <v>4497</v>
      </c>
    </row>
    <row r="39" spans="1:11" x14ac:dyDescent="0.3">
      <c r="A39">
        <v>2018</v>
      </c>
      <c r="B39">
        <v>12835</v>
      </c>
      <c r="C39">
        <v>4514752</v>
      </c>
      <c r="D39">
        <v>18348</v>
      </c>
      <c r="E39">
        <v>83</v>
      </c>
      <c r="F39">
        <v>278</v>
      </c>
      <c r="G39">
        <v>460</v>
      </c>
      <c r="H39">
        <v>83</v>
      </c>
      <c r="I39">
        <v>0.2955889371510359</v>
      </c>
      <c r="J39">
        <v>18220</v>
      </c>
      <c r="K39">
        <v>5385</v>
      </c>
    </row>
    <row r="40" spans="1:11" x14ac:dyDescent="0.3">
      <c r="A40">
        <v>2019</v>
      </c>
      <c r="B40">
        <v>14112</v>
      </c>
      <c r="C40">
        <v>4119253</v>
      </c>
      <c r="D40">
        <v>18163</v>
      </c>
      <c r="E40">
        <v>91</v>
      </c>
      <c r="F40">
        <v>288</v>
      </c>
      <c r="G40">
        <v>449</v>
      </c>
      <c r="H40">
        <v>97</v>
      </c>
      <c r="I40">
        <v>0.27707662633517083</v>
      </c>
      <c r="J40">
        <v>19520</v>
      </c>
      <c r="K40">
        <v>5408</v>
      </c>
    </row>
    <row r="41" spans="1:11" x14ac:dyDescent="0.3">
      <c r="A41">
        <v>2020</v>
      </c>
      <c r="B41">
        <v>13349</v>
      </c>
      <c r="C41">
        <v>4585791</v>
      </c>
      <c r="D41">
        <v>18754</v>
      </c>
      <c r="E41">
        <v>102</v>
      </c>
      <c r="F41">
        <v>295</v>
      </c>
      <c r="G41">
        <v>459</v>
      </c>
      <c r="H41">
        <v>78</v>
      </c>
      <c r="I41">
        <v>0.28308422906264419</v>
      </c>
      <c r="J41">
        <v>18620</v>
      </c>
      <c r="K41">
        <v>5271</v>
      </c>
    </row>
    <row r="42" spans="1:11" x14ac:dyDescent="0.3">
      <c r="A42">
        <v>2021</v>
      </c>
      <c r="B42">
        <v>13751</v>
      </c>
      <c r="C42">
        <v>7239402</v>
      </c>
      <c r="D42">
        <v>19599</v>
      </c>
      <c r="E42">
        <v>90</v>
      </c>
      <c r="F42">
        <v>294</v>
      </c>
      <c r="G42">
        <v>490</v>
      </c>
      <c r="H42">
        <v>103</v>
      </c>
      <c r="I42">
        <v>0.27628652527523945</v>
      </c>
      <c r="J42">
        <v>19000</v>
      </c>
      <c r="K42">
        <v>5249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A7B3-91A0-4FFD-A335-B055481AD24A}">
  <dimension ref="A1:K42"/>
  <sheetViews>
    <sheetView workbookViewId="0">
      <selection activeCell="M2" sqref="M2:M6"/>
    </sheetView>
  </sheetViews>
  <sheetFormatPr defaultRowHeight="14.4" x14ac:dyDescent="0.3"/>
  <sheetData>
    <row r="1" spans="1:11" x14ac:dyDescent="0.3">
      <c r="A1" t="s">
        <v>41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</v>
      </c>
      <c r="G2">
        <v>1000</v>
      </c>
      <c r="J2">
        <v>1.7968311294751389E-7</v>
      </c>
    </row>
    <row r="3" spans="1:11" x14ac:dyDescent="0.3">
      <c r="B3" t="s">
        <v>1</v>
      </c>
      <c r="D3" t="s">
        <v>3</v>
      </c>
      <c r="E3">
        <v>250</v>
      </c>
      <c r="F3" t="s">
        <v>4</v>
      </c>
      <c r="G3">
        <v>50</v>
      </c>
    </row>
    <row r="4" spans="1:11" x14ac:dyDescent="0.3">
      <c r="G4">
        <v>5555555.555555556</v>
      </c>
    </row>
    <row r="5" spans="1:11" x14ac:dyDescent="0.3">
      <c r="A5" t="s">
        <v>19</v>
      </c>
      <c r="B5" t="s">
        <v>2</v>
      </c>
      <c r="D5" t="s">
        <v>11</v>
      </c>
      <c r="E5">
        <v>0.02</v>
      </c>
      <c r="F5" t="s">
        <v>12</v>
      </c>
      <c r="G5">
        <v>1.8E-7</v>
      </c>
    </row>
    <row r="6" spans="1:11" x14ac:dyDescent="0.3">
      <c r="D6" t="s">
        <v>15</v>
      </c>
      <c r="E6">
        <v>1E-3</v>
      </c>
      <c r="F6" t="s">
        <v>14</v>
      </c>
      <c r="G6">
        <v>1.0000000000000001E-9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0.28000000000000003</v>
      </c>
      <c r="F10" t="s">
        <v>4</v>
      </c>
      <c r="G10">
        <v>0.05</v>
      </c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24704</v>
      </c>
      <c r="C13">
        <v>5544924</v>
      </c>
      <c r="D13">
        <v>39744</v>
      </c>
      <c r="E13">
        <v>211</v>
      </c>
      <c r="F13">
        <v>584</v>
      </c>
      <c r="G13">
        <v>1027</v>
      </c>
      <c r="H13">
        <v>203</v>
      </c>
      <c r="I13">
        <v>0.34715655268012324</v>
      </c>
      <c r="J13">
        <v>37840</v>
      </c>
      <c r="K13">
        <v>13136</v>
      </c>
    </row>
    <row r="14" spans="1:11" x14ac:dyDescent="0.3">
      <c r="A14">
        <v>1993</v>
      </c>
      <c r="B14">
        <v>29417</v>
      </c>
      <c r="C14">
        <v>9750676</v>
      </c>
      <c r="D14">
        <v>35899</v>
      </c>
      <c r="E14">
        <v>184</v>
      </c>
      <c r="F14">
        <v>538</v>
      </c>
      <c r="G14">
        <v>929</v>
      </c>
      <c r="H14">
        <v>160</v>
      </c>
      <c r="I14">
        <v>0.22750376629658858</v>
      </c>
      <c r="J14">
        <v>38080</v>
      </c>
      <c r="K14">
        <v>8663</v>
      </c>
    </row>
    <row r="15" spans="1:11" x14ac:dyDescent="0.3">
      <c r="A15">
        <v>1994</v>
      </c>
      <c r="B15">
        <v>26658</v>
      </c>
      <c r="C15">
        <v>8619436</v>
      </c>
      <c r="D15">
        <v>38815</v>
      </c>
      <c r="E15">
        <v>182</v>
      </c>
      <c r="F15">
        <v>574</v>
      </c>
      <c r="G15">
        <v>947</v>
      </c>
      <c r="H15">
        <v>206</v>
      </c>
      <c r="I15">
        <v>0.32064791422859812</v>
      </c>
      <c r="J15">
        <v>39240</v>
      </c>
      <c r="K15">
        <v>12582</v>
      </c>
    </row>
    <row r="16" spans="1:11" x14ac:dyDescent="0.3">
      <c r="A16">
        <v>1995</v>
      </c>
      <c r="B16">
        <v>32033</v>
      </c>
      <c r="C16">
        <v>6535458</v>
      </c>
      <c r="D16">
        <v>44090</v>
      </c>
      <c r="E16">
        <v>207</v>
      </c>
      <c r="F16">
        <v>668</v>
      </c>
      <c r="G16">
        <v>1120</v>
      </c>
      <c r="H16">
        <v>208</v>
      </c>
      <c r="I16">
        <v>0.20434983379378086</v>
      </c>
      <c r="J16">
        <v>40260</v>
      </c>
      <c r="K16">
        <v>8227</v>
      </c>
    </row>
    <row r="17" spans="1:11" x14ac:dyDescent="0.3">
      <c r="A17">
        <v>1996</v>
      </c>
      <c r="B17">
        <v>26561</v>
      </c>
      <c r="C17">
        <v>7638430</v>
      </c>
      <c r="D17">
        <v>40984</v>
      </c>
      <c r="E17">
        <v>190</v>
      </c>
      <c r="F17">
        <v>602</v>
      </c>
      <c r="G17">
        <v>1036</v>
      </c>
      <c r="H17">
        <v>169</v>
      </c>
      <c r="I17">
        <v>0.3255438042114247</v>
      </c>
      <c r="J17">
        <v>39380</v>
      </c>
      <c r="K17">
        <v>12819</v>
      </c>
    </row>
    <row r="18" spans="1:11" x14ac:dyDescent="0.3">
      <c r="A18">
        <v>1997</v>
      </c>
      <c r="B18">
        <v>26213</v>
      </c>
      <c r="C18">
        <v>5724985</v>
      </c>
      <c r="D18">
        <v>40558</v>
      </c>
      <c r="E18">
        <v>231</v>
      </c>
      <c r="F18">
        <v>634</v>
      </c>
      <c r="G18">
        <v>1004</v>
      </c>
      <c r="H18">
        <v>199</v>
      </c>
      <c r="I18">
        <v>0.31489669300103657</v>
      </c>
      <c r="J18">
        <v>38260</v>
      </c>
      <c r="K18">
        <v>12047</v>
      </c>
    </row>
    <row r="19" spans="1:11" x14ac:dyDescent="0.3">
      <c r="A19">
        <v>1998</v>
      </c>
      <c r="B19">
        <v>25538</v>
      </c>
      <c r="C19">
        <v>4583640</v>
      </c>
      <c r="D19">
        <v>40461</v>
      </c>
      <c r="E19">
        <v>182</v>
      </c>
      <c r="F19">
        <v>619</v>
      </c>
      <c r="G19">
        <v>1006</v>
      </c>
      <c r="H19">
        <v>212</v>
      </c>
      <c r="I19">
        <v>0.35018202400324605</v>
      </c>
      <c r="J19">
        <v>39300</v>
      </c>
      <c r="K19">
        <v>13762</v>
      </c>
    </row>
    <row r="20" spans="1:11" x14ac:dyDescent="0.3">
      <c r="A20">
        <v>1999</v>
      </c>
      <c r="B20">
        <v>26566</v>
      </c>
      <c r="C20">
        <v>6360507</v>
      </c>
      <c r="D20">
        <v>42623</v>
      </c>
      <c r="E20">
        <v>206</v>
      </c>
      <c r="F20">
        <v>630</v>
      </c>
      <c r="G20">
        <v>1057</v>
      </c>
      <c r="H20">
        <v>207</v>
      </c>
      <c r="I20">
        <v>0.38477097140756716</v>
      </c>
      <c r="J20">
        <v>43180</v>
      </c>
      <c r="K20">
        <v>16614</v>
      </c>
    </row>
    <row r="21" spans="1:11" x14ac:dyDescent="0.3">
      <c r="A21">
        <v>2000</v>
      </c>
      <c r="B21">
        <v>28197</v>
      </c>
      <c r="C21">
        <v>5275075</v>
      </c>
      <c r="D21">
        <v>38113</v>
      </c>
      <c r="E21">
        <v>220</v>
      </c>
      <c r="F21">
        <v>563</v>
      </c>
      <c r="G21">
        <v>962</v>
      </c>
      <c r="H21">
        <v>230</v>
      </c>
      <c r="I21">
        <v>0.31562339678185436</v>
      </c>
      <c r="J21">
        <v>41200</v>
      </c>
      <c r="K21">
        <v>13003</v>
      </c>
    </row>
    <row r="22" spans="1:11" x14ac:dyDescent="0.3">
      <c r="A22">
        <v>2001</v>
      </c>
      <c r="B22">
        <v>28868</v>
      </c>
      <c r="C22">
        <v>7686230</v>
      </c>
      <c r="D22">
        <v>42366</v>
      </c>
      <c r="E22">
        <v>218</v>
      </c>
      <c r="F22">
        <v>665</v>
      </c>
      <c r="G22">
        <v>1061</v>
      </c>
      <c r="H22">
        <v>216</v>
      </c>
      <c r="I22">
        <v>0.27760227541384741</v>
      </c>
      <c r="J22">
        <v>39960</v>
      </c>
      <c r="K22">
        <v>11092</v>
      </c>
    </row>
    <row r="23" spans="1:11" x14ac:dyDescent="0.3">
      <c r="A23">
        <v>2002</v>
      </c>
      <c r="B23">
        <v>30931</v>
      </c>
      <c r="C23">
        <v>5454229</v>
      </c>
      <c r="D23">
        <v>43917</v>
      </c>
      <c r="E23">
        <v>209</v>
      </c>
      <c r="F23">
        <v>659</v>
      </c>
      <c r="G23">
        <v>1140</v>
      </c>
      <c r="H23">
        <v>215</v>
      </c>
      <c r="I23">
        <v>0.2474300274643482</v>
      </c>
      <c r="J23">
        <v>41100</v>
      </c>
      <c r="K23">
        <v>10169</v>
      </c>
    </row>
    <row r="24" spans="1:11" x14ac:dyDescent="0.3">
      <c r="A24">
        <v>2003</v>
      </c>
      <c r="B24">
        <v>26492</v>
      </c>
      <c r="C24">
        <v>5852111</v>
      </c>
      <c r="D24">
        <v>42539</v>
      </c>
      <c r="E24">
        <v>203</v>
      </c>
      <c r="F24">
        <v>655</v>
      </c>
      <c r="G24">
        <v>1067</v>
      </c>
      <c r="H24">
        <v>229</v>
      </c>
      <c r="I24">
        <v>0.35386897423531516</v>
      </c>
      <c r="J24">
        <v>41000</v>
      </c>
      <c r="K24">
        <v>14508</v>
      </c>
    </row>
    <row r="25" spans="1:11" x14ac:dyDescent="0.3">
      <c r="A25">
        <v>2004</v>
      </c>
      <c r="B25">
        <v>31010</v>
      </c>
      <c r="C25">
        <v>6589768</v>
      </c>
      <c r="D25">
        <v>41695</v>
      </c>
      <c r="E25">
        <v>205</v>
      </c>
      <c r="F25">
        <v>637</v>
      </c>
      <c r="G25">
        <v>1023</v>
      </c>
      <c r="H25">
        <v>240</v>
      </c>
      <c r="I25">
        <v>0.24109148502926436</v>
      </c>
      <c r="J25">
        <v>40860</v>
      </c>
      <c r="K25">
        <v>9850</v>
      </c>
    </row>
    <row r="26" spans="1:11" x14ac:dyDescent="0.3">
      <c r="A26">
        <v>2005</v>
      </c>
      <c r="B26">
        <v>35206</v>
      </c>
      <c r="C26">
        <v>8891776</v>
      </c>
      <c r="D26">
        <v>38380</v>
      </c>
      <c r="E26">
        <v>186</v>
      </c>
      <c r="F26">
        <v>594</v>
      </c>
      <c r="G26">
        <v>974</v>
      </c>
      <c r="H26">
        <v>194</v>
      </c>
      <c r="I26">
        <v>0.18241985119520737</v>
      </c>
      <c r="J26">
        <v>43060</v>
      </c>
      <c r="K26">
        <v>7854</v>
      </c>
    </row>
    <row r="27" spans="1:11" x14ac:dyDescent="0.3">
      <c r="A27">
        <v>2006</v>
      </c>
      <c r="B27">
        <v>30865</v>
      </c>
      <c r="C27">
        <v>6755635</v>
      </c>
      <c r="D27">
        <v>41529</v>
      </c>
      <c r="E27">
        <v>159</v>
      </c>
      <c r="F27">
        <v>612</v>
      </c>
      <c r="G27">
        <v>1014</v>
      </c>
      <c r="H27">
        <v>173</v>
      </c>
      <c r="I27">
        <v>0.30359573472531837</v>
      </c>
      <c r="J27">
        <v>44320</v>
      </c>
      <c r="K27">
        <v>13455</v>
      </c>
    </row>
    <row r="28" spans="1:11" x14ac:dyDescent="0.3">
      <c r="A28">
        <v>2007</v>
      </c>
      <c r="B28">
        <v>31343</v>
      </c>
      <c r="C28">
        <v>8666845</v>
      </c>
      <c r="D28">
        <v>36947</v>
      </c>
      <c r="E28">
        <v>170</v>
      </c>
      <c r="F28">
        <v>578</v>
      </c>
      <c r="G28">
        <v>928</v>
      </c>
      <c r="H28">
        <v>209</v>
      </c>
      <c r="I28">
        <v>0.25553309523953838</v>
      </c>
      <c r="J28">
        <v>42100</v>
      </c>
      <c r="K28">
        <v>10757</v>
      </c>
    </row>
    <row r="29" spans="1:11" x14ac:dyDescent="0.3">
      <c r="A29">
        <v>2008</v>
      </c>
      <c r="B29">
        <v>26664</v>
      </c>
      <c r="C29">
        <v>7342265</v>
      </c>
      <c r="D29">
        <v>40200</v>
      </c>
      <c r="E29">
        <v>190</v>
      </c>
      <c r="F29">
        <v>609</v>
      </c>
      <c r="G29">
        <v>987</v>
      </c>
      <c r="H29">
        <v>208</v>
      </c>
      <c r="I29">
        <v>0.33506923431379754</v>
      </c>
      <c r="J29">
        <v>40100</v>
      </c>
      <c r="K29">
        <v>13436</v>
      </c>
    </row>
    <row r="30" spans="1:11" x14ac:dyDescent="0.3">
      <c r="A30">
        <v>2009</v>
      </c>
      <c r="B30">
        <v>27035</v>
      </c>
      <c r="C30">
        <v>7334308</v>
      </c>
      <c r="D30">
        <v>39024</v>
      </c>
      <c r="E30">
        <v>180</v>
      </c>
      <c r="F30">
        <v>618</v>
      </c>
      <c r="G30">
        <v>980</v>
      </c>
      <c r="H30">
        <v>194</v>
      </c>
      <c r="I30">
        <v>0.3227765791077451</v>
      </c>
      <c r="J30">
        <v>39920</v>
      </c>
      <c r="K30">
        <v>12885</v>
      </c>
    </row>
    <row r="31" spans="1:11" x14ac:dyDescent="0.3">
      <c r="A31">
        <v>2010</v>
      </c>
      <c r="B31">
        <v>26039</v>
      </c>
      <c r="C31">
        <v>9270275</v>
      </c>
      <c r="D31">
        <v>36939</v>
      </c>
      <c r="E31">
        <v>191</v>
      </c>
      <c r="F31">
        <v>549</v>
      </c>
      <c r="G31">
        <v>911</v>
      </c>
      <c r="H31">
        <v>215</v>
      </c>
      <c r="I31">
        <v>0.34113435189385999</v>
      </c>
      <c r="J31">
        <v>39520</v>
      </c>
      <c r="K31">
        <v>13481</v>
      </c>
    </row>
    <row r="32" spans="1:11" x14ac:dyDescent="0.3">
      <c r="A32">
        <v>2011</v>
      </c>
      <c r="B32">
        <v>26519</v>
      </c>
      <c r="C32">
        <v>5689818</v>
      </c>
      <c r="D32">
        <v>37422</v>
      </c>
      <c r="E32">
        <v>147</v>
      </c>
      <c r="F32">
        <v>546</v>
      </c>
      <c r="G32">
        <v>930</v>
      </c>
      <c r="H32">
        <v>206</v>
      </c>
      <c r="I32">
        <v>0.2984511391654443</v>
      </c>
      <c r="J32">
        <v>37800</v>
      </c>
      <c r="K32">
        <v>11281</v>
      </c>
    </row>
    <row r="33" spans="1:11" x14ac:dyDescent="0.3">
      <c r="A33">
        <v>2012</v>
      </c>
      <c r="B33">
        <v>28379</v>
      </c>
      <c r="C33">
        <v>7585714</v>
      </c>
      <c r="D33">
        <v>39057</v>
      </c>
      <c r="E33">
        <v>201</v>
      </c>
      <c r="F33">
        <v>567</v>
      </c>
      <c r="G33">
        <v>965</v>
      </c>
      <c r="H33">
        <v>221</v>
      </c>
      <c r="I33">
        <v>0.29231112062043091</v>
      </c>
      <c r="J33">
        <v>40100</v>
      </c>
      <c r="K33">
        <v>11721</v>
      </c>
    </row>
    <row r="34" spans="1:11" x14ac:dyDescent="0.3">
      <c r="A34">
        <v>2013</v>
      </c>
      <c r="B34">
        <v>26361</v>
      </c>
      <c r="C34">
        <v>7766570</v>
      </c>
      <c r="D34">
        <v>35887</v>
      </c>
      <c r="E34">
        <v>175</v>
      </c>
      <c r="F34">
        <v>532</v>
      </c>
      <c r="G34">
        <v>883</v>
      </c>
      <c r="H34">
        <v>171</v>
      </c>
      <c r="I34">
        <v>0.30042449038776936</v>
      </c>
      <c r="J34">
        <v>37680</v>
      </c>
      <c r="K34">
        <v>11319</v>
      </c>
    </row>
    <row r="35" spans="1:11" x14ac:dyDescent="0.3">
      <c r="A35">
        <v>2014</v>
      </c>
      <c r="B35">
        <v>28706</v>
      </c>
      <c r="C35">
        <v>7069342</v>
      </c>
      <c r="D35">
        <v>40428</v>
      </c>
      <c r="E35">
        <v>216</v>
      </c>
      <c r="F35">
        <v>602</v>
      </c>
      <c r="G35">
        <v>1012</v>
      </c>
      <c r="H35">
        <v>199</v>
      </c>
      <c r="I35">
        <v>0.22501845822549602</v>
      </c>
      <c r="J35">
        <v>37040</v>
      </c>
      <c r="K35">
        <v>8334</v>
      </c>
    </row>
    <row r="36" spans="1:11" x14ac:dyDescent="0.3">
      <c r="A36">
        <v>2015</v>
      </c>
      <c r="B36">
        <v>25945</v>
      </c>
      <c r="C36">
        <v>9048845</v>
      </c>
      <c r="D36">
        <v>33203</v>
      </c>
      <c r="E36">
        <v>148</v>
      </c>
      <c r="F36">
        <v>494</v>
      </c>
      <c r="G36">
        <v>834</v>
      </c>
      <c r="H36">
        <v>174</v>
      </c>
      <c r="I36">
        <v>0.31255711434116329</v>
      </c>
      <c r="J36">
        <v>37740</v>
      </c>
      <c r="K36">
        <v>11795</v>
      </c>
    </row>
    <row r="37" spans="1:11" x14ac:dyDescent="0.3">
      <c r="A37">
        <v>2016</v>
      </c>
      <c r="B37">
        <v>26020</v>
      </c>
      <c r="C37">
        <v>6751744</v>
      </c>
      <c r="D37">
        <v>43047</v>
      </c>
      <c r="E37">
        <v>240</v>
      </c>
      <c r="F37">
        <v>631</v>
      </c>
      <c r="G37">
        <v>1114</v>
      </c>
      <c r="H37">
        <v>201</v>
      </c>
      <c r="I37">
        <v>0.32205743727922365</v>
      </c>
      <c r="J37">
        <v>38380</v>
      </c>
      <c r="K37">
        <v>12360</v>
      </c>
    </row>
    <row r="38" spans="1:11" x14ac:dyDescent="0.3">
      <c r="A38">
        <v>2017</v>
      </c>
      <c r="B38">
        <v>22556</v>
      </c>
      <c r="C38">
        <v>7480048</v>
      </c>
      <c r="D38">
        <v>37268</v>
      </c>
      <c r="E38">
        <v>178</v>
      </c>
      <c r="F38">
        <v>579</v>
      </c>
      <c r="G38">
        <v>950</v>
      </c>
      <c r="H38">
        <v>185</v>
      </c>
      <c r="I38">
        <v>0.39171733654961594</v>
      </c>
      <c r="J38">
        <v>37080</v>
      </c>
      <c r="K38">
        <v>14524</v>
      </c>
    </row>
    <row r="39" spans="1:11" x14ac:dyDescent="0.3">
      <c r="A39">
        <v>2018</v>
      </c>
      <c r="B39">
        <v>29434</v>
      </c>
      <c r="C39">
        <v>8327704</v>
      </c>
      <c r="D39">
        <v>38672</v>
      </c>
      <c r="E39">
        <v>203</v>
      </c>
      <c r="F39">
        <v>580</v>
      </c>
      <c r="G39">
        <v>970</v>
      </c>
      <c r="H39">
        <v>184</v>
      </c>
      <c r="I39">
        <v>0.23230685990967848</v>
      </c>
      <c r="J39">
        <v>38340</v>
      </c>
      <c r="K39">
        <v>8906</v>
      </c>
    </row>
    <row r="40" spans="1:11" x14ac:dyDescent="0.3">
      <c r="A40">
        <v>2019</v>
      </c>
      <c r="B40">
        <v>24931</v>
      </c>
      <c r="C40">
        <v>6229188</v>
      </c>
      <c r="D40">
        <v>38280</v>
      </c>
      <c r="E40">
        <v>236</v>
      </c>
      <c r="F40">
        <v>576</v>
      </c>
      <c r="G40">
        <v>898</v>
      </c>
      <c r="H40">
        <v>172</v>
      </c>
      <c r="I40">
        <v>0.32326592894484635</v>
      </c>
      <c r="J40">
        <v>36840</v>
      </c>
      <c r="K40">
        <v>11909</v>
      </c>
    </row>
    <row r="41" spans="1:11" x14ac:dyDescent="0.3">
      <c r="A41">
        <v>2020</v>
      </c>
      <c r="B41">
        <v>31023</v>
      </c>
      <c r="C41">
        <v>7133527</v>
      </c>
      <c r="D41">
        <v>36547</v>
      </c>
      <c r="E41">
        <v>188</v>
      </c>
      <c r="F41">
        <v>553</v>
      </c>
      <c r="G41">
        <v>894</v>
      </c>
      <c r="H41">
        <v>170</v>
      </c>
      <c r="I41">
        <v>0.25067267381676195</v>
      </c>
      <c r="J41">
        <v>41400</v>
      </c>
      <c r="K41">
        <v>10377</v>
      </c>
    </row>
    <row r="42" spans="1:11" x14ac:dyDescent="0.3">
      <c r="A42">
        <v>2021</v>
      </c>
      <c r="B42">
        <v>26796</v>
      </c>
      <c r="C42">
        <v>6677292</v>
      </c>
      <c r="D42">
        <v>40447</v>
      </c>
      <c r="E42">
        <v>191</v>
      </c>
      <c r="F42">
        <v>619</v>
      </c>
      <c r="G42">
        <v>1004</v>
      </c>
      <c r="H42">
        <v>206</v>
      </c>
      <c r="I42">
        <v>0.31886665037611484</v>
      </c>
      <c r="J42">
        <v>39340</v>
      </c>
      <c r="K42">
        <v>12544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C6F-6F28-4FD7-9E96-34CD29E5992F}">
  <dimension ref="A1:K42"/>
  <sheetViews>
    <sheetView workbookViewId="0">
      <selection activeCell="M2" sqref="M2:M9"/>
    </sheetView>
  </sheetViews>
  <sheetFormatPr defaultRowHeight="14.4" x14ac:dyDescent="0.3"/>
  <sheetData>
    <row r="1" spans="1:11" x14ac:dyDescent="0.3">
      <c r="A1" t="s">
        <v>5</v>
      </c>
    </row>
    <row r="2" spans="1:11" x14ac:dyDescent="0.3">
      <c r="A2" t="s">
        <v>18</v>
      </c>
      <c r="B2" t="s">
        <v>0</v>
      </c>
      <c r="D2" s="1" t="s">
        <v>13</v>
      </c>
      <c r="E2" s="9">
        <v>15000</v>
      </c>
      <c r="F2" s="1" t="s">
        <v>4</v>
      </c>
      <c r="G2">
        <v>1000</v>
      </c>
    </row>
    <row r="3" spans="1:11" x14ac:dyDescent="0.3">
      <c r="B3" t="s">
        <v>1</v>
      </c>
      <c r="D3" s="1" t="s">
        <v>3</v>
      </c>
      <c r="E3">
        <v>250</v>
      </c>
      <c r="F3" s="1" t="s">
        <v>4</v>
      </c>
      <c r="G3">
        <v>50</v>
      </c>
    </row>
    <row r="4" spans="1:11" x14ac:dyDescent="0.3">
      <c r="D4" s="1"/>
      <c r="F4" s="1"/>
      <c r="G4" s="7">
        <f>1/G5</f>
        <v>1111111.1111111112</v>
      </c>
      <c r="H4" s="1"/>
    </row>
    <row r="5" spans="1:11" x14ac:dyDescent="0.3">
      <c r="A5" t="s">
        <v>19</v>
      </c>
      <c r="B5" t="s">
        <v>2</v>
      </c>
      <c r="D5" s="1" t="s">
        <v>11</v>
      </c>
      <c r="E5">
        <v>0.01</v>
      </c>
      <c r="F5" s="1" t="s">
        <v>12</v>
      </c>
      <c r="G5" s="7">
        <v>8.9999999999999996E-7</v>
      </c>
      <c r="H5" s="1"/>
      <c r="K5" s="7"/>
    </row>
    <row r="6" spans="1:11" x14ac:dyDescent="0.3">
      <c r="D6" s="1" t="s">
        <v>15</v>
      </c>
      <c r="E6">
        <v>1E-3</v>
      </c>
      <c r="F6" t="s">
        <v>14</v>
      </c>
      <c r="G6" s="7">
        <f>0.000000001</f>
        <v>1.0000000000000001E-9</v>
      </c>
      <c r="H6" s="1"/>
      <c r="K6" s="7"/>
    </row>
    <row r="7" spans="1:11" x14ac:dyDescent="0.3">
      <c r="B7" t="s">
        <v>6</v>
      </c>
      <c r="D7" s="1" t="s">
        <v>7</v>
      </c>
      <c r="E7">
        <v>0.1</v>
      </c>
      <c r="F7" s="1" t="s">
        <v>8</v>
      </c>
      <c r="G7">
        <v>0.3</v>
      </c>
      <c r="H7" s="1" t="s">
        <v>9</v>
      </c>
      <c r="I7">
        <v>0.5</v>
      </c>
      <c r="J7" s="1" t="s">
        <v>10</v>
      </c>
      <c r="K7">
        <v>0.1</v>
      </c>
    </row>
    <row r="8" spans="1:11" x14ac:dyDescent="0.3">
      <c r="D8" s="1" t="s">
        <v>4</v>
      </c>
      <c r="E8">
        <v>0.01</v>
      </c>
      <c r="F8" s="1" t="s">
        <v>4</v>
      </c>
      <c r="G8">
        <v>0.01</v>
      </c>
      <c r="H8" s="1" t="s">
        <v>4</v>
      </c>
      <c r="I8">
        <v>0.01</v>
      </c>
      <c r="J8" s="1" t="s">
        <v>4</v>
      </c>
      <c r="K8">
        <v>0.01</v>
      </c>
    </row>
    <row r="9" spans="1:11" x14ac:dyDescent="0.3">
      <c r="B9" t="s">
        <v>17</v>
      </c>
      <c r="D9" s="1" t="s">
        <v>3</v>
      </c>
      <c r="E9">
        <v>0.05</v>
      </c>
      <c r="F9" s="1"/>
      <c r="H9" s="1"/>
      <c r="J9" s="1"/>
    </row>
    <row r="10" spans="1:11" x14ac:dyDescent="0.3">
      <c r="B10" t="s">
        <v>16</v>
      </c>
      <c r="D10" s="1" t="s">
        <v>3</v>
      </c>
      <c r="E10">
        <v>0.28000000000000003</v>
      </c>
      <c r="F10" s="1" t="s">
        <v>4</v>
      </c>
      <c r="G10">
        <v>0.05</v>
      </c>
      <c r="H10" s="1"/>
      <c r="J10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837</v>
      </c>
      <c r="C13">
        <v>299466</v>
      </c>
      <c r="D13">
        <v>2229</v>
      </c>
      <c r="E13">
        <v>11</v>
      </c>
      <c r="F13">
        <v>32</v>
      </c>
      <c r="G13">
        <v>56</v>
      </c>
      <c r="H13">
        <v>10</v>
      </c>
      <c r="I13">
        <v>0.29108352006209309</v>
      </c>
      <c r="J13">
        <v>1180</v>
      </c>
      <c r="K13">
        <v>343</v>
      </c>
    </row>
    <row r="14" spans="1:11" x14ac:dyDescent="0.3">
      <c r="A14">
        <v>1993</v>
      </c>
      <c r="B14">
        <v>844</v>
      </c>
      <c r="C14">
        <v>223167</v>
      </c>
      <c r="D14">
        <v>1806</v>
      </c>
      <c r="E14">
        <v>9</v>
      </c>
      <c r="F14">
        <v>27</v>
      </c>
      <c r="G14">
        <v>44</v>
      </c>
      <c r="H14">
        <v>8</v>
      </c>
      <c r="I14">
        <v>0.33020273727504112</v>
      </c>
      <c r="J14">
        <v>1260</v>
      </c>
      <c r="K14">
        <v>416</v>
      </c>
    </row>
    <row r="15" spans="1:11" x14ac:dyDescent="0.3">
      <c r="A15">
        <v>1994</v>
      </c>
      <c r="B15">
        <v>1070</v>
      </c>
      <c r="C15">
        <v>310707</v>
      </c>
      <c r="D15">
        <v>1921</v>
      </c>
      <c r="E15">
        <v>9</v>
      </c>
      <c r="F15">
        <v>27</v>
      </c>
      <c r="G15">
        <v>49</v>
      </c>
      <c r="H15">
        <v>11</v>
      </c>
      <c r="I15">
        <v>0.2573302038401028</v>
      </c>
      <c r="J15">
        <v>1440</v>
      </c>
      <c r="K15">
        <v>370</v>
      </c>
    </row>
    <row r="16" spans="1:11" x14ac:dyDescent="0.3">
      <c r="A16">
        <v>1995</v>
      </c>
      <c r="B16">
        <v>1016</v>
      </c>
      <c r="C16">
        <v>274488</v>
      </c>
      <c r="D16">
        <v>2288</v>
      </c>
      <c r="E16">
        <v>10</v>
      </c>
      <c r="F16">
        <v>34</v>
      </c>
      <c r="G16">
        <v>58</v>
      </c>
      <c r="H16">
        <v>10</v>
      </c>
      <c r="I16">
        <v>0.34030425118801411</v>
      </c>
      <c r="J16">
        <v>1540</v>
      </c>
      <c r="K16">
        <v>524</v>
      </c>
    </row>
    <row r="17" spans="1:11" x14ac:dyDescent="0.3">
      <c r="A17">
        <v>1996</v>
      </c>
      <c r="B17">
        <v>1469</v>
      </c>
      <c r="C17">
        <v>382907</v>
      </c>
      <c r="D17">
        <v>2779</v>
      </c>
      <c r="E17">
        <v>15</v>
      </c>
      <c r="F17">
        <v>41</v>
      </c>
      <c r="G17">
        <v>68</v>
      </c>
      <c r="H17">
        <v>14</v>
      </c>
      <c r="I17">
        <v>0.24285983285919766</v>
      </c>
      <c r="J17">
        <v>1940</v>
      </c>
      <c r="K17">
        <v>471</v>
      </c>
    </row>
    <row r="18" spans="1:11" x14ac:dyDescent="0.3">
      <c r="A18">
        <v>1997</v>
      </c>
      <c r="B18">
        <v>1229</v>
      </c>
      <c r="C18">
        <v>403321</v>
      </c>
      <c r="D18">
        <v>2778</v>
      </c>
      <c r="E18">
        <v>14</v>
      </c>
      <c r="F18">
        <v>44</v>
      </c>
      <c r="G18">
        <v>70</v>
      </c>
      <c r="H18">
        <v>16</v>
      </c>
      <c r="I18">
        <v>0.32514045498096478</v>
      </c>
      <c r="J18">
        <v>1820</v>
      </c>
      <c r="K18">
        <v>591</v>
      </c>
    </row>
    <row r="19" spans="1:11" x14ac:dyDescent="0.3">
      <c r="A19">
        <v>1998</v>
      </c>
      <c r="B19">
        <v>1337</v>
      </c>
      <c r="C19">
        <v>233543</v>
      </c>
      <c r="D19">
        <v>1548</v>
      </c>
      <c r="E19">
        <v>9</v>
      </c>
      <c r="F19">
        <v>23</v>
      </c>
      <c r="G19">
        <v>37</v>
      </c>
      <c r="H19">
        <v>9</v>
      </c>
      <c r="I19">
        <v>0.36953856404078794</v>
      </c>
      <c r="J19">
        <v>2120</v>
      </c>
      <c r="K19">
        <v>783</v>
      </c>
    </row>
    <row r="20" spans="1:11" x14ac:dyDescent="0.3">
      <c r="A20">
        <v>1999</v>
      </c>
      <c r="B20">
        <v>1925</v>
      </c>
      <c r="C20">
        <v>427905</v>
      </c>
      <c r="D20">
        <v>3656</v>
      </c>
      <c r="E20">
        <v>16</v>
      </c>
      <c r="F20">
        <v>55</v>
      </c>
      <c r="G20">
        <v>92</v>
      </c>
      <c r="H20">
        <v>17</v>
      </c>
      <c r="I20">
        <v>0.22409909788368898</v>
      </c>
      <c r="J20">
        <v>2480</v>
      </c>
      <c r="K20">
        <v>555</v>
      </c>
    </row>
    <row r="21" spans="1:11" x14ac:dyDescent="0.3">
      <c r="A21">
        <v>2000</v>
      </c>
      <c r="B21">
        <v>1828</v>
      </c>
      <c r="C21">
        <v>331397</v>
      </c>
      <c r="D21">
        <v>2550</v>
      </c>
      <c r="E21">
        <v>12</v>
      </c>
      <c r="F21">
        <v>38</v>
      </c>
      <c r="G21">
        <v>64</v>
      </c>
      <c r="H21">
        <v>11</v>
      </c>
      <c r="I21">
        <v>0.30246117739450068</v>
      </c>
      <c r="J21">
        <v>2620</v>
      </c>
      <c r="K21">
        <v>792</v>
      </c>
    </row>
    <row r="22" spans="1:11" x14ac:dyDescent="0.3">
      <c r="A22">
        <v>2001</v>
      </c>
      <c r="B22">
        <v>1767</v>
      </c>
      <c r="C22">
        <v>580376</v>
      </c>
      <c r="D22">
        <v>3326</v>
      </c>
      <c r="E22">
        <v>17</v>
      </c>
      <c r="F22">
        <v>52</v>
      </c>
      <c r="G22">
        <v>84</v>
      </c>
      <c r="H22">
        <v>16</v>
      </c>
      <c r="I22">
        <v>0.28194549745033198</v>
      </c>
      <c r="J22">
        <v>2460</v>
      </c>
      <c r="K22">
        <v>693</v>
      </c>
    </row>
    <row r="23" spans="1:11" x14ac:dyDescent="0.3">
      <c r="A23">
        <v>2002</v>
      </c>
      <c r="B23">
        <v>1700</v>
      </c>
      <c r="C23">
        <v>421048</v>
      </c>
      <c r="D23">
        <v>2989</v>
      </c>
      <c r="E23">
        <v>14</v>
      </c>
      <c r="F23">
        <v>44</v>
      </c>
      <c r="G23">
        <v>72</v>
      </c>
      <c r="H23">
        <v>15</v>
      </c>
      <c r="I23">
        <v>0.29168343154506382</v>
      </c>
      <c r="J23">
        <v>2400</v>
      </c>
      <c r="K23">
        <v>700</v>
      </c>
    </row>
    <row r="24" spans="1:11" x14ac:dyDescent="0.3">
      <c r="A24">
        <v>2003</v>
      </c>
      <c r="B24">
        <v>2480</v>
      </c>
      <c r="C24">
        <v>731478</v>
      </c>
      <c r="D24">
        <v>3148</v>
      </c>
      <c r="E24">
        <v>15</v>
      </c>
      <c r="F24">
        <v>45</v>
      </c>
      <c r="G24">
        <v>79</v>
      </c>
      <c r="H24">
        <v>15</v>
      </c>
      <c r="I24">
        <v>0.20527251799587154</v>
      </c>
      <c r="J24">
        <v>3120</v>
      </c>
      <c r="K24">
        <v>640</v>
      </c>
    </row>
    <row r="25" spans="1:11" x14ac:dyDescent="0.3">
      <c r="A25">
        <v>2004</v>
      </c>
      <c r="B25">
        <v>2152</v>
      </c>
      <c r="C25">
        <v>440099</v>
      </c>
      <c r="D25">
        <v>2961</v>
      </c>
      <c r="E25">
        <v>15</v>
      </c>
      <c r="F25">
        <v>43</v>
      </c>
      <c r="G25">
        <v>73</v>
      </c>
      <c r="H25">
        <v>13</v>
      </c>
      <c r="I25">
        <v>0.26823376783525799</v>
      </c>
      <c r="J25">
        <v>2940</v>
      </c>
      <c r="K25">
        <v>788</v>
      </c>
    </row>
    <row r="26" spans="1:11" x14ac:dyDescent="0.3">
      <c r="A26">
        <v>2005</v>
      </c>
      <c r="B26">
        <v>2256</v>
      </c>
      <c r="C26">
        <v>636456</v>
      </c>
      <c r="D26">
        <v>4008</v>
      </c>
      <c r="E26">
        <v>16</v>
      </c>
      <c r="F26">
        <v>58</v>
      </c>
      <c r="G26">
        <v>100</v>
      </c>
      <c r="H26">
        <v>19</v>
      </c>
      <c r="I26">
        <v>0.26781878509166823</v>
      </c>
      <c r="J26">
        <v>3080</v>
      </c>
      <c r="K26">
        <v>824</v>
      </c>
    </row>
    <row r="27" spans="1:11" x14ac:dyDescent="0.3">
      <c r="A27">
        <v>2006</v>
      </c>
      <c r="B27">
        <v>2162</v>
      </c>
      <c r="C27">
        <v>447570</v>
      </c>
      <c r="D27">
        <v>3005</v>
      </c>
      <c r="E27">
        <v>15</v>
      </c>
      <c r="F27">
        <v>46</v>
      </c>
      <c r="G27">
        <v>74</v>
      </c>
      <c r="H27">
        <v>16</v>
      </c>
      <c r="I27">
        <v>0.2699136177969052</v>
      </c>
      <c r="J27">
        <v>2960</v>
      </c>
      <c r="K27">
        <v>798</v>
      </c>
    </row>
    <row r="28" spans="1:11" x14ac:dyDescent="0.3">
      <c r="A28">
        <v>2007</v>
      </c>
      <c r="B28">
        <v>2248</v>
      </c>
      <c r="C28">
        <v>316975</v>
      </c>
      <c r="D28">
        <v>2336</v>
      </c>
      <c r="E28">
        <v>11</v>
      </c>
      <c r="F28">
        <v>36</v>
      </c>
      <c r="G28">
        <v>58</v>
      </c>
      <c r="H28">
        <v>11</v>
      </c>
      <c r="I28">
        <v>0.2656440980549411</v>
      </c>
      <c r="J28">
        <v>3060</v>
      </c>
      <c r="K28">
        <v>812</v>
      </c>
    </row>
    <row r="29" spans="1:11" x14ac:dyDescent="0.3">
      <c r="A29">
        <v>2008</v>
      </c>
      <c r="B29">
        <v>2262</v>
      </c>
      <c r="C29">
        <v>490702</v>
      </c>
      <c r="D29">
        <v>3038</v>
      </c>
      <c r="E29">
        <v>13</v>
      </c>
      <c r="F29">
        <v>41</v>
      </c>
      <c r="G29">
        <v>76</v>
      </c>
      <c r="H29">
        <v>13</v>
      </c>
      <c r="I29">
        <v>0.29761862990886973</v>
      </c>
      <c r="J29">
        <v>3220</v>
      </c>
      <c r="K29">
        <v>958</v>
      </c>
    </row>
    <row r="30" spans="1:11" x14ac:dyDescent="0.3">
      <c r="A30">
        <v>2009</v>
      </c>
      <c r="B30">
        <v>2492</v>
      </c>
      <c r="C30">
        <v>643939</v>
      </c>
      <c r="D30">
        <v>3724</v>
      </c>
      <c r="E30">
        <v>18</v>
      </c>
      <c r="F30">
        <v>56</v>
      </c>
      <c r="G30">
        <v>93</v>
      </c>
      <c r="H30">
        <v>16</v>
      </c>
      <c r="I30">
        <v>0.26714038825126446</v>
      </c>
      <c r="J30">
        <v>3400</v>
      </c>
      <c r="K30">
        <v>908</v>
      </c>
    </row>
    <row r="31" spans="1:11" x14ac:dyDescent="0.3">
      <c r="A31">
        <v>2010</v>
      </c>
      <c r="B31">
        <v>2002</v>
      </c>
      <c r="C31">
        <v>701335</v>
      </c>
      <c r="D31">
        <v>3506</v>
      </c>
      <c r="E31">
        <v>18</v>
      </c>
      <c r="F31">
        <v>55</v>
      </c>
      <c r="G31">
        <v>90</v>
      </c>
      <c r="H31">
        <v>19</v>
      </c>
      <c r="I31">
        <v>0.29508557406692937</v>
      </c>
      <c r="J31">
        <v>2840</v>
      </c>
      <c r="K31">
        <v>838</v>
      </c>
    </row>
    <row r="32" spans="1:11" x14ac:dyDescent="0.3">
      <c r="A32">
        <v>2011</v>
      </c>
      <c r="B32">
        <v>1994</v>
      </c>
      <c r="C32">
        <v>382457</v>
      </c>
      <c r="D32">
        <v>3037</v>
      </c>
      <c r="E32">
        <v>15</v>
      </c>
      <c r="F32">
        <v>46</v>
      </c>
      <c r="G32">
        <v>76</v>
      </c>
      <c r="H32">
        <v>13</v>
      </c>
      <c r="I32">
        <v>0.25061812118426313</v>
      </c>
      <c r="J32">
        <v>2660</v>
      </c>
      <c r="K32">
        <v>666</v>
      </c>
    </row>
    <row r="33" spans="1:11" x14ac:dyDescent="0.3">
      <c r="A33">
        <v>2012</v>
      </c>
      <c r="B33">
        <v>2436</v>
      </c>
      <c r="C33">
        <v>749751</v>
      </c>
      <c r="D33">
        <v>4140</v>
      </c>
      <c r="E33">
        <v>18</v>
      </c>
      <c r="F33">
        <v>66</v>
      </c>
      <c r="G33">
        <v>100</v>
      </c>
      <c r="H33">
        <v>21</v>
      </c>
      <c r="I33">
        <v>0.24374733904129603</v>
      </c>
      <c r="J33">
        <v>3220</v>
      </c>
      <c r="K33">
        <v>784</v>
      </c>
    </row>
    <row r="34" spans="1:11" x14ac:dyDescent="0.3">
      <c r="A34">
        <v>2013</v>
      </c>
      <c r="B34">
        <v>2376</v>
      </c>
      <c r="C34">
        <v>431746</v>
      </c>
      <c r="D34">
        <v>2279</v>
      </c>
      <c r="E34">
        <v>12</v>
      </c>
      <c r="F34">
        <v>34</v>
      </c>
      <c r="G34">
        <v>56</v>
      </c>
      <c r="H34">
        <v>11</v>
      </c>
      <c r="I34">
        <v>0.32520439059513023</v>
      </c>
      <c r="J34">
        <v>3520</v>
      </c>
      <c r="K34">
        <v>1144</v>
      </c>
    </row>
    <row r="35" spans="1:11" x14ac:dyDescent="0.3">
      <c r="A35">
        <v>2014</v>
      </c>
      <c r="B35">
        <v>2411</v>
      </c>
      <c r="C35">
        <v>723046</v>
      </c>
      <c r="D35">
        <v>3900</v>
      </c>
      <c r="E35">
        <v>20</v>
      </c>
      <c r="F35">
        <v>60</v>
      </c>
      <c r="G35">
        <v>94</v>
      </c>
      <c r="H35">
        <v>18</v>
      </c>
      <c r="I35">
        <v>0.29094990377972674</v>
      </c>
      <c r="J35">
        <v>3400</v>
      </c>
      <c r="K35">
        <v>989</v>
      </c>
    </row>
    <row r="36" spans="1:11" x14ac:dyDescent="0.3">
      <c r="A36">
        <v>2015</v>
      </c>
      <c r="B36">
        <v>2589</v>
      </c>
      <c r="C36">
        <v>379766</v>
      </c>
      <c r="D36">
        <v>2825</v>
      </c>
      <c r="E36">
        <v>13</v>
      </c>
      <c r="F36">
        <v>42</v>
      </c>
      <c r="G36">
        <v>74</v>
      </c>
      <c r="H36">
        <v>14</v>
      </c>
      <c r="I36">
        <v>0.25194932623757404</v>
      </c>
      <c r="J36">
        <v>3460</v>
      </c>
      <c r="K36">
        <v>871</v>
      </c>
    </row>
    <row r="37" spans="1:11" x14ac:dyDescent="0.3">
      <c r="A37">
        <v>2016</v>
      </c>
      <c r="B37">
        <v>2345</v>
      </c>
      <c r="C37">
        <v>512006</v>
      </c>
      <c r="D37">
        <v>3246</v>
      </c>
      <c r="E37">
        <v>15</v>
      </c>
      <c r="F37">
        <v>48</v>
      </c>
      <c r="G37">
        <v>84</v>
      </c>
      <c r="H37">
        <v>17</v>
      </c>
      <c r="I37">
        <v>0.29798058396229499</v>
      </c>
      <c r="J37">
        <v>3340</v>
      </c>
      <c r="K37">
        <v>995</v>
      </c>
    </row>
    <row r="38" spans="1:11" x14ac:dyDescent="0.3">
      <c r="A38">
        <v>2017</v>
      </c>
      <c r="B38">
        <v>2085</v>
      </c>
      <c r="C38">
        <v>660201</v>
      </c>
      <c r="D38">
        <v>3717</v>
      </c>
      <c r="E38">
        <v>22</v>
      </c>
      <c r="F38">
        <v>55</v>
      </c>
      <c r="G38">
        <v>92</v>
      </c>
      <c r="H38">
        <v>22</v>
      </c>
      <c r="I38">
        <v>0.30530208384373247</v>
      </c>
      <c r="J38">
        <v>3000</v>
      </c>
      <c r="K38">
        <v>915</v>
      </c>
    </row>
    <row r="39" spans="1:11" x14ac:dyDescent="0.3">
      <c r="A39">
        <v>2018</v>
      </c>
      <c r="B39">
        <v>2028</v>
      </c>
      <c r="C39">
        <v>437006</v>
      </c>
      <c r="D39">
        <v>2655</v>
      </c>
      <c r="E39">
        <v>13</v>
      </c>
      <c r="F39">
        <v>38</v>
      </c>
      <c r="G39">
        <v>66</v>
      </c>
      <c r="H39">
        <v>13</v>
      </c>
      <c r="I39">
        <v>0.37415497150455623</v>
      </c>
      <c r="J39">
        <v>3240</v>
      </c>
      <c r="K39">
        <v>1212</v>
      </c>
    </row>
    <row r="40" spans="1:11" x14ac:dyDescent="0.3">
      <c r="A40">
        <v>2019</v>
      </c>
      <c r="B40">
        <v>2329</v>
      </c>
      <c r="C40">
        <v>431523</v>
      </c>
      <c r="D40">
        <v>2937</v>
      </c>
      <c r="E40">
        <v>13</v>
      </c>
      <c r="F40">
        <v>43</v>
      </c>
      <c r="G40">
        <v>72</v>
      </c>
      <c r="H40">
        <v>16</v>
      </c>
      <c r="I40">
        <v>0.28123092775135539</v>
      </c>
      <c r="J40">
        <v>3240</v>
      </c>
      <c r="K40">
        <v>911</v>
      </c>
    </row>
    <row r="41" spans="1:11" x14ac:dyDescent="0.3">
      <c r="A41">
        <v>2020</v>
      </c>
      <c r="B41">
        <v>2287</v>
      </c>
      <c r="C41">
        <v>699312</v>
      </c>
      <c r="D41">
        <v>3965</v>
      </c>
      <c r="E41">
        <v>18</v>
      </c>
      <c r="F41">
        <v>58</v>
      </c>
      <c r="G41">
        <v>100</v>
      </c>
      <c r="H41">
        <v>19</v>
      </c>
      <c r="I41">
        <v>0.3112640199264764</v>
      </c>
      <c r="J41">
        <v>3320</v>
      </c>
      <c r="K41">
        <v>1033</v>
      </c>
    </row>
    <row r="42" spans="1:11" x14ac:dyDescent="0.3">
      <c r="A42">
        <v>2021</v>
      </c>
      <c r="B42">
        <v>2214</v>
      </c>
      <c r="C42">
        <v>777547</v>
      </c>
      <c r="D42">
        <v>3863</v>
      </c>
      <c r="E42">
        <v>19</v>
      </c>
      <c r="F42">
        <v>58</v>
      </c>
      <c r="G42">
        <v>96</v>
      </c>
      <c r="H42">
        <v>19</v>
      </c>
      <c r="I42">
        <v>0.3084314690053816</v>
      </c>
      <c r="J42">
        <v>3200</v>
      </c>
      <c r="K42">
        <v>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1E0C-5C1D-46E5-9096-F09A753F79E1}">
  <dimension ref="A1:K42"/>
  <sheetViews>
    <sheetView workbookViewId="0">
      <selection activeCell="E10" sqref="E10"/>
    </sheetView>
  </sheetViews>
  <sheetFormatPr defaultRowHeight="14.4" x14ac:dyDescent="0.3"/>
  <sheetData>
    <row r="1" spans="1:11" x14ac:dyDescent="0.3">
      <c r="A1" t="s">
        <v>42</v>
      </c>
    </row>
    <row r="2" spans="1:11" x14ac:dyDescent="0.3">
      <c r="A2" t="s">
        <v>18</v>
      </c>
      <c r="B2" t="s">
        <v>0</v>
      </c>
      <c r="D2" s="1" t="s">
        <v>13</v>
      </c>
      <c r="E2" s="9">
        <v>15000</v>
      </c>
      <c r="F2" s="1" t="s">
        <v>4</v>
      </c>
      <c r="G2">
        <v>1000</v>
      </c>
    </row>
    <row r="3" spans="1:11" x14ac:dyDescent="0.3">
      <c r="B3" t="s">
        <v>1</v>
      </c>
      <c r="D3" s="1" t="s">
        <v>3</v>
      </c>
      <c r="E3">
        <v>250</v>
      </c>
      <c r="F3" s="1" t="s">
        <v>4</v>
      </c>
      <c r="G3">
        <v>50</v>
      </c>
    </row>
    <row r="4" spans="1:11" x14ac:dyDescent="0.3">
      <c r="D4" s="1"/>
      <c r="F4" s="1"/>
      <c r="G4" s="7">
        <v>909090.90909090906</v>
      </c>
      <c r="H4" s="1"/>
    </row>
    <row r="5" spans="1:11" x14ac:dyDescent="0.3">
      <c r="A5" t="s">
        <v>19</v>
      </c>
      <c r="B5" t="s">
        <v>2</v>
      </c>
      <c r="D5" s="1" t="s">
        <v>11</v>
      </c>
      <c r="E5">
        <v>0.05</v>
      </c>
      <c r="F5" s="1" t="s">
        <v>12</v>
      </c>
      <c r="G5" s="7">
        <v>1.1000000000000001E-6</v>
      </c>
      <c r="H5" s="1"/>
      <c r="K5" s="7"/>
    </row>
    <row r="6" spans="1:11" x14ac:dyDescent="0.3">
      <c r="D6" s="1" t="s">
        <v>15</v>
      </c>
      <c r="E6">
        <v>1E-3</v>
      </c>
      <c r="F6" t="s">
        <v>14</v>
      </c>
      <c r="G6" s="7">
        <v>1.0000000000000001E-9</v>
      </c>
      <c r="H6" s="1"/>
      <c r="K6" s="7"/>
    </row>
    <row r="7" spans="1:11" x14ac:dyDescent="0.3">
      <c r="B7" t="s">
        <v>6</v>
      </c>
      <c r="D7" s="1" t="s">
        <v>7</v>
      </c>
      <c r="E7">
        <v>0.1</v>
      </c>
      <c r="F7" s="1" t="s">
        <v>8</v>
      </c>
      <c r="G7">
        <v>0.3</v>
      </c>
      <c r="H7" s="1" t="s">
        <v>9</v>
      </c>
      <c r="I7">
        <v>0.5</v>
      </c>
      <c r="J7" s="1" t="s">
        <v>10</v>
      </c>
      <c r="K7">
        <v>0.1</v>
      </c>
    </row>
    <row r="8" spans="1:11" x14ac:dyDescent="0.3">
      <c r="D8" s="1" t="s">
        <v>4</v>
      </c>
      <c r="E8">
        <v>0.01</v>
      </c>
      <c r="F8" s="1" t="s">
        <v>4</v>
      </c>
      <c r="G8">
        <v>0.01</v>
      </c>
      <c r="H8" s="1" t="s">
        <v>4</v>
      </c>
      <c r="I8">
        <v>0.01</v>
      </c>
      <c r="J8" s="1" t="s">
        <v>4</v>
      </c>
      <c r="K8">
        <v>0.01</v>
      </c>
    </row>
    <row r="9" spans="1:11" x14ac:dyDescent="0.3">
      <c r="B9" t="s">
        <v>17</v>
      </c>
      <c r="D9" s="1" t="s">
        <v>3</v>
      </c>
      <c r="E9">
        <v>0.05</v>
      </c>
      <c r="F9" s="1"/>
      <c r="H9" s="1"/>
      <c r="J9" s="1"/>
    </row>
    <row r="10" spans="1:11" x14ac:dyDescent="0.3">
      <c r="B10" t="s">
        <v>16</v>
      </c>
      <c r="D10" s="1" t="s">
        <v>3</v>
      </c>
      <c r="E10">
        <v>0.28000000000000003</v>
      </c>
      <c r="F10" s="1" t="s">
        <v>4</v>
      </c>
      <c r="G10">
        <v>0.05</v>
      </c>
      <c r="H10" s="1"/>
      <c r="J10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4084</v>
      </c>
      <c r="C13">
        <v>884325</v>
      </c>
      <c r="D13">
        <v>16742</v>
      </c>
      <c r="E13">
        <v>84</v>
      </c>
      <c r="F13">
        <v>258</v>
      </c>
      <c r="G13">
        <v>390</v>
      </c>
      <c r="H13">
        <v>82</v>
      </c>
      <c r="I13">
        <v>0.30313604418365331</v>
      </c>
      <c r="J13">
        <v>5860</v>
      </c>
      <c r="K13">
        <v>1776</v>
      </c>
    </row>
    <row r="14" spans="1:11" x14ac:dyDescent="0.3">
      <c r="A14">
        <v>1993</v>
      </c>
      <c r="B14">
        <v>4281</v>
      </c>
      <c r="C14">
        <v>1027709</v>
      </c>
      <c r="D14">
        <v>16252</v>
      </c>
      <c r="E14">
        <v>81</v>
      </c>
      <c r="F14">
        <v>255</v>
      </c>
      <c r="G14">
        <v>411</v>
      </c>
      <c r="H14">
        <v>87</v>
      </c>
      <c r="I14">
        <v>0.21030636144285381</v>
      </c>
      <c r="J14">
        <v>5420</v>
      </c>
      <c r="K14">
        <v>1139</v>
      </c>
    </row>
    <row r="15" spans="1:11" x14ac:dyDescent="0.3">
      <c r="A15">
        <v>1994</v>
      </c>
      <c r="B15">
        <v>4839</v>
      </c>
      <c r="C15">
        <v>1444176</v>
      </c>
      <c r="D15">
        <v>14628</v>
      </c>
      <c r="E15">
        <v>67</v>
      </c>
      <c r="F15">
        <v>224</v>
      </c>
      <c r="G15">
        <v>365</v>
      </c>
      <c r="H15">
        <v>75</v>
      </c>
      <c r="I15">
        <v>0.25325639763472263</v>
      </c>
      <c r="J15">
        <v>6480</v>
      </c>
      <c r="K15">
        <v>1641</v>
      </c>
    </row>
    <row r="16" spans="1:11" x14ac:dyDescent="0.3">
      <c r="A16">
        <v>1995</v>
      </c>
      <c r="B16">
        <v>9318</v>
      </c>
      <c r="C16">
        <v>2530593</v>
      </c>
      <c r="D16">
        <v>7938</v>
      </c>
      <c r="E16">
        <v>40</v>
      </c>
      <c r="F16">
        <v>114</v>
      </c>
      <c r="G16">
        <v>200</v>
      </c>
      <c r="H16">
        <v>41</v>
      </c>
      <c r="I16">
        <v>0.21830108771390616</v>
      </c>
      <c r="J16">
        <v>11920</v>
      </c>
      <c r="K16">
        <v>2602</v>
      </c>
    </row>
    <row r="17" spans="1:11" x14ac:dyDescent="0.3">
      <c r="A17">
        <v>1996</v>
      </c>
      <c r="B17">
        <v>11920</v>
      </c>
      <c r="C17">
        <v>1942507</v>
      </c>
      <c r="D17">
        <v>10871</v>
      </c>
      <c r="E17">
        <v>46</v>
      </c>
      <c r="F17">
        <v>169</v>
      </c>
      <c r="G17">
        <v>275</v>
      </c>
      <c r="H17">
        <v>51</v>
      </c>
      <c r="I17">
        <v>0.20960019541098199</v>
      </c>
      <c r="J17">
        <v>15080</v>
      </c>
      <c r="K17">
        <v>3160</v>
      </c>
    </row>
    <row r="18" spans="1:11" x14ac:dyDescent="0.3">
      <c r="A18">
        <v>1997</v>
      </c>
      <c r="B18">
        <v>10676</v>
      </c>
      <c r="C18">
        <v>2733501</v>
      </c>
      <c r="D18">
        <v>6614</v>
      </c>
      <c r="E18">
        <v>35</v>
      </c>
      <c r="F18">
        <v>97</v>
      </c>
      <c r="G18">
        <v>160</v>
      </c>
      <c r="H18">
        <v>30</v>
      </c>
      <c r="I18">
        <v>0.29491192965128438</v>
      </c>
      <c r="J18">
        <v>15140</v>
      </c>
      <c r="K18">
        <v>4464</v>
      </c>
    </row>
    <row r="19" spans="1:11" x14ac:dyDescent="0.3">
      <c r="A19">
        <v>1998</v>
      </c>
      <c r="B19">
        <v>8934</v>
      </c>
      <c r="C19">
        <v>2838717</v>
      </c>
      <c r="D19">
        <v>6190</v>
      </c>
      <c r="E19">
        <v>35</v>
      </c>
      <c r="F19">
        <v>95</v>
      </c>
      <c r="G19">
        <v>149</v>
      </c>
      <c r="H19">
        <v>27</v>
      </c>
      <c r="I19">
        <v>0.27014348413889439</v>
      </c>
      <c r="J19">
        <v>12240</v>
      </c>
      <c r="K19">
        <v>3306</v>
      </c>
    </row>
    <row r="20" spans="1:11" x14ac:dyDescent="0.3">
      <c r="A20">
        <v>1999</v>
      </c>
      <c r="B20">
        <v>7044</v>
      </c>
      <c r="C20">
        <v>2015890</v>
      </c>
      <c r="D20">
        <v>11159</v>
      </c>
      <c r="E20">
        <v>51</v>
      </c>
      <c r="F20">
        <v>175</v>
      </c>
      <c r="G20">
        <v>278</v>
      </c>
      <c r="H20">
        <v>58</v>
      </c>
      <c r="I20">
        <v>0.26477621424132697</v>
      </c>
      <c r="J20">
        <v>9580</v>
      </c>
      <c r="K20">
        <v>2536</v>
      </c>
    </row>
    <row r="21" spans="1:11" x14ac:dyDescent="0.3">
      <c r="A21">
        <v>2000</v>
      </c>
      <c r="B21">
        <v>6284</v>
      </c>
      <c r="C21">
        <v>1601753</v>
      </c>
      <c r="D21">
        <v>13688</v>
      </c>
      <c r="E21">
        <v>70</v>
      </c>
      <c r="F21">
        <v>209</v>
      </c>
      <c r="G21">
        <v>342</v>
      </c>
      <c r="H21">
        <v>71</v>
      </c>
      <c r="I21">
        <v>0.29868117944582318</v>
      </c>
      <c r="J21">
        <v>8960</v>
      </c>
      <c r="K21">
        <v>2676</v>
      </c>
    </row>
    <row r="22" spans="1:11" x14ac:dyDescent="0.3">
      <c r="A22">
        <v>2001</v>
      </c>
      <c r="B22">
        <v>5336</v>
      </c>
      <c r="C22">
        <v>1261940</v>
      </c>
      <c r="D22">
        <v>16084</v>
      </c>
      <c r="E22">
        <v>80</v>
      </c>
      <c r="F22">
        <v>244</v>
      </c>
      <c r="G22">
        <v>405</v>
      </c>
      <c r="H22">
        <v>84</v>
      </c>
      <c r="I22">
        <v>0.2527866876598045</v>
      </c>
      <c r="J22">
        <v>7140</v>
      </c>
      <c r="K22">
        <v>1804</v>
      </c>
    </row>
    <row r="23" spans="1:11" x14ac:dyDescent="0.3">
      <c r="A23">
        <v>2002</v>
      </c>
      <c r="B23">
        <v>6211</v>
      </c>
      <c r="C23">
        <v>1607274</v>
      </c>
      <c r="D23">
        <v>13749</v>
      </c>
      <c r="E23">
        <v>76</v>
      </c>
      <c r="F23">
        <v>208</v>
      </c>
      <c r="G23">
        <v>338</v>
      </c>
      <c r="H23">
        <v>70</v>
      </c>
      <c r="I23">
        <v>0.26768580379693041</v>
      </c>
      <c r="J23">
        <v>8480</v>
      </c>
      <c r="K23">
        <v>2269</v>
      </c>
    </row>
    <row r="24" spans="1:11" x14ac:dyDescent="0.3">
      <c r="A24">
        <v>2003</v>
      </c>
      <c r="B24">
        <v>9000</v>
      </c>
      <c r="C24">
        <v>2465692</v>
      </c>
      <c r="D24">
        <v>8104</v>
      </c>
      <c r="E24">
        <v>42</v>
      </c>
      <c r="F24">
        <v>120</v>
      </c>
      <c r="G24">
        <v>209</v>
      </c>
      <c r="H24">
        <v>42</v>
      </c>
      <c r="I24">
        <v>0.24245202259255538</v>
      </c>
      <c r="J24">
        <v>11880</v>
      </c>
      <c r="K24">
        <v>2880</v>
      </c>
    </row>
    <row r="25" spans="1:11" x14ac:dyDescent="0.3">
      <c r="A25">
        <v>2004</v>
      </c>
      <c r="B25">
        <v>9435</v>
      </c>
      <c r="C25">
        <v>2233223</v>
      </c>
      <c r="D25">
        <v>9677</v>
      </c>
      <c r="E25">
        <v>54</v>
      </c>
      <c r="F25">
        <v>147</v>
      </c>
      <c r="G25">
        <v>235</v>
      </c>
      <c r="H25">
        <v>42</v>
      </c>
      <c r="I25">
        <v>0.34481076956922435</v>
      </c>
      <c r="J25">
        <v>14400</v>
      </c>
      <c r="K25">
        <v>4965</v>
      </c>
    </row>
    <row r="26" spans="1:11" x14ac:dyDescent="0.3">
      <c r="A26">
        <v>2005</v>
      </c>
      <c r="B26">
        <v>9897</v>
      </c>
      <c r="C26">
        <v>3657311</v>
      </c>
      <c r="D26">
        <v>3217</v>
      </c>
      <c r="E26">
        <v>16</v>
      </c>
      <c r="F26">
        <v>46</v>
      </c>
      <c r="G26">
        <v>78</v>
      </c>
      <c r="H26">
        <v>15</v>
      </c>
      <c r="I26">
        <v>0.31843500093873939</v>
      </c>
      <c r="J26">
        <v>14520</v>
      </c>
      <c r="K26">
        <v>4623</v>
      </c>
    </row>
    <row r="27" spans="1:11" x14ac:dyDescent="0.3">
      <c r="A27">
        <v>2006</v>
      </c>
      <c r="B27">
        <v>7886</v>
      </c>
      <c r="C27">
        <v>2042629</v>
      </c>
      <c r="D27">
        <v>10886</v>
      </c>
      <c r="E27">
        <v>60</v>
      </c>
      <c r="F27">
        <v>169</v>
      </c>
      <c r="G27">
        <v>277</v>
      </c>
      <c r="H27">
        <v>52</v>
      </c>
      <c r="I27">
        <v>0.33845181751948855</v>
      </c>
      <c r="J27">
        <v>11920</v>
      </c>
      <c r="K27">
        <v>4034</v>
      </c>
    </row>
    <row r="28" spans="1:11" x14ac:dyDescent="0.3">
      <c r="A28">
        <v>2007</v>
      </c>
      <c r="B28">
        <v>5840</v>
      </c>
      <c r="C28">
        <v>967465</v>
      </c>
      <c r="D28">
        <v>16520</v>
      </c>
      <c r="E28">
        <v>64</v>
      </c>
      <c r="F28">
        <v>244</v>
      </c>
      <c r="G28">
        <v>406</v>
      </c>
      <c r="H28">
        <v>68</v>
      </c>
      <c r="I28">
        <v>0.3394091728456507</v>
      </c>
      <c r="J28">
        <v>8840</v>
      </c>
      <c r="K28">
        <v>3000</v>
      </c>
    </row>
    <row r="29" spans="1:11" x14ac:dyDescent="0.3">
      <c r="A29">
        <v>2008</v>
      </c>
      <c r="B29">
        <v>5535</v>
      </c>
      <c r="C29">
        <v>1138429</v>
      </c>
      <c r="D29">
        <v>16286</v>
      </c>
      <c r="E29">
        <v>81</v>
      </c>
      <c r="F29">
        <v>252</v>
      </c>
      <c r="G29">
        <v>409</v>
      </c>
      <c r="H29">
        <v>96</v>
      </c>
      <c r="I29">
        <v>0.27752684875515815</v>
      </c>
      <c r="J29">
        <v>7660</v>
      </c>
      <c r="K29">
        <v>2125</v>
      </c>
    </row>
    <row r="30" spans="1:11" x14ac:dyDescent="0.3">
      <c r="A30">
        <v>2009</v>
      </c>
      <c r="B30">
        <v>5703</v>
      </c>
      <c r="C30">
        <v>1565383</v>
      </c>
      <c r="D30">
        <v>14054</v>
      </c>
      <c r="E30">
        <v>68</v>
      </c>
      <c r="F30">
        <v>217</v>
      </c>
      <c r="G30">
        <v>354</v>
      </c>
      <c r="H30">
        <v>77</v>
      </c>
      <c r="I30">
        <v>0.19226941951375542</v>
      </c>
      <c r="J30">
        <v>7060</v>
      </c>
      <c r="K30">
        <v>1357</v>
      </c>
    </row>
    <row r="31" spans="1:11" x14ac:dyDescent="0.3">
      <c r="A31">
        <v>2010</v>
      </c>
      <c r="B31">
        <v>9089</v>
      </c>
      <c r="C31">
        <v>1527406</v>
      </c>
      <c r="D31">
        <v>13981</v>
      </c>
      <c r="E31">
        <v>57</v>
      </c>
      <c r="F31">
        <v>205</v>
      </c>
      <c r="G31">
        <v>356</v>
      </c>
      <c r="H31">
        <v>73</v>
      </c>
      <c r="I31">
        <v>0.26348572251578223</v>
      </c>
      <c r="J31">
        <v>12340</v>
      </c>
      <c r="K31">
        <v>3251</v>
      </c>
    </row>
    <row r="32" spans="1:11" x14ac:dyDescent="0.3">
      <c r="A32">
        <v>2011</v>
      </c>
      <c r="B32">
        <v>12187</v>
      </c>
      <c r="C32">
        <v>3297458</v>
      </c>
      <c r="D32">
        <v>4402</v>
      </c>
      <c r="E32">
        <v>24</v>
      </c>
      <c r="F32">
        <v>60</v>
      </c>
      <c r="G32">
        <v>113</v>
      </c>
      <c r="H32">
        <v>18</v>
      </c>
      <c r="I32">
        <v>0.21681526722062666</v>
      </c>
      <c r="J32">
        <v>15560</v>
      </c>
      <c r="K32">
        <v>3373</v>
      </c>
    </row>
    <row r="33" spans="1:11" x14ac:dyDescent="0.3">
      <c r="A33">
        <v>2012</v>
      </c>
      <c r="B33">
        <v>11372</v>
      </c>
      <c r="C33">
        <v>3375226</v>
      </c>
      <c r="D33">
        <v>4121</v>
      </c>
      <c r="E33">
        <v>22</v>
      </c>
      <c r="F33">
        <v>60</v>
      </c>
      <c r="G33">
        <v>104</v>
      </c>
      <c r="H33">
        <v>22</v>
      </c>
      <c r="I33">
        <v>0.24290656241030856</v>
      </c>
      <c r="J33">
        <v>15020</v>
      </c>
      <c r="K33">
        <v>3648</v>
      </c>
    </row>
    <row r="34" spans="1:11" x14ac:dyDescent="0.3">
      <c r="A34">
        <v>2013</v>
      </c>
      <c r="B34">
        <v>9757</v>
      </c>
      <c r="C34">
        <v>2483962</v>
      </c>
      <c r="D34">
        <v>7926</v>
      </c>
      <c r="E34">
        <v>41</v>
      </c>
      <c r="F34">
        <v>112</v>
      </c>
      <c r="G34">
        <v>193</v>
      </c>
      <c r="H34">
        <v>41</v>
      </c>
      <c r="I34">
        <v>0.28158000591650567</v>
      </c>
      <c r="J34">
        <v>13580</v>
      </c>
      <c r="K34">
        <v>3823</v>
      </c>
    </row>
    <row r="35" spans="1:11" x14ac:dyDescent="0.3">
      <c r="A35">
        <v>2014</v>
      </c>
      <c r="B35">
        <v>6964</v>
      </c>
      <c r="C35">
        <v>1716207</v>
      </c>
      <c r="D35">
        <v>13176</v>
      </c>
      <c r="E35">
        <v>55</v>
      </c>
      <c r="F35">
        <v>205</v>
      </c>
      <c r="G35">
        <v>321</v>
      </c>
      <c r="H35">
        <v>60</v>
      </c>
      <c r="I35">
        <v>0.32393603706477364</v>
      </c>
      <c r="J35">
        <v>10300</v>
      </c>
      <c r="K35">
        <v>3336</v>
      </c>
    </row>
    <row r="36" spans="1:11" x14ac:dyDescent="0.3">
      <c r="A36">
        <v>2015</v>
      </c>
      <c r="B36">
        <v>3986</v>
      </c>
      <c r="C36">
        <v>1182625</v>
      </c>
      <c r="D36">
        <v>16476</v>
      </c>
      <c r="E36">
        <v>85</v>
      </c>
      <c r="F36">
        <v>250</v>
      </c>
      <c r="G36">
        <v>401</v>
      </c>
      <c r="H36">
        <v>104</v>
      </c>
      <c r="I36">
        <v>0.30570046635411902</v>
      </c>
      <c r="J36">
        <v>5740</v>
      </c>
      <c r="K36">
        <v>1754</v>
      </c>
    </row>
    <row r="37" spans="1:11" x14ac:dyDescent="0.3">
      <c r="A37">
        <v>2016</v>
      </c>
      <c r="B37">
        <v>4398</v>
      </c>
      <c r="C37">
        <v>1234945</v>
      </c>
      <c r="D37">
        <v>16022</v>
      </c>
      <c r="E37">
        <v>68</v>
      </c>
      <c r="F37">
        <v>233</v>
      </c>
      <c r="G37">
        <v>389</v>
      </c>
      <c r="H37">
        <v>78</v>
      </c>
      <c r="I37">
        <v>0.23922555032580448</v>
      </c>
      <c r="J37">
        <v>5780</v>
      </c>
      <c r="K37">
        <v>1382</v>
      </c>
    </row>
    <row r="38" spans="1:11" x14ac:dyDescent="0.3">
      <c r="A38">
        <v>2017</v>
      </c>
      <c r="B38">
        <v>7051</v>
      </c>
      <c r="C38">
        <v>1477603</v>
      </c>
      <c r="D38">
        <v>14676</v>
      </c>
      <c r="E38">
        <v>67</v>
      </c>
      <c r="F38">
        <v>218</v>
      </c>
      <c r="G38">
        <v>362</v>
      </c>
      <c r="H38">
        <v>67</v>
      </c>
      <c r="I38">
        <v>0.30194524861533528</v>
      </c>
      <c r="J38">
        <v>10100</v>
      </c>
      <c r="K38">
        <v>3049</v>
      </c>
    </row>
    <row r="39" spans="1:11" x14ac:dyDescent="0.3">
      <c r="A39">
        <v>2018</v>
      </c>
      <c r="B39">
        <v>10449</v>
      </c>
      <c r="C39">
        <v>1665352</v>
      </c>
      <c r="D39">
        <v>13886</v>
      </c>
      <c r="E39">
        <v>60</v>
      </c>
      <c r="F39">
        <v>209</v>
      </c>
      <c r="G39">
        <v>353</v>
      </c>
      <c r="H39">
        <v>65</v>
      </c>
      <c r="I39">
        <v>0.23174332379363483</v>
      </c>
      <c r="J39">
        <v>13600</v>
      </c>
      <c r="K39">
        <v>3151</v>
      </c>
    </row>
    <row r="40" spans="1:11" x14ac:dyDescent="0.3">
      <c r="A40">
        <v>2019</v>
      </c>
      <c r="B40">
        <v>10728</v>
      </c>
      <c r="C40">
        <v>2260497</v>
      </c>
      <c r="D40">
        <v>9386</v>
      </c>
      <c r="E40">
        <v>50</v>
      </c>
      <c r="F40">
        <v>136</v>
      </c>
      <c r="G40">
        <v>242</v>
      </c>
      <c r="H40">
        <v>53</v>
      </c>
      <c r="I40">
        <v>0.29517079602491331</v>
      </c>
      <c r="J40">
        <v>15220</v>
      </c>
      <c r="K40">
        <v>4492</v>
      </c>
    </row>
    <row r="41" spans="1:11" x14ac:dyDescent="0.3">
      <c r="A41">
        <v>2020</v>
      </c>
      <c r="B41">
        <v>13401</v>
      </c>
      <c r="C41">
        <v>2475622</v>
      </c>
      <c r="D41">
        <v>8253</v>
      </c>
      <c r="E41">
        <v>38</v>
      </c>
      <c r="F41">
        <v>121</v>
      </c>
      <c r="G41">
        <v>201</v>
      </c>
      <c r="H41">
        <v>40</v>
      </c>
      <c r="I41">
        <v>0.13095461865460933</v>
      </c>
      <c r="J41">
        <v>15420</v>
      </c>
      <c r="K41">
        <v>2019</v>
      </c>
    </row>
    <row r="42" spans="1:11" x14ac:dyDescent="0.3">
      <c r="A42">
        <v>2021</v>
      </c>
      <c r="B42">
        <v>10744</v>
      </c>
      <c r="C42">
        <v>3011092</v>
      </c>
      <c r="D42">
        <v>5583</v>
      </c>
      <c r="E42">
        <v>28</v>
      </c>
      <c r="F42">
        <v>83</v>
      </c>
      <c r="G42">
        <v>138</v>
      </c>
      <c r="H42">
        <v>33</v>
      </c>
      <c r="I42">
        <v>0.23150531367792082</v>
      </c>
      <c r="J42">
        <v>13980</v>
      </c>
      <c r="K42">
        <v>3236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55F4-CD1E-4950-9F16-3C6AA503D87F}">
  <dimension ref="A1:K36"/>
  <sheetViews>
    <sheetView workbookViewId="0">
      <selection activeCell="M3" sqref="M3:M17"/>
    </sheetView>
  </sheetViews>
  <sheetFormatPr defaultRowHeight="14.4" x14ac:dyDescent="0.3"/>
  <sheetData>
    <row r="1" spans="1:11" x14ac:dyDescent="0.3">
      <c r="A1" t="s">
        <v>44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275</v>
      </c>
      <c r="F3" t="s">
        <v>43</v>
      </c>
      <c r="G3">
        <v>50</v>
      </c>
    </row>
    <row r="4" spans="1:11" x14ac:dyDescent="0.3">
      <c r="G4">
        <v>5405405.405405405</v>
      </c>
    </row>
    <row r="5" spans="1:11" x14ac:dyDescent="0.3">
      <c r="A5" t="s">
        <v>19</v>
      </c>
      <c r="B5" t="s">
        <v>2</v>
      </c>
      <c r="D5" t="s">
        <v>11</v>
      </c>
      <c r="E5">
        <v>1.2E-2</v>
      </c>
      <c r="F5" t="s">
        <v>12</v>
      </c>
      <c r="G5">
        <v>1.85E-7</v>
      </c>
    </row>
    <row r="6" spans="1:11" x14ac:dyDescent="0.3">
      <c r="D6" t="s">
        <v>15</v>
      </c>
      <c r="E6">
        <v>1E-3</v>
      </c>
      <c r="F6" t="s">
        <v>14</v>
      </c>
      <c r="G6">
        <v>1.0000000000000001E-9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0.45</v>
      </c>
      <c r="F10" t="s">
        <v>4</v>
      </c>
      <c r="G10">
        <v>0.05</v>
      </c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1993</v>
      </c>
      <c r="B13">
        <v>10968</v>
      </c>
      <c r="C13">
        <v>2487572</v>
      </c>
      <c r="D13">
        <v>18371</v>
      </c>
      <c r="E13">
        <v>95</v>
      </c>
      <c r="F13">
        <v>270</v>
      </c>
      <c r="G13">
        <v>463</v>
      </c>
      <c r="H13">
        <v>94</v>
      </c>
      <c r="I13">
        <v>0.48169827729088133</v>
      </c>
      <c r="J13">
        <v>21160</v>
      </c>
      <c r="K13">
        <v>10192</v>
      </c>
    </row>
    <row r="14" spans="1:11" x14ac:dyDescent="0.3">
      <c r="A14">
        <v>1994</v>
      </c>
      <c r="B14">
        <v>15225</v>
      </c>
      <c r="C14">
        <v>4232438</v>
      </c>
      <c r="D14">
        <v>21923</v>
      </c>
      <c r="E14">
        <v>122</v>
      </c>
      <c r="F14">
        <v>331</v>
      </c>
      <c r="G14">
        <v>541</v>
      </c>
      <c r="H14">
        <v>95</v>
      </c>
      <c r="I14">
        <v>0.30481811970557315</v>
      </c>
      <c r="J14">
        <v>21900</v>
      </c>
      <c r="K14">
        <v>6675</v>
      </c>
    </row>
    <row r="15" spans="1:11" x14ac:dyDescent="0.3">
      <c r="A15">
        <v>1995</v>
      </c>
      <c r="B15">
        <v>12668</v>
      </c>
      <c r="C15">
        <v>3111524</v>
      </c>
      <c r="D15">
        <v>20724</v>
      </c>
      <c r="E15">
        <v>100</v>
      </c>
      <c r="F15">
        <v>302</v>
      </c>
      <c r="G15">
        <v>523</v>
      </c>
      <c r="H15">
        <v>95</v>
      </c>
      <c r="I15">
        <v>0.44489255252867438</v>
      </c>
      <c r="J15">
        <v>22820</v>
      </c>
      <c r="K15">
        <v>10152</v>
      </c>
    </row>
    <row r="16" spans="1:11" x14ac:dyDescent="0.3">
      <c r="A16">
        <v>1996</v>
      </c>
      <c r="B16">
        <v>13006</v>
      </c>
      <c r="C16">
        <v>2442763</v>
      </c>
      <c r="D16">
        <v>16392</v>
      </c>
      <c r="E16">
        <v>78</v>
      </c>
      <c r="F16">
        <v>239</v>
      </c>
      <c r="G16">
        <v>401</v>
      </c>
      <c r="H16">
        <v>84</v>
      </c>
      <c r="I16">
        <v>0.39788280199236509</v>
      </c>
      <c r="J16">
        <v>21600</v>
      </c>
      <c r="K16">
        <v>8594</v>
      </c>
    </row>
    <row r="17" spans="1:11" x14ac:dyDescent="0.3">
      <c r="A17">
        <v>1997</v>
      </c>
      <c r="B17">
        <v>10676</v>
      </c>
      <c r="C17">
        <v>3891006</v>
      </c>
      <c r="D17">
        <v>22989</v>
      </c>
      <c r="E17">
        <v>101</v>
      </c>
      <c r="F17">
        <v>342</v>
      </c>
      <c r="G17">
        <v>577</v>
      </c>
      <c r="H17">
        <v>128</v>
      </c>
      <c r="I17">
        <v>0.46621697312484744</v>
      </c>
      <c r="J17">
        <v>20000</v>
      </c>
      <c r="K17">
        <v>9324</v>
      </c>
    </row>
    <row r="18" spans="1:11" x14ac:dyDescent="0.3">
      <c r="A18">
        <v>1998</v>
      </c>
      <c r="B18">
        <v>11347</v>
      </c>
      <c r="C18">
        <v>4151715</v>
      </c>
      <c r="D18">
        <v>20229</v>
      </c>
      <c r="E18">
        <v>107</v>
      </c>
      <c r="F18">
        <v>317</v>
      </c>
      <c r="G18">
        <v>521</v>
      </c>
      <c r="H18">
        <v>100</v>
      </c>
      <c r="I18">
        <v>0.44108123188139337</v>
      </c>
      <c r="J18">
        <v>20300</v>
      </c>
      <c r="K18">
        <v>8953</v>
      </c>
    </row>
    <row r="19" spans="1:11" x14ac:dyDescent="0.3">
      <c r="A19">
        <v>1999</v>
      </c>
      <c r="B19">
        <v>10867</v>
      </c>
      <c r="C19">
        <v>2717806</v>
      </c>
      <c r="D19">
        <v>16290</v>
      </c>
      <c r="E19">
        <v>73</v>
      </c>
      <c r="F19">
        <v>250</v>
      </c>
      <c r="G19">
        <v>402</v>
      </c>
      <c r="H19">
        <v>67</v>
      </c>
      <c r="I19">
        <v>0.4328583402872247</v>
      </c>
      <c r="J19">
        <v>19160</v>
      </c>
      <c r="K19">
        <v>8293</v>
      </c>
    </row>
    <row r="20" spans="1:11" x14ac:dyDescent="0.3">
      <c r="A20">
        <v>2000</v>
      </c>
      <c r="B20">
        <v>11569</v>
      </c>
      <c r="C20">
        <v>3395292</v>
      </c>
      <c r="D20">
        <v>22650</v>
      </c>
      <c r="E20">
        <v>106</v>
      </c>
      <c r="F20">
        <v>344</v>
      </c>
      <c r="G20">
        <v>568</v>
      </c>
      <c r="H20">
        <v>115</v>
      </c>
      <c r="I20">
        <v>0.38790557044349883</v>
      </c>
      <c r="J20">
        <v>18900</v>
      </c>
      <c r="K20">
        <v>7331</v>
      </c>
    </row>
    <row r="21" spans="1:11" x14ac:dyDescent="0.3">
      <c r="A21">
        <v>2001</v>
      </c>
      <c r="B21">
        <v>10257</v>
      </c>
      <c r="C21">
        <v>2443420</v>
      </c>
      <c r="D21">
        <v>20056</v>
      </c>
      <c r="E21">
        <v>79</v>
      </c>
      <c r="F21">
        <v>301</v>
      </c>
      <c r="G21">
        <v>511</v>
      </c>
      <c r="H21">
        <v>82</v>
      </c>
      <c r="I21">
        <v>0.51206913271678278</v>
      </c>
      <c r="J21">
        <v>21020</v>
      </c>
      <c r="K21">
        <v>10763</v>
      </c>
    </row>
    <row r="22" spans="1:11" x14ac:dyDescent="0.3">
      <c r="A22">
        <v>2002</v>
      </c>
      <c r="B22">
        <v>12112</v>
      </c>
      <c r="C22">
        <v>3737508</v>
      </c>
      <c r="D22">
        <v>21088</v>
      </c>
      <c r="E22">
        <v>110</v>
      </c>
      <c r="F22">
        <v>324</v>
      </c>
      <c r="G22">
        <v>525</v>
      </c>
      <c r="H22">
        <v>116</v>
      </c>
      <c r="I22">
        <v>0.39744737399796853</v>
      </c>
      <c r="J22">
        <v>20100</v>
      </c>
      <c r="K22">
        <v>7988</v>
      </c>
    </row>
    <row r="23" spans="1:11" x14ac:dyDescent="0.3">
      <c r="A23">
        <v>2003</v>
      </c>
      <c r="B23">
        <v>8911</v>
      </c>
      <c r="C23">
        <v>1522795</v>
      </c>
      <c r="D23">
        <v>14960</v>
      </c>
      <c r="E23">
        <v>87</v>
      </c>
      <c r="F23">
        <v>214</v>
      </c>
      <c r="G23">
        <v>367</v>
      </c>
      <c r="H23">
        <v>64</v>
      </c>
      <c r="I23">
        <v>0.51836780657871973</v>
      </c>
      <c r="J23">
        <v>18500</v>
      </c>
      <c r="K23">
        <v>9589</v>
      </c>
    </row>
    <row r="24" spans="1:11" x14ac:dyDescent="0.3">
      <c r="A24">
        <v>2004</v>
      </c>
      <c r="B24">
        <v>10763</v>
      </c>
      <c r="C24">
        <v>2393572</v>
      </c>
      <c r="D24">
        <v>20586</v>
      </c>
      <c r="E24">
        <v>101</v>
      </c>
      <c r="F24">
        <v>296</v>
      </c>
      <c r="G24">
        <v>506</v>
      </c>
      <c r="H24">
        <v>102</v>
      </c>
      <c r="I24">
        <v>0.48552376823701882</v>
      </c>
      <c r="J24">
        <v>20920</v>
      </c>
      <c r="K24">
        <v>10157</v>
      </c>
    </row>
    <row r="25" spans="1:11" x14ac:dyDescent="0.3">
      <c r="A25">
        <v>2005</v>
      </c>
      <c r="B25">
        <v>11754</v>
      </c>
      <c r="C25">
        <v>3148518</v>
      </c>
      <c r="D25">
        <v>20681</v>
      </c>
      <c r="E25">
        <v>109</v>
      </c>
      <c r="F25">
        <v>289</v>
      </c>
      <c r="G25">
        <v>516</v>
      </c>
      <c r="H25">
        <v>107</v>
      </c>
      <c r="I25">
        <v>0.43329845324198019</v>
      </c>
      <c r="J25">
        <v>20740</v>
      </c>
      <c r="K25">
        <v>8986</v>
      </c>
    </row>
    <row r="26" spans="1:11" x14ac:dyDescent="0.3">
      <c r="A26">
        <v>2006</v>
      </c>
      <c r="B26">
        <v>10781</v>
      </c>
      <c r="C26">
        <v>2550957</v>
      </c>
      <c r="D26">
        <v>19235</v>
      </c>
      <c r="E26">
        <v>91</v>
      </c>
      <c r="F26">
        <v>298</v>
      </c>
      <c r="G26">
        <v>461</v>
      </c>
      <c r="H26">
        <v>86</v>
      </c>
      <c r="I26">
        <v>0.41538369086771149</v>
      </c>
      <c r="J26">
        <v>18440</v>
      </c>
      <c r="K26">
        <v>7659</v>
      </c>
    </row>
    <row r="27" spans="1:11" x14ac:dyDescent="0.3">
      <c r="A27">
        <v>2007</v>
      </c>
      <c r="B27">
        <v>8143</v>
      </c>
      <c r="C27">
        <v>2773409</v>
      </c>
      <c r="D27">
        <v>20729</v>
      </c>
      <c r="E27">
        <v>105</v>
      </c>
      <c r="F27">
        <v>309</v>
      </c>
      <c r="G27">
        <v>505</v>
      </c>
      <c r="H27">
        <v>98</v>
      </c>
      <c r="I27">
        <v>0.54153988925985885</v>
      </c>
      <c r="J27">
        <v>17760</v>
      </c>
      <c r="K27">
        <v>9617</v>
      </c>
    </row>
    <row r="28" spans="1:11" x14ac:dyDescent="0.3">
      <c r="A28">
        <v>2008</v>
      </c>
      <c r="B28">
        <v>9705</v>
      </c>
      <c r="C28">
        <v>2167710</v>
      </c>
      <c r="D28">
        <v>17052</v>
      </c>
      <c r="E28">
        <v>90</v>
      </c>
      <c r="F28">
        <v>259</v>
      </c>
      <c r="G28">
        <v>423</v>
      </c>
      <c r="H28">
        <v>71</v>
      </c>
      <c r="I28">
        <v>0.4892526113799624</v>
      </c>
      <c r="J28">
        <v>19000</v>
      </c>
      <c r="K28">
        <v>9295</v>
      </c>
    </row>
    <row r="29" spans="1:11" x14ac:dyDescent="0.3">
      <c r="A29">
        <v>2009</v>
      </c>
      <c r="B29">
        <v>11668</v>
      </c>
      <c r="C29">
        <v>3803191</v>
      </c>
      <c r="D29">
        <v>24533</v>
      </c>
      <c r="E29">
        <v>120</v>
      </c>
      <c r="F29">
        <v>380</v>
      </c>
      <c r="G29">
        <v>594</v>
      </c>
      <c r="H29">
        <v>112</v>
      </c>
      <c r="I29">
        <v>0.42862821842504156</v>
      </c>
      <c r="J29">
        <v>20420</v>
      </c>
      <c r="K29">
        <v>8752</v>
      </c>
    </row>
    <row r="30" spans="1:11" x14ac:dyDescent="0.3">
      <c r="A30">
        <v>2010</v>
      </c>
      <c r="B30">
        <v>11305</v>
      </c>
      <c r="C30">
        <v>3299242</v>
      </c>
      <c r="D30">
        <v>19450</v>
      </c>
      <c r="E30">
        <v>99</v>
      </c>
      <c r="F30">
        <v>288</v>
      </c>
      <c r="G30">
        <v>466</v>
      </c>
      <c r="H30">
        <v>105</v>
      </c>
      <c r="I30">
        <v>0.41546033967822876</v>
      </c>
      <c r="J30">
        <v>19340</v>
      </c>
      <c r="K30">
        <v>8035</v>
      </c>
    </row>
    <row r="31" spans="1:11" x14ac:dyDescent="0.3">
      <c r="A31">
        <v>2011</v>
      </c>
      <c r="B31">
        <v>11195</v>
      </c>
      <c r="C31">
        <v>2781897</v>
      </c>
      <c r="D31">
        <v>18793</v>
      </c>
      <c r="E31">
        <v>100</v>
      </c>
      <c r="F31">
        <v>277</v>
      </c>
      <c r="G31">
        <v>459</v>
      </c>
      <c r="H31">
        <v>106</v>
      </c>
      <c r="I31">
        <v>0.42298021154054821</v>
      </c>
      <c r="J31">
        <v>19400</v>
      </c>
      <c r="K31">
        <v>8205</v>
      </c>
    </row>
    <row r="32" spans="1:11" x14ac:dyDescent="0.3">
      <c r="A32">
        <v>2012</v>
      </c>
      <c r="B32">
        <v>11587</v>
      </c>
      <c r="C32">
        <v>3181452</v>
      </c>
      <c r="D32">
        <v>19122</v>
      </c>
      <c r="E32">
        <v>103</v>
      </c>
      <c r="F32">
        <v>267</v>
      </c>
      <c r="G32">
        <v>476</v>
      </c>
      <c r="H32">
        <v>87</v>
      </c>
      <c r="I32">
        <v>0.42065422645840334</v>
      </c>
      <c r="J32">
        <v>20000</v>
      </c>
      <c r="K32">
        <v>8413</v>
      </c>
    </row>
    <row r="33" spans="1:11" x14ac:dyDescent="0.3">
      <c r="A33">
        <v>2013</v>
      </c>
      <c r="B33">
        <v>12209</v>
      </c>
      <c r="C33">
        <v>2815278</v>
      </c>
      <c r="D33">
        <v>21499</v>
      </c>
      <c r="E33">
        <v>101</v>
      </c>
      <c r="F33">
        <v>321</v>
      </c>
      <c r="G33">
        <v>540</v>
      </c>
      <c r="H33">
        <v>129</v>
      </c>
      <c r="I33">
        <v>0.42028462937536382</v>
      </c>
      <c r="J33">
        <v>21060</v>
      </c>
      <c r="K33">
        <v>8851</v>
      </c>
    </row>
    <row r="34" spans="1:11" x14ac:dyDescent="0.3">
      <c r="A34">
        <v>2014</v>
      </c>
      <c r="B34">
        <v>9361</v>
      </c>
      <c r="C34">
        <v>2628810</v>
      </c>
      <c r="D34">
        <v>21075</v>
      </c>
      <c r="E34">
        <v>105</v>
      </c>
      <c r="F34">
        <v>320</v>
      </c>
      <c r="G34">
        <v>527</v>
      </c>
      <c r="H34">
        <v>92</v>
      </c>
      <c r="I34">
        <v>0.51144725961879822</v>
      </c>
      <c r="J34">
        <v>19160</v>
      </c>
      <c r="K34">
        <v>9799</v>
      </c>
    </row>
    <row r="35" spans="1:11" x14ac:dyDescent="0.3">
      <c r="A35">
        <v>2015</v>
      </c>
      <c r="B35">
        <v>8848</v>
      </c>
      <c r="C35">
        <v>2104363</v>
      </c>
      <c r="D35">
        <v>16865</v>
      </c>
      <c r="E35">
        <v>88</v>
      </c>
      <c r="F35">
        <v>258</v>
      </c>
      <c r="G35">
        <v>423</v>
      </c>
      <c r="H35">
        <v>94</v>
      </c>
      <c r="I35">
        <v>0.52536268451211998</v>
      </c>
      <c r="J35">
        <v>18640</v>
      </c>
      <c r="K35">
        <v>9792</v>
      </c>
    </row>
    <row r="36" spans="1:11" x14ac:dyDescent="0.3">
      <c r="A36">
        <v>2016</v>
      </c>
      <c r="B36">
        <v>11959</v>
      </c>
      <c r="C36">
        <v>3192608</v>
      </c>
      <c r="D36">
        <v>22372</v>
      </c>
      <c r="E36">
        <v>107</v>
      </c>
      <c r="F36">
        <v>338</v>
      </c>
      <c r="G36">
        <v>569</v>
      </c>
      <c r="H36">
        <v>135</v>
      </c>
      <c r="I36">
        <v>0.4068285767709664</v>
      </c>
      <c r="J36">
        <v>20160</v>
      </c>
      <c r="K36">
        <v>8201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8BD3-8183-42F4-9444-68C63CFEE84F}">
  <dimension ref="A1:K36"/>
  <sheetViews>
    <sheetView workbookViewId="0">
      <selection activeCell="M2" sqref="M2:M12"/>
    </sheetView>
  </sheetViews>
  <sheetFormatPr defaultRowHeight="14.4" x14ac:dyDescent="0.3"/>
  <sheetData>
    <row r="1" spans="1:11" x14ac:dyDescent="0.3">
      <c r="A1" t="s">
        <v>45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275</v>
      </c>
      <c r="F3" t="s">
        <v>43</v>
      </c>
      <c r="G3">
        <v>50</v>
      </c>
    </row>
    <row r="4" spans="1:11" x14ac:dyDescent="0.3">
      <c r="G4">
        <v>5405405.405405405</v>
      </c>
    </row>
    <row r="5" spans="1:11" x14ac:dyDescent="0.3">
      <c r="A5" t="s">
        <v>19</v>
      </c>
      <c r="B5" t="s">
        <v>2</v>
      </c>
      <c r="D5" t="s">
        <v>11</v>
      </c>
      <c r="E5">
        <v>1.2E-2</v>
      </c>
      <c r="F5" t="s">
        <v>12</v>
      </c>
      <c r="G5">
        <v>1.85E-7</v>
      </c>
    </row>
    <row r="6" spans="1:11" x14ac:dyDescent="0.3">
      <c r="D6" t="s">
        <v>15</v>
      </c>
      <c r="E6">
        <v>1E-3</v>
      </c>
      <c r="F6" t="s">
        <v>14</v>
      </c>
      <c r="G6">
        <v>1.0000000000000001E-9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0.45</v>
      </c>
      <c r="F10" t="s">
        <v>4</v>
      </c>
      <c r="G10">
        <v>0.05</v>
      </c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1993</v>
      </c>
      <c r="B13">
        <v>12343</v>
      </c>
      <c r="C13">
        <v>2566064</v>
      </c>
      <c r="D13">
        <v>19622</v>
      </c>
      <c r="E13">
        <v>110</v>
      </c>
      <c r="F13">
        <v>286</v>
      </c>
      <c r="G13">
        <v>493</v>
      </c>
      <c r="H13">
        <v>101</v>
      </c>
      <c r="I13">
        <v>0.44552180868674462</v>
      </c>
      <c r="J13">
        <v>22260</v>
      </c>
      <c r="K13">
        <v>9917</v>
      </c>
    </row>
    <row r="14" spans="1:11" x14ac:dyDescent="0.3">
      <c r="A14">
        <v>1994</v>
      </c>
      <c r="B14">
        <v>11500</v>
      </c>
      <c r="C14">
        <v>4116859</v>
      </c>
      <c r="D14">
        <v>22319</v>
      </c>
      <c r="E14">
        <v>100</v>
      </c>
      <c r="F14">
        <v>330</v>
      </c>
      <c r="G14">
        <v>559</v>
      </c>
      <c r="H14">
        <v>119</v>
      </c>
      <c r="I14">
        <v>0.4626193573772493</v>
      </c>
      <c r="J14">
        <v>21400</v>
      </c>
      <c r="K14">
        <v>9900</v>
      </c>
    </row>
    <row r="15" spans="1:11" x14ac:dyDescent="0.3">
      <c r="A15">
        <v>1995</v>
      </c>
      <c r="B15">
        <v>10703</v>
      </c>
      <c r="C15">
        <v>2794791</v>
      </c>
      <c r="D15">
        <v>20726</v>
      </c>
      <c r="E15">
        <v>106</v>
      </c>
      <c r="F15">
        <v>329</v>
      </c>
      <c r="G15">
        <v>516</v>
      </c>
      <c r="H15">
        <v>99</v>
      </c>
      <c r="I15">
        <v>0.52603420976758075</v>
      </c>
      <c r="J15">
        <v>22580</v>
      </c>
      <c r="K15">
        <v>11877</v>
      </c>
    </row>
    <row r="16" spans="1:11" x14ac:dyDescent="0.3">
      <c r="A16">
        <v>1996</v>
      </c>
      <c r="B16">
        <v>12964</v>
      </c>
      <c r="C16">
        <v>4152931</v>
      </c>
      <c r="D16">
        <v>24882</v>
      </c>
      <c r="E16">
        <v>112</v>
      </c>
      <c r="F16">
        <v>385</v>
      </c>
      <c r="G16">
        <v>620</v>
      </c>
      <c r="H16">
        <v>100</v>
      </c>
      <c r="I16">
        <v>0.4248638444605034</v>
      </c>
      <c r="J16">
        <v>22540</v>
      </c>
      <c r="K16">
        <v>9576</v>
      </c>
    </row>
    <row r="17" spans="1:11" x14ac:dyDescent="0.3">
      <c r="A17">
        <v>1997</v>
      </c>
      <c r="B17">
        <v>11603</v>
      </c>
      <c r="C17">
        <v>2956532</v>
      </c>
      <c r="D17">
        <v>18464</v>
      </c>
      <c r="E17">
        <v>95</v>
      </c>
      <c r="F17">
        <v>257</v>
      </c>
      <c r="G17">
        <v>475</v>
      </c>
      <c r="H17">
        <v>79</v>
      </c>
      <c r="I17">
        <v>0.45269156093528362</v>
      </c>
      <c r="J17">
        <v>21200</v>
      </c>
      <c r="K17">
        <v>9597</v>
      </c>
    </row>
    <row r="18" spans="1:11" x14ac:dyDescent="0.3">
      <c r="A18">
        <v>1998</v>
      </c>
      <c r="B18">
        <v>13276</v>
      </c>
      <c r="C18">
        <v>3729384</v>
      </c>
      <c r="D18">
        <v>23490</v>
      </c>
      <c r="E18">
        <v>139</v>
      </c>
      <c r="F18">
        <v>352</v>
      </c>
      <c r="G18">
        <v>571</v>
      </c>
      <c r="H18">
        <v>130</v>
      </c>
      <c r="I18">
        <v>0.39710372971612007</v>
      </c>
      <c r="J18">
        <v>22020</v>
      </c>
      <c r="K18">
        <v>8744</v>
      </c>
    </row>
    <row r="19" spans="1:11" x14ac:dyDescent="0.3">
      <c r="A19">
        <v>1999</v>
      </c>
      <c r="B19">
        <v>11906</v>
      </c>
      <c r="C19">
        <v>3818545</v>
      </c>
      <c r="D19">
        <v>20174</v>
      </c>
      <c r="E19">
        <v>101</v>
      </c>
      <c r="F19">
        <v>315</v>
      </c>
      <c r="G19">
        <v>492</v>
      </c>
      <c r="H19">
        <v>95</v>
      </c>
      <c r="I19">
        <v>0.46611695404164077</v>
      </c>
      <c r="J19">
        <v>22300</v>
      </c>
      <c r="K19">
        <v>10394</v>
      </c>
    </row>
    <row r="20" spans="1:11" x14ac:dyDescent="0.3">
      <c r="A20">
        <v>2000</v>
      </c>
      <c r="B20">
        <v>13204</v>
      </c>
      <c r="C20">
        <v>4258444</v>
      </c>
      <c r="D20">
        <v>26393</v>
      </c>
      <c r="E20">
        <v>135</v>
      </c>
      <c r="F20">
        <v>391</v>
      </c>
      <c r="G20">
        <v>652</v>
      </c>
      <c r="H20">
        <v>121</v>
      </c>
      <c r="I20">
        <v>0.4079047472422842</v>
      </c>
      <c r="J20">
        <v>22300</v>
      </c>
      <c r="K20">
        <v>9096</v>
      </c>
    </row>
    <row r="21" spans="1:11" x14ac:dyDescent="0.3">
      <c r="A21">
        <v>2001</v>
      </c>
      <c r="B21">
        <v>12247</v>
      </c>
      <c r="C21">
        <v>3771267</v>
      </c>
      <c r="D21">
        <v>23324</v>
      </c>
      <c r="E21">
        <v>113</v>
      </c>
      <c r="F21">
        <v>357</v>
      </c>
      <c r="G21">
        <v>574</v>
      </c>
      <c r="H21">
        <v>103</v>
      </c>
      <c r="I21">
        <v>0.40433106567988686</v>
      </c>
      <c r="J21">
        <v>20560</v>
      </c>
      <c r="K21">
        <v>8313</v>
      </c>
    </row>
    <row r="22" spans="1:11" x14ac:dyDescent="0.3">
      <c r="A22">
        <v>2002</v>
      </c>
      <c r="B22">
        <v>13378</v>
      </c>
      <c r="C22">
        <v>3801871</v>
      </c>
      <c r="D22">
        <v>21833</v>
      </c>
      <c r="E22">
        <v>123</v>
      </c>
      <c r="F22">
        <v>320</v>
      </c>
      <c r="G22">
        <v>544</v>
      </c>
      <c r="H22">
        <v>106</v>
      </c>
      <c r="I22">
        <v>0.39190960513605522</v>
      </c>
      <c r="J22">
        <v>22000</v>
      </c>
      <c r="K22">
        <v>8622</v>
      </c>
    </row>
    <row r="23" spans="1:11" x14ac:dyDescent="0.3">
      <c r="A23">
        <v>2003</v>
      </c>
      <c r="B23">
        <v>12453</v>
      </c>
      <c r="C23">
        <v>2926842</v>
      </c>
      <c r="D23">
        <v>20596</v>
      </c>
      <c r="E23">
        <v>105</v>
      </c>
      <c r="F23">
        <v>331</v>
      </c>
      <c r="G23">
        <v>516</v>
      </c>
      <c r="H23">
        <v>93</v>
      </c>
      <c r="I23">
        <v>0.44702760711589257</v>
      </c>
      <c r="J23">
        <v>22520</v>
      </c>
      <c r="K23">
        <v>10067</v>
      </c>
    </row>
    <row r="24" spans="1:11" x14ac:dyDescent="0.3">
      <c r="A24">
        <v>2004</v>
      </c>
      <c r="B24">
        <v>12343</v>
      </c>
      <c r="C24">
        <v>4067105</v>
      </c>
      <c r="D24">
        <v>24989</v>
      </c>
      <c r="E24">
        <v>122</v>
      </c>
      <c r="F24">
        <v>378</v>
      </c>
      <c r="G24">
        <v>638</v>
      </c>
      <c r="H24">
        <v>123</v>
      </c>
      <c r="I24">
        <v>0.49705768799254058</v>
      </c>
      <c r="J24">
        <v>24540</v>
      </c>
      <c r="K24">
        <v>12197</v>
      </c>
    </row>
    <row r="25" spans="1:11" x14ac:dyDescent="0.3">
      <c r="A25">
        <v>2005</v>
      </c>
      <c r="B25">
        <v>11430</v>
      </c>
      <c r="C25">
        <v>2186875</v>
      </c>
      <c r="D25">
        <v>15526</v>
      </c>
      <c r="E25">
        <v>65</v>
      </c>
      <c r="F25">
        <v>239</v>
      </c>
      <c r="G25">
        <v>385</v>
      </c>
      <c r="H25">
        <v>64</v>
      </c>
      <c r="I25">
        <v>0.48975218631819367</v>
      </c>
      <c r="J25">
        <v>22400</v>
      </c>
      <c r="K25">
        <v>10970</v>
      </c>
    </row>
    <row r="26" spans="1:11" x14ac:dyDescent="0.3">
      <c r="A26">
        <v>2006</v>
      </c>
      <c r="B26">
        <v>12171</v>
      </c>
      <c r="C26">
        <v>3153813</v>
      </c>
      <c r="D26">
        <v>22647</v>
      </c>
      <c r="E26">
        <v>99</v>
      </c>
      <c r="F26">
        <v>357</v>
      </c>
      <c r="G26">
        <v>573</v>
      </c>
      <c r="H26">
        <v>107</v>
      </c>
      <c r="I26">
        <v>0.446793728924547</v>
      </c>
      <c r="J26">
        <v>22000</v>
      </c>
      <c r="K26">
        <v>9829</v>
      </c>
    </row>
    <row r="27" spans="1:11" x14ac:dyDescent="0.3">
      <c r="A27">
        <v>2007</v>
      </c>
      <c r="B27">
        <v>14165</v>
      </c>
      <c r="C27">
        <v>4677666</v>
      </c>
      <c r="D27">
        <v>23892</v>
      </c>
      <c r="E27">
        <v>122</v>
      </c>
      <c r="F27">
        <v>343</v>
      </c>
      <c r="G27">
        <v>596</v>
      </c>
      <c r="H27">
        <v>111</v>
      </c>
      <c r="I27">
        <v>0.33502269108874833</v>
      </c>
      <c r="J27">
        <v>21300</v>
      </c>
      <c r="K27">
        <v>7135</v>
      </c>
    </row>
    <row r="28" spans="1:11" x14ac:dyDescent="0.3">
      <c r="A28">
        <v>2008</v>
      </c>
      <c r="B28">
        <v>13183</v>
      </c>
      <c r="C28">
        <v>3335781</v>
      </c>
      <c r="D28">
        <v>17365</v>
      </c>
      <c r="E28">
        <v>80</v>
      </c>
      <c r="F28">
        <v>256</v>
      </c>
      <c r="G28">
        <v>431</v>
      </c>
      <c r="H28">
        <v>90</v>
      </c>
      <c r="I28">
        <v>0.38343785836696614</v>
      </c>
      <c r="J28">
        <v>21380</v>
      </c>
      <c r="K28">
        <v>8197</v>
      </c>
    </row>
    <row r="29" spans="1:11" x14ac:dyDescent="0.3">
      <c r="A29">
        <v>2009</v>
      </c>
      <c r="B29">
        <v>11521</v>
      </c>
      <c r="C29">
        <v>2971978</v>
      </c>
      <c r="D29">
        <v>23384</v>
      </c>
      <c r="E29">
        <v>129</v>
      </c>
      <c r="F29">
        <v>350</v>
      </c>
      <c r="G29">
        <v>605</v>
      </c>
      <c r="H29">
        <v>118</v>
      </c>
      <c r="I29">
        <v>0.41636938379007687</v>
      </c>
      <c r="J29">
        <v>19740</v>
      </c>
      <c r="K29">
        <v>8219</v>
      </c>
    </row>
    <row r="30" spans="1:11" x14ac:dyDescent="0.3">
      <c r="A30">
        <v>2010</v>
      </c>
      <c r="B30">
        <v>12543</v>
      </c>
      <c r="C30">
        <v>4017402</v>
      </c>
      <c r="D30">
        <v>20508</v>
      </c>
      <c r="E30">
        <v>104</v>
      </c>
      <c r="F30">
        <v>311</v>
      </c>
      <c r="G30">
        <v>519</v>
      </c>
      <c r="H30">
        <v>116</v>
      </c>
      <c r="I30">
        <v>0.40838676334845037</v>
      </c>
      <c r="J30">
        <v>21200</v>
      </c>
      <c r="K30">
        <v>8657</v>
      </c>
    </row>
    <row r="31" spans="1:11" x14ac:dyDescent="0.3">
      <c r="A31">
        <v>2011</v>
      </c>
      <c r="B31">
        <v>11235</v>
      </c>
      <c r="C31">
        <v>3296577</v>
      </c>
      <c r="D31">
        <v>21177</v>
      </c>
      <c r="E31">
        <v>85</v>
      </c>
      <c r="F31">
        <v>320</v>
      </c>
      <c r="G31">
        <v>549</v>
      </c>
      <c r="H31">
        <v>82</v>
      </c>
      <c r="I31">
        <v>0.48370797835125912</v>
      </c>
      <c r="J31">
        <v>21760</v>
      </c>
      <c r="K31">
        <v>10525</v>
      </c>
    </row>
    <row r="32" spans="1:11" x14ac:dyDescent="0.3">
      <c r="A32">
        <v>2012</v>
      </c>
      <c r="B32">
        <v>9714</v>
      </c>
      <c r="C32">
        <v>2841933</v>
      </c>
      <c r="D32">
        <v>17469</v>
      </c>
      <c r="E32">
        <v>96</v>
      </c>
      <c r="F32">
        <v>250</v>
      </c>
      <c r="G32">
        <v>431</v>
      </c>
      <c r="H32">
        <v>71</v>
      </c>
      <c r="I32">
        <v>0.51238484135471229</v>
      </c>
      <c r="J32">
        <v>19920</v>
      </c>
      <c r="K32">
        <v>10206</v>
      </c>
    </row>
    <row r="33" spans="1:11" x14ac:dyDescent="0.3">
      <c r="A33">
        <v>2013</v>
      </c>
      <c r="B33">
        <v>11865</v>
      </c>
      <c r="C33">
        <v>4677125</v>
      </c>
      <c r="D33">
        <v>21740</v>
      </c>
      <c r="E33">
        <v>103</v>
      </c>
      <c r="F33">
        <v>332</v>
      </c>
      <c r="G33">
        <v>555</v>
      </c>
      <c r="H33">
        <v>115</v>
      </c>
      <c r="I33">
        <v>0.45624276009862863</v>
      </c>
      <c r="J33">
        <v>21820</v>
      </c>
      <c r="K33">
        <v>9955</v>
      </c>
    </row>
    <row r="34" spans="1:11" x14ac:dyDescent="0.3">
      <c r="A34">
        <v>2014</v>
      </c>
      <c r="B34">
        <v>10329</v>
      </c>
      <c r="C34">
        <v>3229043</v>
      </c>
      <c r="D34">
        <v>20845</v>
      </c>
      <c r="E34">
        <v>91</v>
      </c>
      <c r="F34">
        <v>303</v>
      </c>
      <c r="G34">
        <v>521</v>
      </c>
      <c r="H34">
        <v>109</v>
      </c>
      <c r="I34">
        <v>0.50955653333750206</v>
      </c>
      <c r="J34">
        <v>21060</v>
      </c>
      <c r="K34">
        <v>10731</v>
      </c>
    </row>
    <row r="35" spans="1:11" x14ac:dyDescent="0.3">
      <c r="A35">
        <v>2015</v>
      </c>
      <c r="B35">
        <v>10554</v>
      </c>
      <c r="C35">
        <v>3279039</v>
      </c>
      <c r="D35">
        <v>18723</v>
      </c>
      <c r="E35">
        <v>91</v>
      </c>
      <c r="F35">
        <v>296</v>
      </c>
      <c r="G35">
        <v>463</v>
      </c>
      <c r="H35">
        <v>92</v>
      </c>
      <c r="I35">
        <v>0.48165634418746128</v>
      </c>
      <c r="J35">
        <v>20360</v>
      </c>
      <c r="K35">
        <v>9806</v>
      </c>
    </row>
    <row r="36" spans="1:11" x14ac:dyDescent="0.3">
      <c r="A36">
        <v>2016</v>
      </c>
      <c r="B36">
        <v>9580</v>
      </c>
      <c r="C36">
        <v>2711254</v>
      </c>
      <c r="D36">
        <v>20001</v>
      </c>
      <c r="E36">
        <v>98</v>
      </c>
      <c r="F36">
        <v>298</v>
      </c>
      <c r="G36">
        <v>498</v>
      </c>
      <c r="H36">
        <v>110</v>
      </c>
      <c r="I36">
        <v>0.48828768895429597</v>
      </c>
      <c r="J36">
        <v>18720</v>
      </c>
      <c r="K36">
        <v>9140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A9AF-EB33-4BBC-B7B2-29376C694AC7}">
  <dimension ref="A1:K112"/>
  <sheetViews>
    <sheetView topLeftCell="A12" workbookViewId="0">
      <selection activeCell="M22" sqref="M2:M22"/>
    </sheetView>
  </sheetViews>
  <sheetFormatPr defaultRowHeight="14.4" x14ac:dyDescent="0.3"/>
  <cols>
    <col min="20" max="20" width="10" bestFit="1" customWidth="1"/>
  </cols>
  <sheetData>
    <row r="1" spans="1:11" x14ac:dyDescent="0.3">
      <c r="A1" t="s">
        <v>47</v>
      </c>
      <c r="K1" t="s">
        <v>46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275</v>
      </c>
      <c r="F3" t="s">
        <v>43</v>
      </c>
      <c r="G3">
        <v>50</v>
      </c>
    </row>
    <row r="4" spans="1:11" x14ac:dyDescent="0.3">
      <c r="G4">
        <v>5263157.8947368423</v>
      </c>
    </row>
    <row r="5" spans="1:11" x14ac:dyDescent="0.3">
      <c r="A5" t="s">
        <v>19</v>
      </c>
      <c r="B5" t="s">
        <v>2</v>
      </c>
      <c r="D5" t="s">
        <v>11</v>
      </c>
      <c r="E5">
        <v>1.2E-2</v>
      </c>
      <c r="F5" t="s">
        <v>12</v>
      </c>
      <c r="G5">
        <v>1.9000000000000001E-7</v>
      </c>
    </row>
    <row r="6" spans="1:11" x14ac:dyDescent="0.3">
      <c r="D6" t="s">
        <v>15</v>
      </c>
      <c r="E6">
        <v>5.0000000000000001E-4</v>
      </c>
      <c r="F6" t="s">
        <v>14</v>
      </c>
      <c r="G6">
        <v>9.9999999999999994E-12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0.45</v>
      </c>
      <c r="F10" t="s">
        <v>4</v>
      </c>
      <c r="G10">
        <v>0.05</v>
      </c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14511</v>
      </c>
      <c r="C13">
        <v>4283145</v>
      </c>
      <c r="D13">
        <v>22074</v>
      </c>
      <c r="E13">
        <v>101</v>
      </c>
      <c r="F13">
        <v>328</v>
      </c>
      <c r="G13">
        <v>534</v>
      </c>
      <c r="H13">
        <v>122</v>
      </c>
      <c r="I13">
        <v>0.37346236547647371</v>
      </c>
      <c r="J13">
        <v>23160</v>
      </c>
      <c r="K13">
        <v>8649</v>
      </c>
    </row>
    <row r="14" spans="1:11" x14ac:dyDescent="0.3">
      <c r="A14">
        <v>1993</v>
      </c>
      <c r="B14">
        <v>13923</v>
      </c>
      <c r="C14">
        <v>4995826</v>
      </c>
      <c r="D14">
        <v>23113</v>
      </c>
      <c r="E14">
        <v>117</v>
      </c>
      <c r="F14">
        <v>341</v>
      </c>
      <c r="G14">
        <v>578</v>
      </c>
      <c r="H14">
        <v>131</v>
      </c>
      <c r="I14">
        <v>0.4019396156062553</v>
      </c>
      <c r="J14">
        <v>23280</v>
      </c>
      <c r="K14">
        <v>9357</v>
      </c>
    </row>
    <row r="15" spans="1:11" x14ac:dyDescent="0.3">
      <c r="A15">
        <v>1994</v>
      </c>
      <c r="B15">
        <v>14782</v>
      </c>
      <c r="C15">
        <v>5167781</v>
      </c>
      <c r="D15">
        <v>24214</v>
      </c>
      <c r="E15">
        <v>137</v>
      </c>
      <c r="F15">
        <v>389</v>
      </c>
      <c r="G15">
        <v>602</v>
      </c>
      <c r="H15">
        <v>119</v>
      </c>
      <c r="I15">
        <v>0.34422552984043314</v>
      </c>
      <c r="J15">
        <v>22540</v>
      </c>
      <c r="K15">
        <v>7758</v>
      </c>
    </row>
    <row r="16" spans="1:11" x14ac:dyDescent="0.3">
      <c r="A16">
        <v>1995</v>
      </c>
      <c r="B16">
        <v>15769</v>
      </c>
      <c r="C16">
        <v>3855868</v>
      </c>
      <c r="D16">
        <v>19789</v>
      </c>
      <c r="E16">
        <v>96</v>
      </c>
      <c r="F16">
        <v>294</v>
      </c>
      <c r="G16">
        <v>497</v>
      </c>
      <c r="H16">
        <v>76</v>
      </c>
      <c r="I16">
        <v>0.26382255042499381</v>
      </c>
      <c r="J16">
        <v>21420</v>
      </c>
      <c r="K16">
        <v>5651</v>
      </c>
    </row>
    <row r="17" spans="1:11" x14ac:dyDescent="0.3">
      <c r="A17">
        <v>1996</v>
      </c>
      <c r="B17">
        <v>13746</v>
      </c>
      <c r="C17">
        <v>5087388</v>
      </c>
      <c r="D17">
        <v>21704</v>
      </c>
      <c r="E17">
        <v>108</v>
      </c>
      <c r="F17">
        <v>343</v>
      </c>
      <c r="G17">
        <v>551</v>
      </c>
      <c r="H17">
        <v>129</v>
      </c>
      <c r="I17">
        <v>0.38138395301893424</v>
      </c>
      <c r="J17">
        <v>22220</v>
      </c>
      <c r="K17">
        <v>8474</v>
      </c>
    </row>
    <row r="18" spans="1:11" x14ac:dyDescent="0.3">
      <c r="A18">
        <v>1997</v>
      </c>
      <c r="B18">
        <v>12675</v>
      </c>
      <c r="C18">
        <v>3306088</v>
      </c>
      <c r="D18">
        <v>23050</v>
      </c>
      <c r="E18">
        <v>102</v>
      </c>
      <c r="F18">
        <v>332</v>
      </c>
      <c r="G18">
        <v>561</v>
      </c>
      <c r="H18">
        <v>90</v>
      </c>
      <c r="I18">
        <v>0.46523204428259562</v>
      </c>
      <c r="J18">
        <v>23700</v>
      </c>
      <c r="K18">
        <v>11025</v>
      </c>
    </row>
    <row r="19" spans="1:11" x14ac:dyDescent="0.3">
      <c r="A19">
        <v>1998</v>
      </c>
      <c r="B19">
        <v>12828</v>
      </c>
      <c r="C19">
        <v>3202532</v>
      </c>
      <c r="D19">
        <v>20109</v>
      </c>
      <c r="E19">
        <v>97</v>
      </c>
      <c r="F19">
        <v>303</v>
      </c>
      <c r="G19">
        <v>502</v>
      </c>
      <c r="H19">
        <v>102</v>
      </c>
      <c r="I19">
        <v>0.43491725548844828</v>
      </c>
      <c r="J19">
        <v>22700</v>
      </c>
      <c r="K19">
        <v>9872</v>
      </c>
    </row>
    <row r="20" spans="1:11" x14ac:dyDescent="0.3">
      <c r="A20">
        <v>1999</v>
      </c>
      <c r="B20">
        <v>12824</v>
      </c>
      <c r="C20">
        <v>3386870</v>
      </c>
      <c r="D20">
        <v>22777</v>
      </c>
      <c r="E20">
        <v>112</v>
      </c>
      <c r="F20">
        <v>346</v>
      </c>
      <c r="G20">
        <v>554</v>
      </c>
      <c r="H20">
        <v>117</v>
      </c>
      <c r="I20">
        <v>0.39566924240507317</v>
      </c>
      <c r="J20">
        <v>21220</v>
      </c>
      <c r="K20">
        <v>8396</v>
      </c>
    </row>
    <row r="21" spans="1:11" x14ac:dyDescent="0.3">
      <c r="A21">
        <v>2000</v>
      </c>
      <c r="B21">
        <v>10835</v>
      </c>
      <c r="C21">
        <v>1630336</v>
      </c>
      <c r="D21">
        <v>14066</v>
      </c>
      <c r="E21">
        <v>73</v>
      </c>
      <c r="F21">
        <v>207</v>
      </c>
      <c r="G21">
        <v>355</v>
      </c>
      <c r="H21">
        <v>60</v>
      </c>
      <c r="I21">
        <v>0.48698936514923646</v>
      </c>
      <c r="J21">
        <v>21120</v>
      </c>
      <c r="K21">
        <v>10285</v>
      </c>
    </row>
    <row r="22" spans="1:11" x14ac:dyDescent="0.3">
      <c r="A22">
        <v>2001</v>
      </c>
      <c r="B22">
        <v>12362</v>
      </c>
      <c r="C22">
        <v>3369533</v>
      </c>
      <c r="D22">
        <v>21303</v>
      </c>
      <c r="E22">
        <v>104</v>
      </c>
      <c r="F22">
        <v>325</v>
      </c>
      <c r="G22">
        <v>535</v>
      </c>
      <c r="H22">
        <v>125</v>
      </c>
      <c r="I22">
        <v>0.44064458565884412</v>
      </c>
      <c r="J22">
        <v>22100</v>
      </c>
      <c r="K22">
        <v>9738</v>
      </c>
    </row>
    <row r="23" spans="1:11" x14ac:dyDescent="0.3">
      <c r="A23">
        <v>2002</v>
      </c>
      <c r="B23">
        <v>10916</v>
      </c>
      <c r="C23">
        <v>1924875</v>
      </c>
      <c r="D23">
        <v>15545</v>
      </c>
      <c r="E23">
        <v>76</v>
      </c>
      <c r="F23">
        <v>248</v>
      </c>
      <c r="G23">
        <v>399</v>
      </c>
      <c r="H23">
        <v>76</v>
      </c>
      <c r="I23">
        <v>0.46018392953166615</v>
      </c>
      <c r="J23">
        <v>20220</v>
      </c>
      <c r="K23">
        <v>9304</v>
      </c>
    </row>
    <row r="24" spans="1:11" x14ac:dyDescent="0.3">
      <c r="A24">
        <v>2003</v>
      </c>
      <c r="B24">
        <v>9698</v>
      </c>
      <c r="C24">
        <v>2524858</v>
      </c>
      <c r="D24">
        <v>18055</v>
      </c>
      <c r="E24">
        <v>102</v>
      </c>
      <c r="F24">
        <v>269</v>
      </c>
      <c r="G24">
        <v>452</v>
      </c>
      <c r="H24">
        <v>100</v>
      </c>
      <c r="I24">
        <v>0.4985784696947273</v>
      </c>
      <c r="J24">
        <v>19340</v>
      </c>
      <c r="K24">
        <v>9642</v>
      </c>
    </row>
    <row r="25" spans="1:11" x14ac:dyDescent="0.3">
      <c r="A25">
        <v>2004</v>
      </c>
      <c r="B25">
        <v>9450</v>
      </c>
      <c r="C25">
        <v>3195063</v>
      </c>
      <c r="D25">
        <v>20114</v>
      </c>
      <c r="E25">
        <v>97</v>
      </c>
      <c r="F25">
        <v>294</v>
      </c>
      <c r="G25">
        <v>507</v>
      </c>
      <c r="H25">
        <v>98</v>
      </c>
      <c r="I25">
        <v>0.45880015622983927</v>
      </c>
      <c r="J25">
        <v>17460</v>
      </c>
      <c r="K25">
        <v>8010</v>
      </c>
    </row>
    <row r="26" spans="1:11" x14ac:dyDescent="0.3">
      <c r="A26">
        <v>2005</v>
      </c>
      <c r="B26">
        <v>9444</v>
      </c>
      <c r="C26">
        <v>2426194</v>
      </c>
      <c r="D26">
        <v>19936</v>
      </c>
      <c r="E26">
        <v>100</v>
      </c>
      <c r="F26">
        <v>293</v>
      </c>
      <c r="G26">
        <v>495</v>
      </c>
      <c r="H26">
        <v>85</v>
      </c>
      <c r="I26">
        <v>0.50033451639647053</v>
      </c>
      <c r="J26">
        <v>18900</v>
      </c>
      <c r="K26">
        <v>9456</v>
      </c>
    </row>
    <row r="27" spans="1:11" x14ac:dyDescent="0.3">
      <c r="A27">
        <v>2006</v>
      </c>
      <c r="B27">
        <v>8740</v>
      </c>
      <c r="C27">
        <v>1996345</v>
      </c>
      <c r="D27">
        <v>17379</v>
      </c>
      <c r="E27">
        <v>88</v>
      </c>
      <c r="F27">
        <v>267</v>
      </c>
      <c r="G27">
        <v>425</v>
      </c>
      <c r="H27">
        <v>91</v>
      </c>
      <c r="I27">
        <v>0.50901438726676196</v>
      </c>
      <c r="J27">
        <v>17800</v>
      </c>
      <c r="K27">
        <v>9060</v>
      </c>
    </row>
    <row r="28" spans="1:11" x14ac:dyDescent="0.3">
      <c r="A28">
        <v>2007</v>
      </c>
      <c r="B28">
        <v>10039</v>
      </c>
      <c r="C28">
        <v>2129316</v>
      </c>
      <c r="D28">
        <v>17100</v>
      </c>
      <c r="E28">
        <v>89</v>
      </c>
      <c r="F28">
        <v>243</v>
      </c>
      <c r="G28">
        <v>432</v>
      </c>
      <c r="H28">
        <v>82</v>
      </c>
      <c r="I28">
        <v>0.45559396065436142</v>
      </c>
      <c r="J28">
        <v>18440</v>
      </c>
      <c r="K28">
        <v>8401</v>
      </c>
    </row>
    <row r="29" spans="1:11" x14ac:dyDescent="0.3">
      <c r="A29">
        <v>2008</v>
      </c>
      <c r="B29">
        <v>10588</v>
      </c>
      <c r="C29">
        <v>2690132</v>
      </c>
      <c r="D29">
        <v>19078</v>
      </c>
      <c r="E29">
        <v>80</v>
      </c>
      <c r="F29">
        <v>267</v>
      </c>
      <c r="G29">
        <v>472</v>
      </c>
      <c r="H29">
        <v>119</v>
      </c>
      <c r="I29">
        <v>0.46417145607242888</v>
      </c>
      <c r="J29">
        <v>19760</v>
      </c>
      <c r="K29">
        <v>9172</v>
      </c>
    </row>
    <row r="30" spans="1:11" x14ac:dyDescent="0.3">
      <c r="A30">
        <v>2009</v>
      </c>
      <c r="B30">
        <v>10800</v>
      </c>
      <c r="C30">
        <v>3333482</v>
      </c>
      <c r="D30">
        <v>20739</v>
      </c>
      <c r="E30">
        <v>95</v>
      </c>
      <c r="F30">
        <v>312</v>
      </c>
      <c r="G30">
        <v>516</v>
      </c>
      <c r="H30">
        <v>90</v>
      </c>
      <c r="I30">
        <v>0.43098288519485067</v>
      </c>
      <c r="J30">
        <v>18980</v>
      </c>
      <c r="K30">
        <v>8180</v>
      </c>
    </row>
    <row r="31" spans="1:11" x14ac:dyDescent="0.3">
      <c r="A31">
        <v>2010</v>
      </c>
      <c r="B31">
        <v>8668</v>
      </c>
      <c r="C31">
        <v>2348685</v>
      </c>
      <c r="D31">
        <v>17391</v>
      </c>
      <c r="E31">
        <v>73</v>
      </c>
      <c r="F31">
        <v>259</v>
      </c>
      <c r="G31">
        <v>426</v>
      </c>
      <c r="H31">
        <v>70</v>
      </c>
      <c r="I31">
        <v>0.47972193673351227</v>
      </c>
      <c r="J31">
        <v>16660</v>
      </c>
      <c r="K31">
        <v>7992</v>
      </c>
    </row>
    <row r="32" spans="1:11" x14ac:dyDescent="0.3">
      <c r="A32">
        <v>2011</v>
      </c>
      <c r="B32">
        <v>8864</v>
      </c>
      <c r="C32">
        <v>1561376</v>
      </c>
      <c r="D32">
        <v>14705</v>
      </c>
      <c r="E32">
        <v>72</v>
      </c>
      <c r="F32">
        <v>227</v>
      </c>
      <c r="G32">
        <v>360</v>
      </c>
      <c r="H32">
        <v>71</v>
      </c>
      <c r="I32">
        <v>0.49925468750663188</v>
      </c>
      <c r="J32">
        <v>17700</v>
      </c>
      <c r="K32">
        <v>8836</v>
      </c>
    </row>
    <row r="33" spans="1:11" x14ac:dyDescent="0.3">
      <c r="A33">
        <v>2012</v>
      </c>
      <c r="B33">
        <v>9604</v>
      </c>
      <c r="C33">
        <v>3079813</v>
      </c>
      <c r="D33">
        <v>21991</v>
      </c>
      <c r="E33">
        <v>113</v>
      </c>
      <c r="F33">
        <v>347</v>
      </c>
      <c r="G33">
        <v>553</v>
      </c>
      <c r="H33">
        <v>96</v>
      </c>
      <c r="I33">
        <v>0.48862932084982647</v>
      </c>
      <c r="J33">
        <v>18780</v>
      </c>
      <c r="K33">
        <v>9176</v>
      </c>
    </row>
    <row r="34" spans="1:11" x14ac:dyDescent="0.3">
      <c r="A34">
        <v>2013</v>
      </c>
      <c r="B34">
        <v>9498</v>
      </c>
      <c r="C34">
        <v>2861503</v>
      </c>
      <c r="D34">
        <v>19210</v>
      </c>
      <c r="E34">
        <v>102</v>
      </c>
      <c r="F34">
        <v>265</v>
      </c>
      <c r="G34">
        <v>481</v>
      </c>
      <c r="H34">
        <v>90</v>
      </c>
      <c r="I34">
        <v>0.5083998003655873</v>
      </c>
      <c r="J34">
        <v>19320</v>
      </c>
      <c r="K34">
        <v>9822</v>
      </c>
    </row>
    <row r="35" spans="1:11" x14ac:dyDescent="0.3">
      <c r="A35">
        <v>2014</v>
      </c>
      <c r="B35">
        <v>8321</v>
      </c>
      <c r="C35">
        <v>2296416</v>
      </c>
      <c r="D35">
        <v>18275</v>
      </c>
      <c r="E35">
        <v>83</v>
      </c>
      <c r="F35">
        <v>253</v>
      </c>
      <c r="G35">
        <v>449</v>
      </c>
      <c r="H35">
        <v>90</v>
      </c>
      <c r="I35">
        <v>0.5140060337191068</v>
      </c>
      <c r="J35">
        <v>17120</v>
      </c>
      <c r="K35">
        <v>8799</v>
      </c>
    </row>
    <row r="36" spans="1:11" x14ac:dyDescent="0.3">
      <c r="A36">
        <v>2015</v>
      </c>
      <c r="B36">
        <v>8774</v>
      </c>
      <c r="C36">
        <v>2052913</v>
      </c>
      <c r="D36">
        <v>17455</v>
      </c>
      <c r="E36">
        <v>90</v>
      </c>
      <c r="F36">
        <v>255</v>
      </c>
      <c r="G36">
        <v>436</v>
      </c>
      <c r="H36">
        <v>96</v>
      </c>
      <c r="I36">
        <v>0.50095112966078026</v>
      </c>
      <c r="J36">
        <v>17580</v>
      </c>
      <c r="K36">
        <v>8806</v>
      </c>
    </row>
    <row r="37" spans="1:11" x14ac:dyDescent="0.3">
      <c r="A37">
        <v>2016</v>
      </c>
      <c r="B37">
        <v>8422</v>
      </c>
      <c r="C37">
        <v>2715186</v>
      </c>
      <c r="D37">
        <v>19467</v>
      </c>
      <c r="E37">
        <v>132</v>
      </c>
      <c r="F37">
        <v>285</v>
      </c>
      <c r="G37">
        <v>472</v>
      </c>
      <c r="H37">
        <v>79</v>
      </c>
      <c r="I37">
        <v>0.56678877384267767</v>
      </c>
      <c r="J37">
        <v>19440</v>
      </c>
      <c r="K37">
        <v>11018</v>
      </c>
    </row>
    <row r="38" spans="1:11" x14ac:dyDescent="0.3">
      <c r="A38">
        <v>2017</v>
      </c>
      <c r="B38">
        <v>8926</v>
      </c>
      <c r="C38">
        <v>3249022</v>
      </c>
      <c r="D38">
        <v>20157</v>
      </c>
      <c r="E38">
        <v>101</v>
      </c>
      <c r="F38">
        <v>299</v>
      </c>
      <c r="G38">
        <v>508</v>
      </c>
      <c r="H38">
        <v>80</v>
      </c>
      <c r="I38">
        <v>0.51489191411072621</v>
      </c>
      <c r="J38">
        <v>18400</v>
      </c>
      <c r="K38">
        <v>9474</v>
      </c>
    </row>
    <row r="39" spans="1:11" x14ac:dyDescent="0.3">
      <c r="A39">
        <v>2018</v>
      </c>
      <c r="B39">
        <v>9555</v>
      </c>
      <c r="C39">
        <v>2239423</v>
      </c>
      <c r="D39">
        <v>19102</v>
      </c>
      <c r="E39">
        <v>96</v>
      </c>
      <c r="F39">
        <v>276</v>
      </c>
      <c r="G39">
        <v>470</v>
      </c>
      <c r="H39">
        <v>93</v>
      </c>
      <c r="I39">
        <v>0.48408080244024926</v>
      </c>
      <c r="J39">
        <v>18520</v>
      </c>
      <c r="K39">
        <v>8965</v>
      </c>
    </row>
    <row r="40" spans="1:11" x14ac:dyDescent="0.3">
      <c r="A40">
        <v>2019</v>
      </c>
      <c r="B40">
        <v>11473</v>
      </c>
      <c r="C40">
        <v>2539031</v>
      </c>
      <c r="D40">
        <v>19452</v>
      </c>
      <c r="E40">
        <v>105</v>
      </c>
      <c r="F40">
        <v>293</v>
      </c>
      <c r="G40">
        <v>501</v>
      </c>
      <c r="H40">
        <v>101</v>
      </c>
      <c r="I40">
        <v>0.37101808363743777</v>
      </c>
      <c r="J40">
        <v>18240</v>
      </c>
      <c r="K40">
        <v>6767</v>
      </c>
    </row>
    <row r="41" spans="1:11" x14ac:dyDescent="0.3">
      <c r="A41">
        <v>2020</v>
      </c>
      <c r="B41">
        <v>11486</v>
      </c>
      <c r="C41">
        <v>2096139</v>
      </c>
      <c r="D41">
        <v>16428</v>
      </c>
      <c r="E41">
        <v>75</v>
      </c>
      <c r="F41">
        <v>238</v>
      </c>
      <c r="G41">
        <v>416</v>
      </c>
      <c r="H41">
        <v>78</v>
      </c>
      <c r="I41">
        <v>0.40368349977513429</v>
      </c>
      <c r="J41">
        <v>19260</v>
      </c>
      <c r="K41">
        <v>7774</v>
      </c>
    </row>
    <row r="42" spans="1:11" x14ac:dyDescent="0.3">
      <c r="A42">
        <v>2021</v>
      </c>
      <c r="B42">
        <v>9684</v>
      </c>
      <c r="C42">
        <v>3225222</v>
      </c>
      <c r="D42">
        <v>20142</v>
      </c>
      <c r="E42">
        <v>106</v>
      </c>
      <c r="F42">
        <v>304</v>
      </c>
      <c r="G42">
        <v>520</v>
      </c>
      <c r="H42">
        <v>77</v>
      </c>
      <c r="I42">
        <v>0.49983964406408654</v>
      </c>
      <c r="J42">
        <v>19360</v>
      </c>
      <c r="K42">
        <v>9676</v>
      </c>
    </row>
    <row r="43" spans="1:11" x14ac:dyDescent="0.3">
      <c r="A43">
        <v>2022</v>
      </c>
      <c r="B43">
        <v>9792</v>
      </c>
      <c r="C43">
        <v>2577744</v>
      </c>
      <c r="D43">
        <v>19038</v>
      </c>
      <c r="E43">
        <v>107</v>
      </c>
      <c r="F43">
        <v>274</v>
      </c>
      <c r="G43">
        <v>468</v>
      </c>
      <c r="H43">
        <v>105</v>
      </c>
      <c r="I43">
        <v>0.46670311464348868</v>
      </c>
      <c r="J43">
        <v>18360</v>
      </c>
      <c r="K43">
        <v>8568</v>
      </c>
    </row>
    <row r="44" spans="1:11" x14ac:dyDescent="0.3">
      <c r="A44">
        <v>2023</v>
      </c>
      <c r="B44">
        <v>11083</v>
      </c>
      <c r="C44">
        <v>2927312</v>
      </c>
      <c r="D44">
        <v>19304</v>
      </c>
      <c r="E44">
        <v>109</v>
      </c>
      <c r="F44">
        <v>281</v>
      </c>
      <c r="G44">
        <v>477</v>
      </c>
      <c r="H44">
        <v>104</v>
      </c>
      <c r="I44">
        <v>0.40923114407996658</v>
      </c>
      <c r="J44">
        <v>18760</v>
      </c>
      <c r="K44">
        <v>7677</v>
      </c>
    </row>
    <row r="45" spans="1:11" x14ac:dyDescent="0.3">
      <c r="A45">
        <v>2024</v>
      </c>
      <c r="B45">
        <v>9509</v>
      </c>
      <c r="C45">
        <v>3455595</v>
      </c>
      <c r="D45">
        <v>21100</v>
      </c>
      <c r="E45">
        <v>101</v>
      </c>
      <c r="F45">
        <v>302</v>
      </c>
      <c r="G45">
        <v>551</v>
      </c>
      <c r="H45">
        <v>109</v>
      </c>
      <c r="I45">
        <v>0.4876908606378661</v>
      </c>
      <c r="J45">
        <v>18560</v>
      </c>
      <c r="K45">
        <v>9051</v>
      </c>
    </row>
    <row r="46" spans="1:11" x14ac:dyDescent="0.3">
      <c r="A46">
        <v>2025</v>
      </c>
      <c r="B46">
        <v>10151</v>
      </c>
      <c r="C46">
        <v>2528849</v>
      </c>
      <c r="D46">
        <v>20366</v>
      </c>
      <c r="E46">
        <v>99</v>
      </c>
      <c r="F46">
        <v>318</v>
      </c>
      <c r="G46">
        <v>503</v>
      </c>
      <c r="H46">
        <v>99</v>
      </c>
      <c r="I46">
        <v>0.48265509776309989</v>
      </c>
      <c r="J46">
        <v>19620</v>
      </c>
      <c r="K46">
        <v>9469</v>
      </c>
    </row>
    <row r="47" spans="1:11" x14ac:dyDescent="0.3">
      <c r="A47">
        <v>2026</v>
      </c>
      <c r="B47">
        <v>10374</v>
      </c>
      <c r="C47">
        <v>3324455</v>
      </c>
      <c r="D47">
        <v>20695</v>
      </c>
      <c r="E47">
        <v>104</v>
      </c>
      <c r="F47">
        <v>295</v>
      </c>
      <c r="G47">
        <v>511</v>
      </c>
      <c r="H47">
        <v>100</v>
      </c>
      <c r="I47">
        <v>0.44049376728442463</v>
      </c>
      <c r="J47">
        <v>18540</v>
      </c>
      <c r="K47">
        <v>8166</v>
      </c>
    </row>
    <row r="48" spans="1:11" x14ac:dyDescent="0.3">
      <c r="A48">
        <v>2027</v>
      </c>
      <c r="B48">
        <v>8640</v>
      </c>
      <c r="C48">
        <v>2201129</v>
      </c>
      <c r="D48">
        <v>17047</v>
      </c>
      <c r="E48">
        <v>97</v>
      </c>
      <c r="F48">
        <v>261</v>
      </c>
      <c r="G48">
        <v>426</v>
      </c>
      <c r="H48">
        <v>87</v>
      </c>
      <c r="I48">
        <v>0.56054038876204015</v>
      </c>
      <c r="J48">
        <v>19660</v>
      </c>
      <c r="K48">
        <v>11020</v>
      </c>
    </row>
    <row r="49" spans="1:11" x14ac:dyDescent="0.3">
      <c r="A49">
        <v>2028</v>
      </c>
      <c r="B49">
        <v>11723</v>
      </c>
      <c r="C49">
        <v>3734687</v>
      </c>
      <c r="D49">
        <v>21289</v>
      </c>
      <c r="E49">
        <v>116</v>
      </c>
      <c r="F49">
        <v>293</v>
      </c>
      <c r="G49">
        <v>535</v>
      </c>
      <c r="H49">
        <v>107</v>
      </c>
      <c r="I49">
        <v>0.45576346440012255</v>
      </c>
      <c r="J49">
        <v>21540</v>
      </c>
      <c r="K49">
        <v>9817</v>
      </c>
    </row>
    <row r="50" spans="1:11" x14ac:dyDescent="0.3">
      <c r="A50">
        <v>2029</v>
      </c>
      <c r="B50">
        <v>11003</v>
      </c>
      <c r="C50">
        <v>2545709</v>
      </c>
      <c r="D50">
        <v>18861</v>
      </c>
      <c r="E50">
        <v>91</v>
      </c>
      <c r="F50">
        <v>272</v>
      </c>
      <c r="G50">
        <v>467</v>
      </c>
      <c r="H50">
        <v>89</v>
      </c>
      <c r="I50">
        <v>0.45205412518063925</v>
      </c>
      <c r="J50">
        <v>20080</v>
      </c>
      <c r="K50">
        <v>9077</v>
      </c>
    </row>
    <row r="51" spans="1:11" x14ac:dyDescent="0.3">
      <c r="A51">
        <v>2030</v>
      </c>
      <c r="B51">
        <v>9513</v>
      </c>
      <c r="C51">
        <v>3024403</v>
      </c>
      <c r="D51">
        <v>19486</v>
      </c>
      <c r="E51">
        <v>99</v>
      </c>
      <c r="F51">
        <v>279</v>
      </c>
      <c r="G51">
        <v>482</v>
      </c>
      <c r="H51">
        <v>96</v>
      </c>
      <c r="I51">
        <v>0.51808535190745719</v>
      </c>
      <c r="J51">
        <v>19740</v>
      </c>
      <c r="K51">
        <v>10227</v>
      </c>
    </row>
    <row r="52" spans="1:11" x14ac:dyDescent="0.3">
      <c r="A52">
        <v>2031</v>
      </c>
      <c r="B52">
        <v>10347</v>
      </c>
      <c r="C52">
        <v>2553111</v>
      </c>
      <c r="D52">
        <v>18240</v>
      </c>
      <c r="E52">
        <v>87</v>
      </c>
      <c r="F52">
        <v>267</v>
      </c>
      <c r="G52">
        <v>450</v>
      </c>
      <c r="H52">
        <v>93</v>
      </c>
      <c r="I52">
        <v>0.43148562113773176</v>
      </c>
      <c r="J52">
        <v>18200</v>
      </c>
      <c r="K52">
        <v>7853</v>
      </c>
    </row>
    <row r="53" spans="1:11" x14ac:dyDescent="0.3">
      <c r="A53">
        <v>2032</v>
      </c>
      <c r="B53">
        <v>9819</v>
      </c>
      <c r="C53">
        <v>2854946</v>
      </c>
      <c r="D53">
        <v>21256</v>
      </c>
      <c r="E53">
        <v>109</v>
      </c>
      <c r="F53">
        <v>334</v>
      </c>
      <c r="G53">
        <v>530</v>
      </c>
      <c r="H53">
        <v>93</v>
      </c>
      <c r="I53">
        <v>0.50562663220933179</v>
      </c>
      <c r="J53">
        <v>19860</v>
      </c>
      <c r="K53">
        <v>10041</v>
      </c>
    </row>
    <row r="54" spans="1:11" x14ac:dyDescent="0.3">
      <c r="A54">
        <v>2033</v>
      </c>
      <c r="B54">
        <v>11608</v>
      </c>
      <c r="C54">
        <v>3288280</v>
      </c>
      <c r="D54">
        <v>21913</v>
      </c>
      <c r="E54">
        <v>86</v>
      </c>
      <c r="F54">
        <v>346</v>
      </c>
      <c r="G54">
        <v>544</v>
      </c>
      <c r="H54">
        <v>124</v>
      </c>
      <c r="I54">
        <v>0.38258343193982169</v>
      </c>
      <c r="J54">
        <v>18800</v>
      </c>
      <c r="K54">
        <v>7192</v>
      </c>
    </row>
    <row r="55" spans="1:11" x14ac:dyDescent="0.3">
      <c r="A55">
        <v>2034</v>
      </c>
      <c r="B55">
        <v>10592</v>
      </c>
      <c r="C55">
        <v>3158749</v>
      </c>
      <c r="D55">
        <v>22006</v>
      </c>
      <c r="E55">
        <v>100</v>
      </c>
      <c r="F55">
        <v>341</v>
      </c>
      <c r="G55">
        <v>552</v>
      </c>
      <c r="H55">
        <v>124</v>
      </c>
      <c r="I55">
        <v>0.4407757251788505</v>
      </c>
      <c r="J55">
        <v>18940</v>
      </c>
      <c r="K55">
        <v>8348</v>
      </c>
    </row>
    <row r="56" spans="1:11" x14ac:dyDescent="0.3">
      <c r="A56">
        <v>2035</v>
      </c>
      <c r="B56">
        <v>10932</v>
      </c>
      <c r="C56">
        <v>1813927</v>
      </c>
      <c r="D56">
        <v>15822</v>
      </c>
      <c r="E56">
        <v>79</v>
      </c>
      <c r="F56">
        <v>228</v>
      </c>
      <c r="G56">
        <v>405</v>
      </c>
      <c r="H56">
        <v>79</v>
      </c>
      <c r="I56">
        <v>0.43417929408052242</v>
      </c>
      <c r="J56">
        <v>19320</v>
      </c>
      <c r="K56">
        <v>8388</v>
      </c>
    </row>
    <row r="57" spans="1:11" x14ac:dyDescent="0.3">
      <c r="A57">
        <v>2036</v>
      </c>
      <c r="B57">
        <v>11933</v>
      </c>
      <c r="C57">
        <v>4120887</v>
      </c>
      <c r="D57">
        <v>21635</v>
      </c>
      <c r="E57">
        <v>91</v>
      </c>
      <c r="F57">
        <v>332</v>
      </c>
      <c r="G57">
        <v>539</v>
      </c>
      <c r="H57">
        <v>106</v>
      </c>
      <c r="I57">
        <v>0.44188534486631986</v>
      </c>
      <c r="J57">
        <v>21380</v>
      </c>
      <c r="K57">
        <v>9447</v>
      </c>
    </row>
    <row r="58" spans="1:11" x14ac:dyDescent="0.3">
      <c r="A58">
        <v>2037</v>
      </c>
      <c r="B58">
        <v>11383</v>
      </c>
      <c r="C58">
        <v>3833722</v>
      </c>
      <c r="D58">
        <v>22660</v>
      </c>
      <c r="E58">
        <v>121</v>
      </c>
      <c r="F58">
        <v>357</v>
      </c>
      <c r="G58">
        <v>550</v>
      </c>
      <c r="H58">
        <v>112</v>
      </c>
      <c r="I58">
        <v>0.46157118022518784</v>
      </c>
      <c r="J58">
        <v>21140</v>
      </c>
      <c r="K58">
        <v>9757</v>
      </c>
    </row>
    <row r="59" spans="1:11" x14ac:dyDescent="0.3">
      <c r="A59">
        <v>2038</v>
      </c>
      <c r="B59">
        <v>10100</v>
      </c>
      <c r="C59">
        <v>2754790</v>
      </c>
      <c r="D59">
        <v>19516</v>
      </c>
      <c r="E59">
        <v>83</v>
      </c>
      <c r="F59">
        <v>275</v>
      </c>
      <c r="G59">
        <v>500</v>
      </c>
      <c r="H59">
        <v>97</v>
      </c>
      <c r="I59">
        <v>0.49248659752524704</v>
      </c>
      <c r="J59">
        <v>19900</v>
      </c>
      <c r="K59">
        <v>9800</v>
      </c>
    </row>
    <row r="60" spans="1:11" x14ac:dyDescent="0.3">
      <c r="A60">
        <v>2039</v>
      </c>
      <c r="B60">
        <v>11442</v>
      </c>
      <c r="C60">
        <v>2667349</v>
      </c>
      <c r="D60">
        <v>19298</v>
      </c>
      <c r="E60">
        <v>83</v>
      </c>
      <c r="F60">
        <v>295</v>
      </c>
      <c r="G60">
        <v>481</v>
      </c>
      <c r="H60">
        <v>95</v>
      </c>
      <c r="I60">
        <v>0.41743803103150473</v>
      </c>
      <c r="J60">
        <v>19640</v>
      </c>
      <c r="K60">
        <v>8198</v>
      </c>
    </row>
    <row r="61" spans="1:11" x14ac:dyDescent="0.3">
      <c r="A61">
        <v>2040</v>
      </c>
      <c r="B61">
        <v>11822</v>
      </c>
      <c r="C61">
        <v>3693625</v>
      </c>
      <c r="D61">
        <v>22168</v>
      </c>
      <c r="E61">
        <v>108</v>
      </c>
      <c r="F61">
        <v>339</v>
      </c>
      <c r="G61">
        <v>570</v>
      </c>
      <c r="H61">
        <v>122</v>
      </c>
      <c r="I61">
        <v>0.44133745210568814</v>
      </c>
      <c r="J61">
        <v>21160</v>
      </c>
      <c r="K61">
        <v>9338</v>
      </c>
    </row>
    <row r="62" spans="1:11" x14ac:dyDescent="0.3">
      <c r="A62">
        <v>2041</v>
      </c>
      <c r="B62">
        <v>9897</v>
      </c>
      <c r="C62">
        <v>1986366</v>
      </c>
      <c r="D62">
        <v>15716</v>
      </c>
      <c r="E62">
        <v>80</v>
      </c>
      <c r="F62">
        <v>230</v>
      </c>
      <c r="G62">
        <v>380</v>
      </c>
      <c r="H62">
        <v>72</v>
      </c>
      <c r="I62">
        <v>0.51198614284878086</v>
      </c>
      <c r="J62">
        <v>20280</v>
      </c>
      <c r="K62">
        <v>10383</v>
      </c>
    </row>
    <row r="63" spans="1:11" x14ac:dyDescent="0.3">
      <c r="A63">
        <v>2042</v>
      </c>
      <c r="B63">
        <v>10388</v>
      </c>
      <c r="C63">
        <v>2714155</v>
      </c>
      <c r="D63">
        <v>18307</v>
      </c>
      <c r="E63">
        <v>85</v>
      </c>
      <c r="F63">
        <v>276</v>
      </c>
      <c r="G63">
        <v>465</v>
      </c>
      <c r="H63">
        <v>92</v>
      </c>
      <c r="I63">
        <v>0.488325099040615</v>
      </c>
      <c r="J63">
        <v>20300</v>
      </c>
      <c r="K63">
        <v>9912</v>
      </c>
    </row>
    <row r="64" spans="1:11" x14ac:dyDescent="0.3">
      <c r="A64">
        <v>2043</v>
      </c>
      <c r="B64">
        <v>9920</v>
      </c>
      <c r="C64">
        <v>1837194</v>
      </c>
      <c r="D64">
        <v>14910</v>
      </c>
      <c r="E64">
        <v>63</v>
      </c>
      <c r="F64">
        <v>220</v>
      </c>
      <c r="G64">
        <v>361</v>
      </c>
      <c r="H64">
        <v>86</v>
      </c>
      <c r="I64">
        <v>0.5025505956865931</v>
      </c>
      <c r="J64">
        <v>19940</v>
      </c>
      <c r="K64">
        <v>10020</v>
      </c>
    </row>
    <row r="65" spans="1:11" x14ac:dyDescent="0.3">
      <c r="A65">
        <v>2044</v>
      </c>
      <c r="B65">
        <v>11021</v>
      </c>
      <c r="C65">
        <v>2270876</v>
      </c>
      <c r="D65">
        <v>18099</v>
      </c>
      <c r="E65">
        <v>78</v>
      </c>
      <c r="F65">
        <v>250</v>
      </c>
      <c r="G65">
        <v>460</v>
      </c>
      <c r="H65">
        <v>100</v>
      </c>
      <c r="I65">
        <v>0.43772404379643048</v>
      </c>
      <c r="J65">
        <v>19600</v>
      </c>
      <c r="K65">
        <v>8579</v>
      </c>
    </row>
    <row r="66" spans="1:11" x14ac:dyDescent="0.3">
      <c r="A66">
        <v>2045</v>
      </c>
      <c r="B66">
        <v>10056</v>
      </c>
      <c r="C66">
        <v>2838775</v>
      </c>
      <c r="D66">
        <v>20784</v>
      </c>
      <c r="E66">
        <v>105</v>
      </c>
      <c r="F66">
        <v>295</v>
      </c>
      <c r="G66">
        <v>522</v>
      </c>
      <c r="H66">
        <v>99</v>
      </c>
      <c r="I66">
        <v>0.40217688686554742</v>
      </c>
      <c r="J66">
        <v>16820</v>
      </c>
      <c r="K66">
        <v>6764</v>
      </c>
    </row>
    <row r="67" spans="1:11" x14ac:dyDescent="0.3">
      <c r="A67">
        <v>2046</v>
      </c>
      <c r="B67">
        <v>8697</v>
      </c>
      <c r="C67">
        <v>3083883</v>
      </c>
      <c r="D67">
        <v>20963</v>
      </c>
      <c r="E67">
        <v>101</v>
      </c>
      <c r="F67">
        <v>313</v>
      </c>
      <c r="G67">
        <v>526</v>
      </c>
      <c r="H67">
        <v>101</v>
      </c>
      <c r="I67">
        <v>0.47922695447214886</v>
      </c>
      <c r="J67">
        <v>16700</v>
      </c>
      <c r="K67">
        <v>8003</v>
      </c>
    </row>
    <row r="68" spans="1:11" x14ac:dyDescent="0.3">
      <c r="A68">
        <v>2047</v>
      </c>
      <c r="B68">
        <v>8612</v>
      </c>
      <c r="C68">
        <v>3073557</v>
      </c>
      <c r="D68">
        <v>21521</v>
      </c>
      <c r="E68">
        <v>98</v>
      </c>
      <c r="F68">
        <v>328</v>
      </c>
      <c r="G68">
        <v>551</v>
      </c>
      <c r="H68">
        <v>119</v>
      </c>
      <c r="I68">
        <v>0.46711546223168576</v>
      </c>
      <c r="J68">
        <v>16160</v>
      </c>
      <c r="K68">
        <v>7548</v>
      </c>
    </row>
    <row r="69" spans="1:11" x14ac:dyDescent="0.3">
      <c r="A69">
        <v>2048</v>
      </c>
      <c r="B69">
        <v>11730</v>
      </c>
      <c r="C69">
        <v>3585018</v>
      </c>
      <c r="D69">
        <v>21709</v>
      </c>
      <c r="E69">
        <v>103</v>
      </c>
      <c r="F69">
        <v>333</v>
      </c>
      <c r="G69">
        <v>540</v>
      </c>
      <c r="H69">
        <v>131</v>
      </c>
      <c r="I69">
        <v>0.37742998042747444</v>
      </c>
      <c r="J69">
        <v>18840</v>
      </c>
      <c r="K69">
        <v>7110</v>
      </c>
    </row>
    <row r="70" spans="1:11" x14ac:dyDescent="0.3">
      <c r="A70">
        <v>2049</v>
      </c>
      <c r="B70">
        <v>13244</v>
      </c>
      <c r="C70">
        <v>3017407</v>
      </c>
      <c r="D70">
        <v>19908</v>
      </c>
      <c r="E70">
        <v>96</v>
      </c>
      <c r="F70">
        <v>296</v>
      </c>
      <c r="G70">
        <v>502</v>
      </c>
      <c r="H70">
        <v>89</v>
      </c>
      <c r="I70">
        <v>0.35898997457052462</v>
      </c>
      <c r="J70">
        <v>20660</v>
      </c>
      <c r="K70">
        <v>7416</v>
      </c>
    </row>
    <row r="71" spans="1:11" x14ac:dyDescent="0.3">
      <c r="A71">
        <v>2050</v>
      </c>
      <c r="B71">
        <v>11339</v>
      </c>
      <c r="C71">
        <v>2202305</v>
      </c>
      <c r="D71">
        <v>18247</v>
      </c>
      <c r="E71">
        <v>88</v>
      </c>
      <c r="F71">
        <v>282</v>
      </c>
      <c r="G71">
        <v>447</v>
      </c>
      <c r="H71">
        <v>78</v>
      </c>
      <c r="I71">
        <v>0.46315288047675429</v>
      </c>
      <c r="J71">
        <v>21120</v>
      </c>
      <c r="K71">
        <v>9781</v>
      </c>
    </row>
    <row r="72" spans="1:11" x14ac:dyDescent="0.3">
      <c r="A72">
        <v>2051</v>
      </c>
      <c r="B72">
        <v>11660</v>
      </c>
      <c r="C72">
        <v>3401595</v>
      </c>
      <c r="D72">
        <v>21060</v>
      </c>
      <c r="E72">
        <v>96</v>
      </c>
      <c r="F72">
        <v>320</v>
      </c>
      <c r="G72">
        <v>513</v>
      </c>
      <c r="H72">
        <v>101</v>
      </c>
      <c r="I72">
        <v>0.46071387956160048</v>
      </c>
      <c r="J72">
        <v>21620</v>
      </c>
      <c r="K72">
        <v>9960</v>
      </c>
    </row>
    <row r="73" spans="1:11" x14ac:dyDescent="0.3">
      <c r="A73">
        <v>2052</v>
      </c>
      <c r="B73">
        <v>13053</v>
      </c>
      <c r="C73">
        <v>3796702</v>
      </c>
      <c r="D73">
        <v>21414</v>
      </c>
      <c r="E73">
        <v>109</v>
      </c>
      <c r="F73">
        <v>306</v>
      </c>
      <c r="G73">
        <v>547</v>
      </c>
      <c r="H73">
        <v>107</v>
      </c>
      <c r="I73">
        <v>0.37427454644983954</v>
      </c>
      <c r="J73">
        <v>20860</v>
      </c>
      <c r="K73">
        <v>7807</v>
      </c>
    </row>
    <row r="74" spans="1:11" x14ac:dyDescent="0.3">
      <c r="A74">
        <v>2053</v>
      </c>
      <c r="B74">
        <v>9603</v>
      </c>
      <c r="C74">
        <v>2678383</v>
      </c>
      <c r="D74">
        <v>18031</v>
      </c>
      <c r="E74">
        <v>95</v>
      </c>
      <c r="F74">
        <v>266</v>
      </c>
      <c r="G74">
        <v>450</v>
      </c>
      <c r="H74">
        <v>97</v>
      </c>
      <c r="I74">
        <v>0.52508638569893928</v>
      </c>
      <c r="J74">
        <v>20220</v>
      </c>
      <c r="K74">
        <v>10617</v>
      </c>
    </row>
    <row r="75" spans="1:11" x14ac:dyDescent="0.3">
      <c r="A75">
        <v>2054</v>
      </c>
      <c r="B75">
        <v>11930</v>
      </c>
      <c r="C75">
        <v>3021413</v>
      </c>
      <c r="D75">
        <v>19563</v>
      </c>
      <c r="E75">
        <v>103</v>
      </c>
      <c r="F75">
        <v>291</v>
      </c>
      <c r="G75">
        <v>482</v>
      </c>
      <c r="H75">
        <v>117</v>
      </c>
      <c r="I75">
        <v>0.38187234373030171</v>
      </c>
      <c r="J75">
        <v>19300</v>
      </c>
      <c r="K75">
        <v>7370</v>
      </c>
    </row>
    <row r="76" spans="1:11" x14ac:dyDescent="0.3">
      <c r="A76">
        <v>2055</v>
      </c>
      <c r="B76">
        <v>10755</v>
      </c>
      <c r="C76">
        <v>2943577</v>
      </c>
      <c r="D76">
        <v>20787</v>
      </c>
      <c r="E76">
        <v>113</v>
      </c>
      <c r="F76">
        <v>329</v>
      </c>
      <c r="G76">
        <v>527</v>
      </c>
      <c r="H76">
        <v>106</v>
      </c>
      <c r="I76">
        <v>0.45792367720584276</v>
      </c>
      <c r="J76">
        <v>19840</v>
      </c>
      <c r="K76">
        <v>9085</v>
      </c>
    </row>
    <row r="77" spans="1:11" x14ac:dyDescent="0.3">
      <c r="A77">
        <v>2056</v>
      </c>
      <c r="B77">
        <v>12745</v>
      </c>
      <c r="C77">
        <v>3930541</v>
      </c>
      <c r="D77">
        <v>20262</v>
      </c>
      <c r="E77">
        <v>94</v>
      </c>
      <c r="F77">
        <v>299</v>
      </c>
      <c r="G77">
        <v>506</v>
      </c>
      <c r="H77">
        <v>123</v>
      </c>
      <c r="I77">
        <v>0.37342251331502518</v>
      </c>
      <c r="J77">
        <v>20340</v>
      </c>
      <c r="K77">
        <v>7595</v>
      </c>
    </row>
    <row r="78" spans="1:11" x14ac:dyDescent="0.3">
      <c r="A78">
        <v>2057</v>
      </c>
      <c r="B78">
        <v>11757</v>
      </c>
      <c r="C78">
        <v>3551918</v>
      </c>
      <c r="D78">
        <v>21926</v>
      </c>
      <c r="E78">
        <v>120</v>
      </c>
      <c r="F78">
        <v>332</v>
      </c>
      <c r="G78">
        <v>536</v>
      </c>
      <c r="H78">
        <v>89</v>
      </c>
      <c r="I78">
        <v>0.38832376127068624</v>
      </c>
      <c r="J78">
        <v>19220</v>
      </c>
      <c r="K78">
        <v>7463</v>
      </c>
    </row>
    <row r="79" spans="1:11" x14ac:dyDescent="0.3">
      <c r="A79">
        <v>2058</v>
      </c>
      <c r="B79">
        <v>11708</v>
      </c>
      <c r="C79">
        <v>2935198</v>
      </c>
      <c r="D79">
        <v>19652</v>
      </c>
      <c r="E79">
        <v>96</v>
      </c>
      <c r="F79">
        <v>289</v>
      </c>
      <c r="G79">
        <v>500</v>
      </c>
      <c r="H79">
        <v>99</v>
      </c>
      <c r="I79">
        <v>0.41577514175657326</v>
      </c>
      <c r="J79">
        <v>20040</v>
      </c>
      <c r="K79">
        <v>8332</v>
      </c>
    </row>
    <row r="80" spans="1:11" x14ac:dyDescent="0.3">
      <c r="A80">
        <v>2059</v>
      </c>
      <c r="B80">
        <v>12668</v>
      </c>
      <c r="C80">
        <v>3067111</v>
      </c>
      <c r="D80">
        <v>20624</v>
      </c>
      <c r="E80">
        <v>111</v>
      </c>
      <c r="F80">
        <v>307</v>
      </c>
      <c r="G80">
        <v>537</v>
      </c>
      <c r="H80">
        <v>96</v>
      </c>
      <c r="I80">
        <v>0.40416033319156497</v>
      </c>
      <c r="J80">
        <v>21260</v>
      </c>
      <c r="K80">
        <v>8592</v>
      </c>
    </row>
    <row r="81" spans="1:11" x14ac:dyDescent="0.3">
      <c r="A81">
        <v>2060</v>
      </c>
      <c r="B81">
        <v>10817</v>
      </c>
      <c r="C81">
        <v>2764615</v>
      </c>
      <c r="D81">
        <v>19404</v>
      </c>
      <c r="E81">
        <v>89</v>
      </c>
      <c r="F81">
        <v>291</v>
      </c>
      <c r="G81">
        <v>487</v>
      </c>
      <c r="H81">
        <v>93</v>
      </c>
      <c r="I81">
        <v>0.47997644329789518</v>
      </c>
      <c r="J81">
        <v>20800</v>
      </c>
      <c r="K81">
        <v>9983</v>
      </c>
    </row>
    <row r="82" spans="1:11" x14ac:dyDescent="0.3">
      <c r="A82">
        <v>2061</v>
      </c>
      <c r="B82">
        <v>12046</v>
      </c>
      <c r="C82">
        <v>3580258</v>
      </c>
      <c r="D82">
        <v>22144</v>
      </c>
      <c r="E82">
        <v>109</v>
      </c>
      <c r="F82">
        <v>341</v>
      </c>
      <c r="G82">
        <v>541</v>
      </c>
      <c r="H82">
        <v>117</v>
      </c>
      <c r="I82">
        <v>0.4312726923103008</v>
      </c>
      <c r="J82">
        <v>21180</v>
      </c>
      <c r="K82">
        <v>9134</v>
      </c>
    </row>
    <row r="83" spans="1:11" x14ac:dyDescent="0.3">
      <c r="A83">
        <v>2062</v>
      </c>
      <c r="B83">
        <v>9705</v>
      </c>
      <c r="C83">
        <v>2807090</v>
      </c>
      <c r="D83">
        <v>20271</v>
      </c>
      <c r="E83">
        <v>108</v>
      </c>
      <c r="F83">
        <v>301</v>
      </c>
      <c r="G83">
        <v>507</v>
      </c>
      <c r="H83">
        <v>107</v>
      </c>
      <c r="I83">
        <v>0.50739441501727223</v>
      </c>
      <c r="J83">
        <v>19700</v>
      </c>
      <c r="K83">
        <v>9995</v>
      </c>
    </row>
    <row r="84" spans="1:11" x14ac:dyDescent="0.3">
      <c r="A84">
        <v>2063</v>
      </c>
      <c r="B84">
        <v>9456</v>
      </c>
      <c r="C84">
        <v>2066147</v>
      </c>
      <c r="D84">
        <v>17089</v>
      </c>
      <c r="E84">
        <v>82</v>
      </c>
      <c r="F84">
        <v>267</v>
      </c>
      <c r="G84">
        <v>414</v>
      </c>
      <c r="H84">
        <v>86</v>
      </c>
      <c r="I84">
        <v>0.54366262011409638</v>
      </c>
      <c r="J84">
        <v>20720</v>
      </c>
      <c r="K84">
        <v>11264</v>
      </c>
    </row>
    <row r="85" spans="1:11" x14ac:dyDescent="0.3">
      <c r="A85">
        <v>2064</v>
      </c>
      <c r="B85">
        <v>12248</v>
      </c>
      <c r="C85">
        <v>3061117</v>
      </c>
      <c r="D85">
        <v>19287</v>
      </c>
      <c r="E85">
        <v>100</v>
      </c>
      <c r="F85">
        <v>283</v>
      </c>
      <c r="G85">
        <v>490</v>
      </c>
      <c r="H85">
        <v>113</v>
      </c>
      <c r="I85">
        <v>0.40658990753453861</v>
      </c>
      <c r="J85">
        <v>20640</v>
      </c>
      <c r="K85">
        <v>8392</v>
      </c>
    </row>
    <row r="86" spans="1:11" x14ac:dyDescent="0.3">
      <c r="A86">
        <v>2065</v>
      </c>
      <c r="B86">
        <v>11417</v>
      </c>
      <c r="C86">
        <v>3246336</v>
      </c>
      <c r="D86">
        <v>20938</v>
      </c>
      <c r="E86">
        <v>110</v>
      </c>
      <c r="F86">
        <v>328</v>
      </c>
      <c r="G86">
        <v>524</v>
      </c>
      <c r="H86">
        <v>95</v>
      </c>
      <c r="I86">
        <v>0.43873841329148178</v>
      </c>
      <c r="J86">
        <v>20340</v>
      </c>
      <c r="K86">
        <v>8923</v>
      </c>
    </row>
    <row r="87" spans="1:11" x14ac:dyDescent="0.3">
      <c r="A87">
        <v>2066</v>
      </c>
      <c r="B87">
        <v>10660</v>
      </c>
      <c r="C87">
        <v>2453216</v>
      </c>
      <c r="D87">
        <v>18897</v>
      </c>
      <c r="E87">
        <v>84</v>
      </c>
      <c r="F87">
        <v>269</v>
      </c>
      <c r="G87">
        <v>473</v>
      </c>
      <c r="H87">
        <v>92</v>
      </c>
      <c r="I87">
        <v>0.4622020829836046</v>
      </c>
      <c r="J87">
        <v>19820</v>
      </c>
      <c r="K87">
        <v>9160</v>
      </c>
    </row>
    <row r="88" spans="1:11" x14ac:dyDescent="0.3">
      <c r="A88">
        <v>2067</v>
      </c>
      <c r="B88">
        <v>11002</v>
      </c>
      <c r="C88">
        <v>1839705</v>
      </c>
      <c r="D88">
        <v>14796</v>
      </c>
      <c r="E88">
        <v>63</v>
      </c>
      <c r="F88">
        <v>227</v>
      </c>
      <c r="G88">
        <v>361</v>
      </c>
      <c r="H88">
        <v>78</v>
      </c>
      <c r="I88">
        <v>0.39818137987452396</v>
      </c>
      <c r="J88">
        <v>18280</v>
      </c>
      <c r="K88">
        <v>7278</v>
      </c>
    </row>
    <row r="89" spans="1:11" x14ac:dyDescent="0.3">
      <c r="A89">
        <v>2068</v>
      </c>
      <c r="B89">
        <v>10844</v>
      </c>
      <c r="C89">
        <v>2975162</v>
      </c>
      <c r="D89">
        <v>20864</v>
      </c>
      <c r="E89">
        <v>86</v>
      </c>
      <c r="F89">
        <v>314</v>
      </c>
      <c r="G89">
        <v>521</v>
      </c>
      <c r="H89">
        <v>112</v>
      </c>
      <c r="I89">
        <v>0.45122596039414109</v>
      </c>
      <c r="J89">
        <v>19760</v>
      </c>
      <c r="K89">
        <v>8916</v>
      </c>
    </row>
    <row r="90" spans="1:11" x14ac:dyDescent="0.3">
      <c r="A90">
        <v>2069</v>
      </c>
      <c r="B90">
        <v>9310</v>
      </c>
      <c r="C90">
        <v>2602305</v>
      </c>
      <c r="D90">
        <v>19099</v>
      </c>
      <c r="E90">
        <v>97</v>
      </c>
      <c r="F90">
        <v>292</v>
      </c>
      <c r="G90">
        <v>475</v>
      </c>
      <c r="H90">
        <v>85</v>
      </c>
      <c r="I90">
        <v>0.51963127173840218</v>
      </c>
      <c r="J90">
        <v>19380</v>
      </c>
      <c r="K90">
        <v>10070</v>
      </c>
    </row>
    <row r="91" spans="1:11" x14ac:dyDescent="0.3">
      <c r="A91">
        <v>2070</v>
      </c>
      <c r="B91">
        <v>9807</v>
      </c>
      <c r="C91">
        <v>2565644</v>
      </c>
      <c r="D91">
        <v>18894</v>
      </c>
      <c r="E91">
        <v>102</v>
      </c>
      <c r="F91">
        <v>270</v>
      </c>
      <c r="G91">
        <v>469</v>
      </c>
      <c r="H91">
        <v>91</v>
      </c>
      <c r="I91">
        <v>0.44346661966667261</v>
      </c>
      <c r="J91">
        <v>17620</v>
      </c>
      <c r="K91">
        <v>7813</v>
      </c>
    </row>
    <row r="92" spans="1:11" x14ac:dyDescent="0.3">
      <c r="A92">
        <v>2071</v>
      </c>
      <c r="B92">
        <v>9551</v>
      </c>
      <c r="C92">
        <v>2247089</v>
      </c>
      <c r="D92">
        <v>17188</v>
      </c>
      <c r="E92">
        <v>79</v>
      </c>
      <c r="F92">
        <v>268</v>
      </c>
      <c r="G92">
        <v>426</v>
      </c>
      <c r="H92">
        <v>80</v>
      </c>
      <c r="I92">
        <v>0.44730242853902291</v>
      </c>
      <c r="J92">
        <v>17280</v>
      </c>
      <c r="K92">
        <v>7729</v>
      </c>
    </row>
    <row r="93" spans="1:11" x14ac:dyDescent="0.3">
      <c r="A93">
        <v>2072</v>
      </c>
      <c r="B93">
        <v>9610</v>
      </c>
      <c r="C93">
        <v>2151928</v>
      </c>
      <c r="D93">
        <v>15763</v>
      </c>
      <c r="E93">
        <v>82</v>
      </c>
      <c r="F93">
        <v>223</v>
      </c>
      <c r="G93">
        <v>394</v>
      </c>
      <c r="H93">
        <v>77</v>
      </c>
      <c r="I93">
        <v>0.51616265318822918</v>
      </c>
      <c r="J93">
        <v>19860</v>
      </c>
      <c r="K93">
        <v>10250</v>
      </c>
    </row>
    <row r="94" spans="1:11" x14ac:dyDescent="0.3">
      <c r="A94">
        <v>2073</v>
      </c>
      <c r="B94">
        <v>10216</v>
      </c>
      <c r="C94">
        <v>2746064</v>
      </c>
      <c r="D94">
        <v>19822</v>
      </c>
      <c r="E94">
        <v>114</v>
      </c>
      <c r="F94">
        <v>305</v>
      </c>
      <c r="G94">
        <v>499</v>
      </c>
      <c r="H94">
        <v>90</v>
      </c>
      <c r="I94">
        <v>0.4543096542518047</v>
      </c>
      <c r="J94">
        <v>18720</v>
      </c>
      <c r="K94">
        <v>8504</v>
      </c>
    </row>
    <row r="95" spans="1:11" x14ac:dyDescent="0.3">
      <c r="A95">
        <v>2074</v>
      </c>
      <c r="B95">
        <v>10335</v>
      </c>
      <c r="C95">
        <v>2242165</v>
      </c>
      <c r="D95">
        <v>18219</v>
      </c>
      <c r="E95">
        <v>81</v>
      </c>
      <c r="F95">
        <v>286</v>
      </c>
      <c r="G95">
        <v>452</v>
      </c>
      <c r="H95">
        <v>94</v>
      </c>
      <c r="I95">
        <v>0.42838269623065756</v>
      </c>
      <c r="J95">
        <v>18080</v>
      </c>
      <c r="K95">
        <v>7745</v>
      </c>
    </row>
    <row r="96" spans="1:11" x14ac:dyDescent="0.3">
      <c r="A96">
        <v>2075</v>
      </c>
      <c r="B96">
        <v>8627</v>
      </c>
      <c r="C96">
        <v>1862596</v>
      </c>
      <c r="D96">
        <v>14719</v>
      </c>
      <c r="E96">
        <v>74</v>
      </c>
      <c r="F96">
        <v>219</v>
      </c>
      <c r="G96">
        <v>369</v>
      </c>
      <c r="H96">
        <v>74</v>
      </c>
      <c r="I96">
        <v>0.49491781107289023</v>
      </c>
      <c r="J96">
        <v>17080</v>
      </c>
      <c r="K96">
        <v>8453</v>
      </c>
    </row>
    <row r="97" spans="1:11" x14ac:dyDescent="0.3">
      <c r="A97">
        <v>2076</v>
      </c>
      <c r="B97">
        <v>9802</v>
      </c>
      <c r="C97">
        <v>2012259</v>
      </c>
      <c r="D97">
        <v>15817</v>
      </c>
      <c r="E97">
        <v>73</v>
      </c>
      <c r="F97">
        <v>244</v>
      </c>
      <c r="G97">
        <v>394</v>
      </c>
      <c r="H97">
        <v>77</v>
      </c>
      <c r="I97">
        <v>0.43012978509663885</v>
      </c>
      <c r="J97">
        <v>17200</v>
      </c>
      <c r="K97">
        <v>7398</v>
      </c>
    </row>
    <row r="98" spans="1:11" x14ac:dyDescent="0.3">
      <c r="A98">
        <v>2077</v>
      </c>
      <c r="B98">
        <v>10919</v>
      </c>
      <c r="C98">
        <v>2959190</v>
      </c>
      <c r="D98">
        <v>21869</v>
      </c>
      <c r="E98">
        <v>109</v>
      </c>
      <c r="F98">
        <v>326</v>
      </c>
      <c r="G98">
        <v>550</v>
      </c>
      <c r="H98">
        <v>111</v>
      </c>
      <c r="I98">
        <v>0.41675382129464927</v>
      </c>
      <c r="J98">
        <v>18720</v>
      </c>
      <c r="K98">
        <v>7801</v>
      </c>
    </row>
    <row r="99" spans="1:11" x14ac:dyDescent="0.3">
      <c r="A99">
        <v>2078</v>
      </c>
      <c r="B99">
        <v>11123</v>
      </c>
      <c r="C99">
        <v>3767979</v>
      </c>
      <c r="D99">
        <v>22848</v>
      </c>
      <c r="E99">
        <v>124</v>
      </c>
      <c r="F99">
        <v>350</v>
      </c>
      <c r="G99">
        <v>569</v>
      </c>
      <c r="H99">
        <v>118</v>
      </c>
      <c r="I99">
        <v>0.3331573086054278</v>
      </c>
      <c r="J99">
        <v>16680</v>
      </c>
      <c r="K99">
        <v>5557</v>
      </c>
    </row>
    <row r="100" spans="1:11" x14ac:dyDescent="0.3">
      <c r="A100">
        <v>2079</v>
      </c>
      <c r="B100">
        <v>9095</v>
      </c>
      <c r="C100">
        <v>2765291</v>
      </c>
      <c r="D100">
        <v>19842</v>
      </c>
      <c r="E100">
        <v>94</v>
      </c>
      <c r="F100">
        <v>294</v>
      </c>
      <c r="G100">
        <v>507</v>
      </c>
      <c r="H100">
        <v>79</v>
      </c>
      <c r="I100">
        <v>0.44271019913780324</v>
      </c>
      <c r="J100">
        <v>16320</v>
      </c>
      <c r="K100">
        <v>7225</v>
      </c>
    </row>
    <row r="101" spans="1:11" x14ac:dyDescent="0.3">
      <c r="A101">
        <v>2080</v>
      </c>
      <c r="B101">
        <v>10231</v>
      </c>
      <c r="C101">
        <v>2134802</v>
      </c>
      <c r="D101">
        <v>17180</v>
      </c>
      <c r="E101">
        <v>94</v>
      </c>
      <c r="F101">
        <v>258</v>
      </c>
      <c r="G101">
        <v>428</v>
      </c>
      <c r="H101">
        <v>83</v>
      </c>
      <c r="I101">
        <v>0.44280264746399395</v>
      </c>
      <c r="J101">
        <v>18360</v>
      </c>
      <c r="K101">
        <v>8129</v>
      </c>
    </row>
    <row r="102" spans="1:11" x14ac:dyDescent="0.3">
      <c r="A102">
        <v>2081</v>
      </c>
      <c r="B102">
        <v>14012</v>
      </c>
      <c r="C102">
        <v>3066857</v>
      </c>
      <c r="D102">
        <v>19843</v>
      </c>
      <c r="E102">
        <v>103</v>
      </c>
      <c r="F102">
        <v>289</v>
      </c>
      <c r="G102">
        <v>489</v>
      </c>
      <c r="H102">
        <v>110</v>
      </c>
      <c r="I102">
        <v>0.34585979466801359</v>
      </c>
      <c r="J102">
        <v>21420</v>
      </c>
      <c r="K102">
        <v>7408</v>
      </c>
    </row>
    <row r="103" spans="1:11" x14ac:dyDescent="0.3">
      <c r="A103">
        <v>2082</v>
      </c>
      <c r="B103">
        <v>11604</v>
      </c>
      <c r="C103">
        <v>2991831</v>
      </c>
      <c r="D103">
        <v>21037</v>
      </c>
      <c r="E103">
        <v>101</v>
      </c>
      <c r="F103">
        <v>296</v>
      </c>
      <c r="G103">
        <v>536</v>
      </c>
      <c r="H103">
        <v>111</v>
      </c>
      <c r="I103">
        <v>0.45676442449474214</v>
      </c>
      <c r="J103">
        <v>21360</v>
      </c>
      <c r="K103">
        <v>9756</v>
      </c>
    </row>
    <row r="104" spans="1:11" x14ac:dyDescent="0.3">
      <c r="A104">
        <v>2083</v>
      </c>
      <c r="B104">
        <v>9831</v>
      </c>
      <c r="C104">
        <v>2617920</v>
      </c>
      <c r="D104">
        <v>20051</v>
      </c>
      <c r="E104">
        <v>97</v>
      </c>
      <c r="F104">
        <v>287</v>
      </c>
      <c r="G104">
        <v>502</v>
      </c>
      <c r="H104">
        <v>105</v>
      </c>
      <c r="I104">
        <v>0.50149570559292411</v>
      </c>
      <c r="J104">
        <v>19720</v>
      </c>
      <c r="K104">
        <v>9889</v>
      </c>
    </row>
    <row r="105" spans="1:11" x14ac:dyDescent="0.3">
      <c r="A105">
        <v>2084</v>
      </c>
      <c r="B105">
        <v>10269</v>
      </c>
      <c r="C105">
        <v>3244644</v>
      </c>
      <c r="D105">
        <v>22385</v>
      </c>
      <c r="E105">
        <v>114</v>
      </c>
      <c r="F105">
        <v>329</v>
      </c>
      <c r="G105">
        <v>534</v>
      </c>
      <c r="H105">
        <v>100</v>
      </c>
      <c r="I105">
        <v>0.42759477451047245</v>
      </c>
      <c r="J105">
        <v>17940</v>
      </c>
      <c r="K105">
        <v>7671</v>
      </c>
    </row>
    <row r="106" spans="1:11" x14ac:dyDescent="0.3">
      <c r="A106">
        <v>2085</v>
      </c>
      <c r="B106">
        <v>10444</v>
      </c>
      <c r="C106">
        <v>2763166</v>
      </c>
      <c r="D106">
        <v>20549</v>
      </c>
      <c r="E106">
        <v>105</v>
      </c>
      <c r="F106">
        <v>319</v>
      </c>
      <c r="G106">
        <v>505</v>
      </c>
      <c r="H106">
        <v>102</v>
      </c>
      <c r="I106">
        <v>0.45886066339351472</v>
      </c>
      <c r="J106">
        <v>19300</v>
      </c>
      <c r="K106">
        <v>8856</v>
      </c>
    </row>
    <row r="107" spans="1:11" x14ac:dyDescent="0.3">
      <c r="A107">
        <v>2086</v>
      </c>
      <c r="B107">
        <v>12319</v>
      </c>
      <c r="C107">
        <v>4661289</v>
      </c>
      <c r="D107">
        <v>23003</v>
      </c>
      <c r="E107">
        <v>108</v>
      </c>
      <c r="F107">
        <v>330</v>
      </c>
      <c r="G107">
        <v>581</v>
      </c>
      <c r="H107">
        <v>128</v>
      </c>
      <c r="I107">
        <v>0.41172581510858736</v>
      </c>
      <c r="J107">
        <v>20940</v>
      </c>
      <c r="K107">
        <v>8621</v>
      </c>
    </row>
    <row r="108" spans="1:11" x14ac:dyDescent="0.3">
      <c r="A108">
        <v>2087</v>
      </c>
      <c r="B108">
        <v>12369</v>
      </c>
      <c r="C108">
        <v>2977622</v>
      </c>
      <c r="D108">
        <v>21118</v>
      </c>
      <c r="E108">
        <v>95</v>
      </c>
      <c r="F108">
        <v>322</v>
      </c>
      <c r="G108">
        <v>503</v>
      </c>
      <c r="H108">
        <v>123</v>
      </c>
      <c r="I108">
        <v>0.40935747490978064</v>
      </c>
      <c r="J108">
        <v>20940</v>
      </c>
      <c r="K108">
        <v>8571</v>
      </c>
    </row>
    <row r="109" spans="1:11" x14ac:dyDescent="0.3">
      <c r="A109">
        <v>2088</v>
      </c>
      <c r="B109">
        <v>11424</v>
      </c>
      <c r="C109">
        <v>3303140</v>
      </c>
      <c r="D109">
        <v>22576</v>
      </c>
      <c r="E109">
        <v>95</v>
      </c>
      <c r="F109">
        <v>329</v>
      </c>
      <c r="G109">
        <v>571</v>
      </c>
      <c r="H109">
        <v>87</v>
      </c>
      <c r="I109">
        <v>0.46419261957659758</v>
      </c>
      <c r="J109">
        <v>21320</v>
      </c>
      <c r="K109">
        <v>9896</v>
      </c>
    </row>
    <row r="110" spans="1:11" x14ac:dyDescent="0.3">
      <c r="A110">
        <v>2089</v>
      </c>
      <c r="B110">
        <v>12976</v>
      </c>
      <c r="C110">
        <v>3710192</v>
      </c>
      <c r="D110">
        <v>21891</v>
      </c>
      <c r="E110">
        <v>100</v>
      </c>
      <c r="F110">
        <v>317</v>
      </c>
      <c r="G110">
        <v>530</v>
      </c>
      <c r="H110">
        <v>98</v>
      </c>
      <c r="I110">
        <v>0.37011705122188776</v>
      </c>
      <c r="J110">
        <v>20600</v>
      </c>
      <c r="K110">
        <v>7624</v>
      </c>
    </row>
    <row r="111" spans="1:11" x14ac:dyDescent="0.3">
      <c r="A111">
        <v>2090</v>
      </c>
      <c r="B111">
        <v>13244</v>
      </c>
      <c r="C111">
        <v>2322745</v>
      </c>
      <c r="D111">
        <v>18811</v>
      </c>
      <c r="E111">
        <v>95</v>
      </c>
      <c r="F111">
        <v>284</v>
      </c>
      <c r="G111">
        <v>456</v>
      </c>
      <c r="H111">
        <v>86</v>
      </c>
      <c r="I111">
        <v>0.39804115198179574</v>
      </c>
      <c r="J111">
        <v>22000</v>
      </c>
      <c r="K111">
        <v>8756</v>
      </c>
    </row>
    <row r="112" spans="1:11" x14ac:dyDescent="0.3">
      <c r="A112">
        <v>2091</v>
      </c>
      <c r="B112">
        <v>12608</v>
      </c>
      <c r="C112">
        <v>3776784</v>
      </c>
      <c r="D112">
        <v>23009</v>
      </c>
      <c r="E112">
        <v>114</v>
      </c>
      <c r="F112">
        <v>340</v>
      </c>
      <c r="G112">
        <v>559</v>
      </c>
      <c r="H112">
        <v>122</v>
      </c>
      <c r="I112">
        <v>0.40531175397039348</v>
      </c>
      <c r="J112">
        <v>21200</v>
      </c>
      <c r="K112">
        <v>8592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7666-1A1E-42E8-85FF-9A3878A93758}">
  <dimension ref="A1:K117"/>
  <sheetViews>
    <sheetView workbookViewId="0">
      <selection activeCell="D13" sqref="D13"/>
    </sheetView>
  </sheetViews>
  <sheetFormatPr defaultRowHeight="14.4" x14ac:dyDescent="0.3"/>
  <cols>
    <col min="1" max="1" width="14.44140625" customWidth="1"/>
    <col min="2" max="2" width="12.77734375" customWidth="1"/>
    <col min="3" max="4" width="12" bestFit="1" customWidth="1"/>
    <col min="7" max="7" width="12.88671875" customWidth="1"/>
    <col min="10" max="11" width="11.21875" customWidth="1"/>
  </cols>
  <sheetData>
    <row r="1" spans="1:11" x14ac:dyDescent="0.3">
      <c r="A1" t="s">
        <v>5</v>
      </c>
    </row>
    <row r="2" spans="1:11" x14ac:dyDescent="0.3">
      <c r="A2" t="s">
        <v>18</v>
      </c>
      <c r="B2" t="s">
        <v>0</v>
      </c>
      <c r="D2" s="1" t="s">
        <v>13</v>
      </c>
      <c r="E2" s="5">
        <v>15000</v>
      </c>
      <c r="F2" s="1" t="s">
        <v>43</v>
      </c>
      <c r="G2" s="3">
        <v>1000</v>
      </c>
    </row>
    <row r="3" spans="1:11" x14ac:dyDescent="0.3">
      <c r="B3" t="s">
        <v>1</v>
      </c>
      <c r="D3" s="1" t="s">
        <v>3</v>
      </c>
      <c r="E3" s="3">
        <v>275</v>
      </c>
      <c r="F3" s="1" t="s">
        <v>43</v>
      </c>
      <c r="G3" s="3">
        <v>50</v>
      </c>
    </row>
    <row r="4" spans="1:11" x14ac:dyDescent="0.3">
      <c r="D4" s="1"/>
      <c r="F4" s="1"/>
      <c r="G4" s="7">
        <f>1/G5</f>
        <v>5263157.8947368423</v>
      </c>
      <c r="H4" s="1"/>
    </row>
    <row r="5" spans="1:11" x14ac:dyDescent="0.3">
      <c r="A5" t="s">
        <v>19</v>
      </c>
      <c r="B5" t="s">
        <v>2</v>
      </c>
      <c r="D5" s="1" t="s">
        <v>11</v>
      </c>
      <c r="E5" s="3">
        <v>1.2E-2</v>
      </c>
      <c r="F5" s="1" t="s">
        <v>12</v>
      </c>
      <c r="G5" s="6">
        <v>1.9000000000000001E-7</v>
      </c>
      <c r="H5" s="1"/>
      <c r="K5" s="7"/>
    </row>
    <row r="6" spans="1:11" x14ac:dyDescent="0.3">
      <c r="D6" s="1" t="s">
        <v>15</v>
      </c>
      <c r="E6" s="3">
        <v>5.0000000000000001E-4</v>
      </c>
      <c r="F6" t="s">
        <v>14</v>
      </c>
      <c r="G6" s="6">
        <v>9.9999999999999994E-12</v>
      </c>
      <c r="H6" s="1"/>
      <c r="K6" s="7"/>
    </row>
    <row r="7" spans="1:11" x14ac:dyDescent="0.3">
      <c r="B7" t="s">
        <v>6</v>
      </c>
      <c r="D7" s="1" t="s">
        <v>7</v>
      </c>
      <c r="E7" s="3">
        <v>0.1</v>
      </c>
      <c r="F7" s="1" t="s">
        <v>8</v>
      </c>
      <c r="G7" s="3">
        <v>0.3</v>
      </c>
      <c r="H7" s="1" t="s">
        <v>9</v>
      </c>
      <c r="I7" s="3">
        <v>0.5</v>
      </c>
      <c r="J7" s="1" t="s">
        <v>10</v>
      </c>
      <c r="K7" s="3">
        <v>0.1</v>
      </c>
    </row>
    <row r="8" spans="1:11" x14ac:dyDescent="0.3">
      <c r="D8" s="1" t="s">
        <v>4</v>
      </c>
      <c r="E8" s="3">
        <v>0.01</v>
      </c>
      <c r="F8" s="1" t="s">
        <v>4</v>
      </c>
      <c r="G8" s="3">
        <v>0.01</v>
      </c>
      <c r="H8" s="1" t="s">
        <v>4</v>
      </c>
      <c r="I8" s="3">
        <v>0.01</v>
      </c>
      <c r="J8" s="1" t="s">
        <v>4</v>
      </c>
      <c r="K8" s="3">
        <v>0.01</v>
      </c>
    </row>
    <row r="9" spans="1:11" x14ac:dyDescent="0.3">
      <c r="B9" t="s">
        <v>17</v>
      </c>
      <c r="D9" s="1" t="s">
        <v>3</v>
      </c>
      <c r="E9" s="3">
        <v>0.05</v>
      </c>
      <c r="F9" s="1"/>
      <c r="G9" s="4"/>
      <c r="H9" s="1"/>
      <c r="J9" s="1"/>
    </row>
    <row r="10" spans="1:11" x14ac:dyDescent="0.3">
      <c r="B10" t="s">
        <v>16</v>
      </c>
      <c r="D10" s="1" t="s">
        <v>3</v>
      </c>
      <c r="E10" s="3">
        <v>0.45</v>
      </c>
      <c r="F10" s="1" t="s">
        <v>4</v>
      </c>
      <c r="G10" s="3">
        <v>0.05</v>
      </c>
      <c r="H10" s="1"/>
      <c r="J10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 s="2" t="s">
        <v>20</v>
      </c>
      <c r="B13" s="2">
        <f ca="1">INT(_xlfn.NORM.INV(RAND(),$E$2,$G$2))</f>
        <v>13530</v>
      </c>
      <c r="C13" s="2">
        <f ca="1">INT(EXP(LN(B13)+LN(_xlfn.NORM.INV(RAND(), $E$3,$G$3))))</f>
        <v>2517229</v>
      </c>
      <c r="D13" s="8">
        <f t="shared" ref="D13:D47" ca="1" si="0">INT(EXP(LN(C13)+LN(NORMINV(RAND(), $E$5,$E$6))-(NORMINV(RAND(),$G$5,$G$6)*C13)))</f>
        <v>19824</v>
      </c>
      <c r="E13" s="8">
        <f ca="1">INT(_xlfn.NORM.INV(RAND(), $E$7, $E$8)*$D13*E$9)</f>
        <v>98</v>
      </c>
      <c r="F13" s="2">
        <f ca="1">INT(_xlfn.NORM.INV(RAND(), G$7, G$8)*$D13*$E$9)</f>
        <v>295</v>
      </c>
      <c r="G13" s="2">
        <f ca="1">INT(_xlfn.NORM.INV(RAND(), I$7, I$8)*$D13*$E$9)</f>
        <v>506</v>
      </c>
      <c r="H13" s="2">
        <f ca="1">INT(_xlfn.NORM.INV(RAND(), K$7, K$8)*$D13*$E$9)</f>
        <v>96</v>
      </c>
      <c r="I13" s="2">
        <f ca="1">(_xlfn.NORM.INV(RAND(),$E$10,$G$10))</f>
        <v>0.5559893485854448</v>
      </c>
      <c r="J13" s="8"/>
      <c r="K13" s="8">
        <f ca="1">INT(I13*D13)</f>
        <v>11021</v>
      </c>
    </row>
    <row r="14" spans="1:11" x14ac:dyDescent="0.3">
      <c r="A14" s="2" t="s">
        <v>21</v>
      </c>
      <c r="B14" s="2">
        <f ca="1">INT(_xlfn.NORM.INV(RAND(),$E$2,$G$2))</f>
        <v>15584</v>
      </c>
      <c r="C14" s="2">
        <f ca="1">INT(EXP(LN(B14)+LN(_xlfn.NORM.INV(RAND(), $E$3,$G$3))))</f>
        <v>4766476</v>
      </c>
      <c r="D14" s="8">
        <f t="shared" ca="1" si="0"/>
        <v>22904</v>
      </c>
      <c r="E14" s="8">
        <f t="shared" ref="E14:E77" ca="1" si="1">INT(_xlfn.NORM.INV(RAND(), $E$7, $E$8)*$D14*E$9)</f>
        <v>125</v>
      </c>
      <c r="F14" s="2">
        <f t="shared" ref="F14:F47" ca="1" si="2">INT(_xlfn.NORM.INV(RAND(), G$7, G$8)*$D14*$E$9)</f>
        <v>361</v>
      </c>
      <c r="G14" s="2">
        <f t="shared" ref="G14:G47" ca="1" si="3">INT(_xlfn.NORM.INV(RAND(), I$7, I$8)*$D14*$E$9)</f>
        <v>566</v>
      </c>
      <c r="H14" s="2">
        <f t="shared" ref="H14:H47" ca="1" si="4">INT(_xlfn.NORM.INV(RAND(), K$7, K$8)*$D14*$E$9)</f>
        <v>100</v>
      </c>
      <c r="I14" s="2">
        <f t="shared" ref="I14:I77" ca="1" si="5">(_xlfn.NORM.INV(RAND(),$E$10,$G$10))</f>
        <v>0.43353903566499014</v>
      </c>
      <c r="J14" s="8"/>
      <c r="K14" s="8">
        <f ca="1">INT(I14*D14)</f>
        <v>9929</v>
      </c>
    </row>
    <row r="15" spans="1:11" x14ac:dyDescent="0.3">
      <c r="A15" s="2" t="s">
        <v>22</v>
      </c>
      <c r="B15" s="2">
        <f t="shared" ref="B15:B16" ca="1" si="6">INT(_xlfn.NORM.INV(RAND(),$E$2,$G$2))</f>
        <v>13770</v>
      </c>
      <c r="C15" s="2">
        <f t="shared" ref="C15:C47" ca="1" si="7">INT(EXP(LN(B15)+LN(_xlfn.NORM.INV(RAND(), $E$3,$G$3))))</f>
        <v>3340914</v>
      </c>
      <c r="D15" s="8">
        <f t="shared" ca="1" si="0"/>
        <v>21269</v>
      </c>
      <c r="E15" s="8">
        <f t="shared" ca="1" si="1"/>
        <v>107</v>
      </c>
      <c r="F15" s="2">
        <f t="shared" ca="1" si="2"/>
        <v>305</v>
      </c>
      <c r="G15" s="2">
        <f t="shared" ca="1" si="3"/>
        <v>529</v>
      </c>
      <c r="H15" s="2">
        <f t="shared" ca="1" si="4"/>
        <v>114</v>
      </c>
      <c r="I15" s="2">
        <f t="shared" ca="1" si="5"/>
        <v>0.3164278110785454</v>
      </c>
      <c r="J15" s="8"/>
      <c r="K15" s="8">
        <f ca="1">INT(I15*D15)</f>
        <v>6730</v>
      </c>
    </row>
    <row r="16" spans="1:11" x14ac:dyDescent="0.3">
      <c r="A16" s="2" t="s">
        <v>23</v>
      </c>
      <c r="B16" s="2">
        <f t="shared" ca="1" si="6"/>
        <v>14384</v>
      </c>
      <c r="C16" s="2">
        <f t="shared" ca="1" si="7"/>
        <v>3609397</v>
      </c>
      <c r="D16" s="8">
        <f t="shared" ca="1" si="0"/>
        <v>22618</v>
      </c>
      <c r="E16" s="8">
        <f t="shared" ca="1" si="1"/>
        <v>106</v>
      </c>
      <c r="F16" s="2">
        <f t="shared" ca="1" si="2"/>
        <v>338</v>
      </c>
      <c r="G16" s="2">
        <f t="shared" ca="1" si="3"/>
        <v>570</v>
      </c>
      <c r="H16" s="2">
        <f t="shared" ca="1" si="4"/>
        <v>114</v>
      </c>
      <c r="I16" s="2">
        <f t="shared" ca="1" si="5"/>
        <v>0.38045112896139582</v>
      </c>
      <c r="J16" s="8"/>
      <c r="K16" s="8">
        <f ca="1">INT(I16*D16)</f>
        <v>8605</v>
      </c>
    </row>
    <row r="17" spans="1:11" x14ac:dyDescent="0.3">
      <c r="A17" s="2" t="s">
        <v>24</v>
      </c>
      <c r="B17" s="2">
        <f ca="1">INT(_xlfn.NORM.INV(RAND(),$E$2,$G$2))</f>
        <v>15323</v>
      </c>
      <c r="C17" s="2">
        <f t="shared" ca="1" si="7"/>
        <v>3879322</v>
      </c>
      <c r="D17" s="8">
        <f t="shared" ca="1" si="0"/>
        <v>23633</v>
      </c>
      <c r="E17" s="8">
        <f t="shared" ca="1" si="1"/>
        <v>103</v>
      </c>
      <c r="F17" s="2">
        <f t="shared" ca="1" si="2"/>
        <v>351</v>
      </c>
      <c r="G17" s="2">
        <f t="shared" ca="1" si="3"/>
        <v>596</v>
      </c>
      <c r="H17" s="2">
        <f t="shared" ca="1" si="4"/>
        <v>117</v>
      </c>
      <c r="I17" s="2">
        <f t="shared" ca="1" si="5"/>
        <v>0.48989165788763089</v>
      </c>
      <c r="J17" s="8"/>
      <c r="K17" s="8">
        <f ca="1">INT(I17*D17)</f>
        <v>11577</v>
      </c>
    </row>
    <row r="18" spans="1:11" x14ac:dyDescent="0.3">
      <c r="A18">
        <v>1992</v>
      </c>
      <c r="B18">
        <f ca="1">J18-K18</f>
        <v>13719</v>
      </c>
      <c r="C18">
        <f ca="1">INT(EXP(LN(B18)+LN(_xlfn.NORM.INV(RAND(), $E$3,$G$3))))</f>
        <v>2283217</v>
      </c>
      <c r="D18">
        <f t="shared" ca="1" si="0"/>
        <v>17409</v>
      </c>
      <c r="E18">
        <f t="shared" ca="1" si="1"/>
        <v>93</v>
      </c>
      <c r="F18">
        <f t="shared" ca="1" si="2"/>
        <v>241</v>
      </c>
      <c r="G18">
        <f t="shared" ca="1" si="3"/>
        <v>424</v>
      </c>
      <c r="H18">
        <f t="shared" ca="1" si="4"/>
        <v>95</v>
      </c>
      <c r="I18">
        <f t="shared" ca="1" si="5"/>
        <v>0.36073844110232267</v>
      </c>
      <c r="J18">
        <f ca="1">(E16+F15+G14+H13)/0.05</f>
        <v>21460</v>
      </c>
      <c r="K18">
        <f ca="1">INT(I18*J18)</f>
        <v>7741</v>
      </c>
    </row>
    <row r="19" spans="1:11" x14ac:dyDescent="0.3">
      <c r="A19">
        <v>1993</v>
      </c>
      <c r="B19">
        <f ca="1">J19-K19</f>
        <v>10866</v>
      </c>
      <c r="C19">
        <f t="shared" ca="1" si="7"/>
        <v>2742242</v>
      </c>
      <c r="D19">
        <f t="shared" ca="1" si="0"/>
        <v>20704</v>
      </c>
      <c r="E19">
        <f t="shared" ca="1" si="1"/>
        <v>100</v>
      </c>
      <c r="F19">
        <f t="shared" ca="1" si="2"/>
        <v>299</v>
      </c>
      <c r="G19">
        <f t="shared" ca="1" si="3"/>
        <v>517</v>
      </c>
      <c r="H19">
        <f t="shared" ca="1" si="4"/>
        <v>114</v>
      </c>
      <c r="I19">
        <f t="shared" ca="1" si="5"/>
        <v>0.49225825245429711</v>
      </c>
      <c r="J19">
        <f t="shared" ref="J19:J47" ca="1" si="8">(E17+F16+G15+H14)/0.05</f>
        <v>21400</v>
      </c>
      <c r="K19">
        <f t="shared" ref="K19:K47" ca="1" si="9">INT(I19*J19)</f>
        <v>10534</v>
      </c>
    </row>
    <row r="20" spans="1:11" x14ac:dyDescent="0.3">
      <c r="A20">
        <v>1994</v>
      </c>
      <c r="B20">
        <f t="shared" ref="B20:B47" ca="1" si="10">J20-K20</f>
        <v>10842</v>
      </c>
      <c r="C20">
        <f t="shared" ca="1" si="7"/>
        <v>1929667</v>
      </c>
      <c r="D20">
        <f t="shared" ca="1" si="0"/>
        <v>15050</v>
      </c>
      <c r="E20">
        <f t="shared" ca="1" si="1"/>
        <v>71</v>
      </c>
      <c r="F20">
        <f t="shared" ca="1" si="2"/>
        <v>218</v>
      </c>
      <c r="G20">
        <f t="shared" ca="1" si="3"/>
        <v>377</v>
      </c>
      <c r="H20">
        <f t="shared" ca="1" si="4"/>
        <v>71</v>
      </c>
      <c r="I20">
        <f t="shared" ca="1" si="5"/>
        <v>0.51943193555350575</v>
      </c>
      <c r="J20">
        <f t="shared" ca="1" si="8"/>
        <v>22560</v>
      </c>
      <c r="K20">
        <f t="shared" ca="1" si="9"/>
        <v>11718</v>
      </c>
    </row>
    <row r="21" spans="1:11" x14ac:dyDescent="0.3">
      <c r="A21">
        <v>1995</v>
      </c>
      <c r="B21">
        <f t="shared" ca="1" si="10"/>
        <v>12200</v>
      </c>
      <c r="C21">
        <f t="shared" ca="1" si="7"/>
        <v>3914072</v>
      </c>
      <c r="D21">
        <f t="shared" ca="1" si="0"/>
        <v>22516</v>
      </c>
      <c r="E21">
        <f t="shared" ca="1" si="1"/>
        <v>132</v>
      </c>
      <c r="F21">
        <f t="shared" ca="1" si="2"/>
        <v>326</v>
      </c>
      <c r="G21">
        <f t="shared" ca="1" si="3"/>
        <v>552</v>
      </c>
      <c r="H21">
        <f t="shared" ca="1" si="4"/>
        <v>119</v>
      </c>
      <c r="I21">
        <f t="shared" ca="1" si="5"/>
        <v>0.41963727260340183</v>
      </c>
      <c r="J21">
        <f t="shared" ca="1" si="8"/>
        <v>21020</v>
      </c>
      <c r="K21">
        <f t="shared" ca="1" si="9"/>
        <v>8820</v>
      </c>
    </row>
    <row r="22" spans="1:11" x14ac:dyDescent="0.3">
      <c r="A22">
        <v>1996</v>
      </c>
      <c r="B22">
        <f t="shared" ca="1" si="10"/>
        <v>8770</v>
      </c>
      <c r="C22">
        <f t="shared" ca="1" si="7"/>
        <v>2396802</v>
      </c>
      <c r="D22">
        <f t="shared" ca="1" si="0"/>
        <v>17483</v>
      </c>
      <c r="E22">
        <f t="shared" ca="1" si="1"/>
        <v>67</v>
      </c>
      <c r="F22">
        <f t="shared" ca="1" si="2"/>
        <v>253</v>
      </c>
      <c r="G22">
        <f t="shared" ca="1" si="3"/>
        <v>452</v>
      </c>
      <c r="H22">
        <f t="shared" ca="1" si="4"/>
        <v>85</v>
      </c>
      <c r="I22">
        <f t="shared" ca="1" si="5"/>
        <v>0.5187013803368743</v>
      </c>
      <c r="J22">
        <f t="shared" ca="1" si="8"/>
        <v>18220</v>
      </c>
      <c r="K22">
        <f t="shared" ca="1" si="9"/>
        <v>9450</v>
      </c>
    </row>
    <row r="23" spans="1:11" x14ac:dyDescent="0.3">
      <c r="A23">
        <v>1997</v>
      </c>
      <c r="B23">
        <f t="shared" ca="1" si="10"/>
        <v>10056</v>
      </c>
      <c r="C23">
        <f t="shared" ca="1" si="7"/>
        <v>1954446</v>
      </c>
      <c r="D23">
        <f t="shared" ca="1" si="0"/>
        <v>16336</v>
      </c>
      <c r="E23">
        <f t="shared" ca="1" si="1"/>
        <v>90</v>
      </c>
      <c r="F23">
        <f t="shared" ca="1" si="2"/>
        <v>250</v>
      </c>
      <c r="G23">
        <f ca="1">INT(_xlfn.NORM.INV(RAND(), I$7, I$8)*$D23*$E$9)</f>
        <v>408</v>
      </c>
      <c r="H23">
        <f t="shared" ca="1" si="4"/>
        <v>83</v>
      </c>
      <c r="I23">
        <f t="shared" ca="1" si="5"/>
        <v>0.47735343683032405</v>
      </c>
      <c r="J23">
        <f t="shared" ca="1" si="8"/>
        <v>19240</v>
      </c>
      <c r="K23">
        <f t="shared" ca="1" si="9"/>
        <v>9184</v>
      </c>
    </row>
    <row r="24" spans="1:11" x14ac:dyDescent="0.3">
      <c r="A24">
        <v>1998</v>
      </c>
      <c r="B24">
        <f t="shared" ca="1" si="10"/>
        <v>9625</v>
      </c>
      <c r="C24">
        <f t="shared" ca="1" si="7"/>
        <v>3462462</v>
      </c>
      <c r="D24">
        <f t="shared" ca="1" si="0"/>
        <v>20816</v>
      </c>
      <c r="E24">
        <f t="shared" ca="1" si="1"/>
        <v>111</v>
      </c>
      <c r="F24">
        <f t="shared" ca="1" si="2"/>
        <v>302</v>
      </c>
      <c r="G24">
        <f t="shared" ca="1" si="3"/>
        <v>518</v>
      </c>
      <c r="H24">
        <f t="shared" ca="1" si="4"/>
        <v>99</v>
      </c>
      <c r="I24">
        <f t="shared" ca="1" si="5"/>
        <v>0.4556176841556045</v>
      </c>
      <c r="J24">
        <f t="shared" ca="1" si="8"/>
        <v>17680</v>
      </c>
      <c r="K24">
        <f t="shared" ca="1" si="9"/>
        <v>8055</v>
      </c>
    </row>
    <row r="25" spans="1:11" x14ac:dyDescent="0.3">
      <c r="A25">
        <v>1999</v>
      </c>
      <c r="B25">
        <f t="shared" ca="1" si="10"/>
        <v>9598</v>
      </c>
      <c r="C25">
        <f t="shared" ca="1" si="7"/>
        <v>2651730</v>
      </c>
      <c r="D25">
        <f t="shared" ca="1" si="0"/>
        <v>21131</v>
      </c>
      <c r="E25">
        <f t="shared" ca="1" si="1"/>
        <v>117</v>
      </c>
      <c r="F25">
        <f t="shared" ca="1" si="2"/>
        <v>316</v>
      </c>
      <c r="G25">
        <f t="shared" ca="1" si="3"/>
        <v>537</v>
      </c>
      <c r="H25">
        <f t="shared" ca="1" si="4"/>
        <v>102</v>
      </c>
      <c r="I25">
        <f t="shared" ca="1" si="5"/>
        <v>0.50325732691272462</v>
      </c>
      <c r="J25">
        <f t="shared" ca="1" si="8"/>
        <v>19320</v>
      </c>
      <c r="K25">
        <f t="shared" ca="1" si="9"/>
        <v>9722</v>
      </c>
    </row>
    <row r="26" spans="1:11" x14ac:dyDescent="0.3">
      <c r="A26">
        <v>2000</v>
      </c>
      <c r="B26">
        <f t="shared" ca="1" si="10"/>
        <v>9295</v>
      </c>
      <c r="C26">
        <f t="shared" ca="1" si="7"/>
        <v>2781971</v>
      </c>
      <c r="D26">
        <f t="shared" ca="1" si="0"/>
        <v>19773</v>
      </c>
      <c r="E26">
        <f t="shared" ca="1" si="1"/>
        <v>97</v>
      </c>
      <c r="F26">
        <f t="shared" ca="1" si="2"/>
        <v>315</v>
      </c>
      <c r="G26">
        <f t="shared" ca="1" si="3"/>
        <v>485</v>
      </c>
      <c r="H26">
        <f t="shared" ca="1" si="4"/>
        <v>101</v>
      </c>
      <c r="I26">
        <f t="shared" ca="1" si="5"/>
        <v>0.50138885286992729</v>
      </c>
      <c r="J26">
        <f t="shared" ca="1" si="8"/>
        <v>18640</v>
      </c>
      <c r="K26">
        <f t="shared" ca="1" si="9"/>
        <v>9345</v>
      </c>
    </row>
    <row r="27" spans="1:11" x14ac:dyDescent="0.3">
      <c r="A27">
        <v>2001</v>
      </c>
      <c r="B27">
        <f t="shared" ca="1" si="10"/>
        <v>10639</v>
      </c>
      <c r="C27">
        <f t="shared" ca="1" si="7"/>
        <v>2842214</v>
      </c>
      <c r="D27">
        <f t="shared" ca="1" si="0"/>
        <v>20194</v>
      </c>
      <c r="E27">
        <f t="shared" ca="1" si="1"/>
        <v>108</v>
      </c>
      <c r="F27">
        <f t="shared" ca="1" si="2"/>
        <v>310</v>
      </c>
      <c r="G27">
        <f t="shared" ca="1" si="3"/>
        <v>530</v>
      </c>
      <c r="H27">
        <f t="shared" ca="1" si="4"/>
        <v>108</v>
      </c>
      <c r="I27">
        <f t="shared" ca="1" si="5"/>
        <v>0.41672390379207158</v>
      </c>
      <c r="J27">
        <f t="shared" ca="1" si="8"/>
        <v>18240</v>
      </c>
      <c r="K27">
        <f t="shared" ca="1" si="9"/>
        <v>7601</v>
      </c>
    </row>
    <row r="28" spans="1:11" x14ac:dyDescent="0.3">
      <c r="A28">
        <v>2002</v>
      </c>
      <c r="B28">
        <f t="shared" ca="1" si="10"/>
        <v>11165</v>
      </c>
      <c r="C28">
        <f t="shared" ca="1" si="7"/>
        <v>3507886</v>
      </c>
      <c r="D28">
        <f t="shared" ca="1" si="0"/>
        <v>20296</v>
      </c>
      <c r="E28">
        <f t="shared" ca="1" si="1"/>
        <v>107</v>
      </c>
      <c r="F28">
        <f t="shared" ca="1" si="2"/>
        <v>310</v>
      </c>
      <c r="G28">
        <f t="shared" ca="1" si="3"/>
        <v>534</v>
      </c>
      <c r="H28">
        <f t="shared" ca="1" si="4"/>
        <v>105</v>
      </c>
      <c r="I28">
        <f t="shared" ca="1" si="5"/>
        <v>0.44947050214499529</v>
      </c>
      <c r="J28">
        <f t="shared" ca="1" si="8"/>
        <v>20280</v>
      </c>
      <c r="K28">
        <f t="shared" ca="1" si="9"/>
        <v>9115</v>
      </c>
    </row>
    <row r="29" spans="1:11" x14ac:dyDescent="0.3">
      <c r="A29">
        <v>2003</v>
      </c>
      <c r="B29">
        <f t="shared" ca="1" si="10"/>
        <v>13257</v>
      </c>
      <c r="C29">
        <f t="shared" ca="1" si="7"/>
        <v>3214942</v>
      </c>
      <c r="D29">
        <f t="shared" ca="1" si="0"/>
        <v>21666</v>
      </c>
      <c r="E29">
        <f t="shared" ca="1" si="1"/>
        <v>106</v>
      </c>
      <c r="F29">
        <f t="shared" ca="1" si="2"/>
        <v>345</v>
      </c>
      <c r="G29">
        <f t="shared" ca="1" si="3"/>
        <v>526</v>
      </c>
      <c r="H29">
        <f t="shared" ca="1" si="4"/>
        <v>99</v>
      </c>
      <c r="I29">
        <f t="shared" ca="1" si="5"/>
        <v>0.37410375703815341</v>
      </c>
      <c r="J29">
        <f t="shared" ca="1" si="8"/>
        <v>21180</v>
      </c>
      <c r="K29">
        <f t="shared" ca="1" si="9"/>
        <v>7923</v>
      </c>
    </row>
    <row r="30" spans="1:11" x14ac:dyDescent="0.3">
      <c r="A30">
        <v>2004</v>
      </c>
      <c r="B30">
        <f t="shared" ca="1" si="10"/>
        <v>12880</v>
      </c>
      <c r="C30">
        <f t="shared" ca="1" si="7"/>
        <v>2615459</v>
      </c>
      <c r="D30">
        <f t="shared" ca="1" si="0"/>
        <v>18865</v>
      </c>
      <c r="E30">
        <f t="shared" ca="1" si="1"/>
        <v>108</v>
      </c>
      <c r="F30">
        <f t="shared" ca="1" si="2"/>
        <v>291</v>
      </c>
      <c r="G30">
        <f t="shared" ca="1" si="3"/>
        <v>468</v>
      </c>
      <c r="H30">
        <f t="shared" ca="1" si="4"/>
        <v>101</v>
      </c>
      <c r="I30">
        <f t="shared" ca="1" si="5"/>
        <v>0.35858046152409861</v>
      </c>
      <c r="J30">
        <f t="shared" ca="1" si="8"/>
        <v>20080</v>
      </c>
      <c r="K30">
        <f t="shared" ca="1" si="9"/>
        <v>7200</v>
      </c>
    </row>
    <row r="31" spans="1:11" x14ac:dyDescent="0.3">
      <c r="A31">
        <v>2005</v>
      </c>
      <c r="B31">
        <f t="shared" ca="1" si="10"/>
        <v>13371</v>
      </c>
      <c r="C31">
        <f t="shared" ca="1" si="7"/>
        <v>3490245</v>
      </c>
      <c r="D31">
        <f t="shared" ca="1" si="0"/>
        <v>21396</v>
      </c>
      <c r="E31">
        <f t="shared" ca="1" si="1"/>
        <v>128</v>
      </c>
      <c r="F31">
        <f t="shared" ca="1" si="2"/>
        <v>307</v>
      </c>
      <c r="G31">
        <f t="shared" ca="1" si="3"/>
        <v>549</v>
      </c>
      <c r="H31">
        <f t="shared" ca="1" si="4"/>
        <v>105</v>
      </c>
      <c r="I31">
        <f t="shared" ca="1" si="5"/>
        <v>0.36150172140394338</v>
      </c>
      <c r="J31">
        <f t="shared" ca="1" si="8"/>
        <v>20940</v>
      </c>
      <c r="K31">
        <f t="shared" ca="1" si="9"/>
        <v>7569</v>
      </c>
    </row>
    <row r="32" spans="1:11" x14ac:dyDescent="0.3">
      <c r="A32">
        <v>2006</v>
      </c>
      <c r="B32">
        <f t="shared" ca="1" si="10"/>
        <v>11224</v>
      </c>
      <c r="C32">
        <f t="shared" ca="1" si="7"/>
        <v>3699061</v>
      </c>
      <c r="D32">
        <f t="shared" ca="1" si="0"/>
        <v>21190</v>
      </c>
      <c r="E32">
        <f t="shared" ca="1" si="1"/>
        <v>101</v>
      </c>
      <c r="F32">
        <f t="shared" ca="1" si="2"/>
        <v>323</v>
      </c>
      <c r="G32">
        <f t="shared" ca="1" si="3"/>
        <v>515</v>
      </c>
      <c r="H32">
        <f t="shared" ca="1" si="4"/>
        <v>101</v>
      </c>
      <c r="I32">
        <f t="shared" ca="1" si="5"/>
        <v>0.4875034590806942</v>
      </c>
      <c r="J32">
        <f t="shared" ca="1" si="8"/>
        <v>21900</v>
      </c>
      <c r="K32">
        <f t="shared" ca="1" si="9"/>
        <v>10676</v>
      </c>
    </row>
    <row r="33" spans="1:11" x14ac:dyDescent="0.3">
      <c r="A33">
        <v>2007</v>
      </c>
      <c r="B33">
        <f t="shared" ca="1" si="10"/>
        <v>11933</v>
      </c>
      <c r="C33">
        <f t="shared" ca="1" si="7"/>
        <v>3634672</v>
      </c>
      <c r="D33">
        <f t="shared" ca="1" si="0"/>
        <v>22071</v>
      </c>
      <c r="E33">
        <f t="shared" ca="1" si="1"/>
        <v>115</v>
      </c>
      <c r="F33">
        <f t="shared" ca="1" si="2"/>
        <v>314</v>
      </c>
      <c r="G33">
        <f t="shared" ca="1" si="3"/>
        <v>549</v>
      </c>
      <c r="H33">
        <f t="shared" ca="1" si="4"/>
        <v>117</v>
      </c>
      <c r="I33">
        <f t="shared" ca="1" si="5"/>
        <v>0.43178917162384256</v>
      </c>
      <c r="J33">
        <f t="shared" ca="1" si="8"/>
        <v>21000</v>
      </c>
      <c r="K33">
        <f t="shared" ca="1" si="9"/>
        <v>9067</v>
      </c>
    </row>
    <row r="34" spans="1:11" x14ac:dyDescent="0.3">
      <c r="A34">
        <v>2008</v>
      </c>
      <c r="B34">
        <f t="shared" ca="1" si="10"/>
        <v>9365</v>
      </c>
      <c r="C34">
        <f t="shared" ca="1" si="7"/>
        <v>2117319</v>
      </c>
      <c r="D34">
        <f t="shared" ca="1" si="0"/>
        <v>16015</v>
      </c>
      <c r="E34">
        <f t="shared" ca="1" si="1"/>
        <v>71</v>
      </c>
      <c r="F34">
        <f t="shared" ca="1" si="2"/>
        <v>242</v>
      </c>
      <c r="G34">
        <f t="shared" ca="1" si="3"/>
        <v>411</v>
      </c>
      <c r="H34">
        <f t="shared" ca="1" si="4"/>
        <v>76</v>
      </c>
      <c r="I34">
        <f t="shared" ca="1" si="5"/>
        <v>0.51977659669461973</v>
      </c>
      <c r="J34">
        <f t="shared" ca="1" si="8"/>
        <v>19500</v>
      </c>
      <c r="K34">
        <f t="shared" ca="1" si="9"/>
        <v>10135</v>
      </c>
    </row>
    <row r="35" spans="1:11" x14ac:dyDescent="0.3">
      <c r="A35">
        <v>2009</v>
      </c>
      <c r="B35">
        <f t="shared" ca="1" si="10"/>
        <v>12019</v>
      </c>
      <c r="C35">
        <f t="shared" ca="1" si="7"/>
        <v>3282332</v>
      </c>
      <c r="D35">
        <f t="shared" ca="1" si="0"/>
        <v>19762</v>
      </c>
      <c r="E35">
        <f t="shared" ca="1" si="1"/>
        <v>86</v>
      </c>
      <c r="F35">
        <f t="shared" ca="1" si="2"/>
        <v>297</v>
      </c>
      <c r="G35">
        <f t="shared" ca="1" si="3"/>
        <v>481</v>
      </c>
      <c r="H35">
        <f t="shared" ca="1" si="4"/>
        <v>99</v>
      </c>
      <c r="I35">
        <f t="shared" ca="1" si="5"/>
        <v>0.44766454757572072</v>
      </c>
      <c r="J35">
        <f t="shared" ca="1" si="8"/>
        <v>21760</v>
      </c>
      <c r="K35">
        <f t="shared" ca="1" si="9"/>
        <v>9741</v>
      </c>
    </row>
    <row r="36" spans="1:11" x14ac:dyDescent="0.3">
      <c r="A36">
        <v>2010</v>
      </c>
      <c r="B36">
        <f t="shared" ca="1" si="10"/>
        <v>11114</v>
      </c>
      <c r="C36">
        <f t="shared" ca="1" si="7"/>
        <v>3014869</v>
      </c>
      <c r="D36">
        <f t="shared" ca="1" si="0"/>
        <v>19582</v>
      </c>
      <c r="E36">
        <f t="shared" ca="1" si="1"/>
        <v>117</v>
      </c>
      <c r="F36">
        <f t="shared" ca="1" si="2"/>
        <v>303</v>
      </c>
      <c r="G36">
        <f t="shared" ca="1" si="3"/>
        <v>491</v>
      </c>
      <c r="H36">
        <f t="shared" ca="1" si="4"/>
        <v>95</v>
      </c>
      <c r="I36">
        <f t="shared" ca="1" si="5"/>
        <v>0.44711061623253634</v>
      </c>
      <c r="J36">
        <f t="shared" ca="1" si="8"/>
        <v>20100</v>
      </c>
      <c r="K36">
        <f t="shared" ca="1" si="9"/>
        <v>8986</v>
      </c>
    </row>
    <row r="37" spans="1:11" x14ac:dyDescent="0.3">
      <c r="A37">
        <v>2011</v>
      </c>
      <c r="B37">
        <f t="shared" ca="1" si="10"/>
        <v>9632</v>
      </c>
      <c r="C37">
        <f t="shared" ca="1" si="7"/>
        <v>2933056</v>
      </c>
      <c r="D37">
        <f t="shared" ca="1" si="0"/>
        <v>21039</v>
      </c>
      <c r="E37">
        <f t="shared" ca="1" si="1"/>
        <v>101</v>
      </c>
      <c r="F37">
        <f t="shared" ca="1" si="2"/>
        <v>308</v>
      </c>
      <c r="G37">
        <f t="shared" ca="1" si="3"/>
        <v>528</v>
      </c>
      <c r="H37">
        <f t="shared" ca="1" si="4"/>
        <v>105</v>
      </c>
      <c r="I37">
        <f t="shared" ca="1" si="5"/>
        <v>0.50757390027694127</v>
      </c>
      <c r="J37">
        <f t="shared" ca="1" si="8"/>
        <v>19560</v>
      </c>
      <c r="K37">
        <f t="shared" ca="1" si="9"/>
        <v>9928</v>
      </c>
    </row>
    <row r="38" spans="1:11" x14ac:dyDescent="0.3">
      <c r="A38">
        <v>2012</v>
      </c>
      <c r="B38">
        <f t="shared" ca="1" si="10"/>
        <v>9715</v>
      </c>
      <c r="C38">
        <f t="shared" ca="1" si="7"/>
        <v>2918139</v>
      </c>
      <c r="D38">
        <f t="shared" ca="1" si="0"/>
        <v>21218</v>
      </c>
      <c r="E38">
        <f t="shared" ca="1" si="1"/>
        <v>123</v>
      </c>
      <c r="F38">
        <f t="shared" ca="1" si="2"/>
        <v>324</v>
      </c>
      <c r="G38">
        <f t="shared" ca="1" si="3"/>
        <v>535</v>
      </c>
      <c r="H38">
        <f t="shared" ca="1" si="4"/>
        <v>110</v>
      </c>
      <c r="I38">
        <f t="shared" ca="1" si="5"/>
        <v>0.48435540145286876</v>
      </c>
      <c r="J38">
        <f t="shared" ca="1" si="8"/>
        <v>18840</v>
      </c>
      <c r="K38">
        <f t="shared" ca="1" si="9"/>
        <v>9125</v>
      </c>
    </row>
    <row r="39" spans="1:11" x14ac:dyDescent="0.3">
      <c r="A39">
        <v>2013</v>
      </c>
      <c r="B39">
        <f t="shared" ca="1" si="10"/>
        <v>9147</v>
      </c>
      <c r="C39">
        <f t="shared" ca="1" si="7"/>
        <v>2726920</v>
      </c>
      <c r="D39">
        <f t="shared" ca="1" si="0"/>
        <v>18981</v>
      </c>
      <c r="E39">
        <f t="shared" ca="1" si="1"/>
        <v>103</v>
      </c>
      <c r="F39">
        <f t="shared" ca="1" si="2"/>
        <v>279</v>
      </c>
      <c r="G39">
        <f t="shared" ca="1" si="3"/>
        <v>463</v>
      </c>
      <c r="H39">
        <f t="shared" ca="1" si="4"/>
        <v>91</v>
      </c>
      <c r="I39">
        <f t="shared" ca="1" si="5"/>
        <v>0.52411356690996258</v>
      </c>
      <c r="J39">
        <f t="shared" ca="1" si="8"/>
        <v>19220</v>
      </c>
      <c r="K39">
        <f t="shared" ca="1" si="9"/>
        <v>10073</v>
      </c>
    </row>
    <row r="40" spans="1:11" x14ac:dyDescent="0.3">
      <c r="A40">
        <v>2014</v>
      </c>
      <c r="B40">
        <f t="shared" ca="1" si="10"/>
        <v>11624</v>
      </c>
      <c r="C40">
        <f t="shared" ca="1" si="7"/>
        <v>2833213</v>
      </c>
      <c r="D40">
        <f t="shared" ca="1" si="0"/>
        <v>20176</v>
      </c>
      <c r="E40">
        <f t="shared" ca="1" si="1"/>
        <v>110</v>
      </c>
      <c r="F40">
        <f t="shared" ca="1" si="2"/>
        <v>293</v>
      </c>
      <c r="G40">
        <f t="shared" ca="1" si="3"/>
        <v>497</v>
      </c>
      <c r="H40">
        <f t="shared" ca="1" si="4"/>
        <v>123</v>
      </c>
      <c r="I40">
        <f t="shared" ca="1" si="5"/>
        <v>0.43078747313823079</v>
      </c>
      <c r="J40">
        <f t="shared" ca="1" si="8"/>
        <v>20420</v>
      </c>
      <c r="K40">
        <f t="shared" ca="1" si="9"/>
        <v>8796</v>
      </c>
    </row>
    <row r="41" spans="1:11" x14ac:dyDescent="0.3">
      <c r="A41">
        <v>2015</v>
      </c>
      <c r="B41">
        <f t="shared" ca="1" si="10"/>
        <v>11221</v>
      </c>
      <c r="C41">
        <f t="shared" ca="1" si="7"/>
        <v>2470591</v>
      </c>
      <c r="D41">
        <f t="shared" ca="1" si="0"/>
        <v>18147</v>
      </c>
      <c r="E41">
        <f t="shared" ca="1" si="1"/>
        <v>98</v>
      </c>
      <c r="F41">
        <f t="shared" ca="1" si="2"/>
        <v>275</v>
      </c>
      <c r="G41">
        <f t="shared" ca="1" si="3"/>
        <v>443</v>
      </c>
      <c r="H41">
        <f t="shared" ca="1" si="4"/>
        <v>95</v>
      </c>
      <c r="I41">
        <f t="shared" ca="1" si="5"/>
        <v>0.46569313504949322</v>
      </c>
      <c r="J41">
        <f t="shared" ca="1" si="8"/>
        <v>21000</v>
      </c>
      <c r="K41">
        <f t="shared" ca="1" si="9"/>
        <v>9779</v>
      </c>
    </row>
    <row r="42" spans="1:11" x14ac:dyDescent="0.3">
      <c r="A42">
        <v>2016</v>
      </c>
      <c r="B42">
        <f ca="1">J42-K42</f>
        <v>12481</v>
      </c>
      <c r="C42">
        <f t="shared" ca="1" si="7"/>
        <v>3887386</v>
      </c>
      <c r="D42">
        <f t="shared" ca="1" si="0"/>
        <v>21246</v>
      </c>
      <c r="E42">
        <f t="shared" ca="1" si="1"/>
        <v>90</v>
      </c>
      <c r="F42">
        <f t="shared" ca="1" si="2"/>
        <v>314</v>
      </c>
      <c r="G42">
        <f t="shared" ca="1" si="3"/>
        <v>532</v>
      </c>
      <c r="H42">
        <f t="shared" ca="1" si="4"/>
        <v>109</v>
      </c>
      <c r="I42">
        <f t="shared" ca="1" si="5"/>
        <v>0.39355238825444194</v>
      </c>
      <c r="J42">
        <f t="shared" ca="1" si="8"/>
        <v>20580</v>
      </c>
      <c r="K42">
        <f t="shared" ca="1" si="9"/>
        <v>8099</v>
      </c>
    </row>
    <row r="43" spans="1:11" x14ac:dyDescent="0.3">
      <c r="A43">
        <v>2017</v>
      </c>
      <c r="B43">
        <f t="shared" ca="1" si="10"/>
        <v>10406</v>
      </c>
      <c r="C43">
        <f t="shared" ca="1" si="7"/>
        <v>2455504</v>
      </c>
      <c r="D43">
        <f t="shared" ca="1" si="0"/>
        <v>19818</v>
      </c>
      <c r="E43">
        <f t="shared" ca="1" si="1"/>
        <v>99</v>
      </c>
      <c r="F43">
        <f t="shared" ca="1" si="2"/>
        <v>309</v>
      </c>
      <c r="G43">
        <f t="shared" ca="1" si="3"/>
        <v>497</v>
      </c>
      <c r="H43">
        <f t="shared" ca="1" si="4"/>
        <v>90</v>
      </c>
      <c r="I43">
        <f t="shared" ca="1" si="5"/>
        <v>0.46029211520775459</v>
      </c>
      <c r="J43">
        <f t="shared" ca="1" si="8"/>
        <v>19280</v>
      </c>
      <c r="K43">
        <f t="shared" ca="1" si="9"/>
        <v>8874</v>
      </c>
    </row>
    <row r="44" spans="1:11" x14ac:dyDescent="0.3">
      <c r="A44">
        <v>2018</v>
      </c>
      <c r="B44">
        <f t="shared" ca="1" si="10"/>
        <v>10200</v>
      </c>
      <c r="C44">
        <f t="shared" ca="1" si="7"/>
        <v>2954136</v>
      </c>
      <c r="D44">
        <f t="shared" ca="1" si="0"/>
        <v>20235</v>
      </c>
      <c r="E44">
        <f t="shared" ca="1" si="1"/>
        <v>101</v>
      </c>
      <c r="F44">
        <f t="shared" ca="1" si="2"/>
        <v>316</v>
      </c>
      <c r="G44">
        <f t="shared" ca="1" si="3"/>
        <v>517</v>
      </c>
      <c r="H44">
        <f t="shared" ca="1" si="4"/>
        <v>104</v>
      </c>
      <c r="I44">
        <f t="shared" ca="1" si="5"/>
        <v>0.4648785011077548</v>
      </c>
      <c r="J44">
        <f t="shared" ca="1" si="8"/>
        <v>19060</v>
      </c>
      <c r="K44">
        <f t="shared" ca="1" si="9"/>
        <v>8860</v>
      </c>
    </row>
    <row r="45" spans="1:11" x14ac:dyDescent="0.3">
      <c r="A45">
        <v>2019</v>
      </c>
      <c r="B45">
        <f t="shared" ca="1" si="10"/>
        <v>11447</v>
      </c>
      <c r="C45">
        <f t="shared" ca="1" si="7"/>
        <v>4017589</v>
      </c>
      <c r="D45">
        <f t="shared" ca="1" si="0"/>
        <v>20905</v>
      </c>
      <c r="E45">
        <f t="shared" ca="1" si="1"/>
        <v>113</v>
      </c>
      <c r="F45">
        <f t="shared" ca="1" si="2"/>
        <v>318</v>
      </c>
      <c r="G45">
        <f t="shared" ca="1" si="3"/>
        <v>522</v>
      </c>
      <c r="H45">
        <f t="shared" ca="1" si="4"/>
        <v>108</v>
      </c>
      <c r="I45">
        <f t="shared" ca="1" si="5"/>
        <v>0.41537613561130782</v>
      </c>
      <c r="J45">
        <f t="shared" ca="1" si="8"/>
        <v>19580</v>
      </c>
      <c r="K45">
        <f t="shared" ca="1" si="9"/>
        <v>8133</v>
      </c>
    </row>
    <row r="46" spans="1:11" x14ac:dyDescent="0.3">
      <c r="A46">
        <v>2020</v>
      </c>
      <c r="B46">
        <f t="shared" ca="1" si="10"/>
        <v>12513</v>
      </c>
      <c r="C46">
        <f t="shared" ca="1" si="7"/>
        <v>3318097</v>
      </c>
      <c r="D46">
        <f t="shared" ca="1" si="0"/>
        <v>21300</v>
      </c>
      <c r="E46">
        <f t="shared" ca="1" si="1"/>
        <v>92</v>
      </c>
      <c r="F46">
        <f ca="1">INT(_xlfn.NORM.INV(RAND(), G$7, G$8)*$D46*$E$9)</f>
        <v>323</v>
      </c>
      <c r="G46">
        <f t="shared" ca="1" si="3"/>
        <v>534</v>
      </c>
      <c r="H46">
        <f t="shared" ca="1" si="4"/>
        <v>112</v>
      </c>
      <c r="I46">
        <f t="shared" ca="1" si="5"/>
        <v>0.39670096160264773</v>
      </c>
      <c r="J46">
        <f t="shared" ca="1" si="8"/>
        <v>20740</v>
      </c>
      <c r="K46">
        <f t="shared" ca="1" si="9"/>
        <v>8227</v>
      </c>
    </row>
    <row r="47" spans="1:11" x14ac:dyDescent="0.3">
      <c r="A47">
        <v>2021</v>
      </c>
      <c r="B47">
        <f t="shared" ca="1" si="10"/>
        <v>12670</v>
      </c>
      <c r="C47">
        <f t="shared" ca="1" si="7"/>
        <v>2900708</v>
      </c>
      <c r="D47">
        <f t="shared" ca="1" si="0"/>
        <v>18944</v>
      </c>
      <c r="E47">
        <f t="shared" ca="1" si="1"/>
        <v>89</v>
      </c>
      <c r="F47">
        <f t="shared" ca="1" si="2"/>
        <v>280</v>
      </c>
      <c r="G47">
        <f t="shared" ca="1" si="3"/>
        <v>475</v>
      </c>
      <c r="H47">
        <f t="shared" ca="1" si="4"/>
        <v>77</v>
      </c>
      <c r="I47">
        <f t="shared" ca="1" si="5"/>
        <v>0.38795784873198552</v>
      </c>
      <c r="J47">
        <f t="shared" ca="1" si="8"/>
        <v>20700</v>
      </c>
      <c r="K47">
        <f t="shared" ca="1" si="9"/>
        <v>8030</v>
      </c>
    </row>
    <row r="48" spans="1:11" x14ac:dyDescent="0.3">
      <c r="A48">
        <v>2022</v>
      </c>
      <c r="B48">
        <f t="shared" ref="B48:B65" ca="1" si="11">J48-K48</f>
        <v>12572</v>
      </c>
      <c r="C48">
        <f t="shared" ref="C48:C65" ca="1" si="12">INT(EXP(LN(B48)+LN(_xlfn.NORM.INV(RAND(), $E$3,$G$3))))</f>
        <v>3416817</v>
      </c>
      <c r="D48">
        <f t="shared" ref="D48:D111" ca="1" si="13">INT(EXP(LN(C48)+LN(NORMINV(RAND(), $E$5,$E$6))-(NORMINV(RAND(),$G$5,$G$6)*C48)))</f>
        <v>20691</v>
      </c>
      <c r="E48">
        <f t="shared" ca="1" si="1"/>
        <v>106</v>
      </c>
      <c r="F48">
        <f t="shared" ref="F48:F65" ca="1" si="14">INT(_xlfn.NORM.INV(RAND(), G$7, G$8)*$D48*$E$9)</f>
        <v>320</v>
      </c>
      <c r="G48">
        <f t="shared" ref="G48:G65" ca="1" si="15">INT(_xlfn.NORM.INV(RAND(), I$7, I$8)*$D48*$E$9)</f>
        <v>507</v>
      </c>
      <c r="H48">
        <f t="shared" ref="H48:H65" ca="1" si="16">INT(_xlfn.NORM.INV(RAND(), K$7, K$8)*$D48*$E$9)</f>
        <v>119</v>
      </c>
      <c r="I48">
        <f t="shared" ca="1" si="5"/>
        <v>0.38193326226166835</v>
      </c>
      <c r="J48">
        <f t="shared" ref="J48:J65" ca="1" si="17">(E46+F45+G44+H43)/0.05</f>
        <v>20340</v>
      </c>
      <c r="K48">
        <f t="shared" ref="K48:K65" ca="1" si="18">INT(I48*J48)</f>
        <v>7768</v>
      </c>
    </row>
    <row r="49" spans="1:11" x14ac:dyDescent="0.3">
      <c r="A49">
        <v>2023</v>
      </c>
      <c r="B49">
        <f t="shared" ca="1" si="11"/>
        <v>11926</v>
      </c>
      <c r="C49">
        <f t="shared" ca="1" si="12"/>
        <v>3384354</v>
      </c>
      <c r="D49">
        <f t="shared" ca="1" si="13"/>
        <v>20865</v>
      </c>
      <c r="E49">
        <f t="shared" ca="1" si="1"/>
        <v>101</v>
      </c>
      <c r="F49">
        <f t="shared" ca="1" si="14"/>
        <v>310</v>
      </c>
      <c r="G49">
        <f t="shared" ca="1" si="15"/>
        <v>523</v>
      </c>
      <c r="H49">
        <f t="shared" ca="1" si="16"/>
        <v>111</v>
      </c>
      <c r="I49">
        <f t="shared" ca="1" si="5"/>
        <v>0.42557125818633651</v>
      </c>
      <c r="J49">
        <f t="shared" ca="1" si="17"/>
        <v>20760</v>
      </c>
      <c r="K49">
        <f t="shared" ca="1" si="18"/>
        <v>8834</v>
      </c>
    </row>
    <row r="50" spans="1:11" x14ac:dyDescent="0.3">
      <c r="A50">
        <v>2024</v>
      </c>
      <c r="B50">
        <f t="shared" ca="1" si="11"/>
        <v>12050</v>
      </c>
      <c r="C50">
        <f t="shared" ca="1" si="12"/>
        <v>3272829</v>
      </c>
      <c r="D50">
        <f t="shared" ca="1" si="13"/>
        <v>20172</v>
      </c>
      <c r="E50">
        <f t="shared" ca="1" si="1"/>
        <v>105</v>
      </c>
      <c r="F50">
        <f t="shared" ca="1" si="14"/>
        <v>297</v>
      </c>
      <c r="G50">
        <f t="shared" ca="1" si="15"/>
        <v>511</v>
      </c>
      <c r="H50">
        <f t="shared" ca="1" si="16"/>
        <v>99</v>
      </c>
      <c r="I50">
        <f t="shared" ca="1" si="5"/>
        <v>0.41394769633388012</v>
      </c>
      <c r="J50">
        <f t="shared" ca="1" si="17"/>
        <v>20560</v>
      </c>
      <c r="K50">
        <f t="shared" ca="1" si="18"/>
        <v>8510</v>
      </c>
    </row>
    <row r="51" spans="1:11" x14ac:dyDescent="0.3">
      <c r="A51">
        <v>2025</v>
      </c>
      <c r="B51">
        <f t="shared" ca="1" si="11"/>
        <v>11774</v>
      </c>
      <c r="C51">
        <f t="shared" ca="1" si="12"/>
        <v>3925602</v>
      </c>
      <c r="D51">
        <f t="shared" ca="1" si="13"/>
        <v>22128</v>
      </c>
      <c r="E51">
        <f t="shared" ca="1" si="1"/>
        <v>127</v>
      </c>
      <c r="F51">
        <f t="shared" ca="1" si="14"/>
        <v>341</v>
      </c>
      <c r="G51">
        <f t="shared" ca="1" si="15"/>
        <v>551</v>
      </c>
      <c r="H51">
        <f t="shared" ca="1" si="16"/>
        <v>134</v>
      </c>
      <c r="I51">
        <f t="shared" ca="1" si="5"/>
        <v>0.41597280249155066</v>
      </c>
      <c r="J51">
        <f t="shared" ca="1" si="17"/>
        <v>20160</v>
      </c>
      <c r="K51">
        <f t="shared" ca="1" si="18"/>
        <v>8386</v>
      </c>
    </row>
    <row r="52" spans="1:11" x14ac:dyDescent="0.3">
      <c r="A52">
        <v>2026</v>
      </c>
      <c r="B52">
        <f t="shared" ca="1" si="11"/>
        <v>12414</v>
      </c>
      <c r="C52">
        <f t="shared" ca="1" si="12"/>
        <v>4112742</v>
      </c>
      <c r="D52">
        <f t="shared" ca="1" si="13"/>
        <v>22373</v>
      </c>
      <c r="E52">
        <f t="shared" ca="1" si="1"/>
        <v>128</v>
      </c>
      <c r="F52">
        <f t="shared" ca="1" si="14"/>
        <v>328</v>
      </c>
      <c r="G52">
        <f t="shared" ca="1" si="15"/>
        <v>558</v>
      </c>
      <c r="H52">
        <f t="shared" ca="1" si="16"/>
        <v>116</v>
      </c>
      <c r="I52">
        <f t="shared" ca="1" si="5"/>
        <v>0.37869685124327068</v>
      </c>
      <c r="J52">
        <f t="shared" ca="1" si="17"/>
        <v>19980</v>
      </c>
      <c r="K52">
        <f t="shared" ca="1" si="18"/>
        <v>7566</v>
      </c>
    </row>
    <row r="53" spans="1:11" x14ac:dyDescent="0.3">
      <c r="A53">
        <v>2027</v>
      </c>
      <c r="B53">
        <f t="shared" ca="1" si="11"/>
        <v>11189</v>
      </c>
      <c r="C53">
        <f t="shared" ca="1" si="12"/>
        <v>3220570</v>
      </c>
      <c r="D53">
        <f t="shared" ca="1" si="13"/>
        <v>21006</v>
      </c>
      <c r="E53">
        <f t="shared" ca="1" si="1"/>
        <v>102</v>
      </c>
      <c r="F53">
        <f t="shared" ca="1" si="14"/>
        <v>331</v>
      </c>
      <c r="G53">
        <f t="shared" ca="1" si="15"/>
        <v>524</v>
      </c>
      <c r="H53">
        <f t="shared" ca="1" si="16"/>
        <v>111</v>
      </c>
      <c r="I53">
        <f t="shared" ca="1" si="5"/>
        <v>0.47520123940466125</v>
      </c>
      <c r="J53">
        <f t="shared" ca="1" si="17"/>
        <v>21320</v>
      </c>
      <c r="K53">
        <f t="shared" ca="1" si="18"/>
        <v>10131</v>
      </c>
    </row>
    <row r="54" spans="1:11" x14ac:dyDescent="0.3">
      <c r="A54">
        <v>2028</v>
      </c>
      <c r="B54">
        <f t="shared" ca="1" si="11"/>
        <v>10979</v>
      </c>
      <c r="C54">
        <f t="shared" ca="1" si="12"/>
        <v>3644357</v>
      </c>
      <c r="D54">
        <f t="shared" ca="1" si="13"/>
        <v>21462</v>
      </c>
      <c r="E54">
        <f t="shared" ca="1" si="1"/>
        <v>119</v>
      </c>
      <c r="F54">
        <f t="shared" ca="1" si="14"/>
        <v>300</v>
      </c>
      <c r="G54">
        <f t="shared" ca="1" si="15"/>
        <v>531</v>
      </c>
      <c r="H54">
        <f t="shared" ca="1" si="16"/>
        <v>111</v>
      </c>
      <c r="I54">
        <f t="shared" ca="1" si="5"/>
        <v>0.49685848357447077</v>
      </c>
      <c r="J54">
        <f t="shared" ca="1" si="17"/>
        <v>21820</v>
      </c>
      <c r="K54">
        <f t="shared" ca="1" si="18"/>
        <v>10841</v>
      </c>
    </row>
    <row r="55" spans="1:11" x14ac:dyDescent="0.3">
      <c r="A55">
        <v>2029</v>
      </c>
      <c r="B55">
        <f t="shared" ca="1" si="11"/>
        <v>11366</v>
      </c>
      <c r="C55">
        <f t="shared" ca="1" si="12"/>
        <v>3372586</v>
      </c>
      <c r="D55">
        <f t="shared" ca="1" si="13"/>
        <v>21964</v>
      </c>
      <c r="E55">
        <f t="shared" ca="1" si="1"/>
        <v>100</v>
      </c>
      <c r="F55">
        <f t="shared" ca="1" si="14"/>
        <v>316</v>
      </c>
      <c r="G55">
        <f t="shared" ca="1" si="15"/>
        <v>551</v>
      </c>
      <c r="H55">
        <f t="shared" ca="1" si="16"/>
        <v>101</v>
      </c>
      <c r="I55">
        <f t="shared" ca="1" si="5"/>
        <v>0.4738253887259512</v>
      </c>
      <c r="J55">
        <f t="shared" ca="1" si="17"/>
        <v>21600</v>
      </c>
      <c r="K55">
        <f t="shared" ca="1" si="18"/>
        <v>10234</v>
      </c>
    </row>
    <row r="56" spans="1:11" x14ac:dyDescent="0.3">
      <c r="A56">
        <v>2030</v>
      </c>
      <c r="B56">
        <f t="shared" ca="1" si="11"/>
        <v>13854</v>
      </c>
      <c r="C56">
        <f t="shared" ca="1" si="12"/>
        <v>4692773</v>
      </c>
      <c r="D56">
        <f t="shared" ca="1" si="13"/>
        <v>23829</v>
      </c>
      <c r="E56">
        <f t="shared" ca="1" si="1"/>
        <v>129</v>
      </c>
      <c r="F56">
        <f t="shared" ca="1" si="14"/>
        <v>348</v>
      </c>
      <c r="G56">
        <f t="shared" ca="1" si="15"/>
        <v>579</v>
      </c>
      <c r="H56">
        <f t="shared" ca="1" si="16"/>
        <v>126</v>
      </c>
      <c r="I56">
        <f t="shared" ca="1" si="5"/>
        <v>0.39347156359628782</v>
      </c>
      <c r="J56">
        <f t="shared" ca="1" si="17"/>
        <v>22840</v>
      </c>
      <c r="K56">
        <f t="shared" ca="1" si="18"/>
        <v>8986</v>
      </c>
    </row>
    <row r="57" spans="1:11" x14ac:dyDescent="0.3">
      <c r="A57">
        <v>2031</v>
      </c>
      <c r="B57">
        <f t="shared" ca="1" si="11"/>
        <v>12729</v>
      </c>
      <c r="C57">
        <f t="shared" ca="1" si="12"/>
        <v>2605812</v>
      </c>
      <c r="D57">
        <f t="shared" ca="1" si="13"/>
        <v>18731</v>
      </c>
      <c r="E57">
        <f t="shared" ca="1" si="1"/>
        <v>99</v>
      </c>
      <c r="F57">
        <f t="shared" ca="1" si="14"/>
        <v>289</v>
      </c>
      <c r="G57">
        <f t="shared" ca="1" si="15"/>
        <v>460</v>
      </c>
      <c r="H57">
        <f t="shared" ca="1" si="16"/>
        <v>91</v>
      </c>
      <c r="I57">
        <f t="shared" ca="1" si="5"/>
        <v>0.388041458672645</v>
      </c>
      <c r="J57">
        <f t="shared" ca="1" si="17"/>
        <v>20800</v>
      </c>
      <c r="K57">
        <f t="shared" ca="1" si="18"/>
        <v>8071</v>
      </c>
    </row>
    <row r="58" spans="1:11" x14ac:dyDescent="0.3">
      <c r="A58">
        <v>2032</v>
      </c>
      <c r="B58">
        <f t="shared" ca="1" si="11"/>
        <v>10959</v>
      </c>
      <c r="C58">
        <f t="shared" ca="1" si="12"/>
        <v>3348097</v>
      </c>
      <c r="D58">
        <f t="shared" ca="1" si="13"/>
        <v>21837</v>
      </c>
      <c r="E58">
        <f t="shared" ca="1" si="1"/>
        <v>113</v>
      </c>
      <c r="F58">
        <f t="shared" ca="1" si="14"/>
        <v>321</v>
      </c>
      <c r="G58">
        <f t="shared" ca="1" si="15"/>
        <v>535</v>
      </c>
      <c r="H58">
        <f t="shared" ca="1" si="16"/>
        <v>106</v>
      </c>
      <c r="I58">
        <f t="shared" ca="1" si="5"/>
        <v>0.49594160560658124</v>
      </c>
      <c r="J58">
        <f t="shared" ca="1" si="17"/>
        <v>21740</v>
      </c>
      <c r="K58">
        <f t="shared" ca="1" si="18"/>
        <v>10781</v>
      </c>
    </row>
    <row r="59" spans="1:11" x14ac:dyDescent="0.3">
      <c r="A59">
        <v>2033</v>
      </c>
      <c r="B59">
        <f t="shared" ca="1" si="11"/>
        <v>10954</v>
      </c>
      <c r="C59">
        <f t="shared" ca="1" si="12"/>
        <v>3812394</v>
      </c>
      <c r="D59">
        <f t="shared" ca="1" si="13"/>
        <v>22087</v>
      </c>
      <c r="E59">
        <f t="shared" ca="1" si="1"/>
        <v>99</v>
      </c>
      <c r="F59">
        <f t="shared" ca="1" si="14"/>
        <v>351</v>
      </c>
      <c r="G59">
        <f t="shared" ca="1" si="15"/>
        <v>556</v>
      </c>
      <c r="H59">
        <f t="shared" ca="1" si="16"/>
        <v>107</v>
      </c>
      <c r="I59">
        <f t="shared" ca="1" si="5"/>
        <v>0.50616352225261363</v>
      </c>
      <c r="J59">
        <f t="shared" ca="1" si="17"/>
        <v>22180</v>
      </c>
      <c r="K59">
        <f t="shared" ca="1" si="18"/>
        <v>11226</v>
      </c>
    </row>
    <row r="60" spans="1:11" x14ac:dyDescent="0.3">
      <c r="A60">
        <v>2034</v>
      </c>
      <c r="B60">
        <f t="shared" ca="1" si="11"/>
        <v>11672</v>
      </c>
      <c r="C60">
        <f t="shared" ca="1" si="12"/>
        <v>2421184</v>
      </c>
      <c r="D60">
        <f t="shared" ca="1" si="13"/>
        <v>17721</v>
      </c>
      <c r="E60">
        <f t="shared" ca="1" si="1"/>
        <v>85</v>
      </c>
      <c r="F60">
        <f t="shared" ca="1" si="14"/>
        <v>278</v>
      </c>
      <c r="G60">
        <f t="shared" ca="1" si="15"/>
        <v>437</v>
      </c>
      <c r="H60">
        <f t="shared" ca="1" si="16"/>
        <v>89</v>
      </c>
      <c r="I60">
        <f t="shared" ca="1" si="5"/>
        <v>0.46066755971687512</v>
      </c>
      <c r="J60">
        <f t="shared" ca="1" si="17"/>
        <v>21640</v>
      </c>
      <c r="K60">
        <f t="shared" ca="1" si="18"/>
        <v>9968</v>
      </c>
    </row>
    <row r="61" spans="1:11" x14ac:dyDescent="0.3">
      <c r="A61">
        <v>2035</v>
      </c>
      <c r="B61">
        <f t="shared" ca="1" si="11"/>
        <v>10712</v>
      </c>
      <c r="C61">
        <f t="shared" ca="1" si="12"/>
        <v>3154011</v>
      </c>
      <c r="D61">
        <f t="shared" ca="1" si="13"/>
        <v>20633</v>
      </c>
      <c r="E61">
        <f t="shared" ca="1" si="1"/>
        <v>92</v>
      </c>
      <c r="F61">
        <f t="shared" ca="1" si="14"/>
        <v>299</v>
      </c>
      <c r="G61">
        <f t="shared" ca="1" si="15"/>
        <v>520</v>
      </c>
      <c r="H61">
        <f t="shared" ca="1" si="16"/>
        <v>100</v>
      </c>
      <c r="I61">
        <f t="shared" ca="1" si="5"/>
        <v>0.46760728043061517</v>
      </c>
      <c r="J61">
        <f t="shared" ca="1" si="17"/>
        <v>20120</v>
      </c>
      <c r="K61">
        <f t="shared" ca="1" si="18"/>
        <v>9408</v>
      </c>
    </row>
    <row r="62" spans="1:11" x14ac:dyDescent="0.3">
      <c r="A62">
        <v>2036</v>
      </c>
      <c r="B62">
        <f t="shared" ca="1" si="11"/>
        <v>9646</v>
      </c>
      <c r="C62">
        <f t="shared" ca="1" si="12"/>
        <v>2471763</v>
      </c>
      <c r="D62">
        <f t="shared" ca="1" si="13"/>
        <v>17269</v>
      </c>
      <c r="E62">
        <f t="shared" ca="1" si="1"/>
        <v>106</v>
      </c>
      <c r="F62">
        <f t="shared" ca="1" si="14"/>
        <v>255</v>
      </c>
      <c r="G62">
        <f t="shared" ca="1" si="15"/>
        <v>440</v>
      </c>
      <c r="H62">
        <f t="shared" ca="1" si="16"/>
        <v>89</v>
      </c>
      <c r="I62">
        <f t="shared" ca="1" si="5"/>
        <v>0.54586801520901862</v>
      </c>
      <c r="J62">
        <f t="shared" ca="1" si="17"/>
        <v>21240</v>
      </c>
      <c r="K62">
        <f t="shared" ca="1" si="18"/>
        <v>11594</v>
      </c>
    </row>
    <row r="63" spans="1:11" x14ac:dyDescent="0.3">
      <c r="A63">
        <v>2037</v>
      </c>
      <c r="B63">
        <f t="shared" ca="1" si="11"/>
        <v>12952</v>
      </c>
      <c r="C63">
        <f t="shared" ca="1" si="12"/>
        <v>5031231</v>
      </c>
      <c r="D63">
        <f t="shared" ca="1" si="13"/>
        <v>21782</v>
      </c>
      <c r="E63">
        <f t="shared" ca="1" si="1"/>
        <v>102</v>
      </c>
      <c r="F63">
        <f t="shared" ca="1" si="14"/>
        <v>337</v>
      </c>
      <c r="G63">
        <f t="shared" ca="1" si="15"/>
        <v>537</v>
      </c>
      <c r="H63">
        <f t="shared" ca="1" si="16"/>
        <v>116</v>
      </c>
      <c r="I63">
        <f t="shared" ca="1" si="5"/>
        <v>0.37250097644906938</v>
      </c>
      <c r="J63">
        <f t="shared" ca="1" si="17"/>
        <v>20640</v>
      </c>
      <c r="K63">
        <f t="shared" ca="1" si="18"/>
        <v>7688</v>
      </c>
    </row>
    <row r="64" spans="1:11" x14ac:dyDescent="0.3">
      <c r="A64">
        <v>2038</v>
      </c>
      <c r="B64">
        <f t="shared" ca="1" si="11"/>
        <v>8365</v>
      </c>
      <c r="C64">
        <f t="shared" ca="1" si="12"/>
        <v>1912343</v>
      </c>
      <c r="D64">
        <f t="shared" ca="1" si="13"/>
        <v>16272</v>
      </c>
      <c r="E64">
        <f t="shared" ca="1" si="1"/>
        <v>77</v>
      </c>
      <c r="F64">
        <f t="shared" ca="1" si="14"/>
        <v>243</v>
      </c>
      <c r="G64">
        <f t="shared" ca="1" si="15"/>
        <v>411</v>
      </c>
      <c r="H64">
        <f t="shared" ca="1" si="16"/>
        <v>71</v>
      </c>
      <c r="I64">
        <f t="shared" ca="1" si="5"/>
        <v>0.5592962327942933</v>
      </c>
      <c r="J64">
        <f t="shared" ca="1" si="17"/>
        <v>18980</v>
      </c>
      <c r="K64">
        <f t="shared" ca="1" si="18"/>
        <v>10615</v>
      </c>
    </row>
    <row r="65" spans="1:11" x14ac:dyDescent="0.3">
      <c r="A65">
        <v>2039</v>
      </c>
      <c r="B65">
        <f t="shared" ca="1" si="11"/>
        <v>11413</v>
      </c>
      <c r="C65">
        <f t="shared" ca="1" si="12"/>
        <v>2659210</v>
      </c>
      <c r="D65">
        <f ca="1">INT(EXP(LN(C65)+LN(NORMINV(RAND(), $E$5,$E$6))-(NORMINV(RAND(),$G$5,$G$6)*C65)))</f>
        <v>19505</v>
      </c>
      <c r="E65">
        <f t="shared" ca="1" si="1"/>
        <v>82</v>
      </c>
      <c r="F65">
        <f t="shared" ca="1" si="14"/>
        <v>289</v>
      </c>
      <c r="G65">
        <f t="shared" ca="1" si="15"/>
        <v>477</v>
      </c>
      <c r="H65">
        <f t="shared" ca="1" si="16"/>
        <v>81</v>
      </c>
      <c r="I65">
        <f t="shared" ca="1" si="5"/>
        <v>0.40929643238895452</v>
      </c>
      <c r="J65">
        <f t="shared" ca="1" si="17"/>
        <v>19320</v>
      </c>
      <c r="K65">
        <f t="shared" ca="1" si="18"/>
        <v>7907</v>
      </c>
    </row>
    <row r="66" spans="1:11" x14ac:dyDescent="0.3">
      <c r="A66">
        <v>2040</v>
      </c>
      <c r="B66">
        <f t="shared" ref="B66:B115" ca="1" si="19">J66-K66</f>
        <v>11027</v>
      </c>
      <c r="C66">
        <f t="shared" ref="C66:C115" ca="1" si="20">INT(EXP(LN(B66)+LN(_xlfn.NORM.INV(RAND(), $E$3,$G$3))))</f>
        <v>3130158</v>
      </c>
      <c r="D66">
        <f t="shared" ca="1" si="13"/>
        <v>22035</v>
      </c>
      <c r="E66">
        <f t="shared" ca="1" si="1"/>
        <v>121</v>
      </c>
      <c r="F66">
        <f t="shared" ref="F66:F115" ca="1" si="21">INT(_xlfn.NORM.INV(RAND(), G$7, G$8)*$D66*$E$9)</f>
        <v>332</v>
      </c>
      <c r="G66">
        <f t="shared" ref="G66:G115" ca="1" si="22">INT(_xlfn.NORM.INV(RAND(), I$7, I$8)*$D66*$E$9)</f>
        <v>560</v>
      </c>
      <c r="H66">
        <f t="shared" ref="H66:H115" ca="1" si="23">INT(_xlfn.NORM.INV(RAND(), K$7, K$8)*$D66*$E$9)</f>
        <v>115</v>
      </c>
      <c r="I66">
        <f t="shared" ca="1" si="5"/>
        <v>0.42209211466442281</v>
      </c>
      <c r="J66">
        <f t="shared" ref="J66:J115" ca="1" si="24">(E64+F63+G62+H61)/0.05</f>
        <v>19080</v>
      </c>
      <c r="K66">
        <f t="shared" ref="K66:K115" ca="1" si="25">INT(I66*J66)</f>
        <v>8053</v>
      </c>
    </row>
    <row r="67" spans="1:11" x14ac:dyDescent="0.3">
      <c r="A67">
        <v>2041</v>
      </c>
      <c r="B67">
        <f t="shared" ca="1" si="19"/>
        <v>10779</v>
      </c>
      <c r="C67">
        <f t="shared" ca="1" si="20"/>
        <v>2867656</v>
      </c>
      <c r="D67">
        <f t="shared" ca="1" si="13"/>
        <v>19429</v>
      </c>
      <c r="E67">
        <f t="shared" ca="1" si="1"/>
        <v>100</v>
      </c>
      <c r="F67">
        <f t="shared" ca="1" si="21"/>
        <v>287</v>
      </c>
      <c r="G67">
        <f t="shared" ca="1" si="22"/>
        <v>486</v>
      </c>
      <c r="H67">
        <f t="shared" ca="1" si="23"/>
        <v>107</v>
      </c>
      <c r="I67">
        <f t="shared" ca="1" si="5"/>
        <v>0.43328887380566744</v>
      </c>
      <c r="J67">
        <f t="shared" ca="1" si="24"/>
        <v>19020</v>
      </c>
      <c r="K67">
        <f t="shared" ca="1" si="25"/>
        <v>8241</v>
      </c>
    </row>
    <row r="68" spans="1:11" x14ac:dyDescent="0.3">
      <c r="A68">
        <v>2042</v>
      </c>
      <c r="B68">
        <f t="shared" ca="1" si="19"/>
        <v>8734</v>
      </c>
      <c r="C68">
        <f t="shared" ca="1" si="20"/>
        <v>1467626</v>
      </c>
      <c r="D68">
        <f t="shared" ca="1" si="13"/>
        <v>13157</v>
      </c>
      <c r="E68">
        <f t="shared" ca="1" si="1"/>
        <v>74</v>
      </c>
      <c r="F68">
        <f t="shared" ca="1" si="21"/>
        <v>192</v>
      </c>
      <c r="G68">
        <f t="shared" ca="1" si="22"/>
        <v>325</v>
      </c>
      <c r="H68">
        <f t="shared" ca="1" si="23"/>
        <v>65</v>
      </c>
      <c r="I68">
        <f t="shared" ca="1" si="5"/>
        <v>0.53394786406037542</v>
      </c>
      <c r="J68">
        <f t="shared" ca="1" si="24"/>
        <v>18740</v>
      </c>
      <c r="K68">
        <f t="shared" ca="1" si="25"/>
        <v>10006</v>
      </c>
    </row>
    <row r="69" spans="1:11" x14ac:dyDescent="0.3">
      <c r="A69">
        <v>2043</v>
      </c>
      <c r="B69">
        <f t="shared" ca="1" si="19"/>
        <v>10930</v>
      </c>
      <c r="C69">
        <f t="shared" ca="1" si="20"/>
        <v>2990362</v>
      </c>
      <c r="D69">
        <f t="shared" ca="1" si="13"/>
        <v>20430</v>
      </c>
      <c r="E69">
        <f t="shared" ca="1" si="1"/>
        <v>91</v>
      </c>
      <c r="F69">
        <f t="shared" ca="1" si="21"/>
        <v>292</v>
      </c>
      <c r="G69">
        <f t="shared" ca="1" si="22"/>
        <v>512</v>
      </c>
      <c r="H69">
        <f t="shared" ca="1" si="23"/>
        <v>125</v>
      </c>
      <c r="I69">
        <f t="shared" ca="1" si="5"/>
        <v>0.44234872179086054</v>
      </c>
      <c r="J69">
        <f t="shared" ca="1" si="24"/>
        <v>19600</v>
      </c>
      <c r="K69">
        <f t="shared" ca="1" si="25"/>
        <v>8670</v>
      </c>
    </row>
    <row r="70" spans="1:11" x14ac:dyDescent="0.3">
      <c r="A70">
        <v>2044</v>
      </c>
      <c r="B70">
        <f t="shared" ca="1" si="19"/>
        <v>11272</v>
      </c>
      <c r="C70">
        <f t="shared" ca="1" si="20"/>
        <v>3101134</v>
      </c>
      <c r="D70">
        <f t="shared" ca="1" si="13"/>
        <v>20781</v>
      </c>
      <c r="E70">
        <f t="shared" ca="1" si="1"/>
        <v>112</v>
      </c>
      <c r="F70">
        <f t="shared" ca="1" si="21"/>
        <v>293</v>
      </c>
      <c r="G70">
        <f t="shared" ca="1" si="22"/>
        <v>519</v>
      </c>
      <c r="H70">
        <f t="shared" ca="1" si="23"/>
        <v>96</v>
      </c>
      <c r="I70">
        <f t="shared" ca="1" si="5"/>
        <v>0.43755911364168931</v>
      </c>
      <c r="J70">
        <f t="shared" ca="1" si="24"/>
        <v>20040</v>
      </c>
      <c r="K70">
        <f t="shared" ca="1" si="25"/>
        <v>8768</v>
      </c>
    </row>
    <row r="71" spans="1:11" x14ac:dyDescent="0.3">
      <c r="A71">
        <v>2045</v>
      </c>
      <c r="B71">
        <f t="shared" ca="1" si="19"/>
        <v>9689</v>
      </c>
      <c r="C71">
        <f t="shared" ca="1" si="20"/>
        <v>2010937</v>
      </c>
      <c r="D71">
        <f t="shared" ca="1" si="13"/>
        <v>16875</v>
      </c>
      <c r="E71">
        <f t="shared" ca="1" si="1"/>
        <v>74</v>
      </c>
      <c r="F71">
        <f t="shared" ca="1" si="21"/>
        <v>257</v>
      </c>
      <c r="G71">
        <f t="shared" ca="1" si="22"/>
        <v>411</v>
      </c>
      <c r="H71">
        <f t="shared" ca="1" si="23"/>
        <v>84</v>
      </c>
      <c r="I71">
        <f t="shared" ca="1" si="5"/>
        <v>0.45199442968911907</v>
      </c>
      <c r="J71">
        <f t="shared" ca="1" si="24"/>
        <v>17680</v>
      </c>
      <c r="K71">
        <f t="shared" ca="1" si="25"/>
        <v>7991</v>
      </c>
    </row>
    <row r="72" spans="1:11" x14ac:dyDescent="0.3">
      <c r="A72">
        <v>2046</v>
      </c>
      <c r="B72">
        <f t="shared" ca="1" si="19"/>
        <v>9689</v>
      </c>
      <c r="C72">
        <f t="shared" ca="1" si="20"/>
        <v>2870301</v>
      </c>
      <c r="D72">
        <f t="shared" ca="1" si="13"/>
        <v>21725</v>
      </c>
      <c r="E72">
        <f t="shared" ca="1" si="1"/>
        <v>121</v>
      </c>
      <c r="F72">
        <f t="shared" ca="1" si="21"/>
        <v>325</v>
      </c>
      <c r="G72">
        <f t="shared" ca="1" si="22"/>
        <v>550</v>
      </c>
      <c r="H72">
        <f t="shared" ca="1" si="23"/>
        <v>128</v>
      </c>
      <c r="I72">
        <f t="shared" ca="1" si="5"/>
        <v>0.42055619254468801</v>
      </c>
      <c r="J72">
        <f t="shared" ca="1" si="24"/>
        <v>16720</v>
      </c>
      <c r="K72">
        <f t="shared" ca="1" si="25"/>
        <v>7031</v>
      </c>
    </row>
    <row r="73" spans="1:11" x14ac:dyDescent="0.3">
      <c r="A73">
        <v>2047</v>
      </c>
      <c r="B73">
        <f t="shared" ca="1" si="19"/>
        <v>8844</v>
      </c>
      <c r="C73">
        <f t="shared" ca="1" si="20"/>
        <v>2641425</v>
      </c>
      <c r="D73">
        <f t="shared" ca="1" si="13"/>
        <v>18996</v>
      </c>
      <c r="E73">
        <f t="shared" ca="1" si="1"/>
        <v>80</v>
      </c>
      <c r="F73">
        <f t="shared" ca="1" si="21"/>
        <v>280</v>
      </c>
      <c r="G73">
        <f t="shared" ca="1" si="22"/>
        <v>464</v>
      </c>
      <c r="H73">
        <f t="shared" ca="1" si="23"/>
        <v>93</v>
      </c>
      <c r="I73">
        <f t="shared" ca="1" si="5"/>
        <v>0.53158213894513484</v>
      </c>
      <c r="J73">
        <f t="shared" ca="1" si="24"/>
        <v>18880</v>
      </c>
      <c r="K73">
        <f t="shared" ca="1" si="25"/>
        <v>10036</v>
      </c>
    </row>
    <row r="74" spans="1:11" x14ac:dyDescent="0.3">
      <c r="A74">
        <v>2048</v>
      </c>
      <c r="B74">
        <f t="shared" ca="1" si="19"/>
        <v>9710</v>
      </c>
      <c r="C74">
        <f t="shared" ca="1" si="20"/>
        <v>2890971</v>
      </c>
      <c r="D74">
        <f t="shared" ca="1" si="13"/>
        <v>20935</v>
      </c>
      <c r="E74">
        <f t="shared" ca="1" si="1"/>
        <v>84</v>
      </c>
      <c r="F74">
        <f t="shared" ca="1" si="21"/>
        <v>304</v>
      </c>
      <c r="G74">
        <f t="shared" ca="1" si="22"/>
        <v>533</v>
      </c>
      <c r="H74">
        <f t="shared" ca="1" si="23"/>
        <v>112</v>
      </c>
      <c r="I74">
        <f t="shared" ca="1" si="5"/>
        <v>0.5249819636169184</v>
      </c>
      <c r="J74">
        <f t="shared" ca="1" si="24"/>
        <v>20440</v>
      </c>
      <c r="K74">
        <f t="shared" ca="1" si="25"/>
        <v>10730</v>
      </c>
    </row>
    <row r="75" spans="1:11" x14ac:dyDescent="0.3">
      <c r="A75">
        <v>2049</v>
      </c>
      <c r="B75">
        <f t="shared" ca="1" si="19"/>
        <v>9903</v>
      </c>
      <c r="C75">
        <f t="shared" ca="1" si="20"/>
        <v>1991558</v>
      </c>
      <c r="D75">
        <f t="shared" ca="1" si="13"/>
        <v>15266</v>
      </c>
      <c r="E75">
        <f t="shared" ca="1" si="1"/>
        <v>78</v>
      </c>
      <c r="F75">
        <f t="shared" ca="1" si="21"/>
        <v>226</v>
      </c>
      <c r="G75">
        <f t="shared" ca="1" si="22"/>
        <v>385</v>
      </c>
      <c r="H75">
        <f t="shared" ca="1" si="23"/>
        <v>82</v>
      </c>
      <c r="I75">
        <f t="shared" ca="1" si="5"/>
        <v>0.45708669249347672</v>
      </c>
      <c r="J75">
        <f t="shared" ca="1" si="24"/>
        <v>18240</v>
      </c>
      <c r="K75">
        <f t="shared" ca="1" si="25"/>
        <v>8337</v>
      </c>
    </row>
    <row r="76" spans="1:11" x14ac:dyDescent="0.3">
      <c r="A76">
        <v>2050</v>
      </c>
      <c r="B76">
        <f t="shared" ca="1" si="19"/>
        <v>12056</v>
      </c>
      <c r="C76">
        <f t="shared" ca="1" si="20"/>
        <v>2759856</v>
      </c>
      <c r="D76">
        <f t="shared" ca="1" si="13"/>
        <v>18768</v>
      </c>
      <c r="E76">
        <f t="shared" ca="1" si="1"/>
        <v>88</v>
      </c>
      <c r="F76">
        <f t="shared" ca="1" si="21"/>
        <v>289</v>
      </c>
      <c r="G76">
        <f t="shared" ca="1" si="22"/>
        <v>458</v>
      </c>
      <c r="H76">
        <f t="shared" ca="1" si="23"/>
        <v>96</v>
      </c>
      <c r="I76">
        <f t="shared" ca="1" si="5"/>
        <v>0.39601908410654263</v>
      </c>
      <c r="J76">
        <f t="shared" ca="1" si="24"/>
        <v>19960</v>
      </c>
      <c r="K76">
        <f t="shared" ca="1" si="25"/>
        <v>7904</v>
      </c>
    </row>
    <row r="77" spans="1:11" x14ac:dyDescent="0.3">
      <c r="A77">
        <v>2051</v>
      </c>
      <c r="B77">
        <f t="shared" ca="1" si="19"/>
        <v>11652</v>
      </c>
      <c r="C77">
        <f t="shared" ca="1" si="20"/>
        <v>3913106</v>
      </c>
      <c r="D77">
        <f t="shared" ca="1" si="13"/>
        <v>22111</v>
      </c>
      <c r="E77">
        <f t="shared" ca="1" si="1"/>
        <v>94</v>
      </c>
      <c r="F77">
        <f t="shared" ca="1" si="21"/>
        <v>339</v>
      </c>
      <c r="G77">
        <f t="shared" ca="1" si="22"/>
        <v>554</v>
      </c>
      <c r="H77">
        <f t="shared" ca="1" si="23"/>
        <v>96</v>
      </c>
      <c r="I77">
        <f t="shared" ca="1" si="5"/>
        <v>0.40188852376978523</v>
      </c>
      <c r="J77">
        <f t="shared" ca="1" si="24"/>
        <v>19480</v>
      </c>
      <c r="K77">
        <f t="shared" ca="1" si="25"/>
        <v>7828</v>
      </c>
    </row>
    <row r="78" spans="1:11" x14ac:dyDescent="0.3">
      <c r="A78">
        <v>2052</v>
      </c>
      <c r="B78">
        <f t="shared" ca="1" si="19"/>
        <v>11009</v>
      </c>
      <c r="C78">
        <f t="shared" ca="1" si="20"/>
        <v>2997933</v>
      </c>
      <c r="D78">
        <f t="shared" ca="1" si="13"/>
        <v>19762</v>
      </c>
      <c r="E78">
        <f t="shared" ref="E78:E117" ca="1" si="26">INT(_xlfn.NORM.INV(RAND(), $E$7, $E$8)*$D78*E$9)</f>
        <v>102</v>
      </c>
      <c r="F78">
        <f t="shared" ca="1" si="21"/>
        <v>304</v>
      </c>
      <c r="G78">
        <f t="shared" ca="1" si="22"/>
        <v>515</v>
      </c>
      <c r="H78">
        <f t="shared" ca="1" si="23"/>
        <v>87</v>
      </c>
      <c r="I78">
        <f t="shared" ref="I78:I117" ca="1" si="27">(_xlfn.NORM.INV(RAND(),$E$10,$G$10))</f>
        <v>0.41446001364921181</v>
      </c>
      <c r="J78">
        <f t="shared" ca="1" si="24"/>
        <v>18800</v>
      </c>
      <c r="K78">
        <f t="shared" ca="1" si="25"/>
        <v>7791</v>
      </c>
    </row>
    <row r="79" spans="1:11" x14ac:dyDescent="0.3">
      <c r="A79">
        <v>2053</v>
      </c>
      <c r="B79">
        <f t="shared" ca="1" si="19"/>
        <v>8507</v>
      </c>
      <c r="C79">
        <f t="shared" ca="1" si="20"/>
        <v>2065643</v>
      </c>
      <c r="D79">
        <f t="shared" ca="1" si="13"/>
        <v>16321</v>
      </c>
      <c r="E79">
        <f t="shared" ca="1" si="26"/>
        <v>82</v>
      </c>
      <c r="F79">
        <f t="shared" ca="1" si="21"/>
        <v>237</v>
      </c>
      <c r="G79">
        <f t="shared" ca="1" si="22"/>
        <v>399</v>
      </c>
      <c r="H79">
        <f t="shared" ca="1" si="23"/>
        <v>82</v>
      </c>
      <c r="I79">
        <f t="shared" ca="1" si="27"/>
        <v>0.51665047001692144</v>
      </c>
      <c r="J79">
        <f t="shared" ca="1" si="24"/>
        <v>17600</v>
      </c>
      <c r="K79">
        <f t="shared" ca="1" si="25"/>
        <v>9093</v>
      </c>
    </row>
    <row r="80" spans="1:11" x14ac:dyDescent="0.3">
      <c r="A80">
        <v>2054</v>
      </c>
      <c r="B80">
        <f t="shared" ca="1" si="19"/>
        <v>8929</v>
      </c>
      <c r="C80">
        <f t="shared" ca="1" si="20"/>
        <v>2452891</v>
      </c>
      <c r="D80">
        <f t="shared" ca="1" si="13"/>
        <v>18879</v>
      </c>
      <c r="E80">
        <f t="shared" ca="1" si="26"/>
        <v>94</v>
      </c>
      <c r="F80">
        <f t="shared" ca="1" si="21"/>
        <v>267</v>
      </c>
      <c r="G80">
        <f t="shared" ca="1" si="22"/>
        <v>459</v>
      </c>
      <c r="H80">
        <f t="shared" ca="1" si="23"/>
        <v>103</v>
      </c>
      <c r="I80">
        <f t="shared" ca="1" si="27"/>
        <v>0.54490545108722332</v>
      </c>
      <c r="J80">
        <f t="shared" ca="1" si="24"/>
        <v>19620</v>
      </c>
      <c r="K80">
        <f t="shared" ca="1" si="25"/>
        <v>10691</v>
      </c>
    </row>
    <row r="81" spans="1:11" x14ac:dyDescent="0.3">
      <c r="A81">
        <v>2055</v>
      </c>
      <c r="B81">
        <f t="shared" ca="1" si="19"/>
        <v>11070</v>
      </c>
      <c r="C81">
        <f t="shared" ca="1" si="20"/>
        <v>2468026</v>
      </c>
      <c r="D81">
        <f t="shared" ca="1" si="13"/>
        <v>18983</v>
      </c>
      <c r="E81">
        <f t="shared" ca="1" si="26"/>
        <v>94</v>
      </c>
      <c r="F81">
        <f t="shared" ca="1" si="21"/>
        <v>286</v>
      </c>
      <c r="G81">
        <f t="shared" ca="1" si="22"/>
        <v>470</v>
      </c>
      <c r="H81">
        <f t="shared" ca="1" si="23"/>
        <v>93</v>
      </c>
      <c r="I81">
        <f t="shared" ca="1" si="27"/>
        <v>0.4657796007828614</v>
      </c>
      <c r="J81">
        <f t="shared" ca="1" si="24"/>
        <v>20720</v>
      </c>
      <c r="K81">
        <f t="shared" ca="1" si="25"/>
        <v>9650</v>
      </c>
    </row>
    <row r="82" spans="1:11" x14ac:dyDescent="0.3">
      <c r="A82">
        <v>2056</v>
      </c>
      <c r="B82">
        <f t="shared" ca="1" si="19"/>
        <v>11495</v>
      </c>
      <c r="C82">
        <f t="shared" ca="1" si="20"/>
        <v>3353054</v>
      </c>
      <c r="D82">
        <f t="shared" ca="1" si="13"/>
        <v>21982</v>
      </c>
      <c r="E82">
        <f t="shared" ca="1" si="26"/>
        <v>124</v>
      </c>
      <c r="F82">
        <f t="shared" ca="1" si="21"/>
        <v>333</v>
      </c>
      <c r="G82">
        <f t="shared" ca="1" si="22"/>
        <v>531</v>
      </c>
      <c r="H82">
        <f t="shared" ca="1" si="23"/>
        <v>135</v>
      </c>
      <c r="I82">
        <f t="shared" ca="1" si="27"/>
        <v>0.3899068153841766</v>
      </c>
      <c r="J82">
        <f t="shared" ca="1" si="24"/>
        <v>18840</v>
      </c>
      <c r="K82">
        <f t="shared" ca="1" si="25"/>
        <v>7345</v>
      </c>
    </row>
    <row r="83" spans="1:11" x14ac:dyDescent="0.3">
      <c r="A83">
        <v>2057</v>
      </c>
      <c r="B83">
        <f t="shared" ca="1" si="19"/>
        <v>8803</v>
      </c>
      <c r="C83">
        <f t="shared" ca="1" si="20"/>
        <v>3529118</v>
      </c>
      <c r="D83">
        <f t="shared" ca="1" si="13"/>
        <v>20829</v>
      </c>
      <c r="E83">
        <f t="shared" ca="1" si="26"/>
        <v>121</v>
      </c>
      <c r="F83">
        <f t="shared" ca="1" si="21"/>
        <v>303</v>
      </c>
      <c r="G83">
        <f t="shared" ca="1" si="22"/>
        <v>520</v>
      </c>
      <c r="H83">
        <f t="shared" ca="1" si="23"/>
        <v>110</v>
      </c>
      <c r="I83">
        <f t="shared" ca="1" si="27"/>
        <v>0.480380746123999</v>
      </c>
      <c r="J83">
        <f t="shared" ca="1" si="24"/>
        <v>16940</v>
      </c>
      <c r="K83">
        <f t="shared" ca="1" si="25"/>
        <v>8137</v>
      </c>
    </row>
    <row r="84" spans="1:11" x14ac:dyDescent="0.3">
      <c r="A84">
        <v>2058</v>
      </c>
      <c r="B84">
        <f t="shared" ca="1" si="19"/>
        <v>9474</v>
      </c>
      <c r="C84">
        <f t="shared" ca="1" si="20"/>
        <v>1419337</v>
      </c>
      <c r="D84">
        <f t="shared" ca="1" si="13"/>
        <v>12356</v>
      </c>
      <c r="E84">
        <f t="shared" ca="1" si="26"/>
        <v>62</v>
      </c>
      <c r="F84">
        <f t="shared" ca="1" si="21"/>
        <v>179</v>
      </c>
      <c r="G84">
        <f t="shared" ca="1" si="22"/>
        <v>299</v>
      </c>
      <c r="H84">
        <f t="shared" ca="1" si="23"/>
        <v>66</v>
      </c>
      <c r="I84">
        <f t="shared" ca="1" si="27"/>
        <v>0.50191489404183698</v>
      </c>
      <c r="J84">
        <f t="shared" ca="1" si="24"/>
        <v>19020</v>
      </c>
      <c r="K84">
        <f t="shared" ca="1" si="25"/>
        <v>9546</v>
      </c>
    </row>
    <row r="85" spans="1:11" x14ac:dyDescent="0.3">
      <c r="A85">
        <v>2059</v>
      </c>
      <c r="B85">
        <f t="shared" ca="1" si="19"/>
        <v>11225</v>
      </c>
      <c r="C85">
        <f t="shared" ca="1" si="20"/>
        <v>3247179</v>
      </c>
      <c r="D85">
        <f t="shared" ca="1" si="13"/>
        <v>20103</v>
      </c>
      <c r="E85">
        <f t="shared" ca="1" si="26"/>
        <v>115</v>
      </c>
      <c r="F85">
        <f t="shared" ca="1" si="21"/>
        <v>306</v>
      </c>
      <c r="G85">
        <f t="shared" ca="1" si="22"/>
        <v>523</v>
      </c>
      <c r="H85">
        <f t="shared" ca="1" si="23"/>
        <v>89</v>
      </c>
      <c r="I85">
        <f t="shared" ca="1" si="27"/>
        <v>0.45350570877395252</v>
      </c>
      <c r="J85">
        <f t="shared" ca="1" si="24"/>
        <v>20540</v>
      </c>
      <c r="K85">
        <f t="shared" ca="1" si="25"/>
        <v>9315</v>
      </c>
    </row>
    <row r="86" spans="1:11" x14ac:dyDescent="0.3">
      <c r="A86">
        <v>2060</v>
      </c>
      <c r="B86">
        <f t="shared" ca="1" si="19"/>
        <v>7830</v>
      </c>
      <c r="C86">
        <f t="shared" ca="1" si="20"/>
        <v>2358326</v>
      </c>
      <c r="D86">
        <f t="shared" ca="1" si="13"/>
        <v>18595</v>
      </c>
      <c r="E86">
        <f t="shared" ca="1" si="26"/>
        <v>84</v>
      </c>
      <c r="F86">
        <f t="shared" ca="1" si="21"/>
        <v>276</v>
      </c>
      <c r="G86">
        <f t="shared" ca="1" si="22"/>
        <v>464</v>
      </c>
      <c r="H86">
        <f t="shared" ca="1" si="23"/>
        <v>94</v>
      </c>
      <c r="I86">
        <f t="shared" ca="1" si="27"/>
        <v>0.60419331109634566</v>
      </c>
      <c r="J86">
        <f t="shared" ca="1" si="24"/>
        <v>19780</v>
      </c>
      <c r="K86">
        <f t="shared" ca="1" si="25"/>
        <v>11950</v>
      </c>
    </row>
    <row r="87" spans="1:11" x14ac:dyDescent="0.3">
      <c r="A87">
        <v>2061</v>
      </c>
      <c r="B87">
        <f t="shared" ca="1" si="19"/>
        <v>10717</v>
      </c>
      <c r="C87">
        <f t="shared" ca="1" si="20"/>
        <v>1703295</v>
      </c>
      <c r="D87">
        <f t="shared" ca="1" si="13"/>
        <v>15207</v>
      </c>
      <c r="E87">
        <f t="shared" ca="1" si="26"/>
        <v>89</v>
      </c>
      <c r="F87">
        <f t="shared" ca="1" si="21"/>
        <v>234</v>
      </c>
      <c r="G87">
        <f t="shared" ca="1" si="22"/>
        <v>377</v>
      </c>
      <c r="H87">
        <f t="shared" ca="1" si="23"/>
        <v>79</v>
      </c>
      <c r="I87">
        <f t="shared" ca="1" si="27"/>
        <v>0.43539765015194037</v>
      </c>
      <c r="J87">
        <f t="shared" ca="1" si="24"/>
        <v>18980</v>
      </c>
      <c r="K87">
        <f t="shared" ca="1" si="25"/>
        <v>8263</v>
      </c>
    </row>
    <row r="88" spans="1:11" x14ac:dyDescent="0.3">
      <c r="A88">
        <v>2062</v>
      </c>
      <c r="B88">
        <f t="shared" ca="1" si="19"/>
        <v>8409</v>
      </c>
      <c r="C88">
        <f t="shared" ca="1" si="20"/>
        <v>1824543</v>
      </c>
      <c r="D88">
        <f t="shared" ca="1" si="13"/>
        <v>14704</v>
      </c>
      <c r="E88">
        <f t="shared" ca="1" si="26"/>
        <v>77</v>
      </c>
      <c r="F88">
        <f t="shared" ca="1" si="21"/>
        <v>234</v>
      </c>
      <c r="G88">
        <f t="shared" ca="1" si="22"/>
        <v>367</v>
      </c>
      <c r="H88">
        <f t="shared" ca="1" si="23"/>
        <v>80</v>
      </c>
      <c r="I88">
        <f t="shared" ca="1" si="27"/>
        <v>0.47381093132980101</v>
      </c>
      <c r="J88">
        <f t="shared" ca="1" si="24"/>
        <v>15980</v>
      </c>
      <c r="K88">
        <f t="shared" ca="1" si="25"/>
        <v>7571</v>
      </c>
    </row>
    <row r="89" spans="1:11" x14ac:dyDescent="0.3">
      <c r="A89">
        <v>2063</v>
      </c>
      <c r="B89">
        <f t="shared" ca="1" si="19"/>
        <v>11018</v>
      </c>
      <c r="C89">
        <f t="shared" ca="1" si="20"/>
        <v>2952299</v>
      </c>
      <c r="D89">
        <f t="shared" ca="1" si="13"/>
        <v>20740</v>
      </c>
      <c r="E89">
        <f t="shared" ca="1" si="26"/>
        <v>96</v>
      </c>
      <c r="F89">
        <f t="shared" ca="1" si="21"/>
        <v>303</v>
      </c>
      <c r="G89">
        <f t="shared" ca="1" si="22"/>
        <v>530</v>
      </c>
      <c r="H89">
        <f t="shared" ca="1" si="23"/>
        <v>113</v>
      </c>
      <c r="I89">
        <f t="shared" ca="1" si="27"/>
        <v>0.4225879117083623</v>
      </c>
      <c r="J89">
        <f t="shared" ca="1" si="24"/>
        <v>19080</v>
      </c>
      <c r="K89">
        <f t="shared" ca="1" si="25"/>
        <v>8062</v>
      </c>
    </row>
    <row r="90" spans="1:11" x14ac:dyDescent="0.3">
      <c r="A90">
        <v>2064</v>
      </c>
      <c r="B90">
        <f t="shared" ca="1" si="19"/>
        <v>9985</v>
      </c>
      <c r="C90">
        <f t="shared" ca="1" si="20"/>
        <v>2452856</v>
      </c>
      <c r="D90">
        <f t="shared" ca="1" si="13"/>
        <v>18734</v>
      </c>
      <c r="E90">
        <f t="shared" ca="1" si="26"/>
        <v>80</v>
      </c>
      <c r="F90">
        <f t="shared" ca="1" si="21"/>
        <v>280</v>
      </c>
      <c r="G90">
        <f t="shared" ca="1" si="22"/>
        <v>464</v>
      </c>
      <c r="H90">
        <f t="shared" ca="1" si="23"/>
        <v>79</v>
      </c>
      <c r="I90">
        <f t="shared" ca="1" si="27"/>
        <v>0.42216443369295337</v>
      </c>
      <c r="J90">
        <f t="shared" ca="1" si="24"/>
        <v>17280</v>
      </c>
      <c r="K90">
        <f t="shared" ca="1" si="25"/>
        <v>7295</v>
      </c>
    </row>
    <row r="91" spans="1:11" x14ac:dyDescent="0.3">
      <c r="A91">
        <v>2065</v>
      </c>
      <c r="B91">
        <f t="shared" ca="1" si="19"/>
        <v>8480</v>
      </c>
      <c r="C91">
        <f t="shared" ca="1" si="20"/>
        <v>2205305</v>
      </c>
      <c r="D91">
        <f t="shared" ca="1" si="13"/>
        <v>17399</v>
      </c>
      <c r="E91">
        <f t="shared" ca="1" si="26"/>
        <v>90</v>
      </c>
      <c r="F91">
        <f t="shared" ca="1" si="21"/>
        <v>262</v>
      </c>
      <c r="G91">
        <f t="shared" ca="1" si="22"/>
        <v>425</v>
      </c>
      <c r="H91">
        <f t="shared" ca="1" si="23"/>
        <v>88</v>
      </c>
      <c r="I91">
        <f t="shared" ca="1" si="27"/>
        <v>0.47066927673497916</v>
      </c>
      <c r="J91">
        <f t="shared" ca="1" si="24"/>
        <v>16020</v>
      </c>
      <c r="K91">
        <f t="shared" ca="1" si="25"/>
        <v>7540</v>
      </c>
    </row>
    <row r="92" spans="1:11" x14ac:dyDescent="0.3">
      <c r="A92">
        <v>2066</v>
      </c>
      <c r="B92">
        <f t="shared" ca="1" si="19"/>
        <v>10607</v>
      </c>
      <c r="C92">
        <f t="shared" ca="1" si="20"/>
        <v>2740140</v>
      </c>
      <c r="D92">
        <f t="shared" ca="1" si="13"/>
        <v>18659</v>
      </c>
      <c r="E92">
        <f t="shared" ca="1" si="26"/>
        <v>86</v>
      </c>
      <c r="F92">
        <f t="shared" ca="1" si="21"/>
        <v>273</v>
      </c>
      <c r="G92">
        <f t="shared" ca="1" si="22"/>
        <v>464</v>
      </c>
      <c r="H92">
        <f t="shared" ca="1" si="23"/>
        <v>76</v>
      </c>
      <c r="I92">
        <f t="shared" ca="1" si="27"/>
        <v>0.36030525079342429</v>
      </c>
      <c r="J92">
        <f t="shared" ca="1" si="24"/>
        <v>16580</v>
      </c>
      <c r="K92">
        <f t="shared" ca="1" si="25"/>
        <v>5973</v>
      </c>
    </row>
    <row r="93" spans="1:11" x14ac:dyDescent="0.3">
      <c r="A93">
        <v>2067</v>
      </c>
      <c r="B93">
        <f t="shared" ca="1" si="19"/>
        <v>11387</v>
      </c>
      <c r="C93">
        <f t="shared" ca="1" si="20"/>
        <v>3439490</v>
      </c>
      <c r="D93">
        <f t="shared" ca="1" si="13"/>
        <v>21215</v>
      </c>
      <c r="E93">
        <f t="shared" ca="1" si="26"/>
        <v>105</v>
      </c>
      <c r="F93">
        <f t="shared" ca="1" si="21"/>
        <v>333</v>
      </c>
      <c r="G93">
        <f t="shared" ca="1" si="22"/>
        <v>525</v>
      </c>
      <c r="H93">
        <f t="shared" ca="1" si="23"/>
        <v>112</v>
      </c>
      <c r="I93">
        <f t="shared" ca="1" si="27"/>
        <v>0.41904604566492998</v>
      </c>
      <c r="J93">
        <f t="shared" ca="1" si="24"/>
        <v>19600</v>
      </c>
      <c r="K93">
        <f t="shared" ca="1" si="25"/>
        <v>8213</v>
      </c>
    </row>
    <row r="94" spans="1:11" x14ac:dyDescent="0.3">
      <c r="A94">
        <v>2068</v>
      </c>
      <c r="B94">
        <f t="shared" ca="1" si="19"/>
        <v>9694</v>
      </c>
      <c r="C94">
        <f t="shared" ca="1" si="20"/>
        <v>2417256</v>
      </c>
      <c r="D94">
        <f t="shared" ca="1" si="13"/>
        <v>17809</v>
      </c>
      <c r="E94">
        <f t="shared" ca="1" si="26"/>
        <v>83</v>
      </c>
      <c r="F94">
        <f t="shared" ca="1" si="21"/>
        <v>250</v>
      </c>
      <c r="G94">
        <f t="shared" ca="1" si="22"/>
        <v>452</v>
      </c>
      <c r="H94">
        <f t="shared" ca="1" si="23"/>
        <v>80</v>
      </c>
      <c r="I94">
        <f t="shared" ca="1" si="27"/>
        <v>0.47603998971639616</v>
      </c>
      <c r="J94">
        <f t="shared" ca="1" si="24"/>
        <v>18500</v>
      </c>
      <c r="K94">
        <f t="shared" ca="1" si="25"/>
        <v>8806</v>
      </c>
    </row>
    <row r="95" spans="1:11" x14ac:dyDescent="0.3">
      <c r="A95">
        <v>2069</v>
      </c>
      <c r="B95">
        <f t="shared" ca="1" si="19"/>
        <v>9432</v>
      </c>
      <c r="C95">
        <f t="shared" ca="1" si="20"/>
        <v>2905471</v>
      </c>
      <c r="D95">
        <f t="shared" ca="1" si="13"/>
        <v>19201</v>
      </c>
      <c r="E95">
        <f t="shared" ca="1" si="26"/>
        <v>104</v>
      </c>
      <c r="F95">
        <f t="shared" ca="1" si="21"/>
        <v>315</v>
      </c>
      <c r="G95">
        <f t="shared" ca="1" si="22"/>
        <v>475</v>
      </c>
      <c r="H95">
        <f t="shared" ca="1" si="23"/>
        <v>103</v>
      </c>
      <c r="I95">
        <f t="shared" ca="1" si="27"/>
        <v>0.46531808261691143</v>
      </c>
      <c r="J95">
        <f t="shared" ca="1" si="24"/>
        <v>17640</v>
      </c>
      <c r="K95">
        <f t="shared" ca="1" si="25"/>
        <v>8208</v>
      </c>
    </row>
    <row r="96" spans="1:11" x14ac:dyDescent="0.3">
      <c r="A96">
        <v>2070</v>
      </c>
      <c r="B96">
        <f t="shared" ca="1" si="19"/>
        <v>10451</v>
      </c>
      <c r="C96">
        <f t="shared" ca="1" si="20"/>
        <v>3026848</v>
      </c>
      <c r="D96">
        <f t="shared" ca="1" si="13"/>
        <v>20207</v>
      </c>
      <c r="E96">
        <f t="shared" ca="1" si="26"/>
        <v>89</v>
      </c>
      <c r="F96">
        <f t="shared" ca="1" si="21"/>
        <v>313</v>
      </c>
      <c r="G96">
        <f t="shared" ca="1" si="22"/>
        <v>496</v>
      </c>
      <c r="H96">
        <f t="shared" ca="1" si="23"/>
        <v>102</v>
      </c>
      <c r="I96">
        <f t="shared" ca="1" si="27"/>
        <v>0.46018509466829716</v>
      </c>
      <c r="J96">
        <f t="shared" ca="1" si="24"/>
        <v>19360</v>
      </c>
      <c r="K96">
        <f t="shared" ca="1" si="25"/>
        <v>8909</v>
      </c>
    </row>
    <row r="97" spans="1:11" x14ac:dyDescent="0.3">
      <c r="A97">
        <v>2071</v>
      </c>
      <c r="B97">
        <f t="shared" ca="1" si="19"/>
        <v>9446</v>
      </c>
      <c r="C97">
        <f t="shared" ca="1" si="20"/>
        <v>2787802</v>
      </c>
      <c r="D97">
        <f t="shared" ca="1" si="13"/>
        <v>21104</v>
      </c>
      <c r="E97">
        <f t="shared" ca="1" si="26"/>
        <v>117</v>
      </c>
      <c r="F97">
        <f t="shared" ca="1" si="21"/>
        <v>311</v>
      </c>
      <c r="G97">
        <f t="shared" ca="1" si="22"/>
        <v>527</v>
      </c>
      <c r="H97">
        <f t="shared" ca="1" si="23"/>
        <v>114</v>
      </c>
      <c r="I97">
        <f t="shared" ca="1" si="27"/>
        <v>0.50545369353431402</v>
      </c>
      <c r="J97">
        <f t="shared" ca="1" si="24"/>
        <v>19100</v>
      </c>
      <c r="K97">
        <f t="shared" ca="1" si="25"/>
        <v>9654</v>
      </c>
    </row>
    <row r="98" spans="1:11" x14ac:dyDescent="0.3">
      <c r="A98">
        <v>2072</v>
      </c>
      <c r="B98">
        <f t="shared" ca="1" si="19"/>
        <v>12082</v>
      </c>
      <c r="C98">
        <f t="shared" ca="1" si="20"/>
        <v>3057527</v>
      </c>
      <c r="D98">
        <f t="shared" ca="1" si="13"/>
        <v>19639</v>
      </c>
      <c r="E98">
        <f t="shared" ca="1" si="26"/>
        <v>85</v>
      </c>
      <c r="F98">
        <f t="shared" ca="1" si="21"/>
        <v>282</v>
      </c>
      <c r="G98">
        <f t="shared" ca="1" si="22"/>
        <v>486</v>
      </c>
      <c r="H98">
        <f t="shared" ca="1" si="23"/>
        <v>86</v>
      </c>
      <c r="I98">
        <f t="shared" ca="1" si="27"/>
        <v>0.37593291889113667</v>
      </c>
      <c r="J98">
        <f t="shared" ca="1" si="24"/>
        <v>19360</v>
      </c>
      <c r="K98">
        <f t="shared" ca="1" si="25"/>
        <v>7278</v>
      </c>
    </row>
    <row r="99" spans="1:11" x14ac:dyDescent="0.3">
      <c r="A99">
        <v>2073</v>
      </c>
      <c r="B99">
        <f t="shared" ca="1" si="19"/>
        <v>11009</v>
      </c>
      <c r="C99">
        <f t="shared" ca="1" si="20"/>
        <v>2892057</v>
      </c>
      <c r="D99">
        <f t="shared" ca="1" si="13"/>
        <v>20357</v>
      </c>
      <c r="E99">
        <f t="shared" ca="1" si="26"/>
        <v>113</v>
      </c>
      <c r="F99">
        <f t="shared" ca="1" si="21"/>
        <v>330</v>
      </c>
      <c r="G99">
        <f t="shared" ca="1" si="22"/>
        <v>497</v>
      </c>
      <c r="H99">
        <f t="shared" ca="1" si="23"/>
        <v>98</v>
      </c>
      <c r="I99">
        <f t="shared" ca="1" si="27"/>
        <v>0.4411824589509204</v>
      </c>
      <c r="J99">
        <f t="shared" ca="1" si="24"/>
        <v>19700</v>
      </c>
      <c r="K99">
        <f t="shared" ca="1" si="25"/>
        <v>8691</v>
      </c>
    </row>
    <row r="100" spans="1:11" x14ac:dyDescent="0.3">
      <c r="A100">
        <v>2074</v>
      </c>
      <c r="B100">
        <f t="shared" ca="1" si="19"/>
        <v>11210</v>
      </c>
      <c r="C100">
        <f t="shared" ca="1" si="20"/>
        <v>2484208</v>
      </c>
      <c r="D100">
        <f t="shared" ca="1" si="13"/>
        <v>19009</v>
      </c>
      <c r="E100">
        <f t="shared" ca="1" si="26"/>
        <v>106</v>
      </c>
      <c r="F100">
        <f t="shared" ca="1" si="21"/>
        <v>283</v>
      </c>
      <c r="G100">
        <f t="shared" ca="1" si="22"/>
        <v>476</v>
      </c>
      <c r="H100">
        <f t="shared" ca="1" si="23"/>
        <v>95</v>
      </c>
      <c r="I100">
        <f t="shared" ca="1" si="27"/>
        <v>0.43669865956835385</v>
      </c>
      <c r="J100">
        <f t="shared" ca="1" si="24"/>
        <v>19900</v>
      </c>
      <c r="K100">
        <f t="shared" ca="1" si="25"/>
        <v>8690</v>
      </c>
    </row>
    <row r="101" spans="1:11" x14ac:dyDescent="0.3">
      <c r="A101">
        <v>2075</v>
      </c>
      <c r="B101">
        <f t="shared" ca="1" si="19"/>
        <v>10860</v>
      </c>
      <c r="C101">
        <f t="shared" ca="1" si="20"/>
        <v>3523584</v>
      </c>
      <c r="D101">
        <f t="shared" ca="1" si="13"/>
        <v>22376</v>
      </c>
      <c r="E101">
        <f t="shared" ca="1" si="26"/>
        <v>110</v>
      </c>
      <c r="F101">
        <f t="shared" ca="1" si="21"/>
        <v>330</v>
      </c>
      <c r="G101">
        <f t="shared" ca="1" si="22"/>
        <v>542</v>
      </c>
      <c r="H101">
        <f t="shared" ca="1" si="23"/>
        <v>130</v>
      </c>
      <c r="I101">
        <f t="shared" ca="1" si="27"/>
        <v>0.46974906349898232</v>
      </c>
      <c r="J101">
        <f t="shared" ca="1" si="24"/>
        <v>20480</v>
      </c>
      <c r="K101">
        <f t="shared" ca="1" si="25"/>
        <v>9620</v>
      </c>
    </row>
    <row r="102" spans="1:11" x14ac:dyDescent="0.3">
      <c r="A102">
        <v>2076</v>
      </c>
      <c r="B102">
        <f t="shared" ca="1" si="19"/>
        <v>11914</v>
      </c>
      <c r="C102">
        <f t="shared" ca="1" si="20"/>
        <v>2923115</v>
      </c>
      <c r="D102">
        <f t="shared" ca="1" si="13"/>
        <v>20894</v>
      </c>
      <c r="E102">
        <f t="shared" ca="1" si="26"/>
        <v>99</v>
      </c>
      <c r="F102">
        <f t="shared" ca="1" si="21"/>
        <v>314</v>
      </c>
      <c r="G102">
        <f t="shared" ca="1" si="22"/>
        <v>526</v>
      </c>
      <c r="H102">
        <f t="shared" ca="1" si="23"/>
        <v>90</v>
      </c>
      <c r="I102">
        <f t="shared" ca="1" si="27"/>
        <v>0.42502958012287601</v>
      </c>
      <c r="J102">
        <f t="shared" ca="1" si="24"/>
        <v>20720</v>
      </c>
      <c r="K102">
        <f t="shared" ca="1" si="25"/>
        <v>8806</v>
      </c>
    </row>
    <row r="103" spans="1:11" x14ac:dyDescent="0.3">
      <c r="A103">
        <v>2077</v>
      </c>
      <c r="B103">
        <f t="shared" ca="1" si="19"/>
        <v>12913</v>
      </c>
      <c r="C103">
        <f t="shared" ca="1" si="20"/>
        <v>3243139</v>
      </c>
      <c r="D103">
        <f t="shared" ca="1" si="13"/>
        <v>20760</v>
      </c>
      <c r="E103">
        <f t="shared" ca="1" si="26"/>
        <v>112</v>
      </c>
      <c r="F103">
        <f t="shared" ca="1" si="21"/>
        <v>317</v>
      </c>
      <c r="G103">
        <f t="shared" ca="1" si="22"/>
        <v>506</v>
      </c>
      <c r="H103">
        <f t="shared" ca="1" si="23"/>
        <v>107</v>
      </c>
      <c r="I103">
        <f t="shared" ca="1" si="27"/>
        <v>0.33851538555192218</v>
      </c>
      <c r="J103">
        <f t="shared" ca="1" si="24"/>
        <v>19520</v>
      </c>
      <c r="K103">
        <f t="shared" ca="1" si="25"/>
        <v>6607</v>
      </c>
    </row>
    <row r="104" spans="1:11" x14ac:dyDescent="0.3">
      <c r="A104">
        <v>2078</v>
      </c>
      <c r="B104">
        <f t="shared" ca="1" si="19"/>
        <v>10921</v>
      </c>
      <c r="C104">
        <f t="shared" ca="1" si="20"/>
        <v>3070168</v>
      </c>
      <c r="D104">
        <f t="shared" ca="1" si="13"/>
        <v>20110</v>
      </c>
      <c r="E104">
        <f t="shared" ca="1" si="26"/>
        <v>93</v>
      </c>
      <c r="F104">
        <f t="shared" ca="1" si="21"/>
        <v>310</v>
      </c>
      <c r="G104">
        <f t="shared" ca="1" si="22"/>
        <v>509</v>
      </c>
      <c r="H104">
        <f t="shared" ca="1" si="23"/>
        <v>99</v>
      </c>
      <c r="I104">
        <f t="shared" ca="1" si="27"/>
        <v>0.45559723056185092</v>
      </c>
      <c r="J104">
        <f t="shared" ca="1" si="24"/>
        <v>20060</v>
      </c>
      <c r="K104">
        <f t="shared" ca="1" si="25"/>
        <v>9139</v>
      </c>
    </row>
    <row r="105" spans="1:11" x14ac:dyDescent="0.3">
      <c r="A105">
        <v>2079</v>
      </c>
      <c r="B105">
        <f t="shared" ca="1" si="19"/>
        <v>12015</v>
      </c>
      <c r="C105">
        <f t="shared" ca="1" si="20"/>
        <v>3156803</v>
      </c>
      <c r="D105">
        <f t="shared" ca="1" si="13"/>
        <v>20344</v>
      </c>
      <c r="E105">
        <f t="shared" ca="1" si="26"/>
        <v>118</v>
      </c>
      <c r="F105">
        <f t="shared" ca="1" si="21"/>
        <v>310</v>
      </c>
      <c r="G105">
        <f t="shared" ca="1" si="22"/>
        <v>515</v>
      </c>
      <c r="H105">
        <f t="shared" ca="1" si="23"/>
        <v>89</v>
      </c>
      <c r="I105">
        <f t="shared" ca="1" si="27"/>
        <v>0.43485559587946587</v>
      </c>
      <c r="J105">
        <f t="shared" ca="1" si="24"/>
        <v>21260</v>
      </c>
      <c r="K105">
        <f t="shared" ca="1" si="25"/>
        <v>9245</v>
      </c>
    </row>
    <row r="106" spans="1:11" x14ac:dyDescent="0.3">
      <c r="A106">
        <v>2080</v>
      </c>
      <c r="B106">
        <f t="shared" ca="1" si="19"/>
        <v>13259</v>
      </c>
      <c r="C106">
        <f t="shared" ca="1" si="20"/>
        <v>4349610</v>
      </c>
      <c r="D106">
        <f t="shared" ca="1" si="13"/>
        <v>23177</v>
      </c>
      <c r="E106">
        <f t="shared" ca="1" si="26"/>
        <v>115</v>
      </c>
      <c r="F106">
        <f t="shared" ca="1" si="21"/>
        <v>348</v>
      </c>
      <c r="G106">
        <f t="shared" ca="1" si="22"/>
        <v>595</v>
      </c>
      <c r="H106">
        <f t="shared" ca="1" si="23"/>
        <v>118</v>
      </c>
      <c r="I106">
        <f t="shared" ca="1" si="27"/>
        <v>0.37810755310991184</v>
      </c>
      <c r="J106">
        <f t="shared" ca="1" si="24"/>
        <v>21320</v>
      </c>
      <c r="K106">
        <f t="shared" ca="1" si="25"/>
        <v>8061</v>
      </c>
    </row>
    <row r="107" spans="1:11" x14ac:dyDescent="0.3">
      <c r="A107">
        <v>2081</v>
      </c>
      <c r="B107">
        <f t="shared" ca="1" si="19"/>
        <v>10591</v>
      </c>
      <c r="C107">
        <f t="shared" ca="1" si="20"/>
        <v>3448773</v>
      </c>
      <c r="D107">
        <f t="shared" ca="1" si="13"/>
        <v>23016</v>
      </c>
      <c r="E107">
        <f t="shared" ca="1" si="26"/>
        <v>109</v>
      </c>
      <c r="F107">
        <f t="shared" ca="1" si="21"/>
        <v>342</v>
      </c>
      <c r="G107">
        <f t="shared" ca="1" si="22"/>
        <v>560</v>
      </c>
      <c r="H107">
        <f t="shared" ca="1" si="23"/>
        <v>92</v>
      </c>
      <c r="I107">
        <f t="shared" ca="1" si="27"/>
        <v>0.48289063779376118</v>
      </c>
      <c r="J107">
        <f t="shared" ca="1" si="24"/>
        <v>20480</v>
      </c>
      <c r="K107">
        <f t="shared" ca="1" si="25"/>
        <v>9889</v>
      </c>
    </row>
    <row r="108" spans="1:11" x14ac:dyDescent="0.3">
      <c r="A108">
        <v>2082</v>
      </c>
      <c r="B108">
        <f t="shared" ca="1" si="19"/>
        <v>9887</v>
      </c>
      <c r="C108">
        <f t="shared" ca="1" si="20"/>
        <v>3069864</v>
      </c>
      <c r="D108">
        <f t="shared" ca="1" si="13"/>
        <v>20852</v>
      </c>
      <c r="E108">
        <f t="shared" ca="1" si="26"/>
        <v>123</v>
      </c>
      <c r="F108">
        <f t="shared" ca="1" si="21"/>
        <v>317</v>
      </c>
      <c r="G108">
        <f t="shared" ca="1" si="22"/>
        <v>514</v>
      </c>
      <c r="H108">
        <f t="shared" ca="1" si="23"/>
        <v>107</v>
      </c>
      <c r="I108">
        <f t="shared" ca="1" si="27"/>
        <v>0.52512080982228526</v>
      </c>
      <c r="J108">
        <f t="shared" ca="1" si="24"/>
        <v>20820</v>
      </c>
      <c r="K108">
        <f t="shared" ca="1" si="25"/>
        <v>10933</v>
      </c>
    </row>
    <row r="109" spans="1:11" x14ac:dyDescent="0.3">
      <c r="A109">
        <v>2083</v>
      </c>
      <c r="B109">
        <f t="shared" ca="1" si="19"/>
        <v>12367</v>
      </c>
      <c r="C109">
        <f t="shared" ca="1" si="20"/>
        <v>3271080</v>
      </c>
      <c r="D109">
        <f t="shared" ca="1" si="13"/>
        <v>20604</v>
      </c>
      <c r="E109">
        <f t="shared" ca="1" si="26"/>
        <v>116</v>
      </c>
      <c r="F109">
        <f t="shared" ca="1" si="21"/>
        <v>308</v>
      </c>
      <c r="G109">
        <f t="shared" ca="1" si="22"/>
        <v>516</v>
      </c>
      <c r="H109">
        <f t="shared" ca="1" si="23"/>
        <v>99</v>
      </c>
      <c r="I109">
        <f t="shared" ca="1" si="27"/>
        <v>0.42265266610042956</v>
      </c>
      <c r="J109">
        <f t="shared" ca="1" si="24"/>
        <v>21420</v>
      </c>
      <c r="K109">
        <f t="shared" ca="1" si="25"/>
        <v>9053</v>
      </c>
    </row>
    <row r="110" spans="1:11" x14ac:dyDescent="0.3">
      <c r="A110">
        <v>2084</v>
      </c>
      <c r="B110">
        <f t="shared" ca="1" si="19"/>
        <v>11903</v>
      </c>
      <c r="C110">
        <f t="shared" ca="1" si="20"/>
        <v>2474235</v>
      </c>
      <c r="D110">
        <f t="shared" ca="1" si="13"/>
        <v>18099</v>
      </c>
      <c r="E110">
        <f t="shared" ca="1" si="26"/>
        <v>91</v>
      </c>
      <c r="F110">
        <f t="shared" ca="1" si="21"/>
        <v>284</v>
      </c>
      <c r="G110">
        <f t="shared" ca="1" si="22"/>
        <v>460</v>
      </c>
      <c r="H110">
        <f t="shared" ca="1" si="23"/>
        <v>73</v>
      </c>
      <c r="I110">
        <f t="shared" ca="1" si="27"/>
        <v>0.48203832053121226</v>
      </c>
      <c r="J110">
        <f t="shared" ca="1" si="24"/>
        <v>22980</v>
      </c>
      <c r="K110">
        <f t="shared" ca="1" si="25"/>
        <v>11077</v>
      </c>
    </row>
    <row r="111" spans="1:11" x14ac:dyDescent="0.3">
      <c r="A111">
        <v>2085</v>
      </c>
      <c r="B111">
        <f t="shared" ca="1" si="19"/>
        <v>13368</v>
      </c>
      <c r="C111">
        <f t="shared" ca="1" si="20"/>
        <v>5542987</v>
      </c>
      <c r="D111">
        <f t="shared" ca="1" si="13"/>
        <v>22194</v>
      </c>
      <c r="E111">
        <f t="shared" ca="1" si="26"/>
        <v>116</v>
      </c>
      <c r="F111">
        <f t="shared" ca="1" si="21"/>
        <v>337</v>
      </c>
      <c r="G111">
        <f t="shared" ca="1" si="22"/>
        <v>556</v>
      </c>
      <c r="H111">
        <f t="shared" ca="1" si="23"/>
        <v>106</v>
      </c>
      <c r="I111">
        <f t="shared" ca="1" si="27"/>
        <v>0.39840763702728471</v>
      </c>
      <c r="J111">
        <f t="shared" ca="1" si="24"/>
        <v>22220</v>
      </c>
      <c r="K111">
        <f t="shared" ca="1" si="25"/>
        <v>8852</v>
      </c>
    </row>
    <row r="112" spans="1:11" x14ac:dyDescent="0.3">
      <c r="A112">
        <v>2086</v>
      </c>
      <c r="B112">
        <f t="shared" ca="1" si="19"/>
        <v>12119</v>
      </c>
      <c r="C112">
        <f t="shared" ca="1" si="20"/>
        <v>3540118</v>
      </c>
      <c r="D112">
        <f t="shared" ref="D112:D117" ca="1" si="28">INT(EXP(LN(C112)+LN(NORMINV(RAND(), $E$5,$E$6))-(NORMINV(RAND(),$G$5,$G$6)*C112)))</f>
        <v>21979</v>
      </c>
      <c r="E112">
        <f t="shared" ca="1" si="26"/>
        <v>122</v>
      </c>
      <c r="F112">
        <f t="shared" ca="1" si="21"/>
        <v>339</v>
      </c>
      <c r="G112">
        <f t="shared" ca="1" si="22"/>
        <v>539</v>
      </c>
      <c r="H112">
        <f t="shared" ca="1" si="23"/>
        <v>113</v>
      </c>
      <c r="I112">
        <f t="shared" ca="1" si="27"/>
        <v>0.39708800569029107</v>
      </c>
      <c r="J112">
        <f t="shared" ca="1" si="24"/>
        <v>20100</v>
      </c>
      <c r="K112">
        <f t="shared" ca="1" si="25"/>
        <v>7981</v>
      </c>
    </row>
    <row r="113" spans="1:11" x14ac:dyDescent="0.3">
      <c r="A113">
        <v>2087</v>
      </c>
      <c r="B113">
        <f t="shared" ca="1" si="19"/>
        <v>11655</v>
      </c>
      <c r="C113">
        <f t="shared" ca="1" si="20"/>
        <v>3608054</v>
      </c>
      <c r="D113">
        <f t="shared" ca="1" si="28"/>
        <v>22423</v>
      </c>
      <c r="E113">
        <f t="shared" ca="1" si="26"/>
        <v>117</v>
      </c>
      <c r="F113">
        <f t="shared" ca="1" si="21"/>
        <v>338</v>
      </c>
      <c r="G113">
        <f t="shared" ca="1" si="22"/>
        <v>559</v>
      </c>
      <c r="H113">
        <f t="shared" ca="1" si="23"/>
        <v>97</v>
      </c>
      <c r="I113">
        <f t="shared" ca="1" si="27"/>
        <v>0.43036547065458819</v>
      </c>
      <c r="J113">
        <f t="shared" ca="1" si="24"/>
        <v>20460</v>
      </c>
      <c r="K113">
        <f t="shared" ca="1" si="25"/>
        <v>8805</v>
      </c>
    </row>
    <row r="114" spans="1:11" x14ac:dyDescent="0.3">
      <c r="A114">
        <v>2088</v>
      </c>
      <c r="B114">
        <f t="shared" ca="1" si="19"/>
        <v>11072</v>
      </c>
      <c r="C114">
        <f t="shared" ca="1" si="20"/>
        <v>2771595</v>
      </c>
      <c r="D114">
        <f t="shared" ca="1" si="28"/>
        <v>18582</v>
      </c>
      <c r="E114">
        <f t="shared" ca="1" si="26"/>
        <v>103</v>
      </c>
      <c r="F114">
        <f t="shared" ca="1" si="21"/>
        <v>271</v>
      </c>
      <c r="G114">
        <f t="shared" ca="1" si="22"/>
        <v>472</v>
      </c>
      <c r="H114">
        <f t="shared" ca="1" si="23"/>
        <v>97</v>
      </c>
      <c r="I114">
        <f t="shared" ca="1" si="27"/>
        <v>0.45623378908270812</v>
      </c>
      <c r="J114">
        <f t="shared" ca="1" si="24"/>
        <v>20360</v>
      </c>
      <c r="K114">
        <f t="shared" ca="1" si="25"/>
        <v>9288</v>
      </c>
    </row>
    <row r="115" spans="1:11" x14ac:dyDescent="0.3">
      <c r="A115">
        <v>2089</v>
      </c>
      <c r="B115">
        <f t="shared" ca="1" si="19"/>
        <v>10325</v>
      </c>
      <c r="C115">
        <f t="shared" ca="1" si="20"/>
        <v>2530173</v>
      </c>
      <c r="D115">
        <f t="shared" ca="1" si="28"/>
        <v>16826</v>
      </c>
      <c r="E115">
        <f t="shared" ca="1" si="26"/>
        <v>79</v>
      </c>
      <c r="F115">
        <f t="shared" ca="1" si="21"/>
        <v>265</v>
      </c>
      <c r="G115">
        <f t="shared" ca="1" si="22"/>
        <v>411</v>
      </c>
      <c r="H115">
        <f t="shared" ca="1" si="23"/>
        <v>71</v>
      </c>
      <c r="I115">
        <f t="shared" ca="1" si="27"/>
        <v>0.52419389848999343</v>
      </c>
      <c r="J115">
        <f t="shared" ca="1" si="24"/>
        <v>21700</v>
      </c>
      <c r="K115">
        <f t="shared" ca="1" si="25"/>
        <v>11375</v>
      </c>
    </row>
    <row r="116" spans="1:11" x14ac:dyDescent="0.3">
      <c r="A116">
        <v>2090</v>
      </c>
      <c r="B116">
        <f t="shared" ref="B116:B117" ca="1" si="29">J116-K116</f>
        <v>12681</v>
      </c>
      <c r="C116">
        <f t="shared" ref="C116:C117" ca="1" si="30">INT(EXP(LN(B116)+LN(_xlfn.NORM.INV(RAND(), $E$3,$G$3))))</f>
        <v>3158289</v>
      </c>
      <c r="D116">
        <f t="shared" ca="1" si="28"/>
        <v>19074</v>
      </c>
      <c r="E116">
        <f t="shared" ca="1" si="26"/>
        <v>104</v>
      </c>
      <c r="F116">
        <f t="shared" ref="F116:F117" ca="1" si="31">INT(_xlfn.NORM.INV(RAND(), G$7, G$8)*$D116*$E$9)</f>
        <v>290</v>
      </c>
      <c r="G116">
        <f t="shared" ref="G116:G117" ca="1" si="32">INT(_xlfn.NORM.INV(RAND(), I$7, I$8)*$D116*$E$9)</f>
        <v>480</v>
      </c>
      <c r="H116">
        <f t="shared" ref="H116:H117" ca="1" si="33">INT(_xlfn.NORM.INV(RAND(), K$7, K$8)*$D116*$E$9)</f>
        <v>112</v>
      </c>
      <c r="I116">
        <f t="shared" ca="1" si="27"/>
        <v>0.4161783425304989</v>
      </c>
      <c r="J116">
        <f t="shared" ref="J116:J117" ca="1" si="34">(E114+F113+G112+H111)/0.05</f>
        <v>21720</v>
      </c>
      <c r="K116">
        <f t="shared" ref="K116:K117" ca="1" si="35">INT(I116*J116)</f>
        <v>9039</v>
      </c>
    </row>
    <row r="117" spans="1:11" x14ac:dyDescent="0.3">
      <c r="A117">
        <v>2091</v>
      </c>
      <c r="B117">
        <f t="shared" ca="1" si="29"/>
        <v>11334</v>
      </c>
      <c r="C117">
        <f t="shared" ca="1" si="30"/>
        <v>3476303</v>
      </c>
      <c r="D117">
        <f t="shared" ca="1" si="28"/>
        <v>22360</v>
      </c>
      <c r="E117">
        <f t="shared" ca="1" si="26"/>
        <v>122</v>
      </c>
      <c r="F117">
        <f t="shared" ca="1" si="31"/>
        <v>330</v>
      </c>
      <c r="G117">
        <f t="shared" ca="1" si="32"/>
        <v>561</v>
      </c>
      <c r="H117">
        <f t="shared" ca="1" si="33"/>
        <v>118</v>
      </c>
      <c r="I117">
        <f t="shared" ca="1" si="27"/>
        <v>0.44550724245588563</v>
      </c>
      <c r="J117">
        <f t="shared" ca="1" si="34"/>
        <v>20440</v>
      </c>
      <c r="K117">
        <f t="shared" ca="1" si="35"/>
        <v>9106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3EE3-00AB-4F1A-8107-952E41D33004}">
  <dimension ref="A1:K42"/>
  <sheetViews>
    <sheetView workbookViewId="0">
      <selection activeCell="M2" sqref="M2:M7"/>
    </sheetView>
  </sheetViews>
  <sheetFormatPr defaultRowHeight="14.4" x14ac:dyDescent="0.3"/>
  <sheetData>
    <row r="1" spans="1:11" x14ac:dyDescent="0.3">
      <c r="A1" t="s">
        <v>58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250</v>
      </c>
      <c r="F3" t="s">
        <v>43</v>
      </c>
      <c r="G3">
        <v>50</v>
      </c>
    </row>
    <row r="4" spans="1:11" x14ac:dyDescent="0.3">
      <c r="G4">
        <v>5263157.8947368423</v>
      </c>
    </row>
    <row r="5" spans="1:11" x14ac:dyDescent="0.3">
      <c r="A5" t="s">
        <v>19</v>
      </c>
      <c r="B5" t="s">
        <v>2</v>
      </c>
      <c r="D5" t="s">
        <v>11</v>
      </c>
      <c r="E5">
        <v>0.01</v>
      </c>
      <c r="F5" t="s">
        <v>12</v>
      </c>
      <c r="G5" s="7">
        <v>1.1000000000000001E-7</v>
      </c>
    </row>
    <row r="6" spans="1:11" x14ac:dyDescent="0.3">
      <c r="D6" t="s">
        <v>15</v>
      </c>
      <c r="E6">
        <v>2E-3</v>
      </c>
      <c r="F6" t="s">
        <v>14</v>
      </c>
      <c r="G6" s="7">
        <v>0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0.28000000000000003</v>
      </c>
      <c r="F10" t="s">
        <v>4</v>
      </c>
      <c r="G10">
        <v>0.05</v>
      </c>
    </row>
    <row r="11" spans="1:11" x14ac:dyDescent="0.3">
      <c r="D11" s="1"/>
      <c r="F11" s="1"/>
      <c r="H11" s="1"/>
      <c r="J11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18890</v>
      </c>
      <c r="C13">
        <v>3782499</v>
      </c>
      <c r="D13">
        <v>24416</v>
      </c>
      <c r="E13">
        <v>101</v>
      </c>
      <c r="F13">
        <v>350</v>
      </c>
      <c r="G13">
        <v>618</v>
      </c>
      <c r="H13">
        <v>132</v>
      </c>
      <c r="I13">
        <v>0.247427379</v>
      </c>
      <c r="J13">
        <v>25100</v>
      </c>
      <c r="K13">
        <v>6210</v>
      </c>
    </row>
    <row r="14" spans="1:11" x14ac:dyDescent="0.3">
      <c r="A14">
        <v>1993</v>
      </c>
      <c r="B14">
        <v>20241</v>
      </c>
      <c r="C14">
        <v>4624098</v>
      </c>
      <c r="D14">
        <v>29747</v>
      </c>
      <c r="E14">
        <v>161</v>
      </c>
      <c r="F14">
        <v>462</v>
      </c>
      <c r="G14">
        <v>751</v>
      </c>
      <c r="H14">
        <v>142</v>
      </c>
      <c r="I14">
        <v>0.186477738</v>
      </c>
      <c r="J14">
        <v>24880</v>
      </c>
      <c r="K14">
        <v>4639</v>
      </c>
    </row>
    <row r="15" spans="1:11" x14ac:dyDescent="0.3">
      <c r="A15">
        <v>1994</v>
      </c>
      <c r="B15">
        <v>18464</v>
      </c>
      <c r="C15">
        <v>4553944</v>
      </c>
      <c r="D15">
        <v>32164</v>
      </c>
      <c r="E15">
        <v>182</v>
      </c>
      <c r="F15">
        <v>461</v>
      </c>
      <c r="G15">
        <v>813</v>
      </c>
      <c r="H15">
        <v>136</v>
      </c>
      <c r="I15">
        <v>0.25730561400000002</v>
      </c>
      <c r="J15">
        <v>24860</v>
      </c>
      <c r="K15">
        <v>6396</v>
      </c>
    </row>
    <row r="16" spans="1:11" x14ac:dyDescent="0.3">
      <c r="A16">
        <v>1995</v>
      </c>
      <c r="B16">
        <v>19355</v>
      </c>
      <c r="C16">
        <v>4876665</v>
      </c>
      <c r="D16">
        <v>27890</v>
      </c>
      <c r="E16">
        <v>148</v>
      </c>
      <c r="F16">
        <v>411</v>
      </c>
      <c r="G16">
        <v>708</v>
      </c>
      <c r="H16">
        <v>124</v>
      </c>
      <c r="I16">
        <v>0.21640221900000001</v>
      </c>
      <c r="J16">
        <v>24700</v>
      </c>
      <c r="K16">
        <v>5345</v>
      </c>
    </row>
    <row r="17" spans="1:11" x14ac:dyDescent="0.3">
      <c r="A17">
        <v>1996</v>
      </c>
      <c r="B17">
        <v>21936</v>
      </c>
      <c r="C17">
        <v>4864576</v>
      </c>
      <c r="D17">
        <v>30248</v>
      </c>
      <c r="E17">
        <v>166</v>
      </c>
      <c r="F17">
        <v>431</v>
      </c>
      <c r="G17">
        <v>754</v>
      </c>
      <c r="H17">
        <v>154</v>
      </c>
      <c r="I17">
        <v>0.20292517700000001</v>
      </c>
      <c r="J17">
        <v>27520</v>
      </c>
      <c r="K17">
        <v>5584</v>
      </c>
    </row>
    <row r="18" spans="1:11" x14ac:dyDescent="0.3">
      <c r="A18">
        <v>1997</v>
      </c>
      <c r="B18">
        <v>18897</v>
      </c>
      <c r="C18">
        <v>4302468</v>
      </c>
      <c r="D18">
        <v>26360</v>
      </c>
      <c r="E18">
        <v>123</v>
      </c>
      <c r="F18">
        <v>396</v>
      </c>
      <c r="G18">
        <v>646</v>
      </c>
      <c r="H18">
        <v>124</v>
      </c>
      <c r="I18">
        <v>0.36672548999999999</v>
      </c>
      <c r="J18">
        <v>29840</v>
      </c>
      <c r="K18">
        <v>10943</v>
      </c>
    </row>
    <row r="19" spans="1:11" x14ac:dyDescent="0.3">
      <c r="A19">
        <v>1998</v>
      </c>
      <c r="B19">
        <v>19944</v>
      </c>
      <c r="C19">
        <v>3862365</v>
      </c>
      <c r="D19">
        <v>25165</v>
      </c>
      <c r="E19">
        <v>124</v>
      </c>
      <c r="F19">
        <v>382</v>
      </c>
      <c r="G19">
        <v>637</v>
      </c>
      <c r="H19">
        <v>132</v>
      </c>
      <c r="I19">
        <v>0.349108103</v>
      </c>
      <c r="J19">
        <v>30640</v>
      </c>
      <c r="K19">
        <v>10696</v>
      </c>
    </row>
    <row r="20" spans="1:11" x14ac:dyDescent="0.3">
      <c r="A20">
        <v>1999</v>
      </c>
      <c r="B20">
        <v>21745</v>
      </c>
      <c r="C20">
        <v>5540721</v>
      </c>
      <c r="D20">
        <v>30486</v>
      </c>
      <c r="E20">
        <v>143</v>
      </c>
      <c r="F20">
        <v>434</v>
      </c>
      <c r="G20">
        <v>773</v>
      </c>
      <c r="H20">
        <v>145</v>
      </c>
      <c r="I20">
        <v>0.222290024</v>
      </c>
      <c r="J20">
        <v>27960</v>
      </c>
      <c r="K20">
        <v>6215</v>
      </c>
    </row>
    <row r="21" spans="1:11" x14ac:dyDescent="0.3">
      <c r="A21">
        <v>2000</v>
      </c>
      <c r="B21">
        <v>17296</v>
      </c>
      <c r="C21">
        <v>5162951</v>
      </c>
      <c r="D21">
        <v>24843</v>
      </c>
      <c r="E21">
        <v>99</v>
      </c>
      <c r="F21">
        <v>372</v>
      </c>
      <c r="G21">
        <v>619</v>
      </c>
      <c r="H21">
        <v>135</v>
      </c>
      <c r="I21">
        <v>0.38142364499999998</v>
      </c>
      <c r="J21">
        <v>27960</v>
      </c>
      <c r="K21">
        <v>10664</v>
      </c>
    </row>
    <row r="22" spans="1:11" x14ac:dyDescent="0.3">
      <c r="A22">
        <v>2001</v>
      </c>
      <c r="B22">
        <v>19789</v>
      </c>
      <c r="C22">
        <v>5621051</v>
      </c>
      <c r="D22">
        <v>23370</v>
      </c>
      <c r="E22">
        <v>96</v>
      </c>
      <c r="F22">
        <v>348</v>
      </c>
      <c r="G22">
        <v>589</v>
      </c>
      <c r="H22">
        <v>106</v>
      </c>
      <c r="I22">
        <v>0.25325694599999998</v>
      </c>
      <c r="J22">
        <v>26500</v>
      </c>
      <c r="K22">
        <v>6711</v>
      </c>
    </row>
    <row r="23" spans="1:11" x14ac:dyDescent="0.3">
      <c r="A23">
        <v>2002</v>
      </c>
      <c r="B23">
        <v>16914</v>
      </c>
      <c r="C23">
        <v>5420038</v>
      </c>
      <c r="D23">
        <v>28392</v>
      </c>
      <c r="E23">
        <v>169</v>
      </c>
      <c r="F23">
        <v>434</v>
      </c>
      <c r="G23">
        <v>696</v>
      </c>
      <c r="H23">
        <v>144</v>
      </c>
      <c r="I23">
        <v>0.346475747</v>
      </c>
      <c r="J23">
        <v>25880</v>
      </c>
      <c r="K23">
        <v>8966</v>
      </c>
    </row>
    <row r="24" spans="1:11" x14ac:dyDescent="0.3">
      <c r="A24">
        <v>2003</v>
      </c>
      <c r="B24">
        <v>18078</v>
      </c>
      <c r="C24">
        <v>5531134</v>
      </c>
      <c r="D24">
        <v>27376</v>
      </c>
      <c r="E24">
        <v>144</v>
      </c>
      <c r="F24">
        <v>405</v>
      </c>
      <c r="G24">
        <v>710</v>
      </c>
      <c r="H24">
        <v>153</v>
      </c>
      <c r="I24">
        <v>0.34167527399999997</v>
      </c>
      <c r="J24">
        <v>27460</v>
      </c>
      <c r="K24">
        <v>9382</v>
      </c>
    </row>
    <row r="25" spans="1:11" x14ac:dyDescent="0.3">
      <c r="A25">
        <v>2004</v>
      </c>
      <c r="B25">
        <v>16839</v>
      </c>
      <c r="C25">
        <v>5321258</v>
      </c>
      <c r="D25">
        <v>33254</v>
      </c>
      <c r="E25">
        <v>172</v>
      </c>
      <c r="F25">
        <v>488</v>
      </c>
      <c r="G25">
        <v>817</v>
      </c>
      <c r="H25">
        <v>183</v>
      </c>
      <c r="I25">
        <v>0.34275296199999999</v>
      </c>
      <c r="J25">
        <v>25620</v>
      </c>
      <c r="K25">
        <v>8781</v>
      </c>
    </row>
    <row r="26" spans="1:11" x14ac:dyDescent="0.3">
      <c r="A26">
        <v>2005</v>
      </c>
      <c r="B26">
        <v>19790</v>
      </c>
      <c r="C26">
        <v>3447391</v>
      </c>
      <c r="D26">
        <v>27357</v>
      </c>
      <c r="E26">
        <v>118</v>
      </c>
      <c r="F26">
        <v>417</v>
      </c>
      <c r="G26">
        <v>689</v>
      </c>
      <c r="H26">
        <v>145</v>
      </c>
      <c r="I26">
        <v>0.24001628699999999</v>
      </c>
      <c r="J26">
        <v>26040</v>
      </c>
      <c r="K26">
        <v>6250</v>
      </c>
    </row>
    <row r="27" spans="1:11" x14ac:dyDescent="0.3">
      <c r="A27">
        <v>2006</v>
      </c>
      <c r="B27">
        <v>22284</v>
      </c>
      <c r="C27">
        <v>5739451</v>
      </c>
      <c r="D27">
        <v>33420</v>
      </c>
      <c r="E27">
        <v>157</v>
      </c>
      <c r="F27">
        <v>484</v>
      </c>
      <c r="G27">
        <v>819</v>
      </c>
      <c r="H27">
        <v>172</v>
      </c>
      <c r="I27">
        <v>0.19205661500000001</v>
      </c>
      <c r="J27">
        <v>27580</v>
      </c>
      <c r="K27">
        <v>5296</v>
      </c>
    </row>
    <row r="28" spans="1:11" x14ac:dyDescent="0.3">
      <c r="A28">
        <v>2007</v>
      </c>
      <c r="B28">
        <v>20284</v>
      </c>
      <c r="C28">
        <v>4614599</v>
      </c>
      <c r="D28">
        <v>25387</v>
      </c>
      <c r="E28">
        <v>152</v>
      </c>
      <c r="F28">
        <v>391</v>
      </c>
      <c r="G28">
        <v>642</v>
      </c>
      <c r="H28">
        <v>115</v>
      </c>
      <c r="I28">
        <v>0.30537028999999999</v>
      </c>
      <c r="J28">
        <v>29200</v>
      </c>
      <c r="K28">
        <v>8916</v>
      </c>
    </row>
    <row r="29" spans="1:11" x14ac:dyDescent="0.3">
      <c r="A29">
        <v>2008</v>
      </c>
      <c r="B29">
        <v>22498</v>
      </c>
      <c r="C29">
        <v>6297737</v>
      </c>
      <c r="D29">
        <v>32600</v>
      </c>
      <c r="E29">
        <v>151</v>
      </c>
      <c r="F29">
        <v>500</v>
      </c>
      <c r="G29">
        <v>838</v>
      </c>
      <c r="H29">
        <v>175</v>
      </c>
      <c r="I29">
        <v>0.27144422099999999</v>
      </c>
      <c r="J29">
        <v>30880</v>
      </c>
      <c r="K29">
        <v>8382</v>
      </c>
    </row>
    <row r="30" spans="1:11" x14ac:dyDescent="0.3">
      <c r="A30">
        <v>2009</v>
      </c>
      <c r="B30">
        <v>19167</v>
      </c>
      <c r="C30">
        <v>6037028</v>
      </c>
      <c r="D30">
        <v>29991</v>
      </c>
      <c r="E30">
        <v>157</v>
      </c>
      <c r="F30">
        <v>434</v>
      </c>
      <c r="G30">
        <v>745</v>
      </c>
      <c r="H30">
        <v>141</v>
      </c>
      <c r="I30">
        <v>0.36450033999999998</v>
      </c>
      <c r="J30">
        <v>30160</v>
      </c>
      <c r="K30">
        <v>10993</v>
      </c>
    </row>
    <row r="31" spans="1:11" x14ac:dyDescent="0.3">
      <c r="A31">
        <v>2010</v>
      </c>
      <c r="B31">
        <v>18488</v>
      </c>
      <c r="C31">
        <v>3987960</v>
      </c>
      <c r="D31">
        <v>24857</v>
      </c>
      <c r="E31">
        <v>133</v>
      </c>
      <c r="F31">
        <v>360</v>
      </c>
      <c r="G31">
        <v>619</v>
      </c>
      <c r="H31">
        <v>122</v>
      </c>
      <c r="I31">
        <v>0.38620121099999999</v>
      </c>
      <c r="J31">
        <v>30120</v>
      </c>
      <c r="K31">
        <v>11632</v>
      </c>
    </row>
    <row r="32" spans="1:11" x14ac:dyDescent="0.3">
      <c r="A32">
        <v>2011</v>
      </c>
      <c r="B32">
        <v>23064</v>
      </c>
      <c r="C32">
        <v>6779708</v>
      </c>
      <c r="D32">
        <v>29646</v>
      </c>
      <c r="E32">
        <v>131</v>
      </c>
      <c r="F32">
        <v>445</v>
      </c>
      <c r="G32">
        <v>741</v>
      </c>
      <c r="H32">
        <v>144</v>
      </c>
      <c r="I32">
        <v>0.21607183699999999</v>
      </c>
      <c r="J32">
        <v>29420</v>
      </c>
      <c r="K32">
        <v>6356</v>
      </c>
    </row>
    <row r="33" spans="1:11" x14ac:dyDescent="0.3">
      <c r="A33">
        <v>2012</v>
      </c>
      <c r="B33">
        <v>23388</v>
      </c>
      <c r="C33">
        <v>5201206</v>
      </c>
      <c r="D33">
        <v>34542</v>
      </c>
      <c r="E33">
        <v>164</v>
      </c>
      <c r="F33">
        <v>503</v>
      </c>
      <c r="G33">
        <v>849</v>
      </c>
      <c r="H33">
        <v>174</v>
      </c>
      <c r="I33">
        <v>0.23067285500000001</v>
      </c>
      <c r="J33">
        <v>30400</v>
      </c>
      <c r="K33">
        <v>7012</v>
      </c>
    </row>
    <row r="34" spans="1:11" x14ac:dyDescent="0.3">
      <c r="A34">
        <v>2013</v>
      </c>
      <c r="B34">
        <v>18461</v>
      </c>
      <c r="C34">
        <v>4959301</v>
      </c>
      <c r="D34">
        <v>29571</v>
      </c>
      <c r="E34">
        <v>162</v>
      </c>
      <c r="F34">
        <v>462</v>
      </c>
      <c r="G34">
        <v>732</v>
      </c>
      <c r="H34">
        <v>118</v>
      </c>
      <c r="I34">
        <v>0.34584319400000002</v>
      </c>
      <c r="J34">
        <v>28220</v>
      </c>
      <c r="K34">
        <v>9759</v>
      </c>
    </row>
    <row r="35" spans="1:11" x14ac:dyDescent="0.3">
      <c r="A35">
        <v>2014</v>
      </c>
      <c r="B35">
        <v>20548</v>
      </c>
      <c r="C35">
        <v>4986138</v>
      </c>
      <c r="D35">
        <v>30198</v>
      </c>
      <c r="E35">
        <v>125</v>
      </c>
      <c r="F35">
        <v>446</v>
      </c>
      <c r="G35">
        <v>708</v>
      </c>
      <c r="H35">
        <v>151</v>
      </c>
      <c r="I35">
        <v>0.249532637</v>
      </c>
      <c r="J35">
        <v>27380</v>
      </c>
      <c r="K35">
        <v>6832</v>
      </c>
    </row>
    <row r="36" spans="1:11" x14ac:dyDescent="0.3">
      <c r="A36">
        <v>2015</v>
      </c>
      <c r="B36">
        <v>22836</v>
      </c>
      <c r="C36">
        <v>5439578</v>
      </c>
      <c r="D36">
        <v>27494</v>
      </c>
      <c r="E36">
        <v>149</v>
      </c>
      <c r="F36">
        <v>419</v>
      </c>
      <c r="G36">
        <v>710</v>
      </c>
      <c r="H36">
        <v>152</v>
      </c>
      <c r="I36">
        <v>0.252767662</v>
      </c>
      <c r="J36">
        <v>30560</v>
      </c>
      <c r="K36">
        <v>7724</v>
      </c>
    </row>
    <row r="37" spans="1:11" x14ac:dyDescent="0.3">
      <c r="A37">
        <v>2016</v>
      </c>
      <c r="B37">
        <v>21209</v>
      </c>
      <c r="C37">
        <v>6493793</v>
      </c>
      <c r="D37">
        <v>31272</v>
      </c>
      <c r="E37">
        <v>148</v>
      </c>
      <c r="F37">
        <v>494</v>
      </c>
      <c r="G37">
        <v>759</v>
      </c>
      <c r="H37">
        <v>153</v>
      </c>
      <c r="I37">
        <v>0.32883172599999999</v>
      </c>
      <c r="J37">
        <v>31600</v>
      </c>
      <c r="K37">
        <v>10391</v>
      </c>
    </row>
    <row r="38" spans="1:11" x14ac:dyDescent="0.3">
      <c r="A38">
        <v>2017</v>
      </c>
      <c r="B38">
        <v>18846</v>
      </c>
      <c r="C38">
        <v>3843454</v>
      </c>
      <c r="D38">
        <v>29671</v>
      </c>
      <c r="E38">
        <v>142</v>
      </c>
      <c r="F38">
        <v>442</v>
      </c>
      <c r="G38">
        <v>728</v>
      </c>
      <c r="H38">
        <v>131</v>
      </c>
      <c r="I38">
        <v>0.37224649100000001</v>
      </c>
      <c r="J38">
        <v>30020</v>
      </c>
      <c r="K38">
        <v>11174</v>
      </c>
    </row>
    <row r="39" spans="1:11" x14ac:dyDescent="0.3">
      <c r="A39">
        <v>2018</v>
      </c>
      <c r="B39">
        <v>21328</v>
      </c>
      <c r="C39">
        <v>4488206</v>
      </c>
      <c r="D39">
        <v>26449</v>
      </c>
      <c r="E39">
        <v>136</v>
      </c>
      <c r="F39">
        <v>389</v>
      </c>
      <c r="G39">
        <v>692</v>
      </c>
      <c r="H39">
        <v>171</v>
      </c>
      <c r="I39">
        <v>0.23448786199999999</v>
      </c>
      <c r="J39">
        <v>27860</v>
      </c>
      <c r="K39">
        <v>6532</v>
      </c>
    </row>
    <row r="40" spans="1:11" x14ac:dyDescent="0.3">
      <c r="A40">
        <v>2019</v>
      </c>
      <c r="B40">
        <v>19418</v>
      </c>
      <c r="C40">
        <v>4402929</v>
      </c>
      <c r="D40">
        <v>27699</v>
      </c>
      <c r="E40">
        <v>142</v>
      </c>
      <c r="F40">
        <v>404</v>
      </c>
      <c r="G40">
        <v>712</v>
      </c>
      <c r="H40">
        <v>132</v>
      </c>
      <c r="I40">
        <v>0.35146020700000002</v>
      </c>
      <c r="J40">
        <v>29940</v>
      </c>
      <c r="K40">
        <v>10522</v>
      </c>
    </row>
    <row r="41" spans="1:11" x14ac:dyDescent="0.3">
      <c r="A41">
        <v>2020</v>
      </c>
      <c r="B41">
        <v>19880</v>
      </c>
      <c r="C41">
        <v>3965367</v>
      </c>
      <c r="D41">
        <v>28164</v>
      </c>
      <c r="E41">
        <v>126</v>
      </c>
      <c r="F41">
        <v>422</v>
      </c>
      <c r="G41">
        <v>733</v>
      </c>
      <c r="H41">
        <v>146</v>
      </c>
      <c r="I41">
        <v>0.33246543899999997</v>
      </c>
      <c r="J41">
        <v>29780</v>
      </c>
      <c r="K41">
        <v>9900</v>
      </c>
    </row>
    <row r="42" spans="1:11" x14ac:dyDescent="0.3">
      <c r="A42">
        <v>2021</v>
      </c>
      <c r="B42">
        <v>18806</v>
      </c>
      <c r="C42">
        <v>4369122</v>
      </c>
      <c r="D42">
        <v>26038</v>
      </c>
      <c r="E42">
        <v>132</v>
      </c>
      <c r="F42">
        <v>386</v>
      </c>
      <c r="G42">
        <v>643</v>
      </c>
      <c r="H42">
        <v>136</v>
      </c>
      <c r="I42">
        <v>0.33407518000000003</v>
      </c>
      <c r="J42">
        <v>28240</v>
      </c>
      <c r="K42">
        <v>9434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8D04-EA45-4DD8-9754-08E3813D9969}">
  <dimension ref="A1:K42"/>
  <sheetViews>
    <sheetView workbookViewId="0">
      <selection activeCell="M3" sqref="M3:M8"/>
    </sheetView>
  </sheetViews>
  <sheetFormatPr defaultRowHeight="14.4" x14ac:dyDescent="0.3"/>
  <sheetData>
    <row r="1" spans="1:11" x14ac:dyDescent="0.3">
      <c r="A1" t="s">
        <v>59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250</v>
      </c>
      <c r="F3" t="s">
        <v>43</v>
      </c>
      <c r="G3">
        <v>50</v>
      </c>
    </row>
    <row r="4" spans="1:11" x14ac:dyDescent="0.3">
      <c r="G4">
        <v>5263157.8947368423</v>
      </c>
    </row>
    <row r="5" spans="1:11" x14ac:dyDescent="0.3">
      <c r="A5" t="s">
        <v>19</v>
      </c>
      <c r="B5" t="s">
        <v>2</v>
      </c>
      <c r="D5" t="s">
        <v>11</v>
      </c>
      <c r="E5">
        <v>5.0000000000000001E-3</v>
      </c>
      <c r="F5" t="s">
        <v>12</v>
      </c>
      <c r="G5" s="7">
        <v>1.1000000000000001E-7</v>
      </c>
    </row>
    <row r="6" spans="1:11" x14ac:dyDescent="0.3">
      <c r="D6" t="s">
        <v>15</v>
      </c>
      <c r="E6">
        <v>1E-3</v>
      </c>
      <c r="F6" t="s">
        <v>14</v>
      </c>
      <c r="G6" s="7">
        <v>0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0.28000000000000003</v>
      </c>
      <c r="F10" t="s">
        <v>4</v>
      </c>
      <c r="G10">
        <v>0.05</v>
      </c>
    </row>
    <row r="11" spans="1:11" x14ac:dyDescent="0.3">
      <c r="D11" s="1"/>
      <c r="F11" s="1"/>
      <c r="H11" s="1"/>
      <c r="J11" s="1"/>
    </row>
    <row r="12" spans="1:11" x14ac:dyDescent="0.3">
      <c r="A12" t="s">
        <v>25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 t="s">
        <v>55</v>
      </c>
      <c r="J12" t="s">
        <v>56</v>
      </c>
      <c r="K12" t="s">
        <v>57</v>
      </c>
    </row>
    <row r="13" spans="1:11" x14ac:dyDescent="0.3">
      <c r="A13">
        <v>1992</v>
      </c>
      <c r="B13">
        <v>17732</v>
      </c>
      <c r="C13">
        <v>4123441</v>
      </c>
      <c r="D13">
        <v>45144</v>
      </c>
      <c r="E13">
        <v>226</v>
      </c>
      <c r="F13">
        <v>663</v>
      </c>
      <c r="G13">
        <v>1112</v>
      </c>
      <c r="H13">
        <v>253</v>
      </c>
      <c r="I13">
        <v>0.23767787054491119</v>
      </c>
      <c r="J13">
        <v>23260</v>
      </c>
      <c r="K13">
        <v>5528</v>
      </c>
    </row>
    <row r="14" spans="1:11" x14ac:dyDescent="0.3">
      <c r="A14">
        <v>1993</v>
      </c>
      <c r="B14">
        <v>13793</v>
      </c>
      <c r="C14">
        <v>3818072</v>
      </c>
      <c r="D14">
        <v>21260</v>
      </c>
      <c r="E14">
        <v>104</v>
      </c>
      <c r="F14">
        <v>314</v>
      </c>
      <c r="G14">
        <v>549</v>
      </c>
      <c r="H14">
        <v>116</v>
      </c>
      <c r="I14">
        <v>0.35365767863268954</v>
      </c>
      <c r="J14">
        <v>21340</v>
      </c>
      <c r="K14">
        <v>7547</v>
      </c>
    </row>
    <row r="15" spans="1:11" x14ac:dyDescent="0.3">
      <c r="A15">
        <v>1994</v>
      </c>
      <c r="B15">
        <v>14236</v>
      </c>
      <c r="C15">
        <v>3464326</v>
      </c>
      <c r="D15">
        <v>22371</v>
      </c>
      <c r="E15">
        <v>115</v>
      </c>
      <c r="F15">
        <v>351</v>
      </c>
      <c r="G15">
        <v>550</v>
      </c>
      <c r="H15">
        <v>110</v>
      </c>
      <c r="I15">
        <v>0.32278309877670225</v>
      </c>
      <c r="J15">
        <v>21020</v>
      </c>
      <c r="K15">
        <v>6784</v>
      </c>
    </row>
    <row r="16" spans="1:11" x14ac:dyDescent="0.3">
      <c r="A16">
        <v>1995</v>
      </c>
      <c r="B16">
        <v>17626</v>
      </c>
      <c r="C16">
        <v>3510525</v>
      </c>
      <c r="D16">
        <v>19209</v>
      </c>
      <c r="E16">
        <v>85</v>
      </c>
      <c r="F16">
        <v>294</v>
      </c>
      <c r="G16">
        <v>491</v>
      </c>
      <c r="H16">
        <v>85</v>
      </c>
      <c r="I16">
        <v>0.31735270558685746</v>
      </c>
      <c r="J16">
        <v>25820</v>
      </c>
      <c r="K16">
        <v>8194</v>
      </c>
    </row>
    <row r="17" spans="1:11" x14ac:dyDescent="0.3">
      <c r="A17">
        <v>1996</v>
      </c>
      <c r="B17">
        <v>22942</v>
      </c>
      <c r="C17">
        <v>7255786</v>
      </c>
      <c r="D17">
        <v>15458</v>
      </c>
      <c r="E17">
        <v>84</v>
      </c>
      <c r="F17">
        <v>240</v>
      </c>
      <c r="G17">
        <v>378</v>
      </c>
      <c r="H17">
        <v>66</v>
      </c>
      <c r="I17">
        <v>0.288414282209428</v>
      </c>
      <c r="J17">
        <v>32240</v>
      </c>
      <c r="K17">
        <v>9298</v>
      </c>
    </row>
    <row r="18" spans="1:11" x14ac:dyDescent="0.3">
      <c r="A18">
        <v>1997</v>
      </c>
      <c r="B18">
        <v>18710</v>
      </c>
      <c r="C18">
        <v>5768585</v>
      </c>
      <c r="D18">
        <v>28499</v>
      </c>
      <c r="E18">
        <v>125</v>
      </c>
      <c r="F18">
        <v>418</v>
      </c>
      <c r="G18">
        <v>737</v>
      </c>
      <c r="H18">
        <v>143</v>
      </c>
      <c r="I18">
        <v>0.24438111942181123</v>
      </c>
      <c r="J18">
        <v>24760</v>
      </c>
      <c r="K18">
        <v>6050</v>
      </c>
    </row>
    <row r="19" spans="1:11" x14ac:dyDescent="0.3">
      <c r="A19">
        <v>1998</v>
      </c>
      <c r="B19">
        <v>13029</v>
      </c>
      <c r="C19">
        <v>2153775</v>
      </c>
      <c r="D19">
        <v>15030</v>
      </c>
      <c r="E19">
        <v>79</v>
      </c>
      <c r="F19">
        <v>226</v>
      </c>
      <c r="G19">
        <v>381</v>
      </c>
      <c r="H19">
        <v>75</v>
      </c>
      <c r="I19">
        <v>0.37601160501176095</v>
      </c>
      <c r="J19">
        <v>20880</v>
      </c>
      <c r="K19">
        <v>7851</v>
      </c>
    </row>
    <row r="20" spans="1:11" x14ac:dyDescent="0.3">
      <c r="A20">
        <v>1999</v>
      </c>
      <c r="B20">
        <v>13106</v>
      </c>
      <c r="C20">
        <v>3150059</v>
      </c>
      <c r="D20">
        <v>17778</v>
      </c>
      <c r="E20">
        <v>85</v>
      </c>
      <c r="F20">
        <v>276</v>
      </c>
      <c r="G20">
        <v>439</v>
      </c>
      <c r="H20">
        <v>89</v>
      </c>
      <c r="I20">
        <v>0.32165049398542567</v>
      </c>
      <c r="J20">
        <v>19320</v>
      </c>
      <c r="K20">
        <v>6214</v>
      </c>
    </row>
    <row r="21" spans="1:11" x14ac:dyDescent="0.3">
      <c r="A21">
        <v>2000</v>
      </c>
      <c r="B21">
        <v>13090</v>
      </c>
      <c r="C21">
        <v>4341724</v>
      </c>
      <c r="D21">
        <v>36726</v>
      </c>
      <c r="E21">
        <v>191</v>
      </c>
      <c r="F21">
        <v>549</v>
      </c>
      <c r="G21">
        <v>939</v>
      </c>
      <c r="H21">
        <v>179</v>
      </c>
      <c r="I21">
        <v>0.31825020816044081</v>
      </c>
      <c r="J21">
        <v>19200</v>
      </c>
      <c r="K21">
        <v>6110</v>
      </c>
    </row>
    <row r="22" spans="1:11" x14ac:dyDescent="0.3">
      <c r="A22">
        <v>2001</v>
      </c>
      <c r="B22">
        <v>16071</v>
      </c>
      <c r="C22">
        <v>4530126</v>
      </c>
      <c r="D22">
        <v>27975</v>
      </c>
      <c r="E22">
        <v>146</v>
      </c>
      <c r="F22">
        <v>440</v>
      </c>
      <c r="G22">
        <v>678</v>
      </c>
      <c r="H22">
        <v>130</v>
      </c>
      <c r="I22">
        <v>0.2786852916327936</v>
      </c>
      <c r="J22">
        <v>22280</v>
      </c>
      <c r="K22">
        <v>6209</v>
      </c>
    </row>
    <row r="23" spans="1:11" x14ac:dyDescent="0.3">
      <c r="A23">
        <v>2002</v>
      </c>
      <c r="B23">
        <v>13501</v>
      </c>
      <c r="C23">
        <v>3441385</v>
      </c>
      <c r="D23">
        <v>32995</v>
      </c>
      <c r="E23">
        <v>182</v>
      </c>
      <c r="F23">
        <v>494</v>
      </c>
      <c r="G23">
        <v>830</v>
      </c>
      <c r="H23">
        <v>164</v>
      </c>
      <c r="I23">
        <v>0.3188560763231964</v>
      </c>
      <c r="J23">
        <v>19820</v>
      </c>
      <c r="K23">
        <v>6319</v>
      </c>
    </row>
    <row r="24" spans="1:11" x14ac:dyDescent="0.3">
      <c r="A24">
        <v>2003</v>
      </c>
      <c r="B24">
        <v>16165</v>
      </c>
      <c r="C24">
        <v>4658331</v>
      </c>
      <c r="D24">
        <v>31348</v>
      </c>
      <c r="E24">
        <v>190</v>
      </c>
      <c r="F24">
        <v>463</v>
      </c>
      <c r="G24">
        <v>784</v>
      </c>
      <c r="H24">
        <v>161</v>
      </c>
      <c r="I24">
        <v>0.33149769984837574</v>
      </c>
      <c r="J24">
        <v>24180</v>
      </c>
      <c r="K24">
        <v>8015</v>
      </c>
    </row>
    <row r="25" spans="1:11" x14ac:dyDescent="0.3">
      <c r="A25">
        <v>2004</v>
      </c>
      <c r="B25">
        <v>26437</v>
      </c>
      <c r="C25">
        <v>4619590</v>
      </c>
      <c r="D25">
        <v>29111</v>
      </c>
      <c r="E25">
        <v>162</v>
      </c>
      <c r="F25">
        <v>437</v>
      </c>
      <c r="G25">
        <v>715</v>
      </c>
      <c r="H25">
        <v>129</v>
      </c>
      <c r="I25">
        <v>0.19890270602241206</v>
      </c>
      <c r="J25">
        <v>33000</v>
      </c>
      <c r="K25">
        <v>6563</v>
      </c>
    </row>
    <row r="26" spans="1:11" x14ac:dyDescent="0.3">
      <c r="A26">
        <v>2005</v>
      </c>
      <c r="B26">
        <v>23300</v>
      </c>
      <c r="C26">
        <v>5217628</v>
      </c>
      <c r="D26">
        <v>30789</v>
      </c>
      <c r="E26">
        <v>150</v>
      </c>
      <c r="F26">
        <v>445</v>
      </c>
      <c r="G26">
        <v>751</v>
      </c>
      <c r="H26">
        <v>162</v>
      </c>
      <c r="I26">
        <v>0.24401099389662589</v>
      </c>
      <c r="J26">
        <v>30820</v>
      </c>
      <c r="K26">
        <v>7520</v>
      </c>
    </row>
    <row r="27" spans="1:11" x14ac:dyDescent="0.3">
      <c r="A27">
        <v>2006</v>
      </c>
      <c r="B27">
        <v>22912</v>
      </c>
      <c r="C27">
        <v>6540092</v>
      </c>
      <c r="D27">
        <v>25789</v>
      </c>
      <c r="E27">
        <v>127</v>
      </c>
      <c r="F27">
        <v>376</v>
      </c>
      <c r="G27">
        <v>657</v>
      </c>
      <c r="H27">
        <v>146</v>
      </c>
      <c r="I27">
        <v>0.27724141823812204</v>
      </c>
      <c r="J27">
        <v>31700</v>
      </c>
      <c r="K27">
        <v>8788</v>
      </c>
    </row>
    <row r="28" spans="1:11" x14ac:dyDescent="0.3">
      <c r="A28">
        <v>2007</v>
      </c>
      <c r="B28">
        <v>22081</v>
      </c>
      <c r="C28">
        <v>5431179</v>
      </c>
      <c r="D28">
        <v>20034</v>
      </c>
      <c r="E28">
        <v>85</v>
      </c>
      <c r="F28">
        <v>307</v>
      </c>
      <c r="G28">
        <v>507</v>
      </c>
      <c r="H28">
        <v>93</v>
      </c>
      <c r="I28">
        <v>0.28077640775820295</v>
      </c>
      <c r="J28">
        <v>30700</v>
      </c>
      <c r="K28">
        <v>8619</v>
      </c>
    </row>
    <row r="29" spans="1:11" x14ac:dyDescent="0.3">
      <c r="A29">
        <v>2008</v>
      </c>
      <c r="B29">
        <v>23643</v>
      </c>
      <c r="C29">
        <v>6403977</v>
      </c>
      <c r="D29">
        <v>26524</v>
      </c>
      <c r="E29">
        <v>113</v>
      </c>
      <c r="F29">
        <v>406</v>
      </c>
      <c r="G29">
        <v>652</v>
      </c>
      <c r="H29">
        <v>125</v>
      </c>
      <c r="I29">
        <v>0.18360528863792247</v>
      </c>
      <c r="J29">
        <v>28960</v>
      </c>
      <c r="K29">
        <v>5317</v>
      </c>
    </row>
    <row r="30" spans="1:11" x14ac:dyDescent="0.3">
      <c r="A30">
        <v>2009</v>
      </c>
      <c r="B30">
        <v>20207</v>
      </c>
      <c r="C30">
        <v>7189406</v>
      </c>
      <c r="D30">
        <v>39427</v>
      </c>
      <c r="E30">
        <v>194</v>
      </c>
      <c r="F30">
        <v>587</v>
      </c>
      <c r="G30">
        <v>1012</v>
      </c>
      <c r="H30">
        <v>133</v>
      </c>
      <c r="I30">
        <v>0.24660424240558781</v>
      </c>
      <c r="J30">
        <v>26820</v>
      </c>
      <c r="K30">
        <v>6613</v>
      </c>
    </row>
    <row r="31" spans="1:11" x14ac:dyDescent="0.3">
      <c r="A31">
        <v>2010</v>
      </c>
      <c r="B31">
        <v>17999</v>
      </c>
      <c r="C31">
        <v>5913608</v>
      </c>
      <c r="D31">
        <v>46151</v>
      </c>
      <c r="E31">
        <v>237</v>
      </c>
      <c r="F31">
        <v>681</v>
      </c>
      <c r="G31">
        <v>1142</v>
      </c>
      <c r="H31">
        <v>206</v>
      </c>
      <c r="I31">
        <v>0.27364940197343923</v>
      </c>
      <c r="J31">
        <v>24780</v>
      </c>
      <c r="K31">
        <v>6781</v>
      </c>
    </row>
    <row r="32" spans="1:11" x14ac:dyDescent="0.3">
      <c r="A32">
        <v>2011</v>
      </c>
      <c r="B32">
        <v>17190</v>
      </c>
      <c r="C32">
        <v>3596065</v>
      </c>
      <c r="D32">
        <v>24002</v>
      </c>
      <c r="E32">
        <v>103</v>
      </c>
      <c r="F32">
        <v>343</v>
      </c>
      <c r="G32">
        <v>600</v>
      </c>
      <c r="H32">
        <v>81</v>
      </c>
      <c r="I32">
        <v>0.3140632005619301</v>
      </c>
      <c r="J32">
        <v>25060</v>
      </c>
      <c r="K32">
        <v>7870</v>
      </c>
    </row>
    <row r="33" spans="1:11" x14ac:dyDescent="0.3">
      <c r="A33">
        <v>2012</v>
      </c>
      <c r="B33">
        <v>20595</v>
      </c>
      <c r="C33">
        <v>4590628</v>
      </c>
      <c r="D33">
        <v>33449</v>
      </c>
      <c r="E33">
        <v>175</v>
      </c>
      <c r="F33">
        <v>506</v>
      </c>
      <c r="G33">
        <v>812</v>
      </c>
      <c r="H33">
        <v>178</v>
      </c>
      <c r="I33">
        <v>0.34371859116139436</v>
      </c>
      <c r="J33">
        <v>31380</v>
      </c>
      <c r="K33">
        <v>10785</v>
      </c>
    </row>
    <row r="34" spans="1:11" x14ac:dyDescent="0.3">
      <c r="A34">
        <v>2013</v>
      </c>
      <c r="B34">
        <v>25357</v>
      </c>
      <c r="C34">
        <v>7390504</v>
      </c>
      <c r="D34">
        <v>29263</v>
      </c>
      <c r="E34">
        <v>160</v>
      </c>
      <c r="F34">
        <v>428</v>
      </c>
      <c r="G34">
        <v>747</v>
      </c>
      <c r="H34">
        <v>138</v>
      </c>
      <c r="I34">
        <v>0.34003104711085236</v>
      </c>
      <c r="J34">
        <v>38420</v>
      </c>
      <c r="K34">
        <v>13063</v>
      </c>
    </row>
    <row r="35" spans="1:11" x14ac:dyDescent="0.3">
      <c r="A35">
        <v>2014</v>
      </c>
      <c r="B35">
        <v>23036</v>
      </c>
      <c r="C35">
        <v>4106928</v>
      </c>
      <c r="D35">
        <v>17975</v>
      </c>
      <c r="E35">
        <v>91</v>
      </c>
      <c r="F35">
        <v>257</v>
      </c>
      <c r="G35">
        <v>465</v>
      </c>
      <c r="H35">
        <v>89</v>
      </c>
      <c r="I35">
        <v>0.35762274157359503</v>
      </c>
      <c r="J35">
        <v>35860</v>
      </c>
      <c r="K35">
        <v>12824</v>
      </c>
    </row>
    <row r="36" spans="1:11" x14ac:dyDescent="0.3">
      <c r="A36">
        <v>2015</v>
      </c>
      <c r="B36">
        <v>20460</v>
      </c>
      <c r="C36">
        <v>5023573</v>
      </c>
      <c r="D36">
        <v>29182</v>
      </c>
      <c r="E36">
        <v>161</v>
      </c>
      <c r="F36">
        <v>432</v>
      </c>
      <c r="G36">
        <v>713</v>
      </c>
      <c r="H36">
        <v>116</v>
      </c>
      <c r="I36">
        <v>0.30505308085234734</v>
      </c>
      <c r="J36">
        <v>29440</v>
      </c>
      <c r="K36">
        <v>8980</v>
      </c>
    </row>
    <row r="37" spans="1:11" x14ac:dyDescent="0.3">
      <c r="A37">
        <v>2016</v>
      </c>
      <c r="B37">
        <v>20469</v>
      </c>
      <c r="C37">
        <v>5531965</v>
      </c>
      <c r="D37">
        <v>31934</v>
      </c>
      <c r="E37">
        <v>187</v>
      </c>
      <c r="F37">
        <v>493</v>
      </c>
      <c r="G37">
        <v>825</v>
      </c>
      <c r="H37">
        <v>148</v>
      </c>
      <c r="I37">
        <v>0.27519168879283357</v>
      </c>
      <c r="J37">
        <v>28240</v>
      </c>
      <c r="K37">
        <v>7771</v>
      </c>
    </row>
    <row r="38" spans="1:11" x14ac:dyDescent="0.3">
      <c r="A38">
        <v>2017</v>
      </c>
      <c r="B38">
        <v>16081</v>
      </c>
      <c r="C38">
        <v>3270923</v>
      </c>
      <c r="D38">
        <v>25371</v>
      </c>
      <c r="E38">
        <v>117</v>
      </c>
      <c r="F38">
        <v>384</v>
      </c>
      <c r="G38">
        <v>622</v>
      </c>
      <c r="H38">
        <v>117</v>
      </c>
      <c r="I38">
        <v>0.40132299285267359</v>
      </c>
      <c r="J38">
        <v>26860</v>
      </c>
      <c r="K38">
        <v>10779</v>
      </c>
    </row>
    <row r="39" spans="1:11" x14ac:dyDescent="0.3">
      <c r="A39">
        <v>2018</v>
      </c>
      <c r="B39">
        <v>15661</v>
      </c>
      <c r="C39">
        <v>4576233</v>
      </c>
      <c r="D39">
        <v>26166</v>
      </c>
      <c r="E39">
        <v>122</v>
      </c>
      <c r="F39">
        <v>397</v>
      </c>
      <c r="G39">
        <v>641</v>
      </c>
      <c r="H39">
        <v>115</v>
      </c>
      <c r="I39">
        <v>0.35922465478825749</v>
      </c>
      <c r="J39">
        <v>24440</v>
      </c>
      <c r="K39">
        <v>8779</v>
      </c>
    </row>
    <row r="40" spans="1:11" x14ac:dyDescent="0.3">
      <c r="A40">
        <v>2019</v>
      </c>
      <c r="B40">
        <v>20164</v>
      </c>
      <c r="C40">
        <v>4833472</v>
      </c>
      <c r="D40">
        <v>31727</v>
      </c>
      <c r="E40">
        <v>171</v>
      </c>
      <c r="F40">
        <v>484</v>
      </c>
      <c r="G40">
        <v>787</v>
      </c>
      <c r="H40">
        <v>165</v>
      </c>
      <c r="I40">
        <v>0.28599764625947544</v>
      </c>
      <c r="J40">
        <v>28240</v>
      </c>
      <c r="K40">
        <v>8076</v>
      </c>
    </row>
    <row r="41" spans="1:11" x14ac:dyDescent="0.3">
      <c r="A41">
        <v>2020</v>
      </c>
      <c r="B41">
        <v>20766</v>
      </c>
      <c r="C41">
        <v>5306974</v>
      </c>
      <c r="D41">
        <v>34967</v>
      </c>
      <c r="E41">
        <v>150</v>
      </c>
      <c r="F41">
        <v>514</v>
      </c>
      <c r="G41">
        <v>907</v>
      </c>
      <c r="H41">
        <v>177</v>
      </c>
      <c r="I41">
        <v>0.2824789936884361</v>
      </c>
      <c r="J41">
        <v>28940</v>
      </c>
      <c r="K41">
        <v>8174</v>
      </c>
    </row>
    <row r="42" spans="1:11" x14ac:dyDescent="0.3">
      <c r="A42">
        <v>2021</v>
      </c>
      <c r="B42">
        <v>18836</v>
      </c>
      <c r="C42">
        <v>3377756</v>
      </c>
      <c r="D42">
        <v>24551</v>
      </c>
      <c r="E42">
        <v>111</v>
      </c>
      <c r="F42">
        <v>366</v>
      </c>
      <c r="G42">
        <v>616</v>
      </c>
      <c r="H42">
        <v>145</v>
      </c>
      <c r="I42">
        <v>0.29614492449241375</v>
      </c>
      <c r="J42">
        <v>26760</v>
      </c>
      <c r="K42">
        <v>7924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AC8C-903F-4069-89D9-57D7BE300271}">
  <dimension ref="A1:K42"/>
  <sheetViews>
    <sheetView workbookViewId="0">
      <selection activeCell="M3" sqref="M3:M6"/>
    </sheetView>
  </sheetViews>
  <sheetFormatPr defaultRowHeight="14.4" x14ac:dyDescent="0.3"/>
  <sheetData>
    <row r="1" spans="1:11" x14ac:dyDescent="0.3">
      <c r="A1" t="s">
        <v>60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250</v>
      </c>
      <c r="F3" t="s">
        <v>43</v>
      </c>
      <c r="G3">
        <v>50</v>
      </c>
    </row>
    <row r="4" spans="1:11" x14ac:dyDescent="0.3">
      <c r="G4">
        <v>5263157.8947368423</v>
      </c>
    </row>
    <row r="5" spans="1:11" x14ac:dyDescent="0.3">
      <c r="A5" t="s">
        <v>19</v>
      </c>
      <c r="B5" t="s">
        <v>2</v>
      </c>
      <c r="D5" t="s">
        <v>11</v>
      </c>
      <c r="E5">
        <v>0.01</v>
      </c>
      <c r="F5" t="s">
        <v>12</v>
      </c>
      <c r="G5" s="7">
        <v>1.1000000000000001E-7</v>
      </c>
    </row>
    <row r="6" spans="1:11" x14ac:dyDescent="0.3">
      <c r="D6" t="s">
        <v>15</v>
      </c>
      <c r="E6">
        <v>1E-3</v>
      </c>
      <c r="F6" t="s">
        <v>14</v>
      </c>
      <c r="G6" s="7">
        <v>1E-8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0.28000000000000003</v>
      </c>
      <c r="F10" t="s">
        <v>4</v>
      </c>
      <c r="G10">
        <v>0.05</v>
      </c>
    </row>
    <row r="11" spans="1:11" x14ac:dyDescent="0.3">
      <c r="D11" s="1"/>
      <c r="F11" s="1"/>
      <c r="H11" s="1"/>
      <c r="J11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16412</v>
      </c>
      <c r="C13">
        <v>4872411</v>
      </c>
      <c r="D13">
        <v>31191</v>
      </c>
      <c r="E13">
        <v>187</v>
      </c>
      <c r="F13">
        <v>498</v>
      </c>
      <c r="G13">
        <v>771</v>
      </c>
      <c r="H13">
        <v>167</v>
      </c>
      <c r="I13">
        <v>0.31730479</v>
      </c>
      <c r="J13">
        <v>24040</v>
      </c>
      <c r="K13">
        <v>7628</v>
      </c>
    </row>
    <row r="14" spans="1:11" x14ac:dyDescent="0.3">
      <c r="A14">
        <v>1993</v>
      </c>
      <c r="B14">
        <v>15237</v>
      </c>
      <c r="C14">
        <v>4459833</v>
      </c>
      <c r="D14">
        <v>31981</v>
      </c>
      <c r="E14">
        <v>141</v>
      </c>
      <c r="F14">
        <v>500</v>
      </c>
      <c r="G14">
        <v>786</v>
      </c>
      <c r="H14">
        <v>186</v>
      </c>
      <c r="I14">
        <v>0.33055036100000001</v>
      </c>
      <c r="J14">
        <v>22760</v>
      </c>
      <c r="K14">
        <v>7523</v>
      </c>
    </row>
    <row r="15" spans="1:11" x14ac:dyDescent="0.3">
      <c r="A15">
        <v>1994</v>
      </c>
      <c r="B15">
        <v>18190</v>
      </c>
      <c r="C15">
        <v>4251458</v>
      </c>
      <c r="D15">
        <v>25667</v>
      </c>
      <c r="E15">
        <v>145</v>
      </c>
      <c r="F15">
        <v>363</v>
      </c>
      <c r="G15">
        <v>633</v>
      </c>
      <c r="H15">
        <v>114</v>
      </c>
      <c r="I15">
        <v>0.311005739</v>
      </c>
      <c r="J15">
        <v>26400</v>
      </c>
      <c r="K15">
        <v>8210</v>
      </c>
    </row>
    <row r="16" spans="1:11" x14ac:dyDescent="0.3">
      <c r="A16">
        <v>1995</v>
      </c>
      <c r="B16">
        <v>20674</v>
      </c>
      <c r="C16">
        <v>6530877</v>
      </c>
      <c r="D16">
        <v>34846</v>
      </c>
      <c r="E16">
        <v>180</v>
      </c>
      <c r="F16">
        <v>525</v>
      </c>
      <c r="G16">
        <v>856</v>
      </c>
      <c r="H16">
        <v>170</v>
      </c>
      <c r="I16">
        <v>0.27205297899999997</v>
      </c>
      <c r="J16">
        <v>28400</v>
      </c>
      <c r="K16">
        <v>7726</v>
      </c>
    </row>
    <row r="17" spans="1:11" x14ac:dyDescent="0.3">
      <c r="A17">
        <v>1996</v>
      </c>
      <c r="B17">
        <v>22942</v>
      </c>
      <c r="C17">
        <v>5181079</v>
      </c>
      <c r="D17">
        <v>25621</v>
      </c>
      <c r="E17">
        <v>121</v>
      </c>
      <c r="F17">
        <v>408</v>
      </c>
      <c r="G17">
        <v>630</v>
      </c>
      <c r="H17">
        <v>144</v>
      </c>
      <c r="I17">
        <v>0.25465330000000003</v>
      </c>
      <c r="J17">
        <v>30780</v>
      </c>
      <c r="K17">
        <v>7838</v>
      </c>
    </row>
    <row r="18" spans="1:11" x14ac:dyDescent="0.3">
      <c r="A18">
        <v>1997</v>
      </c>
      <c r="B18">
        <v>19876</v>
      </c>
      <c r="C18">
        <v>4345480</v>
      </c>
      <c r="D18">
        <v>23848</v>
      </c>
      <c r="E18">
        <v>112</v>
      </c>
      <c r="F18">
        <v>355</v>
      </c>
      <c r="G18">
        <v>609</v>
      </c>
      <c r="H18">
        <v>143</v>
      </c>
      <c r="I18">
        <v>0.335704526</v>
      </c>
      <c r="J18">
        <v>29920</v>
      </c>
      <c r="K18">
        <v>10044</v>
      </c>
    </row>
    <row r="19" spans="1:11" x14ac:dyDescent="0.3">
      <c r="A19">
        <v>1998</v>
      </c>
      <c r="B19">
        <v>23968</v>
      </c>
      <c r="C19">
        <v>5307847</v>
      </c>
      <c r="D19">
        <v>33335</v>
      </c>
      <c r="E19">
        <v>159</v>
      </c>
      <c r="F19">
        <v>474</v>
      </c>
      <c r="G19">
        <v>815</v>
      </c>
      <c r="H19">
        <v>170</v>
      </c>
      <c r="I19">
        <v>0.181999512</v>
      </c>
      <c r="J19">
        <v>29300</v>
      </c>
      <c r="K19">
        <v>5332</v>
      </c>
    </row>
    <row r="20" spans="1:11" x14ac:dyDescent="0.3">
      <c r="A20">
        <v>1999</v>
      </c>
      <c r="B20">
        <v>22419</v>
      </c>
      <c r="C20">
        <v>5883829</v>
      </c>
      <c r="D20">
        <v>29579</v>
      </c>
      <c r="E20">
        <v>174</v>
      </c>
      <c r="F20">
        <v>440</v>
      </c>
      <c r="G20">
        <v>729</v>
      </c>
      <c r="H20">
        <v>135</v>
      </c>
      <c r="I20">
        <v>0.24770087700000001</v>
      </c>
      <c r="J20">
        <v>29800</v>
      </c>
      <c r="K20">
        <v>7381</v>
      </c>
    </row>
    <row r="21" spans="1:11" x14ac:dyDescent="0.3">
      <c r="A21">
        <v>2000</v>
      </c>
      <c r="B21">
        <v>17732</v>
      </c>
      <c r="C21">
        <v>4546948</v>
      </c>
      <c r="D21">
        <v>28505</v>
      </c>
      <c r="E21">
        <v>129</v>
      </c>
      <c r="F21">
        <v>402</v>
      </c>
      <c r="G21">
        <v>701</v>
      </c>
      <c r="H21">
        <v>138</v>
      </c>
      <c r="I21">
        <v>0.32528933700000001</v>
      </c>
      <c r="J21">
        <v>26280</v>
      </c>
      <c r="K21">
        <v>8548</v>
      </c>
    </row>
    <row r="22" spans="1:11" x14ac:dyDescent="0.3">
      <c r="A22">
        <v>2001</v>
      </c>
      <c r="B22">
        <v>19444</v>
      </c>
      <c r="C22">
        <v>6355259</v>
      </c>
      <c r="D22">
        <v>27395</v>
      </c>
      <c r="E22">
        <v>125</v>
      </c>
      <c r="F22">
        <v>430</v>
      </c>
      <c r="G22">
        <v>695</v>
      </c>
      <c r="H22">
        <v>136</v>
      </c>
      <c r="I22">
        <v>0.30608901599999999</v>
      </c>
      <c r="J22">
        <v>28020</v>
      </c>
      <c r="K22">
        <v>8576</v>
      </c>
    </row>
    <row r="23" spans="1:11" x14ac:dyDescent="0.3">
      <c r="A23">
        <v>2002</v>
      </c>
      <c r="B23">
        <v>19031</v>
      </c>
      <c r="C23">
        <v>3791249</v>
      </c>
      <c r="D23">
        <v>24436</v>
      </c>
      <c r="E23">
        <v>124</v>
      </c>
      <c r="F23">
        <v>358</v>
      </c>
      <c r="G23">
        <v>594</v>
      </c>
      <c r="H23">
        <v>122</v>
      </c>
      <c r="I23">
        <v>0.37685848599999999</v>
      </c>
      <c r="J23">
        <v>30540</v>
      </c>
      <c r="K23">
        <v>11509</v>
      </c>
    </row>
    <row r="24" spans="1:11" x14ac:dyDescent="0.3">
      <c r="A24">
        <v>2003</v>
      </c>
      <c r="B24">
        <v>22392</v>
      </c>
      <c r="C24">
        <v>5852831</v>
      </c>
      <c r="D24">
        <v>28859</v>
      </c>
      <c r="E24">
        <v>129</v>
      </c>
      <c r="F24">
        <v>419</v>
      </c>
      <c r="G24">
        <v>741</v>
      </c>
      <c r="H24">
        <v>160</v>
      </c>
      <c r="I24">
        <v>0.21488296400000001</v>
      </c>
      <c r="J24">
        <v>28520</v>
      </c>
      <c r="K24">
        <v>6128</v>
      </c>
    </row>
    <row r="25" spans="1:11" x14ac:dyDescent="0.3">
      <c r="A25">
        <v>2004</v>
      </c>
      <c r="B25">
        <v>20954</v>
      </c>
      <c r="C25">
        <v>5464667</v>
      </c>
      <c r="D25">
        <v>25733</v>
      </c>
      <c r="E25">
        <v>135</v>
      </c>
      <c r="F25">
        <v>370</v>
      </c>
      <c r="G25">
        <v>635</v>
      </c>
      <c r="H25">
        <v>128</v>
      </c>
      <c r="I25">
        <v>0.2462646</v>
      </c>
      <c r="J25">
        <v>27800</v>
      </c>
      <c r="K25">
        <v>6846</v>
      </c>
    </row>
    <row r="26" spans="1:11" x14ac:dyDescent="0.3">
      <c r="A26">
        <v>2005</v>
      </c>
      <c r="B26">
        <v>16798</v>
      </c>
      <c r="C26">
        <v>3018300</v>
      </c>
      <c r="D26">
        <v>22836</v>
      </c>
      <c r="E26">
        <v>119</v>
      </c>
      <c r="F26">
        <v>356</v>
      </c>
      <c r="G26">
        <v>569</v>
      </c>
      <c r="H26">
        <v>132</v>
      </c>
      <c r="I26">
        <v>0.36373114200000001</v>
      </c>
      <c r="J26">
        <v>26400</v>
      </c>
      <c r="K26">
        <v>9602</v>
      </c>
    </row>
    <row r="27" spans="1:11" x14ac:dyDescent="0.3">
      <c r="A27">
        <v>2006</v>
      </c>
      <c r="B27">
        <v>19641</v>
      </c>
      <c r="C27">
        <v>4272441</v>
      </c>
      <c r="D27">
        <v>27660</v>
      </c>
      <c r="E27">
        <v>124</v>
      </c>
      <c r="F27">
        <v>424</v>
      </c>
      <c r="G27">
        <v>724</v>
      </c>
      <c r="H27">
        <v>149</v>
      </c>
      <c r="I27">
        <v>0.235200619</v>
      </c>
      <c r="J27">
        <v>25680</v>
      </c>
      <c r="K27">
        <v>6039</v>
      </c>
    </row>
    <row r="28" spans="1:11" x14ac:dyDescent="0.3">
      <c r="A28">
        <v>2007</v>
      </c>
      <c r="B28">
        <v>21314</v>
      </c>
      <c r="C28">
        <v>5239166</v>
      </c>
      <c r="D28">
        <v>31618</v>
      </c>
      <c r="E28">
        <v>155</v>
      </c>
      <c r="F28">
        <v>498</v>
      </c>
      <c r="G28">
        <v>796</v>
      </c>
      <c r="H28">
        <v>132</v>
      </c>
      <c r="I28">
        <v>0.21177490600000001</v>
      </c>
      <c r="J28">
        <v>27040</v>
      </c>
      <c r="K28">
        <v>5726</v>
      </c>
    </row>
    <row r="29" spans="1:11" x14ac:dyDescent="0.3">
      <c r="A29">
        <v>2008</v>
      </c>
      <c r="B29">
        <v>17879</v>
      </c>
      <c r="C29">
        <v>4551354</v>
      </c>
      <c r="D29">
        <v>24691</v>
      </c>
      <c r="E29">
        <v>134</v>
      </c>
      <c r="F29">
        <v>372</v>
      </c>
      <c r="G29">
        <v>611</v>
      </c>
      <c r="H29">
        <v>138</v>
      </c>
      <c r="I29">
        <v>0.29886635299999997</v>
      </c>
      <c r="J29">
        <v>25500</v>
      </c>
      <c r="K29">
        <v>7621</v>
      </c>
    </row>
    <row r="30" spans="1:11" x14ac:dyDescent="0.3">
      <c r="A30">
        <v>2009</v>
      </c>
      <c r="B30">
        <v>16888</v>
      </c>
      <c r="C30">
        <v>3959509</v>
      </c>
      <c r="D30">
        <v>25776</v>
      </c>
      <c r="E30">
        <v>118</v>
      </c>
      <c r="F30">
        <v>397</v>
      </c>
      <c r="G30">
        <v>623</v>
      </c>
      <c r="H30">
        <v>124</v>
      </c>
      <c r="I30">
        <v>0.33826540500000002</v>
      </c>
      <c r="J30">
        <v>25520</v>
      </c>
      <c r="K30">
        <v>8632</v>
      </c>
    </row>
    <row r="31" spans="1:11" x14ac:dyDescent="0.3">
      <c r="A31">
        <v>2010</v>
      </c>
      <c r="B31">
        <v>22901</v>
      </c>
      <c r="C31">
        <v>4775406</v>
      </c>
      <c r="D31">
        <v>28692</v>
      </c>
      <c r="E31">
        <v>155</v>
      </c>
      <c r="F31">
        <v>431</v>
      </c>
      <c r="G31">
        <v>723</v>
      </c>
      <c r="H31">
        <v>162</v>
      </c>
      <c r="I31">
        <v>0.23047757099999999</v>
      </c>
      <c r="J31">
        <v>29760</v>
      </c>
      <c r="K31">
        <v>6859</v>
      </c>
    </row>
    <row r="32" spans="1:11" x14ac:dyDescent="0.3">
      <c r="A32">
        <v>2011</v>
      </c>
      <c r="B32">
        <v>22542</v>
      </c>
      <c r="C32">
        <v>5873201</v>
      </c>
      <c r="D32">
        <v>30934</v>
      </c>
      <c r="E32">
        <v>149</v>
      </c>
      <c r="F32">
        <v>478</v>
      </c>
      <c r="G32">
        <v>763</v>
      </c>
      <c r="H32">
        <v>153</v>
      </c>
      <c r="I32">
        <v>0.214580468</v>
      </c>
      <c r="J32">
        <v>28700</v>
      </c>
      <c r="K32">
        <v>6158</v>
      </c>
    </row>
    <row r="33" spans="1:11" x14ac:dyDescent="0.3">
      <c r="A33">
        <v>2012</v>
      </c>
      <c r="B33">
        <v>15796</v>
      </c>
      <c r="C33">
        <v>5365943</v>
      </c>
      <c r="D33">
        <v>26722</v>
      </c>
      <c r="E33">
        <v>163</v>
      </c>
      <c r="F33">
        <v>414</v>
      </c>
      <c r="G33">
        <v>706</v>
      </c>
      <c r="H33">
        <v>131</v>
      </c>
      <c r="I33">
        <v>0.390138814</v>
      </c>
      <c r="J33">
        <v>25900</v>
      </c>
      <c r="K33">
        <v>10104</v>
      </c>
    </row>
    <row r="34" spans="1:11" x14ac:dyDescent="0.3">
      <c r="A34">
        <v>2013</v>
      </c>
      <c r="B34">
        <v>18337</v>
      </c>
      <c r="C34">
        <v>3638755</v>
      </c>
      <c r="D34">
        <v>17644</v>
      </c>
      <c r="E34">
        <v>86</v>
      </c>
      <c r="F34">
        <v>271</v>
      </c>
      <c r="G34">
        <v>455</v>
      </c>
      <c r="H34">
        <v>77</v>
      </c>
      <c r="I34">
        <v>0.31630573099999998</v>
      </c>
      <c r="J34">
        <v>26820</v>
      </c>
      <c r="K34">
        <v>8483</v>
      </c>
    </row>
    <row r="35" spans="1:11" x14ac:dyDescent="0.3">
      <c r="A35">
        <v>2014</v>
      </c>
      <c r="B35">
        <v>20313</v>
      </c>
      <c r="C35">
        <v>5300640</v>
      </c>
      <c r="D35">
        <v>26549</v>
      </c>
      <c r="E35">
        <v>128</v>
      </c>
      <c r="F35">
        <v>369</v>
      </c>
      <c r="G35">
        <v>647</v>
      </c>
      <c r="H35">
        <v>144</v>
      </c>
      <c r="I35">
        <v>0.31744323299999999</v>
      </c>
      <c r="J35">
        <v>29760</v>
      </c>
      <c r="K35">
        <v>9447</v>
      </c>
    </row>
    <row r="36" spans="1:11" x14ac:dyDescent="0.3">
      <c r="A36">
        <v>2015</v>
      </c>
      <c r="B36">
        <v>23906</v>
      </c>
      <c r="C36">
        <v>6406034</v>
      </c>
      <c r="D36">
        <v>34430</v>
      </c>
      <c r="E36">
        <v>161</v>
      </c>
      <c r="F36">
        <v>520</v>
      </c>
      <c r="G36">
        <v>868</v>
      </c>
      <c r="H36">
        <v>175</v>
      </c>
      <c r="I36">
        <v>0.16120417400000001</v>
      </c>
      <c r="J36">
        <v>28500</v>
      </c>
      <c r="K36">
        <v>4594</v>
      </c>
    </row>
    <row r="37" spans="1:11" x14ac:dyDescent="0.3">
      <c r="A37">
        <v>2016</v>
      </c>
      <c r="B37">
        <v>17011</v>
      </c>
      <c r="C37">
        <v>3656097</v>
      </c>
      <c r="D37">
        <v>19639</v>
      </c>
      <c r="E37">
        <v>97</v>
      </c>
      <c r="F37">
        <v>298</v>
      </c>
      <c r="G37">
        <v>489</v>
      </c>
      <c r="H37">
        <v>88</v>
      </c>
      <c r="I37">
        <v>0.32389971499999998</v>
      </c>
      <c r="J37">
        <v>25160</v>
      </c>
      <c r="K37">
        <v>8149</v>
      </c>
    </row>
    <row r="38" spans="1:11" x14ac:dyDescent="0.3">
      <c r="A38">
        <v>2017</v>
      </c>
      <c r="B38">
        <v>14879</v>
      </c>
      <c r="C38">
        <v>3389970</v>
      </c>
      <c r="D38">
        <v>24115</v>
      </c>
      <c r="E38">
        <v>115</v>
      </c>
      <c r="F38">
        <v>360</v>
      </c>
      <c r="G38">
        <v>618</v>
      </c>
      <c r="H38">
        <v>129</v>
      </c>
      <c r="I38">
        <v>0.333382646</v>
      </c>
      <c r="J38">
        <v>22320</v>
      </c>
      <c r="K38">
        <v>7441</v>
      </c>
    </row>
    <row r="39" spans="1:11" x14ac:dyDescent="0.3">
      <c r="A39">
        <v>2018</v>
      </c>
      <c r="B39">
        <v>17631</v>
      </c>
      <c r="C39">
        <v>4789175</v>
      </c>
      <c r="D39">
        <v>26016</v>
      </c>
      <c r="E39">
        <v>149</v>
      </c>
      <c r="F39">
        <v>401</v>
      </c>
      <c r="G39">
        <v>676</v>
      </c>
      <c r="H39">
        <v>129</v>
      </c>
      <c r="I39">
        <v>0.34262439</v>
      </c>
      <c r="J39">
        <v>26820</v>
      </c>
      <c r="K39">
        <v>9189</v>
      </c>
    </row>
    <row r="40" spans="1:11" x14ac:dyDescent="0.3">
      <c r="A40">
        <v>2019</v>
      </c>
      <c r="B40">
        <v>21436</v>
      </c>
      <c r="C40">
        <v>4914654</v>
      </c>
      <c r="D40">
        <v>28123</v>
      </c>
      <c r="E40">
        <v>134</v>
      </c>
      <c r="F40">
        <v>413</v>
      </c>
      <c r="G40">
        <v>701</v>
      </c>
      <c r="H40">
        <v>137</v>
      </c>
      <c r="I40">
        <v>0.24786766800000001</v>
      </c>
      <c r="J40">
        <v>28500</v>
      </c>
      <c r="K40">
        <v>7064</v>
      </c>
    </row>
    <row r="41" spans="1:11" x14ac:dyDescent="0.3">
      <c r="A41">
        <v>2020</v>
      </c>
      <c r="B41">
        <v>17017</v>
      </c>
      <c r="C41">
        <v>4521610</v>
      </c>
      <c r="D41">
        <v>21838</v>
      </c>
      <c r="E41">
        <v>118</v>
      </c>
      <c r="F41">
        <v>300</v>
      </c>
      <c r="G41">
        <v>531</v>
      </c>
      <c r="H41">
        <v>114</v>
      </c>
      <c r="I41">
        <v>0.27464018200000001</v>
      </c>
      <c r="J41">
        <v>23460</v>
      </c>
      <c r="K41">
        <v>6443</v>
      </c>
    </row>
    <row r="42" spans="1:11" x14ac:dyDescent="0.3">
      <c r="A42">
        <v>2021</v>
      </c>
      <c r="B42">
        <v>17250</v>
      </c>
      <c r="C42">
        <v>4412714</v>
      </c>
      <c r="D42">
        <v>27087</v>
      </c>
      <c r="E42">
        <v>137</v>
      </c>
      <c r="F42">
        <v>421</v>
      </c>
      <c r="G42">
        <v>665</v>
      </c>
      <c r="H42">
        <v>139</v>
      </c>
      <c r="I42">
        <v>0.30499977900000003</v>
      </c>
      <c r="J42">
        <v>24820</v>
      </c>
      <c r="K42">
        <v>7570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6967-EC2E-427F-ABA8-C8E000F1D6F7}">
  <dimension ref="A1:K42"/>
  <sheetViews>
    <sheetView workbookViewId="0">
      <selection activeCell="K22" sqref="K22"/>
    </sheetView>
  </sheetViews>
  <sheetFormatPr defaultRowHeight="14.4" x14ac:dyDescent="0.3"/>
  <sheetData>
    <row r="1" spans="1:11" x14ac:dyDescent="0.3">
      <c r="A1" t="s">
        <v>61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250</v>
      </c>
      <c r="F3" t="s">
        <v>43</v>
      </c>
      <c r="G3">
        <v>50</v>
      </c>
    </row>
    <row r="4" spans="1:11" x14ac:dyDescent="0.3">
      <c r="G4">
        <v>5263157.8947368423</v>
      </c>
    </row>
    <row r="5" spans="1:11" x14ac:dyDescent="0.3">
      <c r="A5" t="s">
        <v>19</v>
      </c>
      <c r="B5" t="s">
        <v>2</v>
      </c>
      <c r="D5" t="s">
        <v>11</v>
      </c>
      <c r="E5">
        <v>0.01</v>
      </c>
      <c r="F5" t="s">
        <v>12</v>
      </c>
      <c r="G5" s="7">
        <v>4.9999999999999998E-7</v>
      </c>
    </row>
    <row r="6" spans="1:11" x14ac:dyDescent="0.3">
      <c r="D6" t="s">
        <v>15</v>
      </c>
      <c r="E6">
        <v>1E-3</v>
      </c>
      <c r="F6" t="s">
        <v>14</v>
      </c>
      <c r="G6" s="7">
        <v>1E-8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0.28000000000000003</v>
      </c>
      <c r="F10" t="s">
        <v>4</v>
      </c>
      <c r="G10">
        <v>0.05</v>
      </c>
    </row>
    <row r="11" spans="1:11" x14ac:dyDescent="0.3">
      <c r="D11" s="1"/>
      <c r="F11" s="1"/>
      <c r="H11" s="1"/>
      <c r="J11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3806</v>
      </c>
      <c r="C13">
        <v>837357</v>
      </c>
      <c r="D13">
        <v>5559</v>
      </c>
      <c r="E13">
        <v>24</v>
      </c>
      <c r="F13">
        <v>80</v>
      </c>
      <c r="G13">
        <v>136</v>
      </c>
      <c r="H13">
        <v>29</v>
      </c>
      <c r="I13">
        <v>0.31796037300000002</v>
      </c>
      <c r="J13">
        <v>5580</v>
      </c>
      <c r="K13">
        <v>1774</v>
      </c>
    </row>
    <row r="14" spans="1:11" x14ac:dyDescent="0.3">
      <c r="A14">
        <v>1993</v>
      </c>
      <c r="B14">
        <v>3920</v>
      </c>
      <c r="C14">
        <v>1006768</v>
      </c>
      <c r="D14">
        <v>6239</v>
      </c>
      <c r="E14">
        <v>28</v>
      </c>
      <c r="F14">
        <v>92</v>
      </c>
      <c r="G14">
        <v>150</v>
      </c>
      <c r="H14">
        <v>29</v>
      </c>
      <c r="I14">
        <v>0.28211376300000002</v>
      </c>
      <c r="J14">
        <v>5460</v>
      </c>
      <c r="K14">
        <v>1540</v>
      </c>
    </row>
    <row r="15" spans="1:11" x14ac:dyDescent="0.3">
      <c r="A15">
        <v>1994</v>
      </c>
      <c r="B15">
        <v>3311</v>
      </c>
      <c r="C15">
        <v>905476</v>
      </c>
      <c r="D15">
        <v>6420</v>
      </c>
      <c r="E15">
        <v>30</v>
      </c>
      <c r="F15">
        <v>97</v>
      </c>
      <c r="G15">
        <v>159</v>
      </c>
      <c r="H15">
        <v>33</v>
      </c>
      <c r="I15">
        <v>0.295733205</v>
      </c>
      <c r="J15">
        <v>4700</v>
      </c>
      <c r="K15">
        <v>1389</v>
      </c>
    </row>
    <row r="16" spans="1:11" x14ac:dyDescent="0.3">
      <c r="A16">
        <v>1995</v>
      </c>
      <c r="B16">
        <v>3961</v>
      </c>
      <c r="C16">
        <v>986246</v>
      </c>
      <c r="D16">
        <v>6630</v>
      </c>
      <c r="E16">
        <v>34</v>
      </c>
      <c r="F16">
        <v>106</v>
      </c>
      <c r="G16">
        <v>169</v>
      </c>
      <c r="H16">
        <v>36</v>
      </c>
      <c r="I16">
        <v>0.23830637299999999</v>
      </c>
      <c r="J16">
        <v>5200</v>
      </c>
      <c r="K16">
        <v>1239</v>
      </c>
    </row>
    <row r="17" spans="1:11" x14ac:dyDescent="0.3">
      <c r="A17">
        <v>1996</v>
      </c>
      <c r="B17">
        <v>4238</v>
      </c>
      <c r="C17">
        <v>1450314</v>
      </c>
      <c r="D17">
        <v>6672</v>
      </c>
      <c r="E17">
        <v>36</v>
      </c>
      <c r="F17">
        <v>106</v>
      </c>
      <c r="G17">
        <v>166</v>
      </c>
      <c r="H17">
        <v>39</v>
      </c>
      <c r="I17">
        <v>0.251365383</v>
      </c>
      <c r="J17">
        <v>5660</v>
      </c>
      <c r="K17">
        <v>1422</v>
      </c>
    </row>
    <row r="18" spans="1:11" x14ac:dyDescent="0.3">
      <c r="A18">
        <v>1997</v>
      </c>
      <c r="B18">
        <v>4245</v>
      </c>
      <c r="C18">
        <v>1067231</v>
      </c>
      <c r="D18">
        <v>6754</v>
      </c>
      <c r="E18">
        <v>35</v>
      </c>
      <c r="F18">
        <v>102</v>
      </c>
      <c r="G18">
        <v>164</v>
      </c>
      <c r="H18">
        <v>28</v>
      </c>
      <c r="I18">
        <v>0.31535879500000003</v>
      </c>
      <c r="J18">
        <v>6200</v>
      </c>
      <c r="K18">
        <v>1955</v>
      </c>
    </row>
    <row r="19" spans="1:11" x14ac:dyDescent="0.3">
      <c r="A19">
        <v>1998</v>
      </c>
      <c r="B19">
        <v>4656</v>
      </c>
      <c r="C19">
        <v>1085869</v>
      </c>
      <c r="D19">
        <v>6111</v>
      </c>
      <c r="E19">
        <v>32</v>
      </c>
      <c r="F19">
        <v>93</v>
      </c>
      <c r="G19">
        <v>155</v>
      </c>
      <c r="H19">
        <v>29</v>
      </c>
      <c r="I19">
        <v>0.29456732499999999</v>
      </c>
      <c r="J19">
        <v>6600</v>
      </c>
      <c r="K19">
        <v>1944</v>
      </c>
    </row>
    <row r="20" spans="1:11" x14ac:dyDescent="0.3">
      <c r="A20">
        <v>1999</v>
      </c>
      <c r="B20">
        <v>5254</v>
      </c>
      <c r="C20">
        <v>1229228</v>
      </c>
      <c r="D20">
        <v>6316</v>
      </c>
      <c r="E20">
        <v>26</v>
      </c>
      <c r="F20">
        <v>92</v>
      </c>
      <c r="G20">
        <v>157</v>
      </c>
      <c r="H20">
        <v>25</v>
      </c>
      <c r="I20">
        <v>0.23423439400000001</v>
      </c>
      <c r="J20">
        <v>6860</v>
      </c>
      <c r="K20">
        <v>1606</v>
      </c>
    </row>
    <row r="21" spans="1:11" x14ac:dyDescent="0.3">
      <c r="A21">
        <v>2000</v>
      </c>
      <c r="B21">
        <v>4669</v>
      </c>
      <c r="C21">
        <v>1327552</v>
      </c>
      <c r="D21">
        <v>7041</v>
      </c>
      <c r="E21">
        <v>37</v>
      </c>
      <c r="F21">
        <v>107</v>
      </c>
      <c r="G21">
        <v>179</v>
      </c>
      <c r="H21">
        <v>36</v>
      </c>
      <c r="I21">
        <v>0.30528001599999999</v>
      </c>
      <c r="J21">
        <v>6720</v>
      </c>
      <c r="K21">
        <v>2051</v>
      </c>
    </row>
    <row r="22" spans="1:11" x14ac:dyDescent="0.3">
      <c r="A22">
        <v>2001</v>
      </c>
      <c r="B22">
        <v>4428</v>
      </c>
      <c r="C22">
        <v>662407</v>
      </c>
      <c r="D22">
        <v>4682</v>
      </c>
      <c r="E22">
        <v>24</v>
      </c>
      <c r="F22">
        <v>71</v>
      </c>
      <c r="G22">
        <v>118</v>
      </c>
      <c r="H22">
        <v>20</v>
      </c>
      <c r="I22">
        <v>0.31244657300000001</v>
      </c>
      <c r="J22">
        <v>6440</v>
      </c>
      <c r="K22">
        <v>2012</v>
      </c>
    </row>
    <row r="23" spans="1:11" x14ac:dyDescent="0.3">
      <c r="A23">
        <v>2002</v>
      </c>
      <c r="B23">
        <v>4360</v>
      </c>
      <c r="C23">
        <v>1267249</v>
      </c>
      <c r="D23">
        <v>7255</v>
      </c>
      <c r="E23">
        <v>38</v>
      </c>
      <c r="F23">
        <v>113</v>
      </c>
      <c r="G23">
        <v>182</v>
      </c>
      <c r="H23">
        <v>31</v>
      </c>
      <c r="I23">
        <v>0.30135092400000002</v>
      </c>
      <c r="J23">
        <v>6240</v>
      </c>
      <c r="K23">
        <v>1880</v>
      </c>
    </row>
    <row r="24" spans="1:11" x14ac:dyDescent="0.3">
      <c r="A24">
        <v>2003</v>
      </c>
      <c r="B24">
        <v>5058</v>
      </c>
      <c r="C24">
        <v>1219356</v>
      </c>
      <c r="D24">
        <v>4979</v>
      </c>
      <c r="E24">
        <v>24</v>
      </c>
      <c r="F24">
        <v>70</v>
      </c>
      <c r="G24">
        <v>122</v>
      </c>
      <c r="H24">
        <v>24</v>
      </c>
      <c r="I24">
        <v>0.20230619</v>
      </c>
      <c r="J24">
        <v>6340</v>
      </c>
      <c r="K24">
        <v>1282</v>
      </c>
    </row>
    <row r="25" spans="1:11" x14ac:dyDescent="0.3">
      <c r="A25">
        <v>2004</v>
      </c>
      <c r="B25">
        <v>4387</v>
      </c>
      <c r="C25">
        <v>1647360</v>
      </c>
      <c r="D25">
        <v>7924</v>
      </c>
      <c r="E25">
        <v>40</v>
      </c>
      <c r="F25">
        <v>117</v>
      </c>
      <c r="G25">
        <v>196</v>
      </c>
      <c r="H25">
        <v>42</v>
      </c>
      <c r="I25">
        <v>0.29927314500000002</v>
      </c>
      <c r="J25">
        <v>6260</v>
      </c>
      <c r="K25">
        <v>1873</v>
      </c>
    </row>
    <row r="26" spans="1:11" x14ac:dyDescent="0.3">
      <c r="A26">
        <v>2005</v>
      </c>
      <c r="B26">
        <v>4183</v>
      </c>
      <c r="C26">
        <v>1055220</v>
      </c>
      <c r="D26">
        <v>6548</v>
      </c>
      <c r="E26">
        <v>36</v>
      </c>
      <c r="F26">
        <v>97</v>
      </c>
      <c r="G26">
        <v>164</v>
      </c>
      <c r="H26">
        <v>31</v>
      </c>
      <c r="I26">
        <v>0.28142939300000003</v>
      </c>
      <c r="J26">
        <v>5820</v>
      </c>
      <c r="K26">
        <v>1637</v>
      </c>
    </row>
    <row r="27" spans="1:11" x14ac:dyDescent="0.3">
      <c r="A27">
        <v>2006</v>
      </c>
      <c r="B27">
        <v>4079</v>
      </c>
      <c r="C27">
        <v>1103082</v>
      </c>
      <c r="D27">
        <v>6138</v>
      </c>
      <c r="E27">
        <v>26</v>
      </c>
      <c r="F27">
        <v>95</v>
      </c>
      <c r="G27">
        <v>158</v>
      </c>
      <c r="H27">
        <v>34</v>
      </c>
      <c r="I27">
        <v>0.34644463800000003</v>
      </c>
      <c r="J27">
        <v>6240</v>
      </c>
      <c r="K27">
        <v>2161</v>
      </c>
    </row>
    <row r="28" spans="1:11" x14ac:dyDescent="0.3">
      <c r="A28">
        <v>2007</v>
      </c>
      <c r="B28">
        <v>4493</v>
      </c>
      <c r="C28">
        <v>1376177</v>
      </c>
      <c r="D28">
        <v>6769</v>
      </c>
      <c r="E28">
        <v>37</v>
      </c>
      <c r="F28">
        <v>96</v>
      </c>
      <c r="G28">
        <v>170</v>
      </c>
      <c r="H28">
        <v>31</v>
      </c>
      <c r="I28">
        <v>0.26585591400000003</v>
      </c>
      <c r="J28">
        <v>6120</v>
      </c>
      <c r="K28">
        <v>1627</v>
      </c>
    </row>
    <row r="29" spans="1:11" x14ac:dyDescent="0.3">
      <c r="A29">
        <v>2008</v>
      </c>
      <c r="B29">
        <v>4703</v>
      </c>
      <c r="C29">
        <v>1559975</v>
      </c>
      <c r="D29">
        <v>6814</v>
      </c>
      <c r="E29">
        <v>28</v>
      </c>
      <c r="F29">
        <v>99</v>
      </c>
      <c r="G29">
        <v>169</v>
      </c>
      <c r="H29">
        <v>32</v>
      </c>
      <c r="I29">
        <v>0.31450591700000002</v>
      </c>
      <c r="J29">
        <v>6860</v>
      </c>
      <c r="K29">
        <v>2157</v>
      </c>
    </row>
    <row r="30" spans="1:11" x14ac:dyDescent="0.3">
      <c r="A30">
        <v>2009</v>
      </c>
      <c r="B30">
        <v>5075</v>
      </c>
      <c r="C30">
        <v>1468361</v>
      </c>
      <c r="D30">
        <v>6845</v>
      </c>
      <c r="E30">
        <v>37</v>
      </c>
      <c r="F30">
        <v>103</v>
      </c>
      <c r="G30">
        <v>173</v>
      </c>
      <c r="H30">
        <v>35</v>
      </c>
      <c r="I30">
        <v>0.249371855</v>
      </c>
      <c r="J30">
        <v>6760</v>
      </c>
      <c r="K30">
        <v>1685</v>
      </c>
    </row>
    <row r="31" spans="1:11" x14ac:dyDescent="0.3">
      <c r="A31">
        <v>2010</v>
      </c>
      <c r="B31">
        <v>4097</v>
      </c>
      <c r="C31">
        <v>1318801</v>
      </c>
      <c r="D31">
        <v>6291</v>
      </c>
      <c r="E31">
        <v>30</v>
      </c>
      <c r="F31">
        <v>92</v>
      </c>
      <c r="G31">
        <v>156</v>
      </c>
      <c r="H31">
        <v>36</v>
      </c>
      <c r="I31">
        <v>0.34561943000000001</v>
      </c>
      <c r="J31">
        <v>6260</v>
      </c>
      <c r="K31">
        <v>2163</v>
      </c>
    </row>
    <row r="32" spans="1:11" x14ac:dyDescent="0.3">
      <c r="A32">
        <v>2011</v>
      </c>
      <c r="B32">
        <v>4713</v>
      </c>
      <c r="C32">
        <v>1308661</v>
      </c>
      <c r="D32">
        <v>7261</v>
      </c>
      <c r="E32">
        <v>38</v>
      </c>
      <c r="F32">
        <v>105</v>
      </c>
      <c r="G32">
        <v>172</v>
      </c>
      <c r="H32">
        <v>35</v>
      </c>
      <c r="I32">
        <v>0.30693360400000003</v>
      </c>
      <c r="J32">
        <v>6800</v>
      </c>
      <c r="K32">
        <v>2087</v>
      </c>
    </row>
    <row r="33" spans="1:11" x14ac:dyDescent="0.3">
      <c r="A33">
        <v>2012</v>
      </c>
      <c r="B33">
        <v>4544</v>
      </c>
      <c r="C33">
        <v>881841</v>
      </c>
      <c r="D33">
        <v>6356</v>
      </c>
      <c r="E33">
        <v>30</v>
      </c>
      <c r="F33">
        <v>95</v>
      </c>
      <c r="G33">
        <v>151</v>
      </c>
      <c r="H33">
        <v>29</v>
      </c>
      <c r="I33">
        <v>0.31786246400000001</v>
      </c>
      <c r="J33">
        <v>6660</v>
      </c>
      <c r="K33">
        <v>2116</v>
      </c>
    </row>
    <row r="34" spans="1:11" x14ac:dyDescent="0.3">
      <c r="A34">
        <v>2013</v>
      </c>
      <c r="B34">
        <v>5347</v>
      </c>
      <c r="C34">
        <v>1282830</v>
      </c>
      <c r="D34">
        <v>5894</v>
      </c>
      <c r="E34">
        <v>25</v>
      </c>
      <c r="F34">
        <v>91</v>
      </c>
      <c r="G34">
        <v>150</v>
      </c>
      <c r="H34">
        <v>33</v>
      </c>
      <c r="I34">
        <v>0.20196990000000001</v>
      </c>
      <c r="J34">
        <v>6700</v>
      </c>
      <c r="K34">
        <v>1353</v>
      </c>
    </row>
    <row r="35" spans="1:11" x14ac:dyDescent="0.3">
      <c r="A35">
        <v>2014</v>
      </c>
      <c r="B35">
        <v>4220</v>
      </c>
      <c r="C35">
        <v>1125518</v>
      </c>
      <c r="D35">
        <v>6230</v>
      </c>
      <c r="E35">
        <v>30</v>
      </c>
      <c r="F35">
        <v>89</v>
      </c>
      <c r="G35">
        <v>157</v>
      </c>
      <c r="H35">
        <v>30</v>
      </c>
      <c r="I35">
        <v>0.35286046900000001</v>
      </c>
      <c r="J35">
        <v>6520</v>
      </c>
      <c r="K35">
        <v>2300</v>
      </c>
    </row>
    <row r="36" spans="1:11" x14ac:dyDescent="0.3">
      <c r="A36">
        <v>2015</v>
      </c>
      <c r="B36">
        <v>4802</v>
      </c>
      <c r="C36">
        <v>1136558</v>
      </c>
      <c r="D36">
        <v>7875</v>
      </c>
      <c r="E36">
        <v>32</v>
      </c>
      <c r="F36">
        <v>116</v>
      </c>
      <c r="G36">
        <v>192</v>
      </c>
      <c r="H36">
        <v>39</v>
      </c>
      <c r="I36">
        <v>0.26801165300000002</v>
      </c>
      <c r="J36">
        <v>6560</v>
      </c>
      <c r="K36">
        <v>1758</v>
      </c>
    </row>
    <row r="37" spans="1:11" x14ac:dyDescent="0.3">
      <c r="A37">
        <v>2016</v>
      </c>
      <c r="B37">
        <v>4724</v>
      </c>
      <c r="C37">
        <v>1184870</v>
      </c>
      <c r="D37">
        <v>7309</v>
      </c>
      <c r="E37">
        <v>42</v>
      </c>
      <c r="F37">
        <v>116</v>
      </c>
      <c r="G37">
        <v>185</v>
      </c>
      <c r="H37">
        <v>34</v>
      </c>
      <c r="I37">
        <v>0.230689013</v>
      </c>
      <c r="J37">
        <v>6140</v>
      </c>
      <c r="K37">
        <v>1416</v>
      </c>
    </row>
    <row r="38" spans="1:11" x14ac:dyDescent="0.3">
      <c r="A38">
        <v>2017</v>
      </c>
      <c r="B38">
        <v>4398</v>
      </c>
      <c r="C38">
        <v>1103111</v>
      </c>
      <c r="D38">
        <v>5500</v>
      </c>
      <c r="E38">
        <v>24</v>
      </c>
      <c r="F38">
        <v>85</v>
      </c>
      <c r="G38">
        <v>135</v>
      </c>
      <c r="H38">
        <v>30</v>
      </c>
      <c r="I38">
        <v>0.26700598599999997</v>
      </c>
      <c r="J38">
        <v>6000</v>
      </c>
      <c r="K38">
        <v>1602</v>
      </c>
    </row>
    <row r="39" spans="1:11" x14ac:dyDescent="0.3">
      <c r="A39">
        <v>2018</v>
      </c>
      <c r="B39">
        <v>4382</v>
      </c>
      <c r="C39">
        <v>1203025</v>
      </c>
      <c r="D39">
        <v>7033</v>
      </c>
      <c r="E39">
        <v>33</v>
      </c>
      <c r="F39">
        <v>102</v>
      </c>
      <c r="G39">
        <v>179</v>
      </c>
      <c r="H39">
        <v>30</v>
      </c>
      <c r="I39">
        <v>0.37049427600000001</v>
      </c>
      <c r="J39">
        <v>6960</v>
      </c>
      <c r="K39">
        <v>2578</v>
      </c>
    </row>
    <row r="40" spans="1:11" x14ac:dyDescent="0.3">
      <c r="A40">
        <v>2019</v>
      </c>
      <c r="B40">
        <v>4198</v>
      </c>
      <c r="C40">
        <v>942796</v>
      </c>
      <c r="D40">
        <v>5617</v>
      </c>
      <c r="E40">
        <v>25</v>
      </c>
      <c r="F40">
        <v>85</v>
      </c>
      <c r="G40">
        <v>137</v>
      </c>
      <c r="H40">
        <v>25</v>
      </c>
      <c r="I40">
        <v>0.42018372199999998</v>
      </c>
      <c r="J40">
        <v>7240</v>
      </c>
      <c r="K40">
        <v>3042</v>
      </c>
    </row>
    <row r="41" spans="1:11" x14ac:dyDescent="0.3">
      <c r="A41">
        <v>2020</v>
      </c>
      <c r="B41">
        <v>4868</v>
      </c>
      <c r="C41">
        <v>1362402</v>
      </c>
      <c r="D41">
        <v>6680</v>
      </c>
      <c r="E41">
        <v>31</v>
      </c>
      <c r="F41">
        <v>96</v>
      </c>
      <c r="G41">
        <v>165</v>
      </c>
      <c r="H41">
        <v>34</v>
      </c>
      <c r="I41">
        <v>0.28841668199999998</v>
      </c>
      <c r="J41">
        <v>6840</v>
      </c>
      <c r="K41">
        <v>1972</v>
      </c>
    </row>
    <row r="42" spans="1:11" x14ac:dyDescent="0.3">
      <c r="A42">
        <v>2021</v>
      </c>
      <c r="B42">
        <v>4523</v>
      </c>
      <c r="C42">
        <v>1137233</v>
      </c>
      <c r="D42">
        <v>6527</v>
      </c>
      <c r="E42">
        <v>30</v>
      </c>
      <c r="F42">
        <v>98</v>
      </c>
      <c r="G42">
        <v>158</v>
      </c>
      <c r="H42">
        <v>37</v>
      </c>
      <c r="I42">
        <v>0.23598983000000001</v>
      </c>
      <c r="J42">
        <v>5920</v>
      </c>
      <c r="K42">
        <v>1397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E686-710B-4688-81D2-F0AC1F27ECB4}">
  <dimension ref="A1:K42"/>
  <sheetViews>
    <sheetView workbookViewId="0">
      <selection activeCell="M1" sqref="M1:M15"/>
    </sheetView>
  </sheetViews>
  <sheetFormatPr defaultRowHeight="14.4" x14ac:dyDescent="0.3"/>
  <sheetData>
    <row r="1" spans="1:11" x14ac:dyDescent="0.3">
      <c r="A1" t="s">
        <v>62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250</v>
      </c>
      <c r="F3" t="s">
        <v>43</v>
      </c>
      <c r="G3">
        <v>50</v>
      </c>
    </row>
    <row r="4" spans="1:11" x14ac:dyDescent="0.3">
      <c r="G4">
        <v>5263157.8947368423</v>
      </c>
    </row>
    <row r="5" spans="1:11" x14ac:dyDescent="0.3">
      <c r="A5" t="s">
        <v>19</v>
      </c>
      <c r="B5" t="s">
        <v>2</v>
      </c>
      <c r="D5" t="s">
        <v>11</v>
      </c>
      <c r="E5">
        <v>0.05</v>
      </c>
      <c r="F5" t="s">
        <v>12</v>
      </c>
      <c r="G5" s="7">
        <v>4.9999999999999998E-7</v>
      </c>
    </row>
    <row r="6" spans="1:11" x14ac:dyDescent="0.3">
      <c r="D6" t="s">
        <v>15</v>
      </c>
      <c r="E6">
        <v>1E-3</v>
      </c>
      <c r="F6" t="s">
        <v>14</v>
      </c>
      <c r="G6" s="7">
        <v>1E-8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0.28000000000000003</v>
      </c>
      <c r="F10" t="s">
        <v>4</v>
      </c>
      <c r="G10">
        <v>0.05</v>
      </c>
    </row>
    <row r="11" spans="1:11" x14ac:dyDescent="0.3">
      <c r="D11" s="1"/>
      <c r="F11" s="1"/>
      <c r="H11" s="1"/>
      <c r="J11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18348</v>
      </c>
      <c r="C13">
        <v>3693091</v>
      </c>
      <c r="D13">
        <v>30278</v>
      </c>
      <c r="E13">
        <v>150</v>
      </c>
      <c r="F13">
        <v>472</v>
      </c>
      <c r="G13">
        <v>761</v>
      </c>
      <c r="H13">
        <v>166</v>
      </c>
      <c r="I13">
        <v>0.372512854</v>
      </c>
      <c r="J13">
        <v>29240</v>
      </c>
      <c r="K13">
        <v>10892</v>
      </c>
    </row>
    <row r="14" spans="1:11" x14ac:dyDescent="0.3">
      <c r="A14">
        <v>1993</v>
      </c>
      <c r="B14">
        <v>23388</v>
      </c>
      <c r="C14">
        <v>5672458</v>
      </c>
      <c r="D14">
        <v>17864</v>
      </c>
      <c r="E14">
        <v>77</v>
      </c>
      <c r="F14">
        <v>291</v>
      </c>
      <c r="G14">
        <v>447</v>
      </c>
      <c r="H14">
        <v>85</v>
      </c>
      <c r="I14">
        <v>0.241660967</v>
      </c>
      <c r="J14">
        <v>30840</v>
      </c>
      <c r="K14">
        <v>7452</v>
      </c>
    </row>
    <row r="15" spans="1:11" x14ac:dyDescent="0.3">
      <c r="A15">
        <v>1994</v>
      </c>
      <c r="B15">
        <v>20533</v>
      </c>
      <c r="C15">
        <v>4806458</v>
      </c>
      <c r="D15">
        <v>22498</v>
      </c>
      <c r="E15">
        <v>119</v>
      </c>
      <c r="F15">
        <v>318</v>
      </c>
      <c r="G15">
        <v>580</v>
      </c>
      <c r="H15">
        <v>129</v>
      </c>
      <c r="I15">
        <v>0.31191036100000002</v>
      </c>
      <c r="J15">
        <v>29840</v>
      </c>
      <c r="K15">
        <v>9307</v>
      </c>
    </row>
    <row r="16" spans="1:11" x14ac:dyDescent="0.3">
      <c r="A16">
        <v>1995</v>
      </c>
      <c r="B16">
        <v>21976</v>
      </c>
      <c r="C16">
        <v>5139247</v>
      </c>
      <c r="D16">
        <v>19096</v>
      </c>
      <c r="E16">
        <v>112</v>
      </c>
      <c r="F16">
        <v>293</v>
      </c>
      <c r="G16">
        <v>485</v>
      </c>
      <c r="H16">
        <v>88</v>
      </c>
      <c r="I16">
        <v>0.24484410500000001</v>
      </c>
      <c r="J16">
        <v>29100</v>
      </c>
      <c r="K16">
        <v>7124</v>
      </c>
    </row>
    <row r="17" spans="1:11" x14ac:dyDescent="0.3">
      <c r="A17">
        <v>1996</v>
      </c>
      <c r="B17">
        <v>15207</v>
      </c>
      <c r="C17">
        <v>3537704</v>
      </c>
      <c r="D17">
        <v>31032</v>
      </c>
      <c r="E17">
        <v>181</v>
      </c>
      <c r="F17">
        <v>471</v>
      </c>
      <c r="G17">
        <v>787</v>
      </c>
      <c r="H17">
        <v>144</v>
      </c>
      <c r="I17">
        <v>0.41556929300000001</v>
      </c>
      <c r="J17">
        <v>26020</v>
      </c>
      <c r="K17">
        <v>10813</v>
      </c>
    </row>
    <row r="18" spans="1:11" x14ac:dyDescent="0.3">
      <c r="A18">
        <v>1997</v>
      </c>
      <c r="B18">
        <v>15309</v>
      </c>
      <c r="C18">
        <v>3579882</v>
      </c>
      <c r="D18">
        <v>29596</v>
      </c>
      <c r="E18">
        <v>149</v>
      </c>
      <c r="F18">
        <v>428</v>
      </c>
      <c r="G18">
        <v>721</v>
      </c>
      <c r="H18">
        <v>147</v>
      </c>
      <c r="I18">
        <v>0.26612781200000002</v>
      </c>
      <c r="J18">
        <v>20860</v>
      </c>
      <c r="K18">
        <v>5551</v>
      </c>
    </row>
    <row r="19" spans="1:11" x14ac:dyDescent="0.3">
      <c r="A19">
        <v>1998</v>
      </c>
      <c r="B19">
        <v>14907</v>
      </c>
      <c r="C19">
        <v>3063364</v>
      </c>
      <c r="D19">
        <v>33570</v>
      </c>
      <c r="E19">
        <v>162</v>
      </c>
      <c r="F19">
        <v>494</v>
      </c>
      <c r="G19">
        <v>841</v>
      </c>
      <c r="H19">
        <v>240</v>
      </c>
      <c r="I19">
        <v>0.34565201299999998</v>
      </c>
      <c r="J19">
        <v>22780</v>
      </c>
      <c r="K19">
        <v>7873</v>
      </c>
    </row>
    <row r="20" spans="1:11" x14ac:dyDescent="0.3">
      <c r="A20">
        <v>1999</v>
      </c>
      <c r="B20">
        <v>15946</v>
      </c>
      <c r="C20">
        <v>4085795</v>
      </c>
      <c r="D20">
        <v>27619</v>
      </c>
      <c r="E20">
        <v>132</v>
      </c>
      <c r="F20">
        <v>416</v>
      </c>
      <c r="G20">
        <v>686</v>
      </c>
      <c r="H20">
        <v>151</v>
      </c>
      <c r="I20">
        <v>0.35389246499999999</v>
      </c>
      <c r="J20">
        <v>24680</v>
      </c>
      <c r="K20">
        <v>8734</v>
      </c>
    </row>
    <row r="21" spans="1:11" x14ac:dyDescent="0.3">
      <c r="A21">
        <v>2000</v>
      </c>
      <c r="B21">
        <v>20914</v>
      </c>
      <c r="C21">
        <v>4138153</v>
      </c>
      <c r="D21">
        <v>24979</v>
      </c>
      <c r="E21">
        <v>134</v>
      </c>
      <c r="F21">
        <v>380</v>
      </c>
      <c r="G21">
        <v>615</v>
      </c>
      <c r="H21">
        <v>137</v>
      </c>
      <c r="I21">
        <v>0.28623773200000002</v>
      </c>
      <c r="J21">
        <v>29300</v>
      </c>
      <c r="K21">
        <v>8386</v>
      </c>
    </row>
    <row r="22" spans="1:11" x14ac:dyDescent="0.3">
      <c r="A22">
        <v>2001</v>
      </c>
      <c r="B22">
        <v>21512</v>
      </c>
      <c r="C22">
        <v>6240571</v>
      </c>
      <c r="D22">
        <v>13562</v>
      </c>
      <c r="E22">
        <v>55</v>
      </c>
      <c r="F22">
        <v>203</v>
      </c>
      <c r="G22">
        <v>328</v>
      </c>
      <c r="H22">
        <v>64</v>
      </c>
      <c r="I22">
        <v>0.278613952</v>
      </c>
      <c r="J22">
        <v>29820</v>
      </c>
      <c r="K22">
        <v>8308</v>
      </c>
    </row>
    <row r="23" spans="1:11" x14ac:dyDescent="0.3">
      <c r="A23">
        <v>2002</v>
      </c>
      <c r="B23">
        <v>20102</v>
      </c>
      <c r="C23">
        <v>6347051</v>
      </c>
      <c r="D23">
        <v>12927</v>
      </c>
      <c r="E23">
        <v>77</v>
      </c>
      <c r="F23">
        <v>200</v>
      </c>
      <c r="G23">
        <v>325</v>
      </c>
      <c r="H23">
        <v>80</v>
      </c>
      <c r="I23">
        <v>0.34651738300000001</v>
      </c>
      <c r="J23">
        <v>30760</v>
      </c>
      <c r="K23">
        <v>10658</v>
      </c>
    </row>
    <row r="24" spans="1:11" x14ac:dyDescent="0.3">
      <c r="A24">
        <v>2003</v>
      </c>
      <c r="B24">
        <v>19162</v>
      </c>
      <c r="C24">
        <v>3888075</v>
      </c>
      <c r="D24">
        <v>26635</v>
      </c>
      <c r="E24">
        <v>132</v>
      </c>
      <c r="F24">
        <v>388</v>
      </c>
      <c r="G24">
        <v>667</v>
      </c>
      <c r="H24">
        <v>153</v>
      </c>
      <c r="I24">
        <v>0.29605545599999999</v>
      </c>
      <c r="J24">
        <v>27220</v>
      </c>
      <c r="K24">
        <v>8058</v>
      </c>
    </row>
    <row r="25" spans="1:11" x14ac:dyDescent="0.3">
      <c r="A25">
        <v>2004</v>
      </c>
      <c r="B25">
        <v>15475</v>
      </c>
      <c r="C25">
        <v>4283328</v>
      </c>
      <c r="D25">
        <v>24814</v>
      </c>
      <c r="E25">
        <v>116</v>
      </c>
      <c r="F25">
        <v>359</v>
      </c>
      <c r="G25">
        <v>607</v>
      </c>
      <c r="H25">
        <v>117</v>
      </c>
      <c r="I25">
        <v>0.260324324</v>
      </c>
      <c r="J25">
        <v>20920</v>
      </c>
      <c r="K25">
        <v>5445</v>
      </c>
    </row>
    <row r="26" spans="1:11" x14ac:dyDescent="0.3">
      <c r="A26">
        <v>2005</v>
      </c>
      <c r="B26">
        <v>12856</v>
      </c>
      <c r="C26">
        <v>3376171</v>
      </c>
      <c r="D26">
        <v>29445</v>
      </c>
      <c r="E26">
        <v>129</v>
      </c>
      <c r="F26">
        <v>453</v>
      </c>
      <c r="G26">
        <v>741</v>
      </c>
      <c r="H26">
        <v>142</v>
      </c>
      <c r="I26">
        <v>0.19347803299999999</v>
      </c>
      <c r="J26">
        <v>15940</v>
      </c>
      <c r="K26">
        <v>3084</v>
      </c>
    </row>
    <row r="27" spans="1:11" x14ac:dyDescent="0.3">
      <c r="A27">
        <v>2006</v>
      </c>
      <c r="B27">
        <v>11197</v>
      </c>
      <c r="C27">
        <v>2054333</v>
      </c>
      <c r="D27">
        <v>35963</v>
      </c>
      <c r="E27">
        <v>190</v>
      </c>
      <c r="F27">
        <v>530</v>
      </c>
      <c r="G27">
        <v>896</v>
      </c>
      <c r="H27">
        <v>174</v>
      </c>
      <c r="I27">
        <v>0.373096702</v>
      </c>
      <c r="J27">
        <v>17860</v>
      </c>
      <c r="K27">
        <v>6663</v>
      </c>
    </row>
    <row r="28" spans="1:11" x14ac:dyDescent="0.3">
      <c r="A28">
        <v>2007</v>
      </c>
      <c r="B28">
        <v>19182</v>
      </c>
      <c r="C28">
        <v>4939289</v>
      </c>
      <c r="D28">
        <v>21262</v>
      </c>
      <c r="E28">
        <v>110</v>
      </c>
      <c r="F28">
        <v>308</v>
      </c>
      <c r="G28">
        <v>538</v>
      </c>
      <c r="H28">
        <v>124</v>
      </c>
      <c r="I28">
        <v>0.223408737</v>
      </c>
      <c r="J28">
        <v>24700</v>
      </c>
      <c r="K28">
        <v>5518</v>
      </c>
    </row>
    <row r="29" spans="1:11" x14ac:dyDescent="0.3">
      <c r="A29">
        <v>2008</v>
      </c>
      <c r="B29">
        <v>20395</v>
      </c>
      <c r="C29">
        <v>5703707</v>
      </c>
      <c r="D29">
        <v>15065</v>
      </c>
      <c r="E29">
        <v>62</v>
      </c>
      <c r="F29">
        <v>231</v>
      </c>
      <c r="G29">
        <v>386</v>
      </c>
      <c r="H29">
        <v>78</v>
      </c>
      <c r="I29">
        <v>0.27317249700000001</v>
      </c>
      <c r="J29">
        <v>28060</v>
      </c>
      <c r="K29">
        <v>7665</v>
      </c>
    </row>
    <row r="30" spans="1:11" x14ac:dyDescent="0.3">
      <c r="A30">
        <v>2009</v>
      </c>
      <c r="B30">
        <v>22681</v>
      </c>
      <c r="C30">
        <v>6588050</v>
      </c>
      <c r="D30">
        <v>11041</v>
      </c>
      <c r="E30">
        <v>58</v>
      </c>
      <c r="F30">
        <v>170</v>
      </c>
      <c r="G30">
        <v>273</v>
      </c>
      <c r="H30">
        <v>49</v>
      </c>
      <c r="I30">
        <v>0.24296524799999999</v>
      </c>
      <c r="J30">
        <v>29960</v>
      </c>
      <c r="K30">
        <v>7279</v>
      </c>
    </row>
    <row r="31" spans="1:11" x14ac:dyDescent="0.3">
      <c r="A31">
        <v>2010</v>
      </c>
      <c r="B31">
        <v>23074</v>
      </c>
      <c r="C31">
        <v>6087645</v>
      </c>
      <c r="D31">
        <v>15456</v>
      </c>
      <c r="E31">
        <v>79</v>
      </c>
      <c r="F31">
        <v>239</v>
      </c>
      <c r="G31">
        <v>380</v>
      </c>
      <c r="H31">
        <v>71</v>
      </c>
      <c r="I31">
        <v>0.18064412199999999</v>
      </c>
      <c r="J31">
        <v>28160</v>
      </c>
      <c r="K31">
        <v>5086</v>
      </c>
    </row>
    <row r="32" spans="1:11" x14ac:dyDescent="0.3">
      <c r="A32">
        <v>2011</v>
      </c>
      <c r="B32">
        <v>14379</v>
      </c>
      <c r="C32">
        <v>2204585</v>
      </c>
      <c r="D32">
        <v>37510</v>
      </c>
      <c r="E32">
        <v>202</v>
      </c>
      <c r="F32">
        <v>548</v>
      </c>
      <c r="G32">
        <v>954</v>
      </c>
      <c r="H32">
        <v>192</v>
      </c>
      <c r="I32">
        <v>0.28180522099999999</v>
      </c>
      <c r="J32">
        <v>20020</v>
      </c>
      <c r="K32">
        <v>5641</v>
      </c>
    </row>
    <row r="33" spans="1:11" x14ac:dyDescent="0.3">
      <c r="A33">
        <v>2012</v>
      </c>
      <c r="B33">
        <v>11144</v>
      </c>
      <c r="C33">
        <v>2417308</v>
      </c>
      <c r="D33">
        <v>35797</v>
      </c>
      <c r="E33">
        <v>206</v>
      </c>
      <c r="F33">
        <v>548</v>
      </c>
      <c r="G33">
        <v>882</v>
      </c>
      <c r="H33">
        <v>192</v>
      </c>
      <c r="I33">
        <v>0.26588072600000001</v>
      </c>
      <c r="J33">
        <v>15180</v>
      </c>
      <c r="K33">
        <v>4036</v>
      </c>
    </row>
    <row r="34" spans="1:11" x14ac:dyDescent="0.3">
      <c r="A34">
        <v>2013</v>
      </c>
      <c r="B34">
        <v>12745</v>
      </c>
      <c r="C34">
        <v>3441567</v>
      </c>
      <c r="D34">
        <v>31585</v>
      </c>
      <c r="E34">
        <v>151</v>
      </c>
      <c r="F34">
        <v>454</v>
      </c>
      <c r="G34">
        <v>765</v>
      </c>
      <c r="H34">
        <v>150</v>
      </c>
      <c r="I34">
        <v>0.19542925</v>
      </c>
      <c r="J34">
        <v>15840</v>
      </c>
      <c r="K34">
        <v>3095</v>
      </c>
    </row>
    <row r="35" spans="1:11" x14ac:dyDescent="0.3">
      <c r="A35">
        <v>2014</v>
      </c>
      <c r="B35">
        <v>16191</v>
      </c>
      <c r="C35">
        <v>4397081</v>
      </c>
      <c r="D35">
        <v>23529</v>
      </c>
      <c r="E35">
        <v>138</v>
      </c>
      <c r="F35">
        <v>348</v>
      </c>
      <c r="G35">
        <v>583</v>
      </c>
      <c r="H35">
        <v>111</v>
      </c>
      <c r="I35">
        <v>0.31568262600000002</v>
      </c>
      <c r="J35">
        <v>23660</v>
      </c>
      <c r="K35">
        <v>7469</v>
      </c>
    </row>
    <row r="36" spans="1:11" x14ac:dyDescent="0.3">
      <c r="A36">
        <v>2015</v>
      </c>
      <c r="B36">
        <v>25741</v>
      </c>
      <c r="C36">
        <v>6206194</v>
      </c>
      <c r="D36">
        <v>12534</v>
      </c>
      <c r="E36">
        <v>58</v>
      </c>
      <c r="F36">
        <v>191</v>
      </c>
      <c r="G36">
        <v>333</v>
      </c>
      <c r="H36">
        <v>56</v>
      </c>
      <c r="I36">
        <v>0.253466839</v>
      </c>
      <c r="J36">
        <v>34480</v>
      </c>
      <c r="K36">
        <v>8739</v>
      </c>
    </row>
    <row r="37" spans="1:11" x14ac:dyDescent="0.3">
      <c r="A37">
        <v>2016</v>
      </c>
      <c r="B37">
        <v>25740</v>
      </c>
      <c r="C37">
        <v>7949832</v>
      </c>
      <c r="D37">
        <v>7944</v>
      </c>
      <c r="E37">
        <v>32</v>
      </c>
      <c r="F37">
        <v>116</v>
      </c>
      <c r="G37">
        <v>195</v>
      </c>
      <c r="H37">
        <v>42</v>
      </c>
      <c r="I37">
        <v>0.227504758</v>
      </c>
      <c r="J37">
        <v>33320</v>
      </c>
      <c r="K37">
        <v>7580</v>
      </c>
    </row>
    <row r="38" spans="1:11" x14ac:dyDescent="0.3">
      <c r="A38">
        <v>2017</v>
      </c>
      <c r="B38">
        <v>22238</v>
      </c>
      <c r="C38">
        <v>5697259</v>
      </c>
      <c r="D38">
        <v>18017</v>
      </c>
      <c r="E38">
        <v>95</v>
      </c>
      <c r="F38">
        <v>285</v>
      </c>
      <c r="G38">
        <v>455</v>
      </c>
      <c r="H38">
        <v>95</v>
      </c>
      <c r="I38">
        <v>0.18424067099999999</v>
      </c>
      <c r="J38">
        <v>27260</v>
      </c>
      <c r="K38">
        <v>5022</v>
      </c>
    </row>
    <row r="39" spans="1:11" x14ac:dyDescent="0.3">
      <c r="A39">
        <v>2018</v>
      </c>
      <c r="B39">
        <v>12314</v>
      </c>
      <c r="C39">
        <v>3374592</v>
      </c>
      <c r="D39">
        <v>28706</v>
      </c>
      <c r="E39">
        <v>144</v>
      </c>
      <c r="F39">
        <v>421</v>
      </c>
      <c r="G39">
        <v>738</v>
      </c>
      <c r="H39">
        <v>145</v>
      </c>
      <c r="I39">
        <v>0.35600316700000001</v>
      </c>
      <c r="J39">
        <v>19120</v>
      </c>
      <c r="K39">
        <v>6806</v>
      </c>
    </row>
    <row r="40" spans="1:11" x14ac:dyDescent="0.3">
      <c r="A40">
        <v>2019</v>
      </c>
      <c r="B40">
        <v>9183</v>
      </c>
      <c r="C40">
        <v>2564708</v>
      </c>
      <c r="D40">
        <v>36548</v>
      </c>
      <c r="E40">
        <v>171</v>
      </c>
      <c r="F40">
        <v>569</v>
      </c>
      <c r="G40">
        <v>921</v>
      </c>
      <c r="H40">
        <v>217</v>
      </c>
      <c r="I40">
        <v>0.29901418600000002</v>
      </c>
      <c r="J40">
        <v>13100</v>
      </c>
      <c r="K40">
        <v>3917</v>
      </c>
    </row>
    <row r="41" spans="1:11" x14ac:dyDescent="0.3">
      <c r="A41">
        <v>2020</v>
      </c>
      <c r="B41">
        <v>9960</v>
      </c>
      <c r="C41">
        <v>1669719</v>
      </c>
      <c r="D41">
        <v>35400</v>
      </c>
      <c r="E41">
        <v>208</v>
      </c>
      <c r="F41">
        <v>507</v>
      </c>
      <c r="G41">
        <v>892</v>
      </c>
      <c r="H41">
        <v>195</v>
      </c>
      <c r="I41">
        <v>0.26771305499999998</v>
      </c>
      <c r="J41">
        <v>13600</v>
      </c>
      <c r="K41">
        <v>3640</v>
      </c>
    </row>
    <row r="42" spans="1:11" x14ac:dyDescent="0.3">
      <c r="A42">
        <v>2021</v>
      </c>
      <c r="B42">
        <v>15559</v>
      </c>
      <c r="C42">
        <v>5407102</v>
      </c>
      <c r="D42">
        <v>19249</v>
      </c>
      <c r="E42">
        <v>86</v>
      </c>
      <c r="F42">
        <v>300</v>
      </c>
      <c r="G42">
        <v>492</v>
      </c>
      <c r="H42">
        <v>97</v>
      </c>
      <c r="I42">
        <v>0.28565671199999998</v>
      </c>
      <c r="J42">
        <v>21780</v>
      </c>
      <c r="K42">
        <v>6221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A3FA-9287-408B-8A07-C23768F0E1FA}">
  <dimension ref="A1:K42"/>
  <sheetViews>
    <sheetView workbookViewId="0">
      <selection activeCell="M2" sqref="M2:M9"/>
    </sheetView>
  </sheetViews>
  <sheetFormatPr defaultRowHeight="14.4" x14ac:dyDescent="0.3"/>
  <sheetData>
    <row r="1" spans="1:11" x14ac:dyDescent="0.3">
      <c r="A1" t="s">
        <v>63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250</v>
      </c>
      <c r="F3" t="s">
        <v>43</v>
      </c>
      <c r="G3">
        <v>50</v>
      </c>
    </row>
    <row r="4" spans="1:11" x14ac:dyDescent="0.3">
      <c r="G4">
        <v>5263157.8947368423</v>
      </c>
    </row>
    <row r="5" spans="1:11" x14ac:dyDescent="0.3">
      <c r="A5" t="s">
        <v>19</v>
      </c>
      <c r="B5" t="s">
        <v>2</v>
      </c>
      <c r="D5" t="s">
        <v>11</v>
      </c>
      <c r="E5">
        <v>0.01</v>
      </c>
      <c r="F5" t="s">
        <v>12</v>
      </c>
      <c r="G5" s="7">
        <v>1E-10</v>
      </c>
    </row>
    <row r="6" spans="1:11" x14ac:dyDescent="0.3">
      <c r="D6" t="s">
        <v>15</v>
      </c>
      <c r="E6">
        <v>1E-3</v>
      </c>
      <c r="F6" t="s">
        <v>14</v>
      </c>
      <c r="G6" s="7">
        <v>9.9999999999999995E-21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0.5</v>
      </c>
      <c r="F10" t="s">
        <v>4</v>
      </c>
      <c r="G10">
        <v>0.05</v>
      </c>
    </row>
    <row r="11" spans="1:11" x14ac:dyDescent="0.3">
      <c r="D11" s="1"/>
      <c r="F11" s="1"/>
      <c r="H11" s="1"/>
      <c r="J11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24338</v>
      </c>
      <c r="C13">
        <v>5249546</v>
      </c>
      <c r="D13">
        <v>49074</v>
      </c>
      <c r="E13">
        <v>261</v>
      </c>
      <c r="F13">
        <v>748</v>
      </c>
      <c r="G13">
        <v>1147</v>
      </c>
      <c r="H13">
        <v>217</v>
      </c>
      <c r="I13">
        <v>0.39518683999999998</v>
      </c>
      <c r="J13">
        <v>40240</v>
      </c>
      <c r="K13">
        <v>15902</v>
      </c>
    </row>
    <row r="14" spans="1:11" x14ac:dyDescent="0.3">
      <c r="A14">
        <v>1993</v>
      </c>
      <c r="B14">
        <v>18893</v>
      </c>
      <c r="C14">
        <v>5589935</v>
      </c>
      <c r="D14">
        <v>49791</v>
      </c>
      <c r="E14">
        <v>254</v>
      </c>
      <c r="F14">
        <v>787</v>
      </c>
      <c r="G14">
        <v>1271</v>
      </c>
      <c r="H14">
        <v>204</v>
      </c>
      <c r="I14">
        <v>0.45711239599999998</v>
      </c>
      <c r="J14">
        <v>34800</v>
      </c>
      <c r="K14">
        <v>15907</v>
      </c>
    </row>
    <row r="15" spans="1:11" x14ac:dyDescent="0.3">
      <c r="A15">
        <v>1994</v>
      </c>
      <c r="B15">
        <v>18855</v>
      </c>
      <c r="C15">
        <v>4540750</v>
      </c>
      <c r="D15">
        <v>48767</v>
      </c>
      <c r="E15">
        <v>230</v>
      </c>
      <c r="F15">
        <v>747</v>
      </c>
      <c r="G15">
        <v>1174</v>
      </c>
      <c r="H15">
        <v>253</v>
      </c>
      <c r="I15">
        <v>0.49505498599999997</v>
      </c>
      <c r="J15">
        <v>37340</v>
      </c>
      <c r="K15">
        <v>18485</v>
      </c>
    </row>
    <row r="16" spans="1:11" x14ac:dyDescent="0.3">
      <c r="A16">
        <v>1995</v>
      </c>
      <c r="B16">
        <v>23877</v>
      </c>
      <c r="C16">
        <v>5921235</v>
      </c>
      <c r="D16">
        <v>55330</v>
      </c>
      <c r="E16">
        <v>299</v>
      </c>
      <c r="F16">
        <v>857</v>
      </c>
      <c r="G16">
        <v>1442</v>
      </c>
      <c r="H16">
        <v>264</v>
      </c>
      <c r="I16">
        <v>0.46272784</v>
      </c>
      <c r="J16">
        <v>44440</v>
      </c>
      <c r="K16">
        <v>20563</v>
      </c>
    </row>
    <row r="17" spans="1:11" x14ac:dyDescent="0.3">
      <c r="A17">
        <v>1996</v>
      </c>
      <c r="B17">
        <v>22049</v>
      </c>
      <c r="C17">
        <v>7509839</v>
      </c>
      <c r="D17">
        <v>91969</v>
      </c>
      <c r="E17">
        <v>484</v>
      </c>
      <c r="F17">
        <v>1357</v>
      </c>
      <c r="G17">
        <v>2282</v>
      </c>
      <c r="H17">
        <v>375</v>
      </c>
      <c r="I17">
        <v>0.53502900200000003</v>
      </c>
      <c r="J17">
        <v>47420</v>
      </c>
      <c r="K17">
        <v>25371</v>
      </c>
    </row>
    <row r="18" spans="1:11" x14ac:dyDescent="0.3">
      <c r="A18">
        <v>1997</v>
      </c>
      <c r="B18">
        <v>24275</v>
      </c>
      <c r="C18">
        <v>5870771</v>
      </c>
      <c r="D18">
        <v>63277</v>
      </c>
      <c r="E18">
        <v>321</v>
      </c>
      <c r="F18">
        <v>927</v>
      </c>
      <c r="G18">
        <v>1533</v>
      </c>
      <c r="H18">
        <v>418</v>
      </c>
      <c r="I18">
        <v>0.52102452899999996</v>
      </c>
      <c r="J18">
        <v>50680</v>
      </c>
      <c r="K18">
        <v>26405</v>
      </c>
    </row>
    <row r="19" spans="1:11" x14ac:dyDescent="0.3">
      <c r="A19">
        <v>1998</v>
      </c>
      <c r="B19">
        <v>29407</v>
      </c>
      <c r="C19">
        <v>7796829</v>
      </c>
      <c r="D19">
        <v>64802</v>
      </c>
      <c r="E19">
        <v>279</v>
      </c>
      <c r="F19">
        <v>955</v>
      </c>
      <c r="G19">
        <v>1641</v>
      </c>
      <c r="H19">
        <v>324</v>
      </c>
      <c r="I19">
        <v>0.45923631500000001</v>
      </c>
      <c r="J19">
        <v>54380</v>
      </c>
      <c r="K19">
        <v>24973</v>
      </c>
    </row>
    <row r="20" spans="1:11" x14ac:dyDescent="0.3">
      <c r="A20">
        <v>1999</v>
      </c>
      <c r="B20">
        <v>27702</v>
      </c>
      <c r="C20">
        <v>7626312</v>
      </c>
      <c r="D20">
        <v>65076</v>
      </c>
      <c r="E20">
        <v>339</v>
      </c>
      <c r="F20">
        <v>972</v>
      </c>
      <c r="G20">
        <v>1657</v>
      </c>
      <c r="H20">
        <v>258</v>
      </c>
      <c r="I20">
        <v>0.58936295000000005</v>
      </c>
      <c r="J20">
        <v>67460</v>
      </c>
      <c r="K20">
        <v>39758</v>
      </c>
    </row>
    <row r="21" spans="1:11" x14ac:dyDescent="0.3">
      <c r="A21">
        <v>2000</v>
      </c>
      <c r="B21">
        <v>35889</v>
      </c>
      <c r="C21">
        <v>9168588</v>
      </c>
      <c r="D21">
        <v>97503</v>
      </c>
      <c r="E21">
        <v>442</v>
      </c>
      <c r="F21">
        <v>1447</v>
      </c>
      <c r="G21">
        <v>2522</v>
      </c>
      <c r="H21">
        <v>525</v>
      </c>
      <c r="I21">
        <v>0.52174430400000005</v>
      </c>
      <c r="J21">
        <v>75040</v>
      </c>
      <c r="K21">
        <v>39151</v>
      </c>
    </row>
    <row r="22" spans="1:11" x14ac:dyDescent="0.3">
      <c r="A22">
        <v>2001</v>
      </c>
      <c r="B22">
        <v>29400</v>
      </c>
      <c r="C22">
        <v>4763972</v>
      </c>
      <c r="D22">
        <v>46753</v>
      </c>
      <c r="E22">
        <v>232</v>
      </c>
      <c r="F22">
        <v>685</v>
      </c>
      <c r="G22">
        <v>1163</v>
      </c>
      <c r="H22">
        <v>234</v>
      </c>
      <c r="I22">
        <v>0.540923178</v>
      </c>
      <c r="J22">
        <v>64040</v>
      </c>
      <c r="K22">
        <v>34640</v>
      </c>
    </row>
    <row r="23" spans="1:11" x14ac:dyDescent="0.3">
      <c r="A23">
        <v>2002</v>
      </c>
      <c r="B23">
        <v>38507</v>
      </c>
      <c r="C23">
        <v>10152517</v>
      </c>
      <c r="D23">
        <v>105125</v>
      </c>
      <c r="E23">
        <v>633</v>
      </c>
      <c r="F23">
        <v>1588</v>
      </c>
      <c r="G23">
        <v>2678</v>
      </c>
      <c r="H23">
        <v>614</v>
      </c>
      <c r="I23">
        <v>0.44562556800000003</v>
      </c>
      <c r="J23">
        <v>69460</v>
      </c>
      <c r="K23">
        <v>30953</v>
      </c>
    </row>
    <row r="24" spans="1:11" x14ac:dyDescent="0.3">
      <c r="A24">
        <v>2003</v>
      </c>
      <c r="B24">
        <v>34470</v>
      </c>
      <c r="C24">
        <v>9017018</v>
      </c>
      <c r="D24">
        <v>73464</v>
      </c>
      <c r="E24">
        <v>329</v>
      </c>
      <c r="F24">
        <v>1172</v>
      </c>
      <c r="G24">
        <v>1853</v>
      </c>
      <c r="H24">
        <v>363</v>
      </c>
      <c r="I24">
        <v>0.52910891000000004</v>
      </c>
      <c r="J24">
        <v>73200</v>
      </c>
      <c r="K24">
        <v>38730</v>
      </c>
    </row>
    <row r="25" spans="1:11" x14ac:dyDescent="0.3">
      <c r="A25">
        <v>2004</v>
      </c>
      <c r="B25">
        <v>45999</v>
      </c>
      <c r="C25">
        <v>9324514</v>
      </c>
      <c r="D25">
        <v>109212</v>
      </c>
      <c r="E25">
        <v>511</v>
      </c>
      <c r="F25">
        <v>1640</v>
      </c>
      <c r="G25">
        <v>2680</v>
      </c>
      <c r="H25">
        <v>630</v>
      </c>
      <c r="I25">
        <v>0.43877039400000001</v>
      </c>
      <c r="J25">
        <v>81960</v>
      </c>
      <c r="K25">
        <v>35961</v>
      </c>
    </row>
    <row r="26" spans="1:11" x14ac:dyDescent="0.3">
      <c r="A26">
        <v>2005</v>
      </c>
      <c r="B26">
        <v>42172</v>
      </c>
      <c r="C26">
        <v>10403623</v>
      </c>
      <c r="D26">
        <v>136909</v>
      </c>
      <c r="E26">
        <v>742</v>
      </c>
      <c r="F26">
        <v>2055</v>
      </c>
      <c r="G26">
        <v>3432</v>
      </c>
      <c r="H26">
        <v>749</v>
      </c>
      <c r="I26">
        <v>0.41510013200000001</v>
      </c>
      <c r="J26">
        <v>72100</v>
      </c>
      <c r="K26">
        <v>29928</v>
      </c>
    </row>
    <row r="27" spans="1:11" x14ac:dyDescent="0.3">
      <c r="A27">
        <v>2006</v>
      </c>
      <c r="B27">
        <v>44352</v>
      </c>
      <c r="C27">
        <v>14017346</v>
      </c>
      <c r="D27">
        <v>145461</v>
      </c>
      <c r="E27">
        <v>785</v>
      </c>
      <c r="F27">
        <v>2196</v>
      </c>
      <c r="G27">
        <v>3576</v>
      </c>
      <c r="H27">
        <v>731</v>
      </c>
      <c r="I27">
        <v>0.51738899299999996</v>
      </c>
      <c r="J27">
        <v>91900</v>
      </c>
      <c r="K27">
        <v>47548</v>
      </c>
    </row>
    <row r="28" spans="1:11" x14ac:dyDescent="0.3">
      <c r="A28">
        <v>2007</v>
      </c>
      <c r="B28">
        <v>48023</v>
      </c>
      <c r="C28">
        <v>12364915</v>
      </c>
      <c r="D28">
        <v>131701</v>
      </c>
      <c r="E28">
        <v>586</v>
      </c>
      <c r="F28">
        <v>1945</v>
      </c>
      <c r="G28">
        <v>3341</v>
      </c>
      <c r="H28">
        <v>640</v>
      </c>
      <c r="I28">
        <v>0.50481833099999995</v>
      </c>
      <c r="J28">
        <v>96980</v>
      </c>
      <c r="K28">
        <v>48957</v>
      </c>
    </row>
    <row r="29" spans="1:11" x14ac:dyDescent="0.3">
      <c r="A29">
        <v>2008</v>
      </c>
      <c r="B29">
        <v>51136</v>
      </c>
      <c r="C29">
        <v>15656235</v>
      </c>
      <c r="D29">
        <v>159236</v>
      </c>
      <c r="E29">
        <v>747</v>
      </c>
      <c r="F29">
        <v>2364</v>
      </c>
      <c r="G29">
        <v>3971</v>
      </c>
      <c r="H29">
        <v>699</v>
      </c>
      <c r="I29">
        <v>0.56539331900000001</v>
      </c>
      <c r="J29">
        <v>117660</v>
      </c>
      <c r="K29">
        <v>66524</v>
      </c>
    </row>
    <row r="30" spans="1:11" x14ac:dyDescent="0.3">
      <c r="A30">
        <v>2009</v>
      </c>
      <c r="B30">
        <v>58724</v>
      </c>
      <c r="C30">
        <v>11814797</v>
      </c>
      <c r="D30">
        <v>96497</v>
      </c>
      <c r="E30">
        <v>456</v>
      </c>
      <c r="F30">
        <v>1460</v>
      </c>
      <c r="G30">
        <v>2449</v>
      </c>
      <c r="H30">
        <v>459</v>
      </c>
      <c r="I30">
        <v>0.57098730499999995</v>
      </c>
      <c r="J30">
        <v>136880</v>
      </c>
      <c r="K30">
        <v>78156</v>
      </c>
    </row>
    <row r="31" spans="1:11" x14ac:dyDescent="0.3">
      <c r="A31">
        <v>2010</v>
      </c>
      <c r="B31">
        <v>64552</v>
      </c>
      <c r="C31">
        <v>18522338</v>
      </c>
      <c r="D31">
        <v>167856</v>
      </c>
      <c r="E31">
        <v>980</v>
      </c>
      <c r="F31">
        <v>2505</v>
      </c>
      <c r="G31">
        <v>4159</v>
      </c>
      <c r="H31">
        <v>804</v>
      </c>
      <c r="I31">
        <v>0.54003245499999997</v>
      </c>
      <c r="J31">
        <v>140340</v>
      </c>
      <c r="K31">
        <v>75788</v>
      </c>
    </row>
    <row r="32" spans="1:11" x14ac:dyDescent="0.3">
      <c r="A32">
        <v>2011</v>
      </c>
      <c r="B32">
        <v>62128</v>
      </c>
      <c r="C32">
        <v>10277961</v>
      </c>
      <c r="D32">
        <v>102279</v>
      </c>
      <c r="E32">
        <v>484</v>
      </c>
      <c r="F32">
        <v>1543</v>
      </c>
      <c r="G32">
        <v>2573</v>
      </c>
      <c r="H32">
        <v>516</v>
      </c>
      <c r="I32">
        <v>0.54927849399999995</v>
      </c>
      <c r="J32">
        <v>137840</v>
      </c>
      <c r="K32">
        <v>75712</v>
      </c>
    </row>
    <row r="33" spans="1:11" x14ac:dyDescent="0.3">
      <c r="A33">
        <v>2012</v>
      </c>
      <c r="B33">
        <v>58345</v>
      </c>
      <c r="C33">
        <v>15294112</v>
      </c>
      <c r="D33">
        <v>185302</v>
      </c>
      <c r="E33">
        <v>863</v>
      </c>
      <c r="F33">
        <v>2936</v>
      </c>
      <c r="G33">
        <v>4666</v>
      </c>
      <c r="H33">
        <v>892</v>
      </c>
      <c r="I33">
        <v>0.58626502300000005</v>
      </c>
      <c r="J33">
        <v>141020</v>
      </c>
      <c r="K33">
        <v>82675</v>
      </c>
    </row>
    <row r="34" spans="1:11" x14ac:dyDescent="0.3">
      <c r="A34">
        <v>2013</v>
      </c>
      <c r="B34">
        <v>41876</v>
      </c>
      <c r="C34">
        <v>13225256</v>
      </c>
      <c r="D34">
        <v>137605</v>
      </c>
      <c r="E34">
        <v>780</v>
      </c>
      <c r="F34">
        <v>2154</v>
      </c>
      <c r="G34">
        <v>3486</v>
      </c>
      <c r="H34">
        <v>700</v>
      </c>
      <c r="I34">
        <v>0.65882981299999999</v>
      </c>
      <c r="J34">
        <v>122740</v>
      </c>
      <c r="K34">
        <v>80864</v>
      </c>
    </row>
    <row r="35" spans="1:11" x14ac:dyDescent="0.3">
      <c r="A35">
        <v>2014</v>
      </c>
      <c r="B35">
        <v>60238</v>
      </c>
      <c r="C35">
        <v>16687854</v>
      </c>
      <c r="D35">
        <v>178698</v>
      </c>
      <c r="E35">
        <v>882</v>
      </c>
      <c r="F35">
        <v>2571</v>
      </c>
      <c r="G35">
        <v>4523</v>
      </c>
      <c r="H35">
        <v>1044</v>
      </c>
      <c r="I35">
        <v>0.57120028899999997</v>
      </c>
      <c r="J35">
        <v>140480</v>
      </c>
      <c r="K35">
        <v>80242</v>
      </c>
    </row>
    <row r="36" spans="1:11" x14ac:dyDescent="0.3">
      <c r="A36">
        <v>2015</v>
      </c>
      <c r="B36">
        <v>68325</v>
      </c>
      <c r="C36">
        <v>12557395</v>
      </c>
      <c r="D36">
        <v>132348</v>
      </c>
      <c r="E36">
        <v>629</v>
      </c>
      <c r="F36">
        <v>2043</v>
      </c>
      <c r="G36">
        <v>3308</v>
      </c>
      <c r="H36">
        <v>603</v>
      </c>
      <c r="I36">
        <v>0.51836695600000005</v>
      </c>
      <c r="J36">
        <v>141860</v>
      </c>
      <c r="K36">
        <v>73535</v>
      </c>
    </row>
    <row r="37" spans="1:11" x14ac:dyDescent="0.3">
      <c r="A37">
        <v>2016</v>
      </c>
      <c r="B37">
        <v>77525</v>
      </c>
      <c r="C37">
        <v>13550362</v>
      </c>
      <c r="D37">
        <v>141888</v>
      </c>
      <c r="E37">
        <v>777</v>
      </c>
      <c r="F37">
        <v>2073</v>
      </c>
      <c r="G37">
        <v>3664</v>
      </c>
      <c r="H37">
        <v>726</v>
      </c>
      <c r="I37">
        <v>0.52832555699999995</v>
      </c>
      <c r="J37">
        <v>164360</v>
      </c>
      <c r="K37">
        <v>86835</v>
      </c>
    </row>
    <row r="38" spans="1:11" x14ac:dyDescent="0.3">
      <c r="A38">
        <v>2017</v>
      </c>
      <c r="B38">
        <v>73516</v>
      </c>
      <c r="C38">
        <v>20109918</v>
      </c>
      <c r="D38">
        <v>224645</v>
      </c>
      <c r="E38">
        <v>1237</v>
      </c>
      <c r="F38">
        <v>3283</v>
      </c>
      <c r="G38">
        <v>5561</v>
      </c>
      <c r="H38">
        <v>1175</v>
      </c>
      <c r="I38">
        <v>0.51494169000000001</v>
      </c>
      <c r="J38">
        <v>151560</v>
      </c>
      <c r="K38">
        <v>78044</v>
      </c>
    </row>
    <row r="39" spans="1:11" x14ac:dyDescent="0.3">
      <c r="A39">
        <v>2018</v>
      </c>
      <c r="B39">
        <v>90544</v>
      </c>
      <c r="C39">
        <v>24253981</v>
      </c>
      <c r="D39">
        <v>290212</v>
      </c>
      <c r="E39">
        <v>1616</v>
      </c>
      <c r="F39">
        <v>4379</v>
      </c>
      <c r="G39">
        <v>6991</v>
      </c>
      <c r="H39">
        <v>1513</v>
      </c>
      <c r="I39">
        <v>0.43712874000000002</v>
      </c>
      <c r="J39">
        <v>160860</v>
      </c>
      <c r="K39">
        <v>70316</v>
      </c>
    </row>
    <row r="40" spans="1:11" x14ac:dyDescent="0.3">
      <c r="A40">
        <v>2019</v>
      </c>
      <c r="B40">
        <v>67833</v>
      </c>
      <c r="C40">
        <v>23117936</v>
      </c>
      <c r="D40">
        <v>194949</v>
      </c>
      <c r="E40">
        <v>986</v>
      </c>
      <c r="F40">
        <v>3085</v>
      </c>
      <c r="G40">
        <v>4777</v>
      </c>
      <c r="H40">
        <v>934</v>
      </c>
      <c r="I40">
        <v>0.55734425300000001</v>
      </c>
      <c r="J40">
        <v>153240</v>
      </c>
      <c r="K40">
        <v>85407</v>
      </c>
    </row>
    <row r="41" spans="1:11" x14ac:dyDescent="0.3">
      <c r="A41">
        <v>2020</v>
      </c>
      <c r="B41">
        <v>81411</v>
      </c>
      <c r="C41">
        <v>21736588</v>
      </c>
      <c r="D41">
        <v>241637</v>
      </c>
      <c r="E41">
        <v>1234</v>
      </c>
      <c r="F41">
        <v>3612</v>
      </c>
      <c r="G41">
        <v>6099</v>
      </c>
      <c r="H41">
        <v>1346</v>
      </c>
      <c r="I41">
        <v>0.55590890800000003</v>
      </c>
      <c r="J41">
        <v>183320</v>
      </c>
      <c r="K41">
        <v>101909</v>
      </c>
    </row>
    <row r="42" spans="1:11" x14ac:dyDescent="0.3">
      <c r="A42">
        <v>2021</v>
      </c>
      <c r="B42">
        <v>94839</v>
      </c>
      <c r="C42">
        <v>15047641</v>
      </c>
      <c r="D42">
        <v>128242</v>
      </c>
      <c r="E42">
        <v>676</v>
      </c>
      <c r="F42">
        <v>1909</v>
      </c>
      <c r="G42">
        <v>3230</v>
      </c>
      <c r="H42">
        <v>720</v>
      </c>
      <c r="I42">
        <v>0.59303861300000005</v>
      </c>
      <c r="J42">
        <v>233040</v>
      </c>
      <c r="K42">
        <v>138201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2080-D8A4-4CE9-A87C-E7F89EF6CB9A}">
  <dimension ref="A1:K42"/>
  <sheetViews>
    <sheetView workbookViewId="0">
      <selection activeCell="M2" sqref="M2:M10"/>
    </sheetView>
  </sheetViews>
  <sheetFormatPr defaultRowHeight="14.4" x14ac:dyDescent="0.3"/>
  <sheetData>
    <row r="1" spans="1:11" x14ac:dyDescent="0.3">
      <c r="A1" t="s">
        <v>63</v>
      </c>
    </row>
    <row r="2" spans="1:11" x14ac:dyDescent="0.3">
      <c r="A2" t="s">
        <v>18</v>
      </c>
      <c r="B2" t="s">
        <v>0</v>
      </c>
      <c r="D2" t="s">
        <v>13</v>
      </c>
      <c r="E2">
        <v>15000</v>
      </c>
      <c r="F2" t="s">
        <v>43</v>
      </c>
      <c r="G2">
        <v>1000</v>
      </c>
    </row>
    <row r="3" spans="1:11" x14ac:dyDescent="0.3">
      <c r="B3" t="s">
        <v>1</v>
      </c>
      <c r="D3" t="s">
        <v>3</v>
      </c>
      <c r="E3">
        <v>100</v>
      </c>
      <c r="F3" t="s">
        <v>43</v>
      </c>
      <c r="G3">
        <v>30</v>
      </c>
    </row>
    <row r="4" spans="1:11" x14ac:dyDescent="0.3">
      <c r="G4">
        <v>5263157.8947368423</v>
      </c>
    </row>
    <row r="5" spans="1:11" x14ac:dyDescent="0.3">
      <c r="A5" t="s">
        <v>19</v>
      </c>
      <c r="B5" t="s">
        <v>2</v>
      </c>
      <c r="D5" t="s">
        <v>11</v>
      </c>
      <c r="E5">
        <v>0.03</v>
      </c>
      <c r="F5" t="s">
        <v>12</v>
      </c>
      <c r="G5" s="7">
        <v>9.9999999999999995E-8</v>
      </c>
    </row>
    <row r="6" spans="1:11" x14ac:dyDescent="0.3">
      <c r="D6" t="s">
        <v>15</v>
      </c>
      <c r="E6">
        <v>1E-3</v>
      </c>
      <c r="F6" t="s">
        <v>14</v>
      </c>
      <c r="G6" s="7">
        <v>1E-8</v>
      </c>
    </row>
    <row r="7" spans="1:11" x14ac:dyDescent="0.3">
      <c r="B7" t="s">
        <v>6</v>
      </c>
      <c r="D7" t="s">
        <v>7</v>
      </c>
      <c r="E7">
        <v>0.1</v>
      </c>
      <c r="F7" t="s">
        <v>8</v>
      </c>
      <c r="G7">
        <v>0.3</v>
      </c>
      <c r="H7" t="s">
        <v>9</v>
      </c>
      <c r="I7">
        <v>0.5</v>
      </c>
      <c r="J7" t="s">
        <v>10</v>
      </c>
      <c r="K7">
        <v>0.1</v>
      </c>
    </row>
    <row r="8" spans="1:11" x14ac:dyDescent="0.3">
      <c r="D8" t="s">
        <v>4</v>
      </c>
      <c r="E8">
        <v>0.01</v>
      </c>
      <c r="F8" t="s">
        <v>4</v>
      </c>
      <c r="G8">
        <v>0.01</v>
      </c>
      <c r="H8" t="s">
        <v>4</v>
      </c>
      <c r="I8">
        <v>0.01</v>
      </c>
      <c r="J8" t="s">
        <v>4</v>
      </c>
      <c r="K8">
        <v>0.01</v>
      </c>
    </row>
    <row r="9" spans="1:11" x14ac:dyDescent="0.3">
      <c r="B9" t="s">
        <v>17</v>
      </c>
      <c r="D9" t="s">
        <v>3</v>
      </c>
      <c r="E9">
        <v>0.05</v>
      </c>
    </row>
    <row r="10" spans="1:11" x14ac:dyDescent="0.3">
      <c r="B10" t="s">
        <v>16</v>
      </c>
      <c r="D10" t="s">
        <v>3</v>
      </c>
      <c r="E10">
        <v>0.5</v>
      </c>
      <c r="F10" t="s">
        <v>4</v>
      </c>
      <c r="G10">
        <v>0.05</v>
      </c>
    </row>
    <row r="11" spans="1:11" x14ac:dyDescent="0.3">
      <c r="D11" s="1"/>
      <c r="F11" s="1"/>
      <c r="H11" s="1"/>
      <c r="J11" s="1"/>
    </row>
    <row r="12" spans="1:11" x14ac:dyDescent="0.3">
      <c r="A12" t="s">
        <v>25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</row>
    <row r="13" spans="1:11" x14ac:dyDescent="0.3">
      <c r="A13">
        <v>1992</v>
      </c>
      <c r="B13">
        <v>14407</v>
      </c>
      <c r="C13">
        <v>2095309</v>
      </c>
      <c r="D13">
        <v>49355</v>
      </c>
      <c r="E13">
        <v>219</v>
      </c>
      <c r="F13">
        <v>715</v>
      </c>
      <c r="G13">
        <v>1231</v>
      </c>
      <c r="H13">
        <v>297</v>
      </c>
      <c r="I13">
        <v>0.46918921800000002</v>
      </c>
      <c r="J13">
        <v>27140</v>
      </c>
      <c r="K13">
        <v>12733</v>
      </c>
    </row>
    <row r="14" spans="1:11" x14ac:dyDescent="0.3">
      <c r="A14">
        <v>1993</v>
      </c>
      <c r="B14">
        <v>15264</v>
      </c>
      <c r="C14">
        <v>1554954</v>
      </c>
      <c r="D14">
        <v>36948</v>
      </c>
      <c r="E14">
        <v>206</v>
      </c>
      <c r="F14">
        <v>574</v>
      </c>
      <c r="G14">
        <v>898</v>
      </c>
      <c r="H14">
        <v>198</v>
      </c>
      <c r="I14">
        <v>0.61572036299999999</v>
      </c>
      <c r="J14">
        <v>39720</v>
      </c>
      <c r="K14">
        <v>24456</v>
      </c>
    </row>
    <row r="15" spans="1:11" x14ac:dyDescent="0.3">
      <c r="A15">
        <v>1994</v>
      </c>
      <c r="B15">
        <v>21725</v>
      </c>
      <c r="C15">
        <v>1534930</v>
      </c>
      <c r="D15">
        <v>40669</v>
      </c>
      <c r="E15">
        <v>183</v>
      </c>
      <c r="F15">
        <v>615</v>
      </c>
      <c r="G15">
        <v>1012</v>
      </c>
      <c r="H15">
        <v>190</v>
      </c>
      <c r="I15">
        <v>0.483985465</v>
      </c>
      <c r="J15">
        <v>42100</v>
      </c>
      <c r="K15">
        <v>20375</v>
      </c>
    </row>
    <row r="16" spans="1:11" x14ac:dyDescent="0.3">
      <c r="A16">
        <v>1995</v>
      </c>
      <c r="B16">
        <v>16149</v>
      </c>
      <c r="C16">
        <v>2235508</v>
      </c>
      <c r="D16">
        <v>53514</v>
      </c>
      <c r="E16">
        <v>284</v>
      </c>
      <c r="F16">
        <v>784</v>
      </c>
      <c r="G16">
        <v>1362</v>
      </c>
      <c r="H16">
        <v>265</v>
      </c>
      <c r="I16">
        <v>0.53248022500000003</v>
      </c>
      <c r="J16">
        <v>34540</v>
      </c>
      <c r="K16">
        <v>18391</v>
      </c>
    </row>
    <row r="17" spans="1:11" x14ac:dyDescent="0.3">
      <c r="A17">
        <v>1996</v>
      </c>
      <c r="B17">
        <v>19123</v>
      </c>
      <c r="C17">
        <v>2122698</v>
      </c>
      <c r="D17">
        <v>49996</v>
      </c>
      <c r="E17">
        <v>264</v>
      </c>
      <c r="F17">
        <v>711</v>
      </c>
      <c r="G17">
        <v>1219</v>
      </c>
      <c r="H17">
        <v>280</v>
      </c>
      <c r="I17">
        <v>0.55069778899999999</v>
      </c>
      <c r="J17">
        <v>42560</v>
      </c>
      <c r="K17">
        <v>23437</v>
      </c>
    </row>
    <row r="18" spans="1:11" x14ac:dyDescent="0.3">
      <c r="A18">
        <v>1997</v>
      </c>
      <c r="B18">
        <v>21414</v>
      </c>
      <c r="C18">
        <v>3221327</v>
      </c>
      <c r="D18">
        <v>69115</v>
      </c>
      <c r="E18">
        <v>389</v>
      </c>
      <c r="F18">
        <v>1075</v>
      </c>
      <c r="G18">
        <v>1723</v>
      </c>
      <c r="H18">
        <v>367</v>
      </c>
      <c r="I18">
        <v>0.48870149400000001</v>
      </c>
      <c r="J18">
        <v>41880</v>
      </c>
      <c r="K18">
        <v>20466</v>
      </c>
    </row>
    <row r="19" spans="1:11" x14ac:dyDescent="0.3">
      <c r="A19">
        <v>1998</v>
      </c>
      <c r="B19">
        <v>25097</v>
      </c>
      <c r="C19">
        <v>2555795</v>
      </c>
      <c r="D19">
        <v>60289</v>
      </c>
      <c r="E19">
        <v>322</v>
      </c>
      <c r="F19">
        <v>841</v>
      </c>
      <c r="G19">
        <v>1516</v>
      </c>
      <c r="H19">
        <v>306</v>
      </c>
      <c r="I19">
        <v>0.44428360500000003</v>
      </c>
      <c r="J19">
        <v>45160</v>
      </c>
      <c r="K19">
        <v>20063</v>
      </c>
    </row>
    <row r="20" spans="1:11" x14ac:dyDescent="0.3">
      <c r="A20">
        <v>1999</v>
      </c>
      <c r="B20">
        <v>25159</v>
      </c>
      <c r="C20">
        <v>3553542</v>
      </c>
      <c r="D20">
        <v>74373</v>
      </c>
      <c r="E20">
        <v>356</v>
      </c>
      <c r="F20">
        <v>1162</v>
      </c>
      <c r="G20">
        <v>1822</v>
      </c>
      <c r="H20">
        <v>391</v>
      </c>
      <c r="I20">
        <v>0.52566644299999998</v>
      </c>
      <c r="J20">
        <v>53040</v>
      </c>
      <c r="K20">
        <v>27881</v>
      </c>
    </row>
    <row r="21" spans="1:11" x14ac:dyDescent="0.3">
      <c r="A21">
        <v>2000</v>
      </c>
      <c r="B21">
        <v>28887</v>
      </c>
      <c r="C21">
        <v>3193555</v>
      </c>
      <c r="D21">
        <v>71986</v>
      </c>
      <c r="E21">
        <v>422</v>
      </c>
      <c r="F21">
        <v>1074</v>
      </c>
      <c r="G21">
        <v>1740</v>
      </c>
      <c r="H21">
        <v>310</v>
      </c>
      <c r="I21">
        <v>0.49867040699999998</v>
      </c>
      <c r="J21">
        <v>57620</v>
      </c>
      <c r="K21">
        <v>28733</v>
      </c>
    </row>
    <row r="22" spans="1:11" x14ac:dyDescent="0.3">
      <c r="A22">
        <v>2001</v>
      </c>
      <c r="B22">
        <v>31546</v>
      </c>
      <c r="C22">
        <v>4230146</v>
      </c>
      <c r="D22">
        <v>82448</v>
      </c>
      <c r="E22">
        <v>405</v>
      </c>
      <c r="F22">
        <v>1211</v>
      </c>
      <c r="G22">
        <v>2079</v>
      </c>
      <c r="H22">
        <v>401</v>
      </c>
      <c r="I22">
        <v>0.50709413000000003</v>
      </c>
      <c r="J22">
        <v>64000</v>
      </c>
      <c r="K22">
        <v>32454</v>
      </c>
    </row>
    <row r="23" spans="1:11" x14ac:dyDescent="0.3">
      <c r="A23">
        <v>2002</v>
      </c>
      <c r="B23">
        <v>40166</v>
      </c>
      <c r="C23">
        <v>5169777</v>
      </c>
      <c r="D23">
        <v>89134</v>
      </c>
      <c r="E23">
        <v>428</v>
      </c>
      <c r="F23">
        <v>1352</v>
      </c>
      <c r="G23">
        <v>2254</v>
      </c>
      <c r="H23">
        <v>443</v>
      </c>
      <c r="I23">
        <v>0.42074441400000001</v>
      </c>
      <c r="J23">
        <v>69340</v>
      </c>
      <c r="K23">
        <v>29174</v>
      </c>
    </row>
    <row r="24" spans="1:11" x14ac:dyDescent="0.3">
      <c r="A24">
        <v>2003</v>
      </c>
      <c r="B24">
        <v>31887</v>
      </c>
      <c r="C24">
        <v>3409588</v>
      </c>
      <c r="D24">
        <v>72389</v>
      </c>
      <c r="E24">
        <v>421</v>
      </c>
      <c r="F24">
        <v>1096</v>
      </c>
      <c r="G24">
        <v>1786</v>
      </c>
      <c r="H24">
        <v>341</v>
      </c>
      <c r="I24">
        <v>0.55799050400000005</v>
      </c>
      <c r="J24">
        <v>72140</v>
      </c>
      <c r="K24">
        <v>40253</v>
      </c>
    </row>
    <row r="25" spans="1:11" x14ac:dyDescent="0.3">
      <c r="A25">
        <v>2004</v>
      </c>
      <c r="B25">
        <v>35790</v>
      </c>
      <c r="C25">
        <v>2961794</v>
      </c>
      <c r="D25">
        <v>63500</v>
      </c>
      <c r="E25">
        <v>331</v>
      </c>
      <c r="F25">
        <v>968</v>
      </c>
      <c r="G25">
        <v>1643</v>
      </c>
      <c r="H25">
        <v>266</v>
      </c>
      <c r="I25">
        <v>0.52533253199999996</v>
      </c>
      <c r="J25">
        <v>75400</v>
      </c>
      <c r="K25">
        <v>39610</v>
      </c>
    </row>
    <row r="26" spans="1:11" x14ac:dyDescent="0.3">
      <c r="A26">
        <v>2005</v>
      </c>
      <c r="B26">
        <v>40371</v>
      </c>
      <c r="C26">
        <v>3853855</v>
      </c>
      <c r="D26">
        <v>80362</v>
      </c>
      <c r="E26">
        <v>390</v>
      </c>
      <c r="F26">
        <v>1223</v>
      </c>
      <c r="G26">
        <v>2015</v>
      </c>
      <c r="H26">
        <v>459</v>
      </c>
      <c r="I26">
        <v>0.51500868700000002</v>
      </c>
      <c r="J26">
        <v>83240</v>
      </c>
      <c r="K26">
        <v>42869</v>
      </c>
    </row>
    <row r="27" spans="1:11" x14ac:dyDescent="0.3">
      <c r="A27">
        <v>2006</v>
      </c>
      <c r="B27">
        <v>33015</v>
      </c>
      <c r="C27">
        <v>844501</v>
      </c>
      <c r="D27">
        <v>22862</v>
      </c>
      <c r="E27">
        <v>107</v>
      </c>
      <c r="F27">
        <v>322</v>
      </c>
      <c r="G27">
        <v>568</v>
      </c>
      <c r="H27">
        <v>104</v>
      </c>
      <c r="I27">
        <v>0.59560934200000004</v>
      </c>
      <c r="J27">
        <v>81640</v>
      </c>
      <c r="K27">
        <v>48625</v>
      </c>
    </row>
    <row r="28" spans="1:11" x14ac:dyDescent="0.3">
      <c r="A28">
        <v>2007</v>
      </c>
      <c r="B28">
        <v>40521</v>
      </c>
      <c r="C28">
        <v>3050991</v>
      </c>
      <c r="D28">
        <v>74055</v>
      </c>
      <c r="E28">
        <v>430</v>
      </c>
      <c r="F28">
        <v>1045</v>
      </c>
      <c r="G28">
        <v>1888</v>
      </c>
      <c r="H28">
        <v>316</v>
      </c>
      <c r="I28">
        <v>0.43517959000000001</v>
      </c>
      <c r="J28">
        <v>71740</v>
      </c>
      <c r="K28">
        <v>31219</v>
      </c>
    </row>
    <row r="29" spans="1:11" x14ac:dyDescent="0.3">
      <c r="A29">
        <v>2008</v>
      </c>
      <c r="B29">
        <v>35204</v>
      </c>
      <c r="C29">
        <v>3754198</v>
      </c>
      <c r="D29">
        <v>79469</v>
      </c>
      <c r="E29">
        <v>410</v>
      </c>
      <c r="F29">
        <v>1083</v>
      </c>
      <c r="G29">
        <v>1978</v>
      </c>
      <c r="H29">
        <v>348</v>
      </c>
      <c r="I29">
        <v>0.46886362500000001</v>
      </c>
      <c r="J29">
        <v>66280</v>
      </c>
      <c r="K29">
        <v>31076</v>
      </c>
    </row>
    <row r="30" spans="1:11" x14ac:dyDescent="0.3">
      <c r="A30">
        <v>2009</v>
      </c>
      <c r="B30">
        <v>26298</v>
      </c>
      <c r="C30">
        <v>2232224</v>
      </c>
      <c r="D30">
        <v>54903</v>
      </c>
      <c r="E30">
        <v>279</v>
      </c>
      <c r="F30">
        <v>777</v>
      </c>
      <c r="G30">
        <v>1317</v>
      </c>
      <c r="H30">
        <v>285</v>
      </c>
      <c r="I30">
        <v>0.56647551500000004</v>
      </c>
      <c r="J30">
        <v>60660</v>
      </c>
      <c r="K30">
        <v>34362</v>
      </c>
    </row>
    <row r="31" spans="1:11" x14ac:dyDescent="0.3">
      <c r="A31">
        <v>2010</v>
      </c>
      <c r="B31">
        <v>23930</v>
      </c>
      <c r="C31">
        <v>1872015</v>
      </c>
      <c r="D31">
        <v>44362</v>
      </c>
      <c r="E31">
        <v>198</v>
      </c>
      <c r="F31">
        <v>696</v>
      </c>
      <c r="G31">
        <v>1100</v>
      </c>
      <c r="H31">
        <v>229</v>
      </c>
      <c r="I31">
        <v>0.51794127499999998</v>
      </c>
      <c r="J31">
        <v>49640</v>
      </c>
      <c r="K31">
        <v>25710</v>
      </c>
    </row>
    <row r="32" spans="1:11" x14ac:dyDescent="0.3">
      <c r="A32">
        <v>2011</v>
      </c>
      <c r="B32">
        <v>32558</v>
      </c>
      <c r="C32">
        <v>3761655</v>
      </c>
      <c r="D32">
        <v>83377</v>
      </c>
      <c r="E32">
        <v>473</v>
      </c>
      <c r="F32">
        <v>1310</v>
      </c>
      <c r="G32">
        <v>2055</v>
      </c>
      <c r="H32">
        <v>432</v>
      </c>
      <c r="I32">
        <v>0.51465088800000003</v>
      </c>
      <c r="J32">
        <v>67080</v>
      </c>
      <c r="K32">
        <v>34522</v>
      </c>
    </row>
    <row r="33" spans="1:11" x14ac:dyDescent="0.3">
      <c r="A33">
        <v>2012</v>
      </c>
      <c r="B33">
        <v>41094</v>
      </c>
      <c r="C33">
        <v>4002738</v>
      </c>
      <c r="D33">
        <v>79352</v>
      </c>
      <c r="E33">
        <v>413</v>
      </c>
      <c r="F33">
        <v>1202</v>
      </c>
      <c r="G33">
        <v>2009</v>
      </c>
      <c r="H33">
        <v>365</v>
      </c>
      <c r="I33">
        <v>0.37147294400000003</v>
      </c>
      <c r="J33">
        <v>65380</v>
      </c>
      <c r="K33">
        <v>24286</v>
      </c>
    </row>
    <row r="34" spans="1:11" x14ac:dyDescent="0.3">
      <c r="A34">
        <v>2013</v>
      </c>
      <c r="B34">
        <v>27101</v>
      </c>
      <c r="C34">
        <v>2778977</v>
      </c>
      <c r="D34">
        <v>62837</v>
      </c>
      <c r="E34">
        <v>324</v>
      </c>
      <c r="F34">
        <v>1003</v>
      </c>
      <c r="G34">
        <v>1515</v>
      </c>
      <c r="H34">
        <v>280</v>
      </c>
      <c r="I34">
        <v>0.52186840000000001</v>
      </c>
      <c r="J34">
        <v>56680</v>
      </c>
      <c r="K34">
        <v>29579</v>
      </c>
    </row>
    <row r="35" spans="1:11" x14ac:dyDescent="0.3">
      <c r="A35">
        <v>2014</v>
      </c>
      <c r="B35">
        <v>38183</v>
      </c>
      <c r="C35">
        <v>3908817</v>
      </c>
      <c r="D35">
        <v>84284</v>
      </c>
      <c r="E35">
        <v>409</v>
      </c>
      <c r="F35">
        <v>1346</v>
      </c>
      <c r="G35">
        <v>2108</v>
      </c>
      <c r="H35">
        <v>381</v>
      </c>
      <c r="I35">
        <v>0.38573216700000001</v>
      </c>
      <c r="J35">
        <v>62160</v>
      </c>
      <c r="K35">
        <v>23977</v>
      </c>
    </row>
    <row r="36" spans="1:11" x14ac:dyDescent="0.3">
      <c r="A36">
        <v>2015</v>
      </c>
      <c r="B36">
        <v>31862</v>
      </c>
      <c r="C36">
        <v>4569364</v>
      </c>
      <c r="D36">
        <v>87885</v>
      </c>
      <c r="E36">
        <v>421</v>
      </c>
      <c r="F36">
        <v>1248</v>
      </c>
      <c r="G36">
        <v>2173</v>
      </c>
      <c r="H36">
        <v>423</v>
      </c>
      <c r="I36">
        <v>0.58186508100000001</v>
      </c>
      <c r="J36">
        <v>76200</v>
      </c>
      <c r="K36">
        <v>44338</v>
      </c>
    </row>
    <row r="37" spans="1:11" x14ac:dyDescent="0.3">
      <c r="A37">
        <v>2016</v>
      </c>
      <c r="B37">
        <v>35443</v>
      </c>
      <c r="C37">
        <v>4782723</v>
      </c>
      <c r="D37">
        <v>86517</v>
      </c>
      <c r="E37">
        <v>487</v>
      </c>
      <c r="F37">
        <v>1293</v>
      </c>
      <c r="G37">
        <v>2150</v>
      </c>
      <c r="H37">
        <v>424</v>
      </c>
      <c r="I37">
        <v>0.54006293999999999</v>
      </c>
      <c r="J37">
        <v>77060</v>
      </c>
      <c r="K37">
        <v>41617</v>
      </c>
    </row>
    <row r="38" spans="1:11" x14ac:dyDescent="0.3">
      <c r="A38">
        <v>2017</v>
      </c>
      <c r="B38">
        <v>36021</v>
      </c>
      <c r="C38">
        <v>3304549</v>
      </c>
      <c r="D38">
        <v>72943</v>
      </c>
      <c r="E38">
        <v>406</v>
      </c>
      <c r="F38">
        <v>1052</v>
      </c>
      <c r="G38">
        <v>1826</v>
      </c>
      <c r="H38">
        <v>393</v>
      </c>
      <c r="I38">
        <v>0.50616172500000001</v>
      </c>
      <c r="J38">
        <v>72940</v>
      </c>
      <c r="K38">
        <v>36919</v>
      </c>
    </row>
    <row r="39" spans="1:11" x14ac:dyDescent="0.3">
      <c r="A39">
        <v>2018</v>
      </c>
      <c r="B39">
        <v>40533</v>
      </c>
      <c r="C39">
        <v>2971685</v>
      </c>
      <c r="D39">
        <v>67570</v>
      </c>
      <c r="E39">
        <v>295</v>
      </c>
      <c r="F39">
        <v>1018</v>
      </c>
      <c r="G39">
        <v>1686</v>
      </c>
      <c r="H39">
        <v>335</v>
      </c>
      <c r="I39">
        <v>0.50845459299999995</v>
      </c>
      <c r="J39">
        <v>82460</v>
      </c>
      <c r="K39">
        <v>41927</v>
      </c>
    </row>
    <row r="40" spans="1:11" x14ac:dyDescent="0.3">
      <c r="A40">
        <v>2019</v>
      </c>
      <c r="B40">
        <v>36112</v>
      </c>
      <c r="C40">
        <v>3390608</v>
      </c>
      <c r="D40">
        <v>73971</v>
      </c>
      <c r="E40">
        <v>349</v>
      </c>
      <c r="F40">
        <v>1173</v>
      </c>
      <c r="G40">
        <v>1853</v>
      </c>
      <c r="H40">
        <v>320</v>
      </c>
      <c r="I40">
        <v>0.575458213</v>
      </c>
      <c r="J40">
        <v>85060</v>
      </c>
      <c r="K40">
        <v>48948</v>
      </c>
    </row>
    <row r="41" spans="1:11" x14ac:dyDescent="0.3">
      <c r="A41">
        <v>2020</v>
      </c>
      <c r="B41">
        <v>35093</v>
      </c>
      <c r="C41">
        <v>4278610</v>
      </c>
      <c r="D41">
        <v>91099</v>
      </c>
      <c r="E41">
        <v>477</v>
      </c>
      <c r="F41">
        <v>1467</v>
      </c>
      <c r="G41">
        <v>2196</v>
      </c>
      <c r="H41">
        <v>465</v>
      </c>
      <c r="I41">
        <v>0.55239381300000001</v>
      </c>
      <c r="J41">
        <v>78400</v>
      </c>
      <c r="K41">
        <v>43307</v>
      </c>
    </row>
    <row r="42" spans="1:11" x14ac:dyDescent="0.3">
      <c r="A42">
        <v>2021</v>
      </c>
      <c r="B42">
        <v>41647</v>
      </c>
      <c r="C42">
        <v>4603612</v>
      </c>
      <c r="D42">
        <v>88870</v>
      </c>
      <c r="E42">
        <v>387</v>
      </c>
      <c r="F42">
        <v>1388</v>
      </c>
      <c r="G42">
        <v>2176</v>
      </c>
      <c r="H42">
        <v>404</v>
      </c>
      <c r="I42">
        <v>0.42429822499999997</v>
      </c>
      <c r="J42">
        <v>72340</v>
      </c>
      <c r="K42">
        <v>30693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Metadata</vt:lpstr>
      <vt:lpstr>Master</vt:lpstr>
      <vt:lpstr>Simulation_1</vt:lpstr>
      <vt:lpstr>Simulation_2</vt:lpstr>
      <vt:lpstr>Simulation_3</vt:lpstr>
      <vt:lpstr>Simulation_4</vt:lpstr>
      <vt:lpstr>Simulation_5</vt:lpstr>
      <vt:lpstr>Simulation_6</vt:lpstr>
      <vt:lpstr>Simulation_7</vt:lpstr>
      <vt:lpstr>Simulation_8</vt:lpstr>
      <vt:lpstr>Simulation_9</vt:lpstr>
      <vt:lpstr>Simulation_10</vt:lpstr>
      <vt:lpstr>Simulation_11</vt:lpstr>
      <vt:lpstr>Simulation_12</vt:lpstr>
      <vt:lpstr>Simulation_13</vt:lpstr>
      <vt:lpstr>Simulation_14</vt:lpstr>
      <vt:lpstr>Simulation_15</vt:lpstr>
      <vt:lpstr>Simulations_16-19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LeMoine</dc:creator>
  <cp:lastModifiedBy>Sarah Schooler</cp:lastModifiedBy>
  <dcterms:created xsi:type="dcterms:W3CDTF">2023-02-16T18:27:55Z</dcterms:created>
  <dcterms:modified xsi:type="dcterms:W3CDTF">2023-03-20T23:50:07Z</dcterms:modified>
</cp:coreProperties>
</file>