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pub-constriction-bedload\ProcessedData\Statistics\"/>
    </mc:Choice>
  </mc:AlternateContent>
  <bookViews>
    <workbookView xWindow="0" yWindow="0" windowWidth="20490" windowHeight="7755"/>
  </bookViews>
  <sheets>
    <sheet name="summary" sheetId="1" r:id="rId1"/>
    <sheet name="data_regression" sheetId="2" r:id="rId2"/>
  </sheets>
  <definedNames>
    <definedName name="alpha">summary!#REF!</definedName>
    <definedName name="g">summary!#REF!</definedName>
    <definedName name="J">summary!#REF!</definedName>
    <definedName name="nu">summary!#REF!</definedName>
    <definedName name="rhof">summary!#REF!</definedName>
    <definedName name="rhos">summary!#REF!</definedName>
    <definedName name="s">summary!#REF!</definedName>
    <definedName name="w0">summary!#REF!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1" l="1"/>
  <c r="L29" i="1"/>
  <c r="L7" i="1"/>
  <c r="L8" i="1"/>
  <c r="U57" i="1" l="1"/>
  <c r="V58" i="1" s="1"/>
  <c r="U60" i="1"/>
  <c r="V61" i="1" s="1"/>
  <c r="U55" i="1"/>
  <c r="V55" i="1" s="1"/>
  <c r="U54" i="1"/>
  <c r="U51" i="1"/>
  <c r="V52" i="1" s="1"/>
  <c r="U48" i="1"/>
  <c r="V49" i="1" s="1"/>
  <c r="U46" i="1"/>
  <c r="V46" i="1" s="1"/>
  <c r="U45" i="1"/>
  <c r="U43" i="1"/>
  <c r="U42" i="1"/>
  <c r="V43" i="1" l="1"/>
  <c r="Q8" i="1"/>
  <c r="Q5" i="1" l="1"/>
  <c r="Q7" i="1"/>
  <c r="S103" i="1" l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02" i="1"/>
  <c r="U103" i="1" l="1"/>
  <c r="U102" i="1"/>
  <c r="E1" i="1"/>
  <c r="L222" i="1" l="1"/>
  <c r="L223" i="1"/>
  <c r="L217" i="1"/>
  <c r="L219" i="1"/>
  <c r="L214" i="1"/>
  <c r="L212" i="1"/>
  <c r="L210" i="1"/>
  <c r="L228" i="1"/>
  <c r="L231" i="1"/>
  <c r="L234" i="1"/>
  <c r="I47" i="2" l="1"/>
  <c r="L4" i="1" l="1"/>
  <c r="L5" i="1"/>
  <c r="L6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0" i="1"/>
  <c r="L31" i="1"/>
  <c r="L32" i="1"/>
  <c r="L33" i="1"/>
  <c r="L34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208" i="1"/>
  <c r="L209" i="1"/>
  <c r="L211" i="1"/>
  <c r="L213" i="1"/>
  <c r="L215" i="1"/>
  <c r="L218" i="1"/>
  <c r="L220" i="1"/>
  <c r="L221" i="1"/>
  <c r="L224" i="1"/>
  <c r="L225" i="1"/>
  <c r="L226" i="1"/>
  <c r="L227" i="1"/>
  <c r="L229" i="1"/>
  <c r="L230" i="1"/>
  <c r="L232" i="1"/>
  <c r="L233" i="1"/>
  <c r="L235" i="1"/>
  <c r="L236" i="1"/>
  <c r="L237" i="1"/>
  <c r="AF11" i="1" l="1"/>
  <c r="AG11" i="1"/>
  <c r="AF12" i="1"/>
  <c r="AG12" i="1"/>
  <c r="AF22" i="1"/>
  <c r="AG22" i="1"/>
  <c r="AF23" i="1"/>
  <c r="AG23" i="1"/>
  <c r="AF33" i="1"/>
  <c r="AG33" i="1"/>
  <c r="AF34" i="1"/>
  <c r="AG34" i="1"/>
  <c r="AG32" i="1" l="1"/>
  <c r="AF32" i="1"/>
  <c r="AG31" i="1"/>
  <c r="AF31" i="1"/>
  <c r="AG21" i="1" l="1"/>
  <c r="AF21" i="1"/>
  <c r="AF10" i="1"/>
  <c r="AG10" i="1"/>
  <c r="AF17" i="1" l="1"/>
  <c r="AG17" i="1"/>
  <c r="AF18" i="1"/>
  <c r="AG18" i="1"/>
  <c r="AF19" i="1"/>
  <c r="AG19" i="1"/>
  <c r="AF20" i="1"/>
  <c r="AG20" i="1"/>
  <c r="AG30" i="1"/>
  <c r="AF30" i="1"/>
  <c r="AG29" i="1"/>
  <c r="AF29" i="1"/>
  <c r="AG27" i="1"/>
  <c r="AF27" i="1"/>
  <c r="AG5" i="1" l="1"/>
  <c r="AG6" i="1"/>
  <c r="AG7" i="1"/>
  <c r="AG8" i="1"/>
  <c r="AG9" i="1"/>
  <c r="AF6" i="1"/>
  <c r="AF7" i="1"/>
  <c r="AF8" i="1"/>
  <c r="AF9" i="1"/>
  <c r="AF5" i="1"/>
</calcChain>
</file>

<file path=xl/sharedStrings.xml><?xml version="1.0" encoding="utf-8"?>
<sst xmlns="http://schemas.openxmlformats.org/spreadsheetml/2006/main" count="506" uniqueCount="117">
  <si>
    <t>Exp.</t>
  </si>
  <si>
    <t>File</t>
  </si>
  <si>
    <t>[N°]</t>
  </si>
  <si>
    <t>[-]</t>
  </si>
  <si>
    <r>
      <t>b/w</t>
    </r>
    <r>
      <rPr>
        <vertAlign val="subscript"/>
        <sz val="11"/>
        <color theme="1" tint="4.9989318521683403E-2"/>
        <rFont val="Times New Roman"/>
        <family val="1"/>
      </rPr>
      <t>nc,max</t>
    </r>
  </si>
  <si>
    <t>µ</t>
  </si>
  <si>
    <t>ϑrel</t>
  </si>
  <si>
    <t>2a</t>
  </si>
  <si>
    <t>3a</t>
  </si>
  <si>
    <t>5a</t>
  </si>
  <si>
    <t>6a</t>
  </si>
  <si>
    <t>7a</t>
  </si>
  <si>
    <t>8a</t>
  </si>
  <si>
    <t>9a</t>
  </si>
  <si>
    <t>10a</t>
  </si>
  <si>
    <t>11a</t>
  </si>
  <si>
    <t>13a</t>
  </si>
  <si>
    <t>14a</t>
  </si>
  <si>
    <t>15a</t>
  </si>
  <si>
    <t>4a</t>
  </si>
  <si>
    <t>12a</t>
  </si>
  <si>
    <t>16a</t>
  </si>
  <si>
    <t>17a</t>
  </si>
  <si>
    <t>RESULT</t>
  </si>
  <si>
    <t>a*</t>
  </si>
  <si>
    <t>b*</t>
  </si>
  <si>
    <t>qb*</t>
  </si>
  <si>
    <t xml:space="preserve">CORR. </t>
  </si>
  <si>
    <t>SIGNIFICANCE</t>
  </si>
  <si>
    <t>ENTIRE POPULATION</t>
  </si>
  <si>
    <t>ONLY LATERAL FLOW CONSTRICTION</t>
  </si>
  <si>
    <t>ONLY TOP CONSTRICTION</t>
  </si>
  <si>
    <t>Fr</t>
  </si>
  <si>
    <t>τ*</t>
  </si>
  <si>
    <t>η</t>
  </si>
  <si>
    <t>Curve equation</t>
  </si>
  <si>
    <t>Combined</t>
  </si>
  <si>
    <t>p1</t>
  </si>
  <si>
    <t>p2</t>
  </si>
  <si>
    <t>p3</t>
  </si>
  <si>
    <t>R²</t>
  </si>
  <si>
    <t>Lateral</t>
  </si>
  <si>
    <t>Top</t>
  </si>
  <si>
    <t>Qb</t>
  </si>
  <si>
    <t>on /off</t>
  </si>
  <si>
    <t>τ*nc</t>
  </si>
  <si>
    <t>limits</t>
  </si>
  <si>
    <t>lower</t>
  </si>
  <si>
    <t>upper</t>
  </si>
  <si>
    <t>Combined a*xb*</t>
  </si>
  <si>
    <t>Lateral b*</t>
  </si>
  <si>
    <t>Top a*</t>
  </si>
  <si>
    <t>µ = p1 x c*^p2 + p3</t>
  </si>
  <si>
    <t>η (c*)</t>
  </si>
  <si>
    <t>η = p1 x c*^p2 + p3</t>
  </si>
  <si>
    <t>ALL</t>
  </si>
  <si>
    <t xml:space="preserve">on   </t>
  </si>
  <si>
    <t>ζ</t>
  </si>
  <si>
    <t>hnc/h0</t>
  </si>
  <si>
    <r>
      <t>a/h</t>
    </r>
    <r>
      <rPr>
        <vertAlign val="subscript"/>
        <sz val="11"/>
        <color theme="1" tint="4.9989318521683403E-2"/>
        <rFont val="Times New Roman"/>
        <family val="1"/>
      </rPr>
      <t>nc</t>
    </r>
  </si>
  <si>
    <t>comb.</t>
  </si>
  <si>
    <t>lat.</t>
  </si>
  <si>
    <t>top</t>
  </si>
  <si>
    <t>X* = a* x b* / h*</t>
  </si>
  <si>
    <t>η = p1 x h*</t>
  </si>
  <si>
    <t>h*</t>
  </si>
  <si>
    <t>h* (a*,b*)</t>
  </si>
  <si>
    <t>h* (a*,b*) +BL</t>
  </si>
  <si>
    <t>dEc</t>
  </si>
  <si>
    <t>[m]</t>
  </si>
  <si>
    <t xml:space="preserve"> ζ (c* x h*)</t>
  </si>
  <si>
    <t xml:space="preserve"> ζ (c*)</t>
  </si>
  <si>
    <t xml:space="preserve"> ζ (h*)</t>
  </si>
  <si>
    <t xml:space="preserve">mu min = </t>
  </si>
  <si>
    <t>mu max =</t>
  </si>
  <si>
    <t>η ( h*)</t>
  </si>
  <si>
    <t>µH (h*)</t>
  </si>
  <si>
    <t>α</t>
  </si>
  <si>
    <t>on / off</t>
  </si>
  <si>
    <t>µ(h)</t>
  </si>
  <si>
    <t>µ(H0)</t>
  </si>
  <si>
    <t>η ( Fr)</t>
  </si>
  <si>
    <t xml:space="preserve"> ζ (Fr)</t>
  </si>
  <si>
    <t>Fr (a*,b*)</t>
  </si>
  <si>
    <t>µH (Fr)</t>
  </si>
  <si>
    <t>µ = (Fr</t>
  </si>
  <si>
    <t>lower bound</t>
  </si>
  <si>
    <t>upper bound</t>
  </si>
  <si>
    <t>µ (Fr&gt;0.5)</t>
  </si>
  <si>
    <t>AVRG</t>
  </si>
  <si>
    <t>STD</t>
  </si>
  <si>
    <t>µh (Fr&gt;0.5)/µh (h&gt;0.7)</t>
  </si>
  <si>
    <t>α (Fr,all)</t>
  </si>
  <si>
    <t>α (b*&lt;0.4)</t>
  </si>
  <si>
    <r>
      <t>α (Fr(</t>
    </r>
    <r>
      <rPr>
        <sz val="11"/>
        <color theme="1"/>
        <rFont val="Times New Roman"/>
        <family val="1"/>
      </rPr>
      <t>b*&lt;0.4</t>
    </r>
    <r>
      <rPr>
        <b/>
        <sz val="11"/>
        <color theme="1"/>
        <rFont val="Times New Roman"/>
        <family val="1"/>
      </rPr>
      <t>))</t>
    </r>
  </si>
  <si>
    <t>α (b*&gt;0.4)</t>
  </si>
  <si>
    <t>α (Fr(b*&gt;0.4))</t>
  </si>
  <si>
    <t>lower curve</t>
  </si>
  <si>
    <t>upper curve</t>
  </si>
  <si>
    <t>cB = p1 x c*^p2 + p3</t>
  </si>
  <si>
    <t>centre</t>
  </si>
  <si>
    <t>-</t>
  </si>
  <si>
    <t>cK (bx), Kindsvater</t>
  </si>
  <si>
    <t>cK (Fr), Kindsvater</t>
  </si>
  <si>
    <t>Fr comb min</t>
  </si>
  <si>
    <t>Fr comb max</t>
  </si>
  <si>
    <t>Fr vert min</t>
  </si>
  <si>
    <t>Fr vert max</t>
  </si>
  <si>
    <t>Fr lat min</t>
  </si>
  <si>
    <t>Fr lat max</t>
  </si>
  <si>
    <t>hx comb min</t>
  </si>
  <si>
    <t>hx comb max</t>
  </si>
  <si>
    <t>hx vert min</t>
  </si>
  <si>
    <t>hx vert max</t>
  </si>
  <si>
    <t>hx lat min</t>
  </si>
  <si>
    <t>hx lat max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</si>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</sst>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"/>
    <numFmt numFmtId="165" formatCode="0.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vertAlign val="subscript"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b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sz val="11"/>
      <color theme="1" tint="0.34998626667073579"/>
      <name val="Times New Roman"/>
      <family val="1"/>
    </font>
    <font>
      <sz val="11"/>
      <color theme="1" tint="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1" fillId="2" borderId="0" xfId="0" applyFont="1" applyFill="1"/>
    <xf numFmtId="165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7" fillId="0" borderId="0" xfId="0" applyFont="1"/>
    <xf numFmtId="0" fontId="3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1" fillId="4" borderId="0" xfId="0" applyFont="1" applyFill="1"/>
    <xf numFmtId="0" fontId="1" fillId="0" borderId="0" xfId="0" applyFont="1" applyFill="1"/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3" borderId="0" xfId="0" applyNumberFormat="1" applyFont="1" applyFill="1" applyAlignment="1">
      <alignment horizontal="center"/>
    </xf>
    <xf numFmtId="0" fontId="9" fillId="2" borderId="0" xfId="0" applyFont="1" applyFill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NumberFormat="1" applyFont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1" fillId="0" borderId="0" xfId="0" applyFont="1" applyFill="1" applyAlignment="1">
      <alignment vertical="center"/>
    </xf>
    <xf numFmtId="0" fontId="10" fillId="2" borderId="0" xfId="0" applyFont="1" applyFill="1"/>
    <xf numFmtId="0" fontId="1" fillId="5" borderId="0" xfId="0" applyFont="1" applyFill="1"/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4" formatCode="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3:Q274" totalsRowShown="0" headerRowDxfId="17" dataDxfId="16">
  <autoFilter ref="B3:Q274"/>
  <tableColumns count="16">
    <tableColumn id="1" name="Exp." dataDxfId="15"/>
    <tableColumn id="2" name="File" dataDxfId="14"/>
    <tableColumn id="13" name="a/hnc" dataDxfId="13"/>
    <tableColumn id="14" name="b/wnc,max" dataDxfId="12"/>
    <tableColumn id="15" name="α" dataDxfId="11"/>
    <tableColumn id="16" name="ϑrel" dataDxfId="10"/>
    <tableColumn id="17" name="Fr" dataDxfId="9"/>
    <tableColumn id="4" name="hnc/h0" dataDxfId="8">
      <calculatedColumnFormula>Table2[[#This Row],[a/hnc]]*Table2[[#This Row],[b/wnc,max]]</calculatedColumnFormula>
    </tableColumn>
    <tableColumn id="3" name="τ*" dataDxfId="7"/>
    <tableColumn id="5" name="η" dataDxfId="6"/>
    <tableColumn id="6" name="τ*nc" dataDxfId="5"/>
    <tableColumn id="7" name="ζ" dataDxfId="4"/>
    <tableColumn id="8" name="dEc" dataDxfId="3"/>
    <tableColumn id="9" name="µ(h)" dataDxfId="2"/>
    <tableColumn id="10" name="µ(H0)" dataDxfId="1"/>
    <tableColumn id="11" name="µ (Fr&gt;0.5)" dataDxfId="0">
      <calculatedColumnFormula>IF(Table2[[#This Row],[Fr]]&gt;0.5,Table2[[#This Row],[µ(H0)]],"")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75"/>
  <sheetViews>
    <sheetView tabSelected="1" zoomScale="85" zoomScaleNormal="85" workbookViewId="0">
      <selection activeCell="Q21" sqref="Q21"/>
    </sheetView>
  </sheetViews>
  <sheetFormatPr defaultRowHeight="15" x14ac:dyDescent="0.25"/>
  <cols>
    <col min="1" max="1" width="14" style="1" customWidth="1"/>
    <col min="2" max="2" width="9.85546875" style="3" customWidth="1"/>
    <col min="3" max="3" width="9.140625" style="2"/>
    <col min="4" max="16" width="9.140625" style="1"/>
    <col min="17" max="17" width="9.140625" style="33"/>
    <col min="18" max="16384" width="9.140625" style="1"/>
  </cols>
  <sheetData>
    <row r="1" spans="1:33" x14ac:dyDescent="0.25">
      <c r="B1" s="6"/>
      <c r="E1" s="1">
        <f>MIN(F4:F127)</f>
        <v>1.0207206849600272</v>
      </c>
    </row>
    <row r="2" spans="1:33" x14ac:dyDescent="0.25">
      <c r="B2" s="4" t="s">
        <v>2</v>
      </c>
      <c r="C2" s="5" t="s">
        <v>2</v>
      </c>
      <c r="D2" s="5" t="s">
        <v>3</v>
      </c>
      <c r="E2" s="5" t="s">
        <v>3</v>
      </c>
      <c r="F2" s="5" t="s">
        <v>3</v>
      </c>
      <c r="G2" s="5" t="s">
        <v>3</v>
      </c>
      <c r="H2" s="5" t="s">
        <v>3</v>
      </c>
      <c r="I2" s="5" t="s">
        <v>3</v>
      </c>
      <c r="J2" s="5" t="s">
        <v>3</v>
      </c>
      <c r="K2" s="5" t="s">
        <v>3</v>
      </c>
      <c r="L2" s="5" t="s">
        <v>3</v>
      </c>
      <c r="M2" s="5" t="s">
        <v>3</v>
      </c>
      <c r="N2" s="5" t="s">
        <v>69</v>
      </c>
      <c r="O2" s="5" t="s">
        <v>3</v>
      </c>
      <c r="P2" s="5" t="s">
        <v>3</v>
      </c>
      <c r="Q2" s="5" t="s">
        <v>3</v>
      </c>
      <c r="R2" s="5"/>
      <c r="S2" s="1" t="s">
        <v>23</v>
      </c>
    </row>
    <row r="3" spans="1:33" ht="16.5" x14ac:dyDescent="0.3">
      <c r="B3" s="7" t="s">
        <v>0</v>
      </c>
      <c r="C3" s="8" t="s">
        <v>1</v>
      </c>
      <c r="D3" s="8" t="s">
        <v>59</v>
      </c>
      <c r="E3" s="8" t="s">
        <v>4</v>
      </c>
      <c r="F3" s="8" t="s">
        <v>77</v>
      </c>
      <c r="G3" s="8" t="s">
        <v>6</v>
      </c>
      <c r="H3" s="8" t="s">
        <v>32</v>
      </c>
      <c r="I3" s="8" t="s">
        <v>58</v>
      </c>
      <c r="J3" s="11" t="s">
        <v>33</v>
      </c>
      <c r="K3" s="8" t="s">
        <v>34</v>
      </c>
      <c r="L3" s="11" t="s">
        <v>45</v>
      </c>
      <c r="M3" s="8" t="s">
        <v>57</v>
      </c>
      <c r="N3" s="8" t="s">
        <v>68</v>
      </c>
      <c r="O3" s="8" t="s">
        <v>79</v>
      </c>
      <c r="P3" s="25" t="s">
        <v>80</v>
      </c>
      <c r="Q3" s="34" t="s">
        <v>88</v>
      </c>
      <c r="R3" s="25"/>
      <c r="S3" s="1" t="s">
        <v>29</v>
      </c>
    </row>
    <row r="4" spans="1:33" x14ac:dyDescent="0.25">
      <c r="A4" s="1" t="s">
        <v>60</v>
      </c>
      <c r="B4" s="7">
        <v>1300</v>
      </c>
      <c r="C4" s="8">
        <v>2</v>
      </c>
      <c r="D4" s="8">
        <v>0.99666211391774895</v>
      </c>
      <c r="E4" s="8">
        <v>0.59627120348255913</v>
      </c>
      <c r="F4" s="27"/>
      <c r="G4" s="8">
        <v>5.640418429124306E-2</v>
      </c>
      <c r="H4" s="8">
        <v>0.22284669466758542</v>
      </c>
      <c r="I4" s="11">
        <v>0.46091518108859469</v>
      </c>
      <c r="J4" s="11">
        <v>1.8179473924679909E-3</v>
      </c>
      <c r="K4" s="8">
        <v>7.8907166386981545E-2</v>
      </c>
      <c r="L4" s="11">
        <f>Table2[[#This Row],[τ*]]/Table2[[#This Row],[η]]</f>
        <v>2.3039065723793675E-2</v>
      </c>
      <c r="M4" s="8">
        <v>1.9987970782138735</v>
      </c>
      <c r="N4" s="8">
        <v>3.4419810904571302E-2</v>
      </c>
      <c r="O4" s="25">
        <v>0.53130303558194369</v>
      </c>
      <c r="P4" s="25">
        <v>0.53130303558194369</v>
      </c>
      <c r="Q4" s="36" t="s">
        <v>89</v>
      </c>
      <c r="R4" s="25"/>
      <c r="S4" s="1" t="s">
        <v>27</v>
      </c>
      <c r="T4" s="1" t="s">
        <v>24</v>
      </c>
      <c r="U4" s="1" t="s">
        <v>25</v>
      </c>
      <c r="V4" s="1" t="s">
        <v>32</v>
      </c>
      <c r="W4" s="1" t="s">
        <v>26</v>
      </c>
      <c r="X4" s="1" t="s">
        <v>77</v>
      </c>
      <c r="Y4" s="1" t="s">
        <v>65</v>
      </c>
      <c r="Z4" s="1" t="s">
        <v>33</v>
      </c>
      <c r="AA4" s="1" t="s">
        <v>34</v>
      </c>
      <c r="AB4" s="1" t="s">
        <v>5</v>
      </c>
      <c r="AE4" s="1" t="s">
        <v>28</v>
      </c>
      <c r="AF4" s="1" t="s">
        <v>26</v>
      </c>
      <c r="AG4" s="1" t="s">
        <v>5</v>
      </c>
    </row>
    <row r="5" spans="1:33" x14ac:dyDescent="0.25">
      <c r="A5" s="1">
        <v>2</v>
      </c>
      <c r="B5" s="7">
        <v>1300</v>
      </c>
      <c r="C5" s="8">
        <v>3</v>
      </c>
      <c r="D5" s="8">
        <v>1.0606331687396331</v>
      </c>
      <c r="E5" s="8">
        <v>0.59595614688915699</v>
      </c>
      <c r="F5" s="27"/>
      <c r="G5" s="8">
        <v>0.10644438314426111</v>
      </c>
      <c r="H5" s="8">
        <v>0.24267153689549156</v>
      </c>
      <c r="I5" s="11">
        <v>0.47986708517468246</v>
      </c>
      <c r="J5" s="11">
        <v>2.0814891087406529E-3</v>
      </c>
      <c r="K5" s="8">
        <v>9.0251919675707906E-2</v>
      </c>
      <c r="L5" s="11">
        <f>Table2[[#This Row],[τ*]]/Table2[[#This Row],[η]]</f>
        <v>2.3063100665557411E-2</v>
      </c>
      <c r="M5" s="8">
        <v>1.8690629025008472</v>
      </c>
      <c r="N5" s="8">
        <v>3.2278879976390423E-2</v>
      </c>
      <c r="O5" s="25">
        <v>0.51802053235189016</v>
      </c>
      <c r="P5" s="25">
        <v>0.51802053235189016</v>
      </c>
      <c r="Q5" s="37" t="e">
        <f>AVERAGE(Q8:Q274)</f>
        <v>#DIV/0!</v>
      </c>
      <c r="R5" s="25"/>
      <c r="S5" s="1" t="s">
        <v>24</v>
      </c>
      <c r="T5" s="1">
        <v>1.0000000000000002</v>
      </c>
      <c r="U5" s="1">
        <v>0.11844756482913735</v>
      </c>
      <c r="V5" s="1">
        <v>0.57667206035655239</v>
      </c>
      <c r="W5" s="1">
        <v>0.33844924761290895</v>
      </c>
      <c r="X5" s="1">
        <v>1.6880748353615424E-16</v>
      </c>
      <c r="Y5" s="1">
        <v>0.58008249868843154</v>
      </c>
      <c r="Z5" s="1">
        <v>0.35938287148605425</v>
      </c>
      <c r="AA5" s="1">
        <v>0.35654999533364551</v>
      </c>
      <c r="AB5" s="1">
        <v>0.61818951274105127</v>
      </c>
      <c r="AE5" s="1" t="s">
        <v>24</v>
      </c>
      <c r="AF5" s="1">
        <f>1-W5/1</f>
        <v>0.66155075238709105</v>
      </c>
      <c r="AG5" s="1">
        <f>1-X5/1</f>
        <v>0.99999999999999978</v>
      </c>
    </row>
    <row r="6" spans="1:33" x14ac:dyDescent="0.25">
      <c r="A6" s="1">
        <v>3</v>
      </c>
      <c r="B6" s="9">
        <v>1300</v>
      </c>
      <c r="C6" s="10">
        <v>5</v>
      </c>
      <c r="D6" s="8">
        <v>1.1127387765482439</v>
      </c>
      <c r="E6" s="8">
        <v>0.59529910160299127</v>
      </c>
      <c r="F6" s="27"/>
      <c r="G6" s="8">
        <v>0.13758223697213576</v>
      </c>
      <c r="H6" s="8">
        <v>0.35700835807664827</v>
      </c>
      <c r="I6" s="11">
        <v>0.5780873062819083</v>
      </c>
      <c r="J6" s="11">
        <v>3.8432775954187334E-3</v>
      </c>
      <c r="K6" s="8">
        <v>0.16627986628462266</v>
      </c>
      <c r="L6" s="11">
        <f>Table2[[#This Row],[τ*]]/Table2[[#This Row],[η]]</f>
        <v>2.3113306988352771E-2</v>
      </c>
      <c r="M6" s="8">
        <v>1.0027119264234003</v>
      </c>
      <c r="N6" s="8">
        <v>1.7421058473249873E-2</v>
      </c>
      <c r="O6" s="25">
        <v>0.56287458503874399</v>
      </c>
      <c r="P6" s="25">
        <v>0.56287458503874399</v>
      </c>
      <c r="Q6" s="36" t="s">
        <v>90</v>
      </c>
      <c r="R6" s="25"/>
      <c r="S6" s="1" t="s">
        <v>25</v>
      </c>
      <c r="T6" s="1">
        <v>0.11844756482913738</v>
      </c>
      <c r="U6" s="1">
        <v>1</v>
      </c>
      <c r="V6" s="1">
        <v>0.29432068661974869</v>
      </c>
      <c r="W6" s="1">
        <v>0.17416492665544817</v>
      </c>
      <c r="X6" s="1">
        <v>-0.19172070340007683</v>
      </c>
      <c r="Y6" s="1">
        <v>0.26100295508499288</v>
      </c>
      <c r="Z6" s="1">
        <v>0.28483336693744654</v>
      </c>
      <c r="AA6" s="1">
        <v>0.28204064989218131</v>
      </c>
      <c r="AB6" s="1">
        <v>0.17196149335814043</v>
      </c>
      <c r="AE6" s="1" t="s">
        <v>25</v>
      </c>
      <c r="AF6" s="1">
        <f t="shared" ref="AF6:AG9" si="0">1-W6/1</f>
        <v>0.82583507334455186</v>
      </c>
      <c r="AG6" s="1">
        <f t="shared" si="0"/>
        <v>1.1917207034000767</v>
      </c>
    </row>
    <row r="7" spans="1:33" x14ac:dyDescent="0.25">
      <c r="A7" s="1">
        <v>4</v>
      </c>
      <c r="B7" s="9">
        <v>1300</v>
      </c>
      <c r="C7" s="10">
        <v>6</v>
      </c>
      <c r="D7" s="8">
        <v>1.9647090272401213</v>
      </c>
      <c r="E7" s="8">
        <v>0.318399669630333</v>
      </c>
      <c r="F7" s="27"/>
      <c r="G7" s="8">
        <v>0.15249246178892642</v>
      </c>
      <c r="H7" s="8">
        <v>0.23238520821322931</v>
      </c>
      <c r="I7" s="20"/>
      <c r="J7" s="11">
        <v>1.9415445358886756E-3</v>
      </c>
      <c r="K7" s="19"/>
      <c r="L7" s="11" t="e">
        <f>Table2[[#This Row],[τ*]]/Table2[[#This Row],[η]]</f>
        <v>#DIV/0!</v>
      </c>
      <c r="M7" s="19"/>
      <c r="N7" s="8">
        <v>2.8090647614333039E-2</v>
      </c>
      <c r="O7" s="25">
        <v>0.6268306173596121</v>
      </c>
      <c r="P7" s="25">
        <v>0.6268306173596121</v>
      </c>
      <c r="Q7" s="37" t="e">
        <f>_xlfn.STDEV.P(Q8:Q274)</f>
        <v>#DIV/0!</v>
      </c>
      <c r="R7" s="25"/>
      <c r="S7" s="1" t="s">
        <v>32</v>
      </c>
      <c r="T7" s="1">
        <v>0.57667206035655239</v>
      </c>
      <c r="U7" s="1">
        <v>0.29432068661974869</v>
      </c>
      <c r="V7" s="1">
        <v>1.0000000000000002</v>
      </c>
      <c r="W7" s="1">
        <v>0.4261298999159161</v>
      </c>
      <c r="X7" s="1">
        <v>-0.26321617992475327</v>
      </c>
      <c r="Y7" s="1">
        <v>0.98804685327960695</v>
      </c>
      <c r="Z7" s="1">
        <v>0.55293565270738554</v>
      </c>
      <c r="AA7" s="1">
        <v>0.55087498417927638</v>
      </c>
      <c r="AB7" s="1">
        <v>0.94839754236168661</v>
      </c>
      <c r="AE7" s="1" t="s">
        <v>32</v>
      </c>
      <c r="AF7" s="1">
        <f t="shared" si="0"/>
        <v>0.5738701000840839</v>
      </c>
      <c r="AG7" s="1">
        <f t="shared" si="0"/>
        <v>1.2632161799247532</v>
      </c>
    </row>
    <row r="8" spans="1:33" x14ac:dyDescent="0.25">
      <c r="A8" s="1">
        <v>5</v>
      </c>
      <c r="B8" s="9">
        <v>1300</v>
      </c>
      <c r="C8" s="10">
        <v>7</v>
      </c>
      <c r="D8" s="8">
        <v>1.8894609353119811</v>
      </c>
      <c r="E8" s="8">
        <v>0.31962009148952281</v>
      </c>
      <c r="F8" s="27"/>
      <c r="G8" s="8">
        <v>6.8787936824684691E-3</v>
      </c>
      <c r="H8" s="8">
        <v>0.20981009664079944</v>
      </c>
      <c r="I8" s="20"/>
      <c r="J8" s="11">
        <v>1.6542232465039009E-3</v>
      </c>
      <c r="K8" s="19"/>
      <c r="L8" s="11" t="e">
        <f>Table2[[#This Row],[τ*]]/Table2[[#This Row],[η]]</f>
        <v>#DIV/0!</v>
      </c>
      <c r="M8" s="19"/>
      <c r="N8" s="8">
        <v>3.1832408387163308E-2</v>
      </c>
      <c r="O8" s="25">
        <v>0.60568753869770076</v>
      </c>
      <c r="P8" s="25">
        <v>0.60568753869770076</v>
      </c>
      <c r="Q8" s="34" t="str">
        <f>IF(AND(Table2[[#This Row],[Fr]]&gt;0.5,Table2[[#This Row],[hnc/h0]]&gt;0.7),Table2[[#This Row],[µ(H0)]],"")</f>
        <v/>
      </c>
      <c r="R8" s="25"/>
      <c r="S8" s="1" t="s">
        <v>26</v>
      </c>
      <c r="T8" s="1">
        <v>0.33844924761290895</v>
      </c>
      <c r="U8" s="1">
        <v>0.17416492665544814</v>
      </c>
      <c r="V8" s="1">
        <v>0.42612989991591615</v>
      </c>
      <c r="W8" s="1">
        <v>1</v>
      </c>
      <c r="X8" s="1">
        <v>-0.15732350510020959</v>
      </c>
      <c r="Y8" s="1">
        <v>0.43205176953716956</v>
      </c>
      <c r="Z8" s="1">
        <v>0.74624960737851953</v>
      </c>
      <c r="AA8" s="1">
        <v>0.77764743643009449</v>
      </c>
      <c r="AB8" s="1">
        <v>0.40228284711488566</v>
      </c>
      <c r="AE8" s="1" t="s">
        <v>26</v>
      </c>
      <c r="AF8" s="1">
        <f t="shared" si="0"/>
        <v>0</v>
      </c>
      <c r="AG8" s="1">
        <f t="shared" si="0"/>
        <v>1.1573235051002095</v>
      </c>
    </row>
    <row r="9" spans="1:33" x14ac:dyDescent="0.25">
      <c r="A9" s="1">
        <v>6</v>
      </c>
      <c r="B9" s="9">
        <v>1300</v>
      </c>
      <c r="C9" s="10">
        <v>8</v>
      </c>
      <c r="D9" s="8">
        <v>1.2834856178598946</v>
      </c>
      <c r="E9" s="8">
        <v>0.47974054303019553</v>
      </c>
      <c r="F9" s="27"/>
      <c r="G9" s="8">
        <v>2.8715509041074849E-2</v>
      </c>
      <c r="H9" s="8">
        <v>0.30735758567099375</v>
      </c>
      <c r="I9" s="11">
        <v>0.53961811305561502</v>
      </c>
      <c r="J9" s="11">
        <v>3.0389656063535084E-3</v>
      </c>
      <c r="K9" s="8">
        <v>0.13269532478192725</v>
      </c>
      <c r="L9" s="11">
        <f>Table2[[#This Row],[τ*]]/Table2[[#This Row],[η]]</f>
        <v>2.2901828767123281E-2</v>
      </c>
      <c r="M9" s="8">
        <v>1.3483822334683651</v>
      </c>
      <c r="N9" s="8">
        <v>2.2834108096617865E-2</v>
      </c>
      <c r="O9" s="25">
        <v>0.59660757260332664</v>
      </c>
      <c r="P9" s="25">
        <v>0.59660757260332664</v>
      </c>
      <c r="Q9" s="34"/>
      <c r="R9" s="25"/>
      <c r="S9" s="1" t="s">
        <v>77</v>
      </c>
      <c r="T9" s="1">
        <v>1.6880748353615422E-16</v>
      </c>
      <c r="U9" s="1">
        <v>-0.19172070340007685</v>
      </c>
      <c r="V9" s="1">
        <v>-0.26321617992475332</v>
      </c>
      <c r="W9" s="1">
        <v>-0.15732350510020959</v>
      </c>
      <c r="X9" s="1">
        <v>1</v>
      </c>
      <c r="Y9" s="1">
        <v>-0.22286972069608818</v>
      </c>
      <c r="Z9" s="1">
        <v>-4.9336820988012321E-2</v>
      </c>
      <c r="AA9" s="1">
        <v>-5.5810122279080582E-2</v>
      </c>
      <c r="AB9" s="1">
        <v>-0.17825250413200322</v>
      </c>
      <c r="AE9" s="1" t="s">
        <v>5</v>
      </c>
      <c r="AF9" s="1">
        <f t="shared" si="0"/>
        <v>1.1573235051002095</v>
      </c>
      <c r="AG9" s="1">
        <f t="shared" si="0"/>
        <v>0</v>
      </c>
    </row>
    <row r="10" spans="1:33" x14ac:dyDescent="0.25">
      <c r="A10" s="1">
        <v>7</v>
      </c>
      <c r="B10" s="9">
        <v>1300</v>
      </c>
      <c r="C10" s="10">
        <v>9</v>
      </c>
      <c r="D10" s="8">
        <v>1.32393858448635</v>
      </c>
      <c r="E10" s="8">
        <v>0.47903843672230795</v>
      </c>
      <c r="F10" s="27"/>
      <c r="G10" s="8">
        <v>0.13196184269807887</v>
      </c>
      <c r="H10" s="8">
        <v>0.36791064528157508</v>
      </c>
      <c r="I10" s="11">
        <v>0.58844876166951465</v>
      </c>
      <c r="J10" s="11">
        <v>4.0398518233226753E-3</v>
      </c>
      <c r="K10" s="8">
        <v>0.17588843869348034</v>
      </c>
      <c r="L10" s="11">
        <f>Table2[[#This Row],[τ*]]/Table2[[#This Row],[η]]</f>
        <v>2.2968262458471757E-2</v>
      </c>
      <c r="M10" s="8">
        <v>0.81796815422002911</v>
      </c>
      <c r="N10" s="8">
        <v>1.3965239536889579E-2</v>
      </c>
      <c r="O10" s="25">
        <v>0.62335793979600196</v>
      </c>
      <c r="P10" s="25">
        <v>0.62335793979600196</v>
      </c>
      <c r="Q10" s="34"/>
      <c r="R10" s="25"/>
      <c r="S10" s="1" t="s">
        <v>65</v>
      </c>
      <c r="T10" s="1">
        <v>0.58008249868843165</v>
      </c>
      <c r="U10" s="1">
        <v>0.26100295508499288</v>
      </c>
      <c r="V10" s="1">
        <v>0.98804685327960695</v>
      </c>
      <c r="W10" s="1">
        <v>0.43205176953716956</v>
      </c>
      <c r="X10" s="1">
        <v>-0.22286972069608815</v>
      </c>
      <c r="Y10" s="1">
        <v>0.99999999999999978</v>
      </c>
      <c r="Z10" s="1">
        <v>0.53579895127424149</v>
      </c>
      <c r="AA10" s="1">
        <v>0.54144185577304504</v>
      </c>
      <c r="AB10" s="1">
        <v>0.93059984325769118</v>
      </c>
      <c r="AE10" s="1" t="s">
        <v>58</v>
      </c>
      <c r="AF10" s="1">
        <f t="shared" ref="AF10" si="1">1-W10/1</f>
        <v>0.56794823046283049</v>
      </c>
      <c r="AG10" s="1">
        <f t="shared" ref="AG10" si="2">1-X10/1</f>
        <v>1.2228697206960881</v>
      </c>
    </row>
    <row r="11" spans="1:33" x14ac:dyDescent="0.25">
      <c r="A11" s="1">
        <v>8</v>
      </c>
      <c r="B11" s="9">
        <v>1300</v>
      </c>
      <c r="C11" s="10">
        <v>10</v>
      </c>
      <c r="D11" s="8">
        <v>1.218587456661874</v>
      </c>
      <c r="E11" s="8">
        <v>0.47979930590276099</v>
      </c>
      <c r="F11" s="27"/>
      <c r="G11" s="8">
        <v>0.14166033173519846</v>
      </c>
      <c r="H11" s="19"/>
      <c r="I11" s="20"/>
      <c r="J11" s="11">
        <v>4.6728440468761442E-3</v>
      </c>
      <c r="K11" s="8">
        <v>0.20408750136444728</v>
      </c>
      <c r="L11" s="11">
        <f>Table2[[#This Row],[τ*]]/Table2[[#This Row],[η]]</f>
        <v>2.2896277408637866E-2</v>
      </c>
      <c r="M11" s="8">
        <v>0.63297099263648138</v>
      </c>
      <c r="N11" s="8">
        <v>1.0711666197210527E-2</v>
      </c>
      <c r="O11" s="25">
        <v>0.67691674501282195</v>
      </c>
      <c r="P11" s="25">
        <v>0.67691674501282195</v>
      </c>
      <c r="Q11" s="34"/>
      <c r="R11" s="25"/>
      <c r="S11" s="1" t="s">
        <v>33</v>
      </c>
      <c r="T11" s="1">
        <v>0.35938287148605436</v>
      </c>
      <c r="U11" s="1">
        <v>0.2848333669374466</v>
      </c>
      <c r="V11" s="1">
        <v>0.55293565270738565</v>
      </c>
      <c r="W11" s="1">
        <v>0.74624960737851953</v>
      </c>
      <c r="X11" s="1">
        <v>-4.9336820988012335E-2</v>
      </c>
      <c r="Y11" s="1">
        <v>0.53579895127424149</v>
      </c>
      <c r="Z11" s="1">
        <v>0.99999999999999978</v>
      </c>
      <c r="AA11" s="1">
        <v>0.98991198210997378</v>
      </c>
      <c r="AB11" s="1">
        <v>0.53573970869578735</v>
      </c>
      <c r="AE11" s="1" t="s">
        <v>33</v>
      </c>
      <c r="AF11" s="1">
        <f t="shared" ref="AF11:AF12" si="3">1-W11/1</f>
        <v>0.25375039262148047</v>
      </c>
      <c r="AG11" s="1">
        <f t="shared" ref="AG11:AG12" si="4">1-X11/1</f>
        <v>1.0493368209880123</v>
      </c>
    </row>
    <row r="12" spans="1:33" x14ac:dyDescent="0.25">
      <c r="A12" s="1">
        <v>9</v>
      </c>
      <c r="B12" s="9">
        <v>1300</v>
      </c>
      <c r="C12" s="10">
        <v>11</v>
      </c>
      <c r="D12" s="8">
        <v>1.9287646559567657</v>
      </c>
      <c r="E12" s="8">
        <v>0.3191789911185916</v>
      </c>
      <c r="F12" s="27"/>
      <c r="G12" s="8">
        <v>1.4799762956233148E-2</v>
      </c>
      <c r="H12" s="8">
        <v>0.23762316934036873</v>
      </c>
      <c r="I12" s="20"/>
      <c r="J12" s="11">
        <v>2.0150715752285937E-3</v>
      </c>
      <c r="K12" s="19"/>
      <c r="L12" s="11" t="e">
        <f>Table2[[#This Row],[τ*]]/Table2[[#This Row],[η]]</f>
        <v>#DIV/0!</v>
      </c>
      <c r="M12" s="19"/>
      <c r="N12" s="8">
        <v>2.7166232925284722E-2</v>
      </c>
      <c r="O12" s="25">
        <v>0.63578210553727921</v>
      </c>
      <c r="P12" s="25">
        <v>0.63578210553727921</v>
      </c>
      <c r="Q12" s="34"/>
      <c r="R12" s="25"/>
      <c r="S12" s="1" t="s">
        <v>34</v>
      </c>
      <c r="T12" s="1">
        <v>0.35654999533364551</v>
      </c>
      <c r="U12" s="1">
        <v>0.28204064989218125</v>
      </c>
      <c r="V12" s="1">
        <v>0.55087498417927638</v>
      </c>
      <c r="W12" s="1">
        <v>0.77764743643009449</v>
      </c>
      <c r="X12" s="1">
        <v>-5.5810122279080575E-2</v>
      </c>
      <c r="Y12" s="1">
        <v>0.54144185577304493</v>
      </c>
      <c r="Z12" s="1">
        <v>0.98991198210997378</v>
      </c>
      <c r="AA12" s="1">
        <v>1</v>
      </c>
      <c r="AB12" s="1">
        <v>0.5283039794390465</v>
      </c>
      <c r="AE12" s="1" t="s">
        <v>34</v>
      </c>
      <c r="AF12" s="1">
        <f t="shared" si="3"/>
        <v>0.22235256356990551</v>
      </c>
      <c r="AG12" s="1">
        <f t="shared" si="4"/>
        <v>1.0558101222790806</v>
      </c>
    </row>
    <row r="13" spans="1:33" x14ac:dyDescent="0.25">
      <c r="A13" s="1">
        <v>10</v>
      </c>
      <c r="B13" s="9">
        <v>1300</v>
      </c>
      <c r="C13" s="10">
        <v>13</v>
      </c>
      <c r="D13" s="8">
        <v>0.97808531910447916</v>
      </c>
      <c r="E13" s="8">
        <v>0.63902190971453654</v>
      </c>
      <c r="F13" s="27"/>
      <c r="G13" s="8">
        <v>0.25720717223180956</v>
      </c>
      <c r="H13" s="19"/>
      <c r="I13" s="20"/>
      <c r="J13" s="11">
        <v>8.8893326242482466E-3</v>
      </c>
      <c r="K13" s="19"/>
      <c r="L13" s="11" t="e">
        <f>Table2[[#This Row],[τ*]]/Table2[[#This Row],[η]]</f>
        <v>#DIV/0!</v>
      </c>
      <c r="M13" s="8">
        <v>0.3754808497465062</v>
      </c>
      <c r="N13" s="8">
        <v>6.3937170807901837E-3</v>
      </c>
      <c r="O13" s="25">
        <v>0.66494961113132356</v>
      </c>
      <c r="P13" s="25">
        <v>0.66494961113132356</v>
      </c>
      <c r="Q13" s="34"/>
      <c r="R13" s="25"/>
      <c r="S13" s="1" t="s">
        <v>5</v>
      </c>
      <c r="T13" s="1">
        <v>0.61818951274105127</v>
      </c>
      <c r="U13" s="1">
        <v>0.17196149335814043</v>
      </c>
      <c r="V13" s="1">
        <v>0.94839754236168683</v>
      </c>
      <c r="W13" s="1">
        <v>0.40228284711488566</v>
      </c>
      <c r="X13" s="1">
        <v>-0.17825250413200322</v>
      </c>
      <c r="Y13" s="1">
        <v>0.93059984325769107</v>
      </c>
      <c r="Z13" s="1">
        <v>0.53573970869578724</v>
      </c>
      <c r="AA13" s="1">
        <v>0.5283039794390465</v>
      </c>
      <c r="AB13" s="1">
        <v>1.0000000000000002</v>
      </c>
    </row>
    <row r="14" spans="1:33" x14ac:dyDescent="0.25">
      <c r="A14" s="1">
        <v>11</v>
      </c>
      <c r="B14" s="9">
        <v>1300</v>
      </c>
      <c r="C14" s="10">
        <v>14</v>
      </c>
      <c r="D14" s="8">
        <v>0.97946743994356733</v>
      </c>
      <c r="E14" s="8">
        <v>0.63961299716339359</v>
      </c>
      <c r="F14" s="27"/>
      <c r="G14" s="8">
        <v>3.1415462388594946E-2</v>
      </c>
      <c r="H14" s="8">
        <v>0.34787392577010501</v>
      </c>
      <c r="I14" s="11">
        <v>0.57324468202521406</v>
      </c>
      <c r="J14" s="11">
        <v>3.6996590032545786E-3</v>
      </c>
      <c r="K14" s="8">
        <v>0.16152373868275821</v>
      </c>
      <c r="L14" s="11">
        <f>Table2[[#This Row],[τ*]]/Table2[[#This Row],[η]]</f>
        <v>2.2904738544474376E-2</v>
      </c>
      <c r="M14" s="8">
        <v>1.0974039401597542</v>
      </c>
      <c r="N14" s="8">
        <v>1.8590605098356885E-2</v>
      </c>
      <c r="O14" s="25">
        <v>0.57100969575912008</v>
      </c>
      <c r="P14" s="25">
        <v>0.57100969575912008</v>
      </c>
      <c r="Q14" s="34"/>
      <c r="R14" s="25"/>
    </row>
    <row r="15" spans="1:33" x14ac:dyDescent="0.25">
      <c r="A15" s="1">
        <v>12</v>
      </c>
      <c r="B15" s="9">
        <v>1300</v>
      </c>
      <c r="C15" s="10">
        <v>15</v>
      </c>
      <c r="D15" s="8">
        <v>0.92008001329760603</v>
      </c>
      <c r="E15" s="8">
        <v>0.63242561489429661</v>
      </c>
      <c r="F15" s="27"/>
      <c r="G15" s="8">
        <v>6.1864641470994214E-2</v>
      </c>
      <c r="H15" s="8">
        <v>0.3281226786210491</v>
      </c>
      <c r="I15" s="11">
        <v>0.55146648559223677</v>
      </c>
      <c r="J15" s="11">
        <v>3.3471633122331254E-3</v>
      </c>
      <c r="K15" s="8">
        <v>0.14291961226749611</v>
      </c>
      <c r="L15" s="11">
        <f>Table2[[#This Row],[τ*]]/Table2[[#This Row],[η]]</f>
        <v>2.3419901993355488E-2</v>
      </c>
      <c r="M15" s="8">
        <v>1.2457635003212773</v>
      </c>
      <c r="N15" s="8">
        <v>2.2425572226519717E-2</v>
      </c>
      <c r="O15" s="25">
        <v>0.60461777906709679</v>
      </c>
      <c r="P15" s="25">
        <v>0.60461777906709679</v>
      </c>
      <c r="Q15" s="34"/>
      <c r="R15" s="25"/>
      <c r="AE15" s="1" t="s">
        <v>28</v>
      </c>
      <c r="AF15" s="1" t="s">
        <v>26</v>
      </c>
      <c r="AG15" s="1" t="s">
        <v>5</v>
      </c>
    </row>
    <row r="16" spans="1:33" x14ac:dyDescent="0.25">
      <c r="A16" s="1">
        <v>13</v>
      </c>
      <c r="B16" s="9">
        <v>1301</v>
      </c>
      <c r="C16" s="10">
        <v>3</v>
      </c>
      <c r="D16" s="8">
        <v>1.0817805948466741</v>
      </c>
      <c r="E16" s="8">
        <v>0.62096362424636375</v>
      </c>
      <c r="F16" s="27"/>
      <c r="G16" s="8">
        <v>0.16373257352904486</v>
      </c>
      <c r="H16" s="8">
        <v>0.33445287835649318</v>
      </c>
      <c r="I16" s="11">
        <v>0.54887568381908081</v>
      </c>
      <c r="J16" s="11">
        <v>3.4190988559735704E-3</v>
      </c>
      <c r="K16" s="8">
        <v>0.1409000687350625</v>
      </c>
      <c r="L16" s="11">
        <f>Table2[[#This Row],[τ*]]/Table2[[#This Row],[η]]</f>
        <v>2.4266126245847171E-2</v>
      </c>
      <c r="M16" s="8">
        <v>1.0769279979892905</v>
      </c>
      <c r="N16" s="8">
        <v>2.1185029431828161E-2</v>
      </c>
      <c r="O16" s="25">
        <v>0.55269674981536532</v>
      </c>
      <c r="P16" s="25">
        <v>0.55269674981536532</v>
      </c>
      <c r="Q16" s="34"/>
      <c r="R16" s="25"/>
      <c r="S16" s="1" t="s">
        <v>30</v>
      </c>
      <c r="AB16" s="24"/>
      <c r="AC16" s="24"/>
      <c r="AE16" s="15"/>
      <c r="AF16" s="15"/>
      <c r="AG16" s="15"/>
    </row>
    <row r="17" spans="1:33" x14ac:dyDescent="0.25">
      <c r="A17" s="1">
        <v>14</v>
      </c>
      <c r="B17" s="9">
        <v>1301</v>
      </c>
      <c r="C17" s="10">
        <v>4</v>
      </c>
      <c r="D17" s="8">
        <v>1.0471585264354455</v>
      </c>
      <c r="E17" s="8">
        <v>0.6195909090602929</v>
      </c>
      <c r="F17" s="27"/>
      <c r="G17" s="8">
        <v>2.0329524147141165E-2</v>
      </c>
      <c r="H17" s="8">
        <v>0.26429069129263788</v>
      </c>
      <c r="I17" s="11">
        <v>0.48932624877064257</v>
      </c>
      <c r="J17" s="11">
        <v>2.348420441080377E-3</v>
      </c>
      <c r="K17" s="8">
        <v>9.6366915928896305E-2</v>
      </c>
      <c r="L17" s="11">
        <f>Table2[[#This Row],[τ*]]/Table2[[#This Row],[η]]</f>
        <v>2.4369571428571435E-2</v>
      </c>
      <c r="M17" s="8">
        <v>1.3578147926264059</v>
      </c>
      <c r="N17" s="8">
        <v>2.6979092246731923E-2</v>
      </c>
      <c r="O17" s="25">
        <v>0.53073315248583797</v>
      </c>
      <c r="P17" s="25">
        <v>0.53073315248583797</v>
      </c>
      <c r="Q17" s="34"/>
      <c r="R17" s="25"/>
      <c r="S17" s="1" t="s">
        <v>27</v>
      </c>
      <c r="T17" s="1" t="s">
        <v>24</v>
      </c>
      <c r="U17" s="1" t="s">
        <v>25</v>
      </c>
      <c r="V17" s="1" t="s">
        <v>32</v>
      </c>
      <c r="W17" s="1" t="s">
        <v>26</v>
      </c>
      <c r="X17" s="1" t="s">
        <v>77</v>
      </c>
      <c r="Y17" s="1" t="s">
        <v>65</v>
      </c>
      <c r="Z17" s="1" t="s">
        <v>33</v>
      </c>
      <c r="AA17" s="1" t="s">
        <v>34</v>
      </c>
      <c r="AB17" s="1" t="s">
        <v>5</v>
      </c>
      <c r="AC17" s="24"/>
      <c r="AE17" s="1" t="s">
        <v>25</v>
      </c>
      <c r="AF17" s="1">
        <f t="shared" ref="AF17:AG23" si="5">1-W19/1</f>
        <v>0.66095940415458565</v>
      </c>
      <c r="AG17" s="1">
        <f t="shared" si="5"/>
        <v>1.5225900334635529</v>
      </c>
    </row>
    <row r="18" spans="1:33" x14ac:dyDescent="0.25">
      <c r="A18" s="1">
        <v>15</v>
      </c>
      <c r="B18" s="9">
        <v>1301</v>
      </c>
      <c r="C18" s="10">
        <v>5</v>
      </c>
      <c r="D18" s="8">
        <v>1.3171516192450241</v>
      </c>
      <c r="E18" s="8">
        <v>0.46494748843037786</v>
      </c>
      <c r="F18" s="27"/>
      <c r="G18" s="8">
        <v>9.2625926697745779E-3</v>
      </c>
      <c r="H18" s="8">
        <v>0.23070889602159397</v>
      </c>
      <c r="I18" s="11">
        <v>0.45882794032177793</v>
      </c>
      <c r="J18" s="11">
        <v>1.8916363681403729E-3</v>
      </c>
      <c r="K18" s="8">
        <v>7.7704492902629166E-2</v>
      </c>
      <c r="L18" s="11">
        <f>Table2[[#This Row],[τ*]]/Table2[[#This Row],[η]]</f>
        <v>2.4343976744186032E-2</v>
      </c>
      <c r="M18" s="8">
        <v>1.5045476081356095</v>
      </c>
      <c r="N18" s="8">
        <v>2.9821175989620585E-2</v>
      </c>
      <c r="O18" s="25">
        <v>0.56491054232938853</v>
      </c>
      <c r="P18" s="25">
        <v>0.56491054232938853</v>
      </c>
      <c r="Q18" s="34"/>
      <c r="R18" s="25"/>
      <c r="S18" s="1" t="s">
        <v>24</v>
      </c>
      <c r="T18" s="15"/>
      <c r="U18" s="15"/>
      <c r="V18" s="15"/>
      <c r="W18" s="15"/>
      <c r="X18" s="15"/>
      <c r="Y18" s="15"/>
      <c r="Z18" s="15"/>
      <c r="AA18" s="15"/>
      <c r="AB18" s="15"/>
      <c r="AC18" s="24"/>
      <c r="AE18" s="1" t="s">
        <v>32</v>
      </c>
      <c r="AF18" s="1">
        <f t="shared" si="5"/>
        <v>0.72279115441430464</v>
      </c>
      <c r="AG18" s="1">
        <f t="shared" si="5"/>
        <v>1.4886362046377084</v>
      </c>
    </row>
    <row r="19" spans="1:33" x14ac:dyDescent="0.25">
      <c r="A19" s="1">
        <v>16</v>
      </c>
      <c r="B19" s="7">
        <v>1301</v>
      </c>
      <c r="C19" s="8">
        <v>6</v>
      </c>
      <c r="D19" s="8">
        <v>1.3819827979663095</v>
      </c>
      <c r="E19" s="8">
        <v>0.46555789850564455</v>
      </c>
      <c r="F19" s="27"/>
      <c r="G19" s="8">
        <v>0.13250599231818092</v>
      </c>
      <c r="H19" s="8">
        <v>0.33012569516600881</v>
      </c>
      <c r="I19" s="11">
        <v>0.54528775919886674</v>
      </c>
      <c r="J19" s="11">
        <v>3.3485276197366257E-3</v>
      </c>
      <c r="K19" s="8">
        <v>0.13789791362109619</v>
      </c>
      <c r="L19" s="11">
        <f>Table2[[#This Row],[τ*]]/Table2[[#This Row],[η]]</f>
        <v>2.4282656146179388E-2</v>
      </c>
      <c r="M19" s="8">
        <v>0.98908021055745721</v>
      </c>
      <c r="N19" s="8">
        <v>1.9488263641618875E-2</v>
      </c>
      <c r="O19" s="25">
        <v>0.61462890681997662</v>
      </c>
      <c r="P19" s="25">
        <v>0.61462890681997662</v>
      </c>
      <c r="Q19" s="34"/>
      <c r="R19" s="25"/>
      <c r="S19" s="1" t="s">
        <v>25</v>
      </c>
      <c r="T19" s="15"/>
      <c r="U19" s="1">
        <v>0.99999999999999978</v>
      </c>
      <c r="V19" s="1">
        <v>0.93868829701111689</v>
      </c>
      <c r="W19" s="1">
        <v>0.33904059584541429</v>
      </c>
      <c r="X19" s="1">
        <v>-0.52259003346355304</v>
      </c>
      <c r="Y19" s="1">
        <v>0.95966875713443633</v>
      </c>
      <c r="Z19" s="1">
        <v>0.38066760310618647</v>
      </c>
      <c r="AA19" s="1">
        <v>0.38357467807861367</v>
      </c>
      <c r="AB19" s="24">
        <v>0.78012655688952115</v>
      </c>
      <c r="AC19" s="24"/>
      <c r="AE19" s="1" t="s">
        <v>26</v>
      </c>
      <c r="AF19" s="1">
        <f t="shared" si="5"/>
        <v>0</v>
      </c>
      <c r="AG19" s="1">
        <f t="shared" si="5"/>
        <v>1.3561346780290349</v>
      </c>
    </row>
    <row r="20" spans="1:33" x14ac:dyDescent="0.25">
      <c r="A20" s="1">
        <v>17</v>
      </c>
      <c r="B20" s="7">
        <v>1301</v>
      </c>
      <c r="C20" s="8">
        <v>8</v>
      </c>
      <c r="D20" s="8">
        <v>1.417093489944798</v>
      </c>
      <c r="E20" s="8">
        <v>0.46416955195063925</v>
      </c>
      <c r="F20" s="27"/>
      <c r="G20" s="8">
        <v>8.9776929025142518E-2</v>
      </c>
      <c r="H20" s="8">
        <v>0.37691935458944636</v>
      </c>
      <c r="I20" s="11">
        <v>0.58041387313561599</v>
      </c>
      <c r="J20" s="11">
        <v>4.1293128964022922E-3</v>
      </c>
      <c r="K20" s="8">
        <v>0.1690791888155285</v>
      </c>
      <c r="L20" s="11">
        <f>Table2[[#This Row],[τ*]]/Table2[[#This Row],[η]]</f>
        <v>2.4422360465116269E-2</v>
      </c>
      <c r="M20" s="8">
        <v>0.57086578104233565</v>
      </c>
      <c r="N20" s="8">
        <v>1.1400115373708337E-2</v>
      </c>
      <c r="O20" s="25">
        <v>0.63733274295965581</v>
      </c>
      <c r="P20" s="25">
        <v>0.63733274295965581</v>
      </c>
      <c r="Q20" s="34"/>
      <c r="R20" s="25"/>
      <c r="S20" s="1" t="s">
        <v>32</v>
      </c>
      <c r="T20" s="15"/>
      <c r="U20" s="1">
        <v>0.93868829701111689</v>
      </c>
      <c r="V20" s="1">
        <v>1</v>
      </c>
      <c r="W20" s="1">
        <v>0.27720884558569542</v>
      </c>
      <c r="X20" s="1">
        <v>-0.4886362046377084</v>
      </c>
      <c r="Y20" s="1">
        <v>0.98502806920466912</v>
      </c>
      <c r="Z20" s="1">
        <v>0.3496785732991235</v>
      </c>
      <c r="AA20" s="1">
        <v>0.34229157128833293</v>
      </c>
      <c r="AB20" s="24">
        <v>0.90394610046000334</v>
      </c>
      <c r="AC20" s="24"/>
      <c r="AE20" s="1" t="s">
        <v>5</v>
      </c>
      <c r="AF20" s="1">
        <f t="shared" si="5"/>
        <v>1.3561346780290346</v>
      </c>
      <c r="AG20" s="1">
        <f t="shared" si="5"/>
        <v>0</v>
      </c>
    </row>
    <row r="21" spans="1:33" x14ac:dyDescent="0.25">
      <c r="A21" s="1">
        <v>18</v>
      </c>
      <c r="B21" s="7">
        <v>1301</v>
      </c>
      <c r="C21" s="8">
        <v>9</v>
      </c>
      <c r="D21" s="8">
        <v>1.0960004053383106</v>
      </c>
      <c r="E21" s="8">
        <v>0.5783092595031285</v>
      </c>
      <c r="F21" s="27"/>
      <c r="G21" s="8">
        <v>3.4346470440871232E-2</v>
      </c>
      <c r="H21" s="8">
        <v>0.27378011586101658</v>
      </c>
      <c r="I21" s="11">
        <v>0.4970974843518921</v>
      </c>
      <c r="J21" s="11">
        <v>2.4824511839429144E-3</v>
      </c>
      <c r="K21" s="8">
        <v>0.10152695184437038</v>
      </c>
      <c r="L21" s="11">
        <f>Table2[[#This Row],[τ*]]/Table2[[#This Row],[η]]</f>
        <v>2.4451154485049822E-2</v>
      </c>
      <c r="M21" s="8">
        <v>1.22883813124986</v>
      </c>
      <c r="N21" s="8">
        <v>2.4606825187302353E-2</v>
      </c>
      <c r="O21" s="25">
        <v>0.55456595457902635</v>
      </c>
      <c r="P21" s="25">
        <v>0.55456595457902635</v>
      </c>
      <c r="Q21" s="34"/>
      <c r="R21" s="25"/>
      <c r="S21" s="1" t="s">
        <v>26</v>
      </c>
      <c r="T21" s="15"/>
      <c r="U21" s="1">
        <v>0.33904059584541429</v>
      </c>
      <c r="V21" s="1">
        <v>0.27720884558569547</v>
      </c>
      <c r="W21" s="1">
        <v>0.99999999999999989</v>
      </c>
      <c r="X21" s="1">
        <v>-0.35613467802903481</v>
      </c>
      <c r="Y21" s="1">
        <v>0.27804618343563386</v>
      </c>
      <c r="Z21" s="1">
        <v>0.79897026358261203</v>
      </c>
      <c r="AA21" s="1">
        <v>0.84334786728641786</v>
      </c>
      <c r="AB21" s="24">
        <v>0.19799377704511395</v>
      </c>
      <c r="AC21" s="24"/>
      <c r="AE21" s="1" t="s">
        <v>58</v>
      </c>
      <c r="AF21" s="1">
        <f t="shared" si="5"/>
        <v>0.72195381656436619</v>
      </c>
      <c r="AG21" s="1">
        <f t="shared" si="5"/>
        <v>1.42995552001812</v>
      </c>
    </row>
    <row r="22" spans="1:33" x14ac:dyDescent="0.25">
      <c r="A22" s="1">
        <v>19</v>
      </c>
      <c r="B22" s="7">
        <v>1301</v>
      </c>
      <c r="C22" s="8">
        <v>10</v>
      </c>
      <c r="D22" s="8">
        <v>1.1552937373555268</v>
      </c>
      <c r="E22" s="8">
        <v>0.57744354179695401</v>
      </c>
      <c r="F22" s="27"/>
      <c r="G22" s="8">
        <v>0.14793612258578279</v>
      </c>
      <c r="H22" s="8">
        <v>0.34925828719747792</v>
      </c>
      <c r="I22" s="11">
        <v>0.55847587371809282</v>
      </c>
      <c r="J22" s="11">
        <v>3.6552961164714563E-3</v>
      </c>
      <c r="K22" s="8">
        <v>0.14906535830522891</v>
      </c>
      <c r="L22" s="11">
        <f>Table2[[#This Row],[τ*]]/Table2[[#This Row],[η]]</f>
        <v>2.4521432464454998E-2</v>
      </c>
      <c r="M22" s="8">
        <v>0.8662130130543606</v>
      </c>
      <c r="N22" s="8">
        <v>1.7460471231345288E-2</v>
      </c>
      <c r="O22" s="25">
        <v>0.57513380094191124</v>
      </c>
      <c r="P22" s="25">
        <v>0.57513380094191124</v>
      </c>
      <c r="Q22" s="34"/>
      <c r="R22" s="25"/>
      <c r="S22" s="1" t="s">
        <v>77</v>
      </c>
      <c r="T22" s="15"/>
      <c r="U22" s="1">
        <v>-0.52259003346355315</v>
      </c>
      <c r="V22" s="1">
        <v>-0.48863620463770846</v>
      </c>
      <c r="W22" s="1">
        <v>-0.35613467802903476</v>
      </c>
      <c r="X22" s="1">
        <v>1</v>
      </c>
      <c r="Y22" s="1">
        <v>-0.42995552001811993</v>
      </c>
      <c r="Z22" s="1">
        <v>-0.30530226842623481</v>
      </c>
      <c r="AA22" s="1">
        <v>-0.3163510121786639</v>
      </c>
      <c r="AB22" s="24">
        <v>-0.37241783097443781</v>
      </c>
      <c r="AC22" s="24"/>
      <c r="AE22" s="1" t="s">
        <v>33</v>
      </c>
      <c r="AF22" s="1">
        <f t="shared" si="5"/>
        <v>0.20102973641738797</v>
      </c>
      <c r="AG22" s="1">
        <f t="shared" si="5"/>
        <v>1.3053022684262348</v>
      </c>
    </row>
    <row r="23" spans="1:33" x14ac:dyDescent="0.25">
      <c r="A23" s="1">
        <v>20</v>
      </c>
      <c r="B23" s="7">
        <v>1301</v>
      </c>
      <c r="C23" s="8">
        <v>11</v>
      </c>
      <c r="D23" s="8">
        <v>1.1985194797259084</v>
      </c>
      <c r="E23" s="8">
        <v>0.57810440256288476</v>
      </c>
      <c r="F23" s="27"/>
      <c r="G23" s="8">
        <v>9.8894980221588463E-2</v>
      </c>
      <c r="H23" s="8">
        <v>0.33563468604691366</v>
      </c>
      <c r="I23" s="11">
        <v>0.54821339310209982</v>
      </c>
      <c r="J23" s="11">
        <v>3.432580343815053E-3</v>
      </c>
      <c r="K23" s="8">
        <v>0.14028989855628254</v>
      </c>
      <c r="L23" s="11">
        <f>Table2[[#This Row],[τ*]]/Table2[[#This Row],[η]]</f>
        <v>2.446776552795029E-2</v>
      </c>
      <c r="M23" s="8">
        <v>0.9131535569091852</v>
      </c>
      <c r="N23" s="8">
        <v>1.8314124607263817E-2</v>
      </c>
      <c r="O23" s="25">
        <v>0.55163191563124159</v>
      </c>
      <c r="P23" s="25">
        <v>0.55163191563124159</v>
      </c>
      <c r="Q23" s="34"/>
      <c r="R23" s="25"/>
      <c r="S23" s="1" t="s">
        <v>65</v>
      </c>
      <c r="T23" s="15"/>
      <c r="U23" s="1">
        <v>0.95966875713443633</v>
      </c>
      <c r="V23" s="1">
        <v>0.98502806920466912</v>
      </c>
      <c r="W23" s="1">
        <v>0.27804618343563381</v>
      </c>
      <c r="X23" s="1">
        <v>-0.42995552001811993</v>
      </c>
      <c r="Y23" s="1">
        <v>1</v>
      </c>
      <c r="Z23" s="1">
        <v>0.33728639110154346</v>
      </c>
      <c r="AA23" s="1">
        <v>0.34203786820118987</v>
      </c>
      <c r="AB23" s="24">
        <v>0.87313501164760077</v>
      </c>
      <c r="AC23" s="24"/>
      <c r="AE23" s="1" t="s">
        <v>34</v>
      </c>
      <c r="AF23" s="1">
        <f t="shared" si="5"/>
        <v>0.15665213271358214</v>
      </c>
      <c r="AG23" s="1">
        <f t="shared" si="5"/>
        <v>1.3163510121786639</v>
      </c>
    </row>
    <row r="24" spans="1:33" x14ac:dyDescent="0.25">
      <c r="A24" s="1">
        <v>21</v>
      </c>
      <c r="B24" s="7">
        <v>1301</v>
      </c>
      <c r="C24" s="8">
        <v>12</v>
      </c>
      <c r="D24" s="8">
        <v>1.1798944187154083</v>
      </c>
      <c r="E24" s="8">
        <v>0.56237138088737848</v>
      </c>
      <c r="F24" s="27"/>
      <c r="G24" s="8">
        <v>6.6626862325317809E-2</v>
      </c>
      <c r="H24" s="8">
        <v>0.30027843716813374</v>
      </c>
      <c r="I24" s="11">
        <v>0.51163826085069886</v>
      </c>
      <c r="J24" s="11">
        <v>2.8563862217357711E-3</v>
      </c>
      <c r="K24" s="8">
        <v>0.11080004272468112</v>
      </c>
      <c r="L24" s="11">
        <f>Table2[[#This Row],[τ*]]/Table2[[#This Row],[η]]</f>
        <v>2.5779649100257075E-2</v>
      </c>
      <c r="M24" s="8">
        <v>1.0692415339055674</v>
      </c>
      <c r="N24" s="8">
        <v>2.3974103988297663E-2</v>
      </c>
      <c r="O24" s="25">
        <v>0.56360431118128851</v>
      </c>
      <c r="P24" s="25">
        <v>0.56360431118128851</v>
      </c>
      <c r="Q24" s="34"/>
      <c r="R24" s="25"/>
      <c r="S24" s="1" t="s">
        <v>33</v>
      </c>
      <c r="T24" s="15"/>
      <c r="U24" s="1">
        <v>0.38066760310618647</v>
      </c>
      <c r="V24" s="1">
        <v>0.3496785732991235</v>
      </c>
      <c r="W24" s="1">
        <v>0.79897026358261203</v>
      </c>
      <c r="X24" s="1">
        <v>-0.30530226842623481</v>
      </c>
      <c r="Y24" s="1">
        <v>0.33728639110154351</v>
      </c>
      <c r="Z24" s="1">
        <v>1</v>
      </c>
      <c r="AA24" s="1">
        <v>0.97240308268908027</v>
      </c>
      <c r="AB24" s="24">
        <v>0.30432410597087739</v>
      </c>
      <c r="AC24" s="24"/>
    </row>
    <row r="25" spans="1:33" x14ac:dyDescent="0.25">
      <c r="A25" s="1">
        <v>22</v>
      </c>
      <c r="B25" s="7">
        <v>1301</v>
      </c>
      <c r="C25" s="8">
        <v>13</v>
      </c>
      <c r="D25" s="8">
        <v>1.2361549010086919</v>
      </c>
      <c r="E25" s="8">
        <v>0.56324186700329815</v>
      </c>
      <c r="F25" s="27"/>
      <c r="G25" s="8">
        <v>7.5058244374239816E-2</v>
      </c>
      <c r="H25" s="8">
        <v>0.39790085072677156</v>
      </c>
      <c r="I25" s="11">
        <v>0.58644937842092149</v>
      </c>
      <c r="J25" s="11">
        <v>4.4713716857493532E-3</v>
      </c>
      <c r="K25" s="8">
        <v>0.17394848287311507</v>
      </c>
      <c r="L25" s="11">
        <f>Table2[[#This Row],[τ*]]/Table2[[#This Row],[η]]</f>
        <v>2.5705149087221123E-2</v>
      </c>
      <c r="M25" s="8">
        <v>0.59291873617862989</v>
      </c>
      <c r="N25" s="8">
        <v>1.3218250300470837E-2</v>
      </c>
      <c r="O25" s="25">
        <v>0.593510005120374</v>
      </c>
      <c r="P25" s="25">
        <v>0.593510005120374</v>
      </c>
      <c r="Q25" s="34"/>
      <c r="R25" s="25"/>
      <c r="S25" s="1" t="s">
        <v>34</v>
      </c>
      <c r="T25" s="15"/>
      <c r="U25" s="1">
        <v>0.38357467807861362</v>
      </c>
      <c r="V25" s="1">
        <v>0.34229157128833287</v>
      </c>
      <c r="W25" s="1">
        <v>0.84334786728641786</v>
      </c>
      <c r="X25" s="1">
        <v>-0.31635101217866385</v>
      </c>
      <c r="Y25" s="1">
        <v>0.34203786820118987</v>
      </c>
      <c r="Z25" s="1">
        <v>0.97240308268908027</v>
      </c>
      <c r="AA25" s="1">
        <v>1</v>
      </c>
      <c r="AB25" s="24">
        <v>0.28027232266925051</v>
      </c>
      <c r="AC25" s="24"/>
    </row>
    <row r="26" spans="1:33" x14ac:dyDescent="0.25">
      <c r="A26" s="1">
        <v>23</v>
      </c>
      <c r="B26" s="7">
        <v>1301</v>
      </c>
      <c r="C26" s="8">
        <v>14</v>
      </c>
      <c r="D26" s="8">
        <v>1.1580063424028832</v>
      </c>
      <c r="E26" s="8">
        <v>0.56363264527757129</v>
      </c>
      <c r="F26" s="27"/>
      <c r="G26" s="8">
        <v>2.335006186585838E-2</v>
      </c>
      <c r="H26" s="8">
        <v>0.22326751638807826</v>
      </c>
      <c r="I26" s="11">
        <v>0.44503383718767758</v>
      </c>
      <c r="J26" s="11">
        <v>1.781573680055608E-3</v>
      </c>
      <c r="K26" s="8">
        <v>6.9398137600043319E-2</v>
      </c>
      <c r="L26" s="11">
        <f>Table2[[#This Row],[τ*]]/Table2[[#This Row],[η]]</f>
        <v>2.5671779411764732E-2</v>
      </c>
      <c r="M26" s="8">
        <v>1.4061811968772813</v>
      </c>
      <c r="N26" s="8">
        <v>3.1267728654465386E-2</v>
      </c>
      <c r="O26" s="25">
        <v>0.52061982508696625</v>
      </c>
      <c r="P26" s="25">
        <v>0.52061982508696625</v>
      </c>
      <c r="Q26" s="34"/>
      <c r="R26" s="25"/>
      <c r="S26" s="1" t="s">
        <v>5</v>
      </c>
      <c r="T26" s="15"/>
      <c r="U26" s="1">
        <v>0.78012655688952104</v>
      </c>
      <c r="V26" s="1">
        <v>0.90394610046000312</v>
      </c>
      <c r="W26" s="1">
        <v>0.19799377704511392</v>
      </c>
      <c r="X26" s="1">
        <v>-0.37241783097443781</v>
      </c>
      <c r="Y26" s="1">
        <v>0.87313501164760066</v>
      </c>
      <c r="Z26" s="1">
        <v>0.30432410597087728</v>
      </c>
      <c r="AA26" s="1">
        <v>0.28027232266925045</v>
      </c>
      <c r="AB26" s="24">
        <v>1</v>
      </c>
      <c r="AC26" s="24"/>
      <c r="AE26" s="1" t="s">
        <v>28</v>
      </c>
      <c r="AF26" s="1" t="s">
        <v>26</v>
      </c>
      <c r="AG26" s="1" t="s">
        <v>5</v>
      </c>
    </row>
    <row r="27" spans="1:33" x14ac:dyDescent="0.25">
      <c r="A27" s="1">
        <v>24</v>
      </c>
      <c r="B27" s="9">
        <v>1301</v>
      </c>
      <c r="C27" s="10">
        <v>15</v>
      </c>
      <c r="D27" s="8">
        <v>1.1602049258107812</v>
      </c>
      <c r="E27" s="8">
        <v>0.60358710495496104</v>
      </c>
      <c r="F27" s="27"/>
      <c r="G27" s="8">
        <v>0.13678836145201528</v>
      </c>
      <c r="H27" s="8">
        <v>0.40443452924793588</v>
      </c>
      <c r="I27" s="11">
        <v>0.59172069464154653</v>
      </c>
      <c r="J27" s="11">
        <v>4.5897620294277023E-3</v>
      </c>
      <c r="K27" s="8">
        <v>0.1792154233973314</v>
      </c>
      <c r="L27" s="11">
        <f>Table2[[#This Row],[τ*]]/Table2[[#This Row],[η]]</f>
        <v>2.5610307095343704E-2</v>
      </c>
      <c r="M27" s="8">
        <v>0.61685293451497547</v>
      </c>
      <c r="N27" s="8">
        <v>1.3650579790986148E-2</v>
      </c>
      <c r="O27" s="25">
        <v>0.5817002710414787</v>
      </c>
      <c r="P27" s="25">
        <v>0.5817002710414787</v>
      </c>
      <c r="Q27" s="34"/>
      <c r="R27" s="25"/>
      <c r="AB27" s="24"/>
      <c r="AC27" s="24"/>
      <c r="AE27" s="1" t="s">
        <v>24</v>
      </c>
      <c r="AF27" s="1">
        <f>1-W31/1</f>
        <v>0.83646060295503599</v>
      </c>
      <c r="AG27" s="1">
        <f>1-X31/1</f>
        <v>1</v>
      </c>
    </row>
    <row r="28" spans="1:33" x14ac:dyDescent="0.25">
      <c r="A28" s="1">
        <v>25</v>
      </c>
      <c r="B28" s="9">
        <v>1301</v>
      </c>
      <c r="C28" s="10">
        <v>16</v>
      </c>
      <c r="D28" s="8">
        <v>1.1063529821052687</v>
      </c>
      <c r="E28" s="8">
        <v>0.59275998829344578</v>
      </c>
      <c r="F28" s="27"/>
      <c r="G28" s="8">
        <v>4.1336334107398773E-3</v>
      </c>
      <c r="H28" s="8">
        <v>0.23767271978951757</v>
      </c>
      <c r="I28" s="11">
        <v>0.45519382838949551</v>
      </c>
      <c r="J28" s="11">
        <v>1.9664107983291186E-3</v>
      </c>
      <c r="K28" s="8">
        <v>7.4238633938126339E-2</v>
      </c>
      <c r="L28" s="11">
        <f>Table2[[#This Row],[τ*]]/Table2[[#This Row],[η]]</f>
        <v>2.6487701807228963E-2</v>
      </c>
      <c r="M28" s="8">
        <v>1.2756701046521035</v>
      </c>
      <c r="N28" s="8">
        <v>3.0107043796293337E-2</v>
      </c>
      <c r="O28" s="25">
        <v>0.52814224085136563</v>
      </c>
      <c r="P28" s="25">
        <v>0.52814224085136563</v>
      </c>
      <c r="Q28" s="34"/>
      <c r="R28" s="25"/>
      <c r="AB28" s="24"/>
      <c r="AC28" s="24"/>
      <c r="AE28" s="15"/>
      <c r="AF28" s="15"/>
      <c r="AG28" s="15"/>
    </row>
    <row r="29" spans="1:33" x14ac:dyDescent="0.25">
      <c r="A29" s="1">
        <v>26</v>
      </c>
      <c r="B29" s="9">
        <v>1302</v>
      </c>
      <c r="C29" s="10">
        <v>2</v>
      </c>
      <c r="D29" s="8">
        <v>1.5567421087657707</v>
      </c>
      <c r="E29" s="8">
        <v>0.44933779720249267</v>
      </c>
      <c r="F29" s="27"/>
      <c r="G29" s="8">
        <v>0.27312118052639139</v>
      </c>
      <c r="H29" s="8">
        <v>0.53959555753201116</v>
      </c>
      <c r="I29" s="11">
        <v>0.67909405725082272</v>
      </c>
      <c r="J29" s="11">
        <v>7.2504293113424172E-3</v>
      </c>
      <c r="K29" s="19"/>
      <c r="L29" s="11" t="e">
        <f>Table2[[#This Row],[τ*]]/Table2[[#This Row],[η]]</f>
        <v>#DIV/0!</v>
      </c>
      <c r="M29" s="8">
        <v>0.33846807777529647</v>
      </c>
      <c r="N29" s="8">
        <v>7.6978429266103474E-3</v>
      </c>
      <c r="O29" s="25">
        <v>0.7315827209198914</v>
      </c>
      <c r="P29" s="25">
        <v>0.7315827209198914</v>
      </c>
      <c r="Q29" s="34"/>
      <c r="R29" s="25"/>
      <c r="S29" s="1" t="s">
        <v>31</v>
      </c>
      <c r="AB29" s="24"/>
      <c r="AC29" s="24"/>
      <c r="AE29" s="1" t="s">
        <v>32</v>
      </c>
      <c r="AF29" s="1">
        <f t="shared" ref="AF29:AG34" si="6">1-W33/1</f>
        <v>0.51727234064354477</v>
      </c>
      <c r="AG29" s="1">
        <f t="shared" si="6"/>
        <v>1</v>
      </c>
    </row>
    <row r="30" spans="1:33" x14ac:dyDescent="0.25">
      <c r="A30" s="1">
        <v>27</v>
      </c>
      <c r="B30" s="9">
        <v>1302</v>
      </c>
      <c r="C30" s="10">
        <v>3</v>
      </c>
      <c r="D30" s="8">
        <v>1.4654273837989145</v>
      </c>
      <c r="E30" s="8">
        <v>0.44876244369987012</v>
      </c>
      <c r="F30" s="27"/>
      <c r="G30" s="8">
        <v>0.17955116163964199</v>
      </c>
      <c r="H30" s="8">
        <v>0.37456218704427219</v>
      </c>
      <c r="I30" s="11">
        <v>0.56763718287977805</v>
      </c>
      <c r="J30" s="11">
        <v>4.0592806550250994E-3</v>
      </c>
      <c r="K30" s="8">
        <v>0.1559417693289662</v>
      </c>
      <c r="L30" s="11">
        <f>Table2[[#This Row],[τ*]]/Table2[[#This Row],[η]]</f>
        <v>2.603074642857145E-2</v>
      </c>
      <c r="M30" s="8">
        <v>0.57959367758874991</v>
      </c>
      <c r="N30" s="8">
        <v>1.3242362671808644E-2</v>
      </c>
      <c r="O30" s="25">
        <v>0.65565045513128428</v>
      </c>
      <c r="P30" s="25">
        <v>0.65565045513128428</v>
      </c>
      <c r="Q30" s="34"/>
      <c r="R30" s="25"/>
      <c r="S30" s="1" t="s">
        <v>27</v>
      </c>
      <c r="T30" s="1" t="s">
        <v>24</v>
      </c>
      <c r="U30" s="1" t="s">
        <v>25</v>
      </c>
      <c r="V30" s="1" t="s">
        <v>32</v>
      </c>
      <c r="W30" s="1" t="s">
        <v>26</v>
      </c>
      <c r="X30" s="1" t="s">
        <v>77</v>
      </c>
      <c r="Y30" s="1" t="s">
        <v>65</v>
      </c>
      <c r="Z30" s="1" t="s">
        <v>33</v>
      </c>
      <c r="AA30" s="1" t="s">
        <v>34</v>
      </c>
      <c r="AB30" s="1" t="s">
        <v>5</v>
      </c>
      <c r="AC30" s="24"/>
      <c r="AE30" s="1" t="s">
        <v>26</v>
      </c>
      <c r="AF30" s="1">
        <f t="shared" si="6"/>
        <v>0</v>
      </c>
      <c r="AG30" s="1">
        <f t="shared" si="6"/>
        <v>1</v>
      </c>
    </row>
    <row r="31" spans="1:33" x14ac:dyDescent="0.25">
      <c r="A31" s="1">
        <v>28</v>
      </c>
      <c r="B31" s="9">
        <v>1302</v>
      </c>
      <c r="C31" s="10">
        <v>4</v>
      </c>
      <c r="D31" s="8">
        <v>1.4335973955916312</v>
      </c>
      <c r="E31" s="8">
        <v>0.4482601284521015</v>
      </c>
      <c r="F31" s="27"/>
      <c r="G31" s="8">
        <v>4.4507687932280694E-2</v>
      </c>
      <c r="H31" s="8">
        <v>0.28807965536303654</v>
      </c>
      <c r="I31" s="11">
        <v>0.50019701355229085</v>
      </c>
      <c r="J31" s="11">
        <v>2.6724028100715978E-3</v>
      </c>
      <c r="K31" s="8">
        <v>0.10244961292969176</v>
      </c>
      <c r="L31" s="11">
        <f>Table2[[#This Row],[τ*]]/Table2[[#This Row],[η]]</f>
        <v>2.6085045454545458E-2</v>
      </c>
      <c r="M31" s="8">
        <v>1.0382651679663193</v>
      </c>
      <c r="N31" s="8">
        <v>2.3816421291533788E-2</v>
      </c>
      <c r="O31" s="25">
        <v>0.60671575477149076</v>
      </c>
      <c r="P31" s="25">
        <v>0.60671575477149076</v>
      </c>
      <c r="Q31" s="34"/>
      <c r="R31" s="25"/>
      <c r="S31" s="1" t="s">
        <v>24</v>
      </c>
      <c r="T31" s="1">
        <v>1.0000000000000002</v>
      </c>
      <c r="U31" s="15"/>
      <c r="V31" s="1">
        <v>0.74431812638579242</v>
      </c>
      <c r="W31" s="1">
        <v>0.16353939704496404</v>
      </c>
      <c r="Y31" s="1">
        <v>0.7788331293433749</v>
      </c>
      <c r="Z31" s="1">
        <v>0.2352654241234326</v>
      </c>
      <c r="AA31" s="1">
        <v>0.2119093723500958</v>
      </c>
      <c r="AB31" s="24">
        <v>0.6490072455160768</v>
      </c>
      <c r="AC31" s="24"/>
      <c r="AE31" s="1" t="s">
        <v>5</v>
      </c>
      <c r="AF31" s="1">
        <f t="shared" si="6"/>
        <v>1</v>
      </c>
      <c r="AG31" s="1">
        <f t="shared" si="6"/>
        <v>1</v>
      </c>
    </row>
    <row r="32" spans="1:33" x14ac:dyDescent="0.25">
      <c r="A32" s="1">
        <v>29</v>
      </c>
      <c r="B32" s="9">
        <v>1302</v>
      </c>
      <c r="C32" s="10">
        <v>5</v>
      </c>
      <c r="D32" s="8">
        <v>1.3624633562040591</v>
      </c>
      <c r="E32" s="8">
        <v>0.44857350906712307</v>
      </c>
      <c r="F32" s="27"/>
      <c r="G32" s="8">
        <v>1.4896585872413541E-2</v>
      </c>
      <c r="H32" s="8">
        <v>0.20456160486188185</v>
      </c>
      <c r="I32" s="11">
        <v>0.42573246546659693</v>
      </c>
      <c r="J32" s="11">
        <v>1.548178528394396E-3</v>
      </c>
      <c r="K32" s="8">
        <v>5.9428401439327302E-2</v>
      </c>
      <c r="L32" s="11">
        <f>Table2[[#This Row],[τ*]]/Table2[[#This Row],[η]]</f>
        <v>2.6051155523255827E-2</v>
      </c>
      <c r="M32" s="8">
        <v>1.5952700653841685</v>
      </c>
      <c r="N32" s="8">
        <v>3.6502838891835684E-2</v>
      </c>
      <c r="O32" s="25">
        <v>0.56154244968190936</v>
      </c>
      <c r="P32" s="25">
        <v>0.56154244968190936</v>
      </c>
      <c r="Q32" s="34"/>
      <c r="R32" s="25"/>
      <c r="S32" s="1" t="s">
        <v>25</v>
      </c>
      <c r="T32" s="15"/>
      <c r="U32" s="15"/>
      <c r="V32" s="15"/>
      <c r="W32" s="15"/>
      <c r="X32" s="15"/>
      <c r="Y32" s="15"/>
      <c r="Z32" s="15"/>
      <c r="AA32" s="15"/>
      <c r="AB32" s="15"/>
      <c r="AC32" s="24"/>
      <c r="AE32" s="1" t="s">
        <v>58</v>
      </c>
      <c r="AF32" s="1">
        <f t="shared" si="6"/>
        <v>0.5279168859078105</v>
      </c>
      <c r="AG32" s="1">
        <f t="shared" si="6"/>
        <v>1</v>
      </c>
    </row>
    <row r="33" spans="1:33" x14ac:dyDescent="0.25">
      <c r="A33" s="1">
        <v>30</v>
      </c>
      <c r="B33" s="9">
        <v>1302</v>
      </c>
      <c r="C33" s="10">
        <v>6</v>
      </c>
      <c r="D33" s="8">
        <v>1.419445813230727</v>
      </c>
      <c r="E33" s="8">
        <v>0.43713095448637829</v>
      </c>
      <c r="F33" s="27"/>
      <c r="G33" s="8">
        <v>4.4197881563581417E-3</v>
      </c>
      <c r="H33" s="8">
        <v>0.21021610877455799</v>
      </c>
      <c r="I33" s="11">
        <v>0.42748412130927077</v>
      </c>
      <c r="J33" s="11">
        <v>1.619227545414518E-3</v>
      </c>
      <c r="K33" s="8">
        <v>5.9268742842719192E-2</v>
      </c>
      <c r="L33" s="11">
        <f>Table2[[#This Row],[τ*]]/Table2[[#This Row],[η]]</f>
        <v>2.7320092644978894E-2</v>
      </c>
      <c r="M33" s="8">
        <v>1.4171849397259053</v>
      </c>
      <c r="N33" s="8">
        <v>3.5288506988651186E-2</v>
      </c>
      <c r="O33" s="25">
        <v>0.56937963507718992</v>
      </c>
      <c r="P33" s="25">
        <v>0.56937963507718992</v>
      </c>
      <c r="Q33" s="34"/>
      <c r="R33" s="25"/>
      <c r="S33" s="1" t="s">
        <v>32</v>
      </c>
      <c r="T33" s="1">
        <v>0.74431812638579242</v>
      </c>
      <c r="U33" s="15"/>
      <c r="V33" s="1">
        <v>0.99999999999999989</v>
      </c>
      <c r="W33" s="1">
        <v>0.48272765935645523</v>
      </c>
      <c r="Z33" s="1">
        <v>0.60653765618583999</v>
      </c>
      <c r="AA33" s="1">
        <v>0.60404704332708536</v>
      </c>
      <c r="AB33" s="24">
        <v>0.98520906980537593</v>
      </c>
      <c r="AC33" s="24"/>
      <c r="AE33" s="1" t="s">
        <v>33</v>
      </c>
      <c r="AF33" s="1">
        <f t="shared" si="6"/>
        <v>0.23006587140139512</v>
      </c>
      <c r="AG33" s="1">
        <f t="shared" si="6"/>
        <v>1</v>
      </c>
    </row>
    <row r="34" spans="1:33" x14ac:dyDescent="0.25">
      <c r="A34" s="1">
        <v>31</v>
      </c>
      <c r="B34" s="9">
        <v>1302</v>
      </c>
      <c r="C34" s="10">
        <v>7</v>
      </c>
      <c r="D34" s="8">
        <v>1.5431133078912724</v>
      </c>
      <c r="E34" s="8">
        <v>0.43729608040996526</v>
      </c>
      <c r="F34" s="27"/>
      <c r="G34" s="8">
        <v>6.2458556294118103E-2</v>
      </c>
      <c r="H34" s="8">
        <v>0.37385239798038322</v>
      </c>
      <c r="I34" s="11">
        <v>0.56133187757465308</v>
      </c>
      <c r="J34" s="11">
        <v>4.0540123879001574E-3</v>
      </c>
      <c r="K34" s="8">
        <v>0.14849150476877035</v>
      </c>
      <c r="L34" s="11">
        <f>Table2[[#This Row],[τ*]]/Table2[[#This Row],[η]]</f>
        <v>2.7301308544303793E-2</v>
      </c>
      <c r="M34" s="8">
        <v>0.56274765228694557</v>
      </c>
      <c r="N34" s="8">
        <v>1.3996731649584877E-2</v>
      </c>
      <c r="O34" s="25">
        <v>0.65802072025149816</v>
      </c>
      <c r="P34" s="25">
        <v>0.65802072025149816</v>
      </c>
      <c r="Q34" s="34"/>
      <c r="R34" s="25"/>
      <c r="S34" s="1" t="s">
        <v>26</v>
      </c>
      <c r="T34" s="1">
        <v>0.16353939704496406</v>
      </c>
      <c r="U34" s="15"/>
      <c r="V34" s="1">
        <v>0.48272765935645523</v>
      </c>
      <c r="W34" s="1">
        <v>1</v>
      </c>
      <c r="Y34" s="1">
        <v>0.47208311409218956</v>
      </c>
      <c r="Z34" s="1">
        <v>0.76993412859860488</v>
      </c>
      <c r="AA34" s="1">
        <v>0.80859621514313751</v>
      </c>
      <c r="AB34" s="24">
        <v>0.49195579432713971</v>
      </c>
      <c r="AC34" s="24"/>
      <c r="AE34" s="1" t="s">
        <v>34</v>
      </c>
      <c r="AF34" s="1">
        <f t="shared" si="6"/>
        <v>0.19140378485686249</v>
      </c>
      <c r="AG34" s="1">
        <f t="shared" si="6"/>
        <v>1</v>
      </c>
    </row>
    <row r="35" spans="1:33" x14ac:dyDescent="0.25">
      <c r="A35" s="1">
        <v>32</v>
      </c>
      <c r="B35" s="9">
        <v>1302</v>
      </c>
      <c r="C35" s="10">
        <v>8</v>
      </c>
      <c r="D35" s="8">
        <v>1.4825262065158546</v>
      </c>
      <c r="E35" s="8">
        <v>0.43651518793745964</v>
      </c>
      <c r="F35" s="27"/>
      <c r="G35" s="8">
        <v>2.6684422273815893E-2</v>
      </c>
      <c r="H35" s="8">
        <v>0.19479661685746857</v>
      </c>
      <c r="I35" s="20"/>
      <c r="J35" s="11">
        <v>1.4341665227043335E-3</v>
      </c>
      <c r="K35" s="19"/>
      <c r="L35" s="11" t="e">
        <f>Table2[[#This Row],[τ*]]/Table2[[#This Row],[η]]</f>
        <v>#DIV/0!</v>
      </c>
      <c r="M35" s="19"/>
      <c r="N35" s="8">
        <v>4.0305852413678046E-2</v>
      </c>
      <c r="O35" s="25">
        <v>0.53836013293064433</v>
      </c>
      <c r="P35" s="25">
        <v>0.53836013293064433</v>
      </c>
      <c r="Q35" s="34"/>
      <c r="R35" s="25"/>
      <c r="S35" s="1" t="s">
        <v>77</v>
      </c>
      <c r="U35" s="15"/>
    </row>
    <row r="36" spans="1:33" x14ac:dyDescent="0.25">
      <c r="A36" s="1">
        <v>33</v>
      </c>
      <c r="B36" s="9">
        <v>1302</v>
      </c>
      <c r="C36" s="10">
        <v>9</v>
      </c>
      <c r="D36" s="8">
        <v>1.2370776610504219</v>
      </c>
      <c r="E36" s="8">
        <v>0.58806250556985973</v>
      </c>
      <c r="F36" s="27"/>
      <c r="G36" s="8">
        <v>8.6646315097737084E-2</v>
      </c>
      <c r="H36" s="8">
        <v>0.40769208855841454</v>
      </c>
      <c r="I36" s="11">
        <v>0.58708591388282205</v>
      </c>
      <c r="J36" s="11">
        <v>4.6475252196849122E-3</v>
      </c>
      <c r="K36" s="8">
        <v>0.17290916601093342</v>
      </c>
      <c r="L36" s="11">
        <f>Table2[[#This Row],[τ*]]/Table2[[#This Row],[η]]</f>
        <v>2.687842019543972E-2</v>
      </c>
      <c r="M36" s="8">
        <v>0.506366382766678</v>
      </c>
      <c r="N36" s="8">
        <v>1.2265490405178249E-2</v>
      </c>
      <c r="O36" s="25">
        <v>0.57798778978726217</v>
      </c>
      <c r="P36" s="25">
        <v>0.57798778978726217</v>
      </c>
      <c r="Q36" s="34"/>
      <c r="R36" s="25"/>
      <c r="S36" s="1" t="s">
        <v>65</v>
      </c>
      <c r="T36" s="1">
        <v>0.7788331293433749</v>
      </c>
      <c r="U36" s="15"/>
      <c r="V36" s="1">
        <v>0.98848372374798288</v>
      </c>
      <c r="W36" s="1">
        <v>0.47208311409218956</v>
      </c>
      <c r="Z36" s="1">
        <v>0.56092438643307785</v>
      </c>
      <c r="AA36" s="1">
        <v>0.56726760250981789</v>
      </c>
      <c r="AB36" s="1">
        <v>0.95177462386316269</v>
      </c>
    </row>
    <row r="37" spans="1:33" x14ac:dyDescent="0.25">
      <c r="A37" s="1">
        <v>34</v>
      </c>
      <c r="B37" s="9">
        <v>1302</v>
      </c>
      <c r="C37" s="10">
        <v>10</v>
      </c>
      <c r="D37" s="8">
        <v>1.1867928815588404</v>
      </c>
      <c r="E37" s="8">
        <v>0.58724286116801983</v>
      </c>
      <c r="F37" s="27"/>
      <c r="G37" s="8">
        <v>3.4166839197671571E-2</v>
      </c>
      <c r="H37" s="8">
        <v>0.31593853384598047</v>
      </c>
      <c r="I37" s="11">
        <v>0.51913317997131703</v>
      </c>
      <c r="J37" s="11">
        <v>3.0975161368281411E-3</v>
      </c>
      <c r="K37" s="8">
        <v>0.11494745472325861</v>
      </c>
      <c r="L37" s="11">
        <f>Table2[[#This Row],[τ*]]/Table2[[#This Row],[η]]</f>
        <v>2.694723553719007E-2</v>
      </c>
      <c r="M37" s="19"/>
      <c r="N37" s="8">
        <v>1.8838625970402929E-2</v>
      </c>
      <c r="O37" s="25">
        <v>0.55153844264005703</v>
      </c>
      <c r="P37" s="25">
        <v>0.55153844264005703</v>
      </c>
      <c r="Q37" s="34"/>
      <c r="R37" s="25"/>
      <c r="S37" s="1" t="s">
        <v>33</v>
      </c>
      <c r="T37" s="1">
        <v>0.23526542412343265</v>
      </c>
      <c r="U37" s="15"/>
      <c r="V37" s="1">
        <v>0.60653765618583999</v>
      </c>
      <c r="W37" s="1">
        <v>0.76993412859860488</v>
      </c>
      <c r="Y37" s="1">
        <v>0.56092438643307785</v>
      </c>
      <c r="Z37" s="1">
        <v>1</v>
      </c>
      <c r="AA37" s="1">
        <v>0.98847838935979049</v>
      </c>
      <c r="AB37" s="1">
        <v>0.64301631699626571</v>
      </c>
    </row>
    <row r="38" spans="1:33" x14ac:dyDescent="0.25">
      <c r="A38" s="1">
        <v>35</v>
      </c>
      <c r="B38" s="9">
        <v>1302</v>
      </c>
      <c r="C38" s="10">
        <v>11</v>
      </c>
      <c r="D38" s="8">
        <v>1.1226541416444469</v>
      </c>
      <c r="E38" s="8">
        <v>0.58821782007327106</v>
      </c>
      <c r="F38" s="27"/>
      <c r="G38" s="8">
        <v>4.4937971856348373E-3</v>
      </c>
      <c r="H38" s="8">
        <v>0.2113796762057468</v>
      </c>
      <c r="I38" s="11">
        <v>0.4297474671292329</v>
      </c>
      <c r="J38" s="11">
        <v>1.6316102442140901E-3</v>
      </c>
      <c r="K38" s="8">
        <v>6.0732768684580621E-2</v>
      </c>
      <c r="L38" s="11">
        <f>Table2[[#This Row],[τ*]]/Table2[[#This Row],[η]]</f>
        <v>2.6865401982378877E-2</v>
      </c>
      <c r="M38" s="8">
        <v>1.4015152336667687</v>
      </c>
      <c r="N38" s="8">
        <v>3.3919727517993298E-2</v>
      </c>
      <c r="O38" s="25">
        <v>0.50963416536268047</v>
      </c>
      <c r="P38" s="25">
        <v>0.50963416536268047</v>
      </c>
      <c r="Q38" s="34"/>
      <c r="R38" s="25"/>
      <c r="S38" s="1" t="s">
        <v>34</v>
      </c>
      <c r="T38" s="1">
        <v>0.2119093723500958</v>
      </c>
      <c r="U38" s="15"/>
      <c r="V38" s="1">
        <v>0.60404704332708536</v>
      </c>
      <c r="W38" s="1">
        <v>0.80859621514313751</v>
      </c>
      <c r="Y38" s="1">
        <v>0.56726760250981789</v>
      </c>
      <c r="Z38" s="1">
        <v>0.98847838935979049</v>
      </c>
      <c r="AA38" s="1">
        <v>1</v>
      </c>
      <c r="AB38" s="1">
        <v>0.63525199223287143</v>
      </c>
    </row>
    <row r="39" spans="1:33" x14ac:dyDescent="0.25">
      <c r="A39" s="1">
        <v>36</v>
      </c>
      <c r="B39" s="9">
        <v>1302</v>
      </c>
      <c r="C39" s="10">
        <v>12</v>
      </c>
      <c r="D39" s="8">
        <v>1.1836381982269886</v>
      </c>
      <c r="E39" s="8">
        <v>0.54807457483069622</v>
      </c>
      <c r="F39" s="27"/>
      <c r="G39" s="8">
        <v>4.7678999704851618E-3</v>
      </c>
      <c r="H39" s="8">
        <v>0.20622899559381719</v>
      </c>
      <c r="I39" s="11">
        <v>0.42438160910791689</v>
      </c>
      <c r="J39" s="11">
        <v>1.5691812057392056E-3</v>
      </c>
      <c r="K39" s="8">
        <v>5.8038087721145576E-2</v>
      </c>
      <c r="L39" s="11">
        <f>Table2[[#This Row],[τ*]]/Table2[[#This Row],[η]]</f>
        <v>2.7037093525179856E-2</v>
      </c>
      <c r="M39" s="8">
        <v>1.5527361237634969</v>
      </c>
      <c r="N39" s="8">
        <v>3.7994061201298883E-2</v>
      </c>
      <c r="O39" s="25">
        <v>0.52044647161741997</v>
      </c>
      <c r="P39" s="25">
        <v>0.52044647161741997</v>
      </c>
      <c r="Q39" s="34"/>
      <c r="R39" s="25"/>
      <c r="S39" s="1" t="s">
        <v>5</v>
      </c>
      <c r="T39" s="1">
        <v>0.6490072455160768</v>
      </c>
      <c r="U39" s="15"/>
      <c r="V39" s="1">
        <v>0.98520906980537593</v>
      </c>
      <c r="W39" s="1">
        <v>0.49195579432713971</v>
      </c>
      <c r="Z39" s="1">
        <v>0.64301631699626571</v>
      </c>
      <c r="AA39" s="1">
        <v>0.63525199223287143</v>
      </c>
      <c r="AB39" s="1">
        <v>1.0000000000000002</v>
      </c>
    </row>
    <row r="40" spans="1:33" x14ac:dyDescent="0.25">
      <c r="A40" s="1">
        <v>37</v>
      </c>
      <c r="B40" s="7">
        <v>1302</v>
      </c>
      <c r="C40" s="8">
        <v>13</v>
      </c>
      <c r="D40" s="8">
        <v>1.2860583837380557</v>
      </c>
      <c r="E40" s="8">
        <v>0.54905026048256211</v>
      </c>
      <c r="F40" s="27"/>
      <c r="G40" s="8">
        <v>0.14767017007699543</v>
      </c>
      <c r="H40" s="8">
        <v>0.60619614753347606</v>
      </c>
      <c r="I40" s="11">
        <v>0.71270004690702271</v>
      </c>
      <c r="J40" s="11">
        <v>8.7287527716263941E-3</v>
      </c>
      <c r="K40" s="19"/>
      <c r="L40" s="11" t="e">
        <f>Table2[[#This Row],[τ*]]/Table2[[#This Row],[η]]</f>
        <v>#DIV/0!</v>
      </c>
      <c r="M40" s="8">
        <v>0.21223098846555094</v>
      </c>
      <c r="N40" s="8">
        <v>5.1642063379629295E-3</v>
      </c>
      <c r="O40" s="25">
        <v>0.67930546277418213</v>
      </c>
      <c r="P40" s="25">
        <v>0.67930546277418213</v>
      </c>
      <c r="Q40" s="34"/>
      <c r="R40" s="25"/>
    </row>
    <row r="41" spans="1:33" x14ac:dyDescent="0.25">
      <c r="A41" s="1">
        <v>38</v>
      </c>
      <c r="B41" s="7">
        <v>1302</v>
      </c>
      <c r="C41" s="8">
        <v>14</v>
      </c>
      <c r="D41" s="8">
        <v>1.2458945237692445</v>
      </c>
      <c r="E41" s="8">
        <v>0.54961126665641113</v>
      </c>
      <c r="F41" s="27"/>
      <c r="G41" s="8">
        <v>3.0971190992757268E-2</v>
      </c>
      <c r="H41" s="8">
        <v>0.29193765140209371</v>
      </c>
      <c r="I41" s="11">
        <v>0.50015180993074304</v>
      </c>
      <c r="J41" s="11">
        <v>2.7308168286589471E-3</v>
      </c>
      <c r="K41" s="8">
        <v>0.10152188583737978</v>
      </c>
      <c r="L41" s="11">
        <f>Table2[[#This Row],[τ*]]/Table2[[#This Row],[η]]</f>
        <v>2.6898799270073014E-2</v>
      </c>
      <c r="M41" s="8">
        <v>1.0401345330560392</v>
      </c>
      <c r="N41" s="8">
        <v>2.5227854746643588E-2</v>
      </c>
      <c r="O41" s="25">
        <v>0.55392644695627891</v>
      </c>
      <c r="P41" s="25">
        <v>0.55392644695627891</v>
      </c>
      <c r="Q41" s="34"/>
      <c r="R41" s="25"/>
      <c r="V41" s="1" t="s">
        <v>116</v>
      </c>
    </row>
    <row r="42" spans="1:33" x14ac:dyDescent="0.25">
      <c r="A42" s="1">
        <v>39</v>
      </c>
      <c r="B42" s="7">
        <v>1302</v>
      </c>
      <c r="C42" s="8">
        <v>15</v>
      </c>
      <c r="D42" s="8">
        <v>1.1957623231884513</v>
      </c>
      <c r="E42" s="8">
        <v>0.53432108259486755</v>
      </c>
      <c r="F42" s="27"/>
      <c r="G42" s="8">
        <v>9.0274718447610916E-4</v>
      </c>
      <c r="H42" s="8">
        <v>0.20417253449647155</v>
      </c>
      <c r="I42" s="11">
        <v>0.4198120454128712</v>
      </c>
      <c r="J42" s="11">
        <v>1.5535092182462414E-3</v>
      </c>
      <c r="K42" s="8">
        <v>5.4874432973013504E-2</v>
      </c>
      <c r="L42" s="11">
        <f>Table2[[#This Row],[τ*]]/Table2[[#This Row],[η]]</f>
        <v>2.8310255506607894E-2</v>
      </c>
      <c r="M42" s="8">
        <v>1.4695677213347302</v>
      </c>
      <c r="N42" s="8">
        <v>3.8687826092541767E-2</v>
      </c>
      <c r="O42" s="25">
        <v>0.53199377192069297</v>
      </c>
      <c r="P42" s="25">
        <v>0.53199377192069297</v>
      </c>
      <c r="Q42" s="34"/>
      <c r="R42" s="25"/>
      <c r="T42" s="1" t="s">
        <v>73</v>
      </c>
      <c r="U42" s="1">
        <f>MIN(P$4:P$274)</f>
        <v>0.50879822818232734</v>
      </c>
    </row>
    <row r="43" spans="1:33" x14ac:dyDescent="0.25">
      <c r="A43" s="1">
        <v>40</v>
      </c>
      <c r="B43" s="7">
        <v>1302</v>
      </c>
      <c r="C43" s="8">
        <v>16</v>
      </c>
      <c r="D43" s="8">
        <v>1.2917711591819774</v>
      </c>
      <c r="E43" s="8">
        <v>0.53447229034932187</v>
      </c>
      <c r="F43" s="27"/>
      <c r="G43" s="8">
        <v>8.6392630729602474E-2</v>
      </c>
      <c r="H43" s="8">
        <v>0.37887448602995338</v>
      </c>
      <c r="I43" s="11">
        <v>0.56170917953991895</v>
      </c>
      <c r="J43" s="11">
        <v>4.1635447705898193E-3</v>
      </c>
      <c r="K43" s="8">
        <v>0.14714303068904244</v>
      </c>
      <c r="L43" s="11">
        <f>Table2[[#This Row],[τ*]]/Table2[[#This Row],[η]]</f>
        <v>2.8295901960784291E-2</v>
      </c>
      <c r="M43" s="8">
        <v>0.53384618136353201</v>
      </c>
      <c r="N43" s="8">
        <v>1.404348628259567E-2</v>
      </c>
      <c r="O43" s="25">
        <v>0.60729163329289526</v>
      </c>
      <c r="P43" s="25">
        <v>0.60729163329289526</v>
      </c>
      <c r="Q43" s="34"/>
      <c r="R43" s="25"/>
      <c r="T43" s="1" t="s">
        <v>74</v>
      </c>
      <c r="U43" s="1">
        <f>MAX(P$4:P$274)</f>
        <v>0.79632434836915345</v>
      </c>
      <c r="V43" s="1">
        <f>U43-U42</f>
        <v>0.28752612018682611</v>
      </c>
    </row>
    <row r="44" spans="1:33" x14ac:dyDescent="0.25">
      <c r="A44" s="1">
        <v>41</v>
      </c>
      <c r="B44" s="7">
        <v>1302</v>
      </c>
      <c r="C44" s="8">
        <v>17</v>
      </c>
      <c r="D44" s="8">
        <v>1.3124482206165144</v>
      </c>
      <c r="E44" s="8">
        <v>0.53512281817579432</v>
      </c>
      <c r="F44" s="27"/>
      <c r="G44" s="8">
        <v>0.10865270898071477</v>
      </c>
      <c r="H44" s="8">
        <v>0.38861139960218138</v>
      </c>
      <c r="I44" s="11">
        <v>0.5687601510020206</v>
      </c>
      <c r="J44" s="11">
        <v>4.3333313966344433E-3</v>
      </c>
      <c r="K44" s="8">
        <v>0.15347786998427065</v>
      </c>
      <c r="L44" s="11">
        <f>Table2[[#This Row],[τ*]]/Table2[[#This Row],[η]]</f>
        <v>2.8234242481202987E-2</v>
      </c>
      <c r="M44" s="8">
        <v>0.51140615921324506</v>
      </c>
      <c r="N44" s="8">
        <v>1.3409630989336431E-2</v>
      </c>
      <c r="O44" s="25">
        <v>0.60477539096288135</v>
      </c>
      <c r="P44" s="25">
        <v>0.60477539096288135</v>
      </c>
      <c r="Q44" s="34"/>
      <c r="R44" s="25"/>
    </row>
    <row r="45" spans="1:33" x14ac:dyDescent="0.25">
      <c r="A45" s="1">
        <v>42</v>
      </c>
      <c r="B45" s="7">
        <v>1303</v>
      </c>
      <c r="C45" s="8">
        <v>2</v>
      </c>
      <c r="D45" s="8">
        <v>1.5671425657622182</v>
      </c>
      <c r="E45" s="8">
        <v>0.42868985818582467</v>
      </c>
      <c r="F45" s="27"/>
      <c r="G45" s="8">
        <v>4.8187395644059564E-2</v>
      </c>
      <c r="H45" s="8">
        <v>0.35588143239681702</v>
      </c>
      <c r="I45" s="11">
        <v>0.54513111996232799</v>
      </c>
      <c r="J45" s="11">
        <v>3.7685084399048082E-3</v>
      </c>
      <c r="K45" s="8">
        <v>0.13316473863275427</v>
      </c>
      <c r="L45" s="11">
        <f>Table2[[#This Row],[τ*]]/Table2[[#This Row],[η]]</f>
        <v>2.8299597014925359E-2</v>
      </c>
      <c r="M45" s="8">
        <v>0.69865500565631478</v>
      </c>
      <c r="N45" s="8">
        <v>1.8382540799739604E-2</v>
      </c>
      <c r="O45" s="25">
        <v>0.65567656021220888</v>
      </c>
      <c r="P45" s="25">
        <v>0.65567656021220888</v>
      </c>
      <c r="Q45" s="34"/>
      <c r="R45" s="25"/>
      <c r="T45" s="1" t="s">
        <v>104</v>
      </c>
      <c r="U45" s="1">
        <f>MIN(H$4:H$101)</f>
        <v>0.15533508415810984</v>
      </c>
    </row>
    <row r="46" spans="1:33" x14ac:dyDescent="0.25">
      <c r="A46" s="1">
        <v>43</v>
      </c>
      <c r="B46" s="7">
        <v>1303</v>
      </c>
      <c r="C46" s="8">
        <v>3</v>
      </c>
      <c r="D46" s="8">
        <v>1.5142006103771626</v>
      </c>
      <c r="E46" s="8">
        <v>0.42803507190266438</v>
      </c>
      <c r="F46" s="27"/>
      <c r="G46" s="8">
        <v>2.3328179086538083E-2</v>
      </c>
      <c r="H46" s="8">
        <v>0.27314740467646981</v>
      </c>
      <c r="I46" s="11">
        <v>0.48074899680741984</v>
      </c>
      <c r="J46" s="11">
        <v>2.4731078164441384E-3</v>
      </c>
      <c r="K46" s="8">
        <v>8.715124909110801E-2</v>
      </c>
      <c r="L46" s="11">
        <f>Table2[[#This Row],[τ*]]/Table2[[#This Row],[η]]</f>
        <v>2.8377193009118538E-2</v>
      </c>
      <c r="M46" s="8">
        <v>1.0556243392632831</v>
      </c>
      <c r="N46" s="8">
        <v>2.7887211345788102E-2</v>
      </c>
      <c r="O46" s="25">
        <v>0.60942562826497582</v>
      </c>
      <c r="P46" s="25">
        <v>0.60942562826497582</v>
      </c>
      <c r="Q46" s="34"/>
      <c r="R46" s="25"/>
      <c r="T46" s="1" t="s">
        <v>105</v>
      </c>
      <c r="U46" s="1">
        <f>MAX(H$4:H$101)</f>
        <v>0.61398070562150953</v>
      </c>
      <c r="V46" s="1">
        <f t="shared" ref="V46:V61" si="7">U46-U45</f>
        <v>0.45864562146339971</v>
      </c>
    </row>
    <row r="47" spans="1:33" x14ac:dyDescent="0.25">
      <c r="A47" s="1">
        <v>44</v>
      </c>
      <c r="B47" s="9">
        <v>1303</v>
      </c>
      <c r="C47" s="10">
        <v>4</v>
      </c>
      <c r="D47" s="8">
        <v>1.4860544455097582</v>
      </c>
      <c r="E47" s="8">
        <v>0.42790434861926091</v>
      </c>
      <c r="F47" s="27"/>
      <c r="G47" s="8">
        <v>4.4690367372211669E-3</v>
      </c>
      <c r="H47" s="8">
        <v>0.22148384755608239</v>
      </c>
      <c r="I47" s="11">
        <v>0.4358343618593567</v>
      </c>
      <c r="J47" s="11">
        <v>1.7700881105810057E-3</v>
      </c>
      <c r="K47" s="8">
        <v>6.2343042584622713E-2</v>
      </c>
      <c r="L47" s="11">
        <f>Table2[[#This Row],[τ*]]/Table2[[#This Row],[η]]</f>
        <v>2.8392712918660287E-2</v>
      </c>
      <c r="M47" s="8">
        <v>1.2720508527947225</v>
      </c>
      <c r="N47" s="8">
        <v>3.3631666751484213E-2</v>
      </c>
      <c r="O47" s="25">
        <v>0.57503988172567522</v>
      </c>
      <c r="P47" s="25">
        <v>0.57503988172567522</v>
      </c>
      <c r="Q47" s="34"/>
      <c r="R47" s="25"/>
    </row>
    <row r="48" spans="1:33" x14ac:dyDescent="0.25">
      <c r="A48" s="1">
        <v>45</v>
      </c>
      <c r="B48" s="9">
        <v>1303</v>
      </c>
      <c r="C48" s="10">
        <v>5</v>
      </c>
      <c r="D48" s="8">
        <v>1.5344410688675922</v>
      </c>
      <c r="E48" s="8">
        <v>0.42664064780121896</v>
      </c>
      <c r="F48" s="27"/>
      <c r="G48" s="8">
        <v>7.4216770167622424E-4</v>
      </c>
      <c r="H48" s="8">
        <v>0.19252663929727981</v>
      </c>
      <c r="I48" s="11">
        <v>0.40823022796991099</v>
      </c>
      <c r="J48" s="11">
        <v>1.416821615671922E-3</v>
      </c>
      <c r="K48" s="8">
        <v>4.9637739385358461E-2</v>
      </c>
      <c r="L48" s="11">
        <f>Table2[[#This Row],[τ*]]/Table2[[#This Row],[η]]</f>
        <v>2.8543234104046224E-2</v>
      </c>
      <c r="M48" s="8">
        <v>1.6017009138684142</v>
      </c>
      <c r="N48" s="8">
        <v>4.2673872274939184E-2</v>
      </c>
      <c r="O48" s="25">
        <v>0.53790331043885042</v>
      </c>
      <c r="P48" s="25">
        <v>0.53790331043885042</v>
      </c>
      <c r="Q48" s="34"/>
      <c r="R48" s="25"/>
      <c r="T48" s="1" t="s">
        <v>106</v>
      </c>
      <c r="U48" s="1">
        <f>MIN(H$208:H$274)</f>
        <v>7.8948675691870959E-2</v>
      </c>
    </row>
    <row r="49" spans="1:22" x14ac:dyDescent="0.25">
      <c r="A49" s="1">
        <v>46</v>
      </c>
      <c r="B49" s="9">
        <v>1303</v>
      </c>
      <c r="C49" s="10">
        <v>6</v>
      </c>
      <c r="D49" s="8">
        <v>1.2507889814782562</v>
      </c>
      <c r="E49" s="8">
        <v>0.56856280301869178</v>
      </c>
      <c r="F49" s="27"/>
      <c r="G49" s="8">
        <v>0.10073747379488431</v>
      </c>
      <c r="H49" s="8">
        <v>0.48699025079936126</v>
      </c>
      <c r="I49" s="11">
        <v>0.63317651028200517</v>
      </c>
      <c r="J49" s="11">
        <v>6.2210378861051376E-3</v>
      </c>
      <c r="K49" s="8">
        <v>0.21775212285124088</v>
      </c>
      <c r="L49" s="11">
        <f>Table2[[#This Row],[τ*]]/Table2[[#This Row],[η]]</f>
        <v>2.8569355855855835E-2</v>
      </c>
      <c r="M49" s="8">
        <v>0.34775581919153864</v>
      </c>
      <c r="N49" s="8">
        <v>9.2774085420712013E-3</v>
      </c>
      <c r="O49" s="25">
        <v>0.63089497762048852</v>
      </c>
      <c r="P49" s="25">
        <v>0.63089497762048852</v>
      </c>
      <c r="Q49" s="34"/>
      <c r="R49" s="25"/>
      <c r="T49" s="1" t="s">
        <v>107</v>
      </c>
      <c r="U49" s="1">
        <v>0.99</v>
      </c>
      <c r="V49" s="1">
        <f t="shared" si="7"/>
        <v>0.91105132430812907</v>
      </c>
    </row>
    <row r="50" spans="1:22" x14ac:dyDescent="0.25">
      <c r="A50" s="1">
        <v>47</v>
      </c>
      <c r="B50" s="9">
        <v>1303</v>
      </c>
      <c r="C50" s="10">
        <v>7</v>
      </c>
      <c r="D50" s="8">
        <v>1.209245487851162</v>
      </c>
      <c r="E50" s="8">
        <v>0.56690936878000764</v>
      </c>
      <c r="F50" s="27"/>
      <c r="G50" s="8">
        <v>4.5909742385402776E-2</v>
      </c>
      <c r="H50" s="8">
        <v>0.30364380717164041</v>
      </c>
      <c r="I50" s="11">
        <v>0.50464824962799371</v>
      </c>
      <c r="J50" s="11">
        <v>2.9356463584688706E-3</v>
      </c>
      <c r="K50" s="8">
        <v>0.10222291512370826</v>
      </c>
      <c r="L50" s="11">
        <f>Table2[[#This Row],[τ*]]/Table2[[#This Row],[η]]</f>
        <v>2.8718084931506856E-2</v>
      </c>
      <c r="M50" s="8">
        <v>0.9210594317616575</v>
      </c>
      <c r="N50" s="8">
        <v>2.4754470677156991E-2</v>
      </c>
      <c r="O50" s="25">
        <v>0.56139831526305983</v>
      </c>
      <c r="P50" s="25">
        <v>0.56139831526305983</v>
      </c>
      <c r="Q50" s="34"/>
      <c r="R50" s="25"/>
    </row>
    <row r="51" spans="1:22" x14ac:dyDescent="0.25">
      <c r="A51" s="1">
        <v>48</v>
      </c>
      <c r="B51" s="9">
        <v>1303</v>
      </c>
      <c r="C51" s="10">
        <v>8</v>
      </c>
      <c r="D51" s="8">
        <v>1.1659644252567527</v>
      </c>
      <c r="E51" s="8">
        <v>0.56761713413546411</v>
      </c>
      <c r="F51" s="27"/>
      <c r="G51" s="8">
        <v>1.0245717967315314E-2</v>
      </c>
      <c r="H51" s="8">
        <v>0.23295508903634726</v>
      </c>
      <c r="I51" s="11">
        <v>0.4457746663853922</v>
      </c>
      <c r="J51" s="11">
        <v>1.9224991909869069E-3</v>
      </c>
      <c r="K51" s="8">
        <v>6.709283550134694E-2</v>
      </c>
      <c r="L51" s="11">
        <f>Table2[[#This Row],[τ*]]/Table2[[#This Row],[η]]</f>
        <v>2.8654314229248981E-2</v>
      </c>
      <c r="M51" s="8">
        <v>1.0948509102409125</v>
      </c>
      <c r="N51" s="8">
        <v>2.9332665514949077E-2</v>
      </c>
      <c r="O51" s="25">
        <v>0.53248597428316458</v>
      </c>
      <c r="P51" s="25">
        <v>0.53248597428316458</v>
      </c>
      <c r="Q51" s="34"/>
      <c r="R51" s="25"/>
      <c r="T51" s="1" t="s">
        <v>108</v>
      </c>
      <c r="U51" s="1">
        <f>MIN(H$102:H$207)</f>
        <v>0.18709283297788529</v>
      </c>
    </row>
    <row r="52" spans="1:22" x14ac:dyDescent="0.25">
      <c r="A52" s="1">
        <v>49</v>
      </c>
      <c r="B52" s="9">
        <v>1303</v>
      </c>
      <c r="C52" s="10">
        <v>9</v>
      </c>
      <c r="D52" s="8">
        <v>1.1318571247220572</v>
      </c>
      <c r="E52" s="8">
        <v>0.56525093574068608</v>
      </c>
      <c r="F52" s="27"/>
      <c r="G52" s="8">
        <v>2.382559732369225E-3</v>
      </c>
      <c r="H52" s="8">
        <v>0.20442509523664526</v>
      </c>
      <c r="I52" s="11">
        <v>0.41926787309869618</v>
      </c>
      <c r="J52" s="11">
        <v>1.563357752551211E-3</v>
      </c>
      <c r="K52" s="8">
        <v>5.415513006606916E-2</v>
      </c>
      <c r="L52" s="11">
        <f>Table2[[#This Row],[τ*]]/Table2[[#This Row],[η]]</f>
        <v>2.8868137711864368E-2</v>
      </c>
      <c r="M52" s="8">
        <v>1.4448032087176961</v>
      </c>
      <c r="N52" s="8">
        <v>3.9115369203197997E-2</v>
      </c>
      <c r="O52" s="25">
        <v>0.52772631414387561</v>
      </c>
      <c r="P52" s="25">
        <v>0.52772631414387561</v>
      </c>
      <c r="Q52" s="34"/>
      <c r="R52" s="25"/>
      <c r="T52" s="1" t="s">
        <v>109</v>
      </c>
      <c r="U52" s="1">
        <v>0.99</v>
      </c>
      <c r="V52" s="1">
        <f t="shared" si="7"/>
        <v>0.80290716702211473</v>
      </c>
    </row>
    <row r="53" spans="1:22" x14ac:dyDescent="0.25">
      <c r="A53" s="1">
        <v>1</v>
      </c>
      <c r="B53" s="9">
        <v>1300</v>
      </c>
      <c r="C53" s="8" t="s">
        <v>7</v>
      </c>
      <c r="D53" s="8">
        <v>1.0012946789223072</v>
      </c>
      <c r="E53" s="8">
        <v>0.59808532362621036</v>
      </c>
      <c r="F53" s="27"/>
      <c r="G53" s="8"/>
      <c r="H53" s="8">
        <v>0.22335864314420581</v>
      </c>
      <c r="I53" s="11">
        <v>0.45693045100811669</v>
      </c>
      <c r="J53" s="12"/>
      <c r="K53" s="16"/>
      <c r="L53" s="11"/>
      <c r="M53" s="8">
        <v>1.7888353417103731</v>
      </c>
      <c r="N53" s="8">
        <v>3.1912513630640078E-2</v>
      </c>
      <c r="O53" s="25">
        <v>0.53561757229634921</v>
      </c>
      <c r="P53" s="25">
        <v>0.53561757229634921</v>
      </c>
      <c r="Q53" s="34"/>
      <c r="R53" s="25"/>
    </row>
    <row r="54" spans="1:22" x14ac:dyDescent="0.25">
      <c r="A54" s="1">
        <v>2</v>
      </c>
      <c r="B54" s="9">
        <v>1300</v>
      </c>
      <c r="C54" s="8" t="s">
        <v>8</v>
      </c>
      <c r="D54" s="8">
        <v>1.0709595108282968</v>
      </c>
      <c r="E54" s="8">
        <v>0.59974847953013111</v>
      </c>
      <c r="F54" s="27"/>
      <c r="G54" s="8"/>
      <c r="H54" s="8">
        <v>0.2318886561074241</v>
      </c>
      <c r="I54" s="11">
        <v>0.46641566076241958</v>
      </c>
      <c r="J54" s="12"/>
      <c r="K54" s="16"/>
      <c r="L54" s="11"/>
      <c r="M54" s="8">
        <v>1.9495751073311445</v>
      </c>
      <c r="N54" s="8">
        <v>3.4219146083413726E-2</v>
      </c>
      <c r="O54" s="25">
        <v>0.50879822818232734</v>
      </c>
      <c r="P54" s="25">
        <v>0.50879822818232734</v>
      </c>
      <c r="Q54" s="34"/>
      <c r="R54" s="25"/>
      <c r="T54" s="1" t="s">
        <v>110</v>
      </c>
      <c r="U54" s="1">
        <f>MIN(I$4:I$101)</f>
        <v>0.40445258877364598</v>
      </c>
    </row>
    <row r="55" spans="1:22" x14ac:dyDescent="0.25">
      <c r="A55" s="1">
        <v>3</v>
      </c>
      <c r="B55" s="9">
        <v>1300</v>
      </c>
      <c r="C55" s="8" t="s">
        <v>9</v>
      </c>
      <c r="D55" s="8">
        <v>1.1263260175014052</v>
      </c>
      <c r="E55" s="8">
        <v>0.60004883041451818</v>
      </c>
      <c r="F55" s="27"/>
      <c r="G55" s="8"/>
      <c r="H55" s="8">
        <v>0.3507906475205585</v>
      </c>
      <c r="I55" s="11">
        <v>0.57023361597474842</v>
      </c>
      <c r="J55" s="12"/>
      <c r="K55" s="16"/>
      <c r="L55" s="11"/>
      <c r="M55" s="8">
        <v>1.0556370121525078</v>
      </c>
      <c r="N55" s="8">
        <v>1.8473766347894809E-2</v>
      </c>
      <c r="O55" s="25">
        <v>0.55471252220734713</v>
      </c>
      <c r="P55" s="25">
        <v>0.55471252220734713</v>
      </c>
      <c r="Q55" s="34"/>
      <c r="R55" s="25"/>
      <c r="T55" s="1" t="s">
        <v>111</v>
      </c>
      <c r="U55" s="1">
        <f>MAX(I$4:I$101)</f>
        <v>0.71270004690702271</v>
      </c>
      <c r="V55" s="1">
        <f t="shared" si="7"/>
        <v>0.30824745813337673</v>
      </c>
    </row>
    <row r="56" spans="1:22" x14ac:dyDescent="0.25">
      <c r="A56" s="1">
        <v>4</v>
      </c>
      <c r="B56" s="7">
        <v>1300</v>
      </c>
      <c r="C56" s="8" t="s">
        <v>10</v>
      </c>
      <c r="D56" s="8">
        <v>1.9803905312546266</v>
      </c>
      <c r="E56" s="8">
        <v>0.32006248992348363</v>
      </c>
      <c r="F56" s="27"/>
      <c r="G56" s="8"/>
      <c r="H56" s="8">
        <v>0.15533508415810984</v>
      </c>
      <c r="I56" s="20"/>
      <c r="J56" s="12"/>
      <c r="K56" s="16"/>
      <c r="L56" s="11"/>
      <c r="M56" s="19"/>
      <c r="N56" s="8">
        <v>4.6046122284584413E-2</v>
      </c>
      <c r="O56" s="25">
        <v>0.52707358623919043</v>
      </c>
      <c r="P56" s="25">
        <v>0.52707358623919043</v>
      </c>
      <c r="Q56" s="34"/>
      <c r="R56" s="25"/>
    </row>
    <row r="57" spans="1:22" x14ac:dyDescent="0.25">
      <c r="A57" s="1">
        <v>5</v>
      </c>
      <c r="B57" s="7">
        <v>1300</v>
      </c>
      <c r="C57" s="8" t="s">
        <v>11</v>
      </c>
      <c r="D57" s="8">
        <v>1.9094932371034621</v>
      </c>
      <c r="E57" s="8">
        <v>0.32183084675679591</v>
      </c>
      <c r="F57" s="27"/>
      <c r="G57" s="8"/>
      <c r="H57" s="8">
        <v>0.20577641653243747</v>
      </c>
      <c r="I57" s="20"/>
      <c r="J57" s="12"/>
      <c r="K57" s="16"/>
      <c r="L57" s="11"/>
      <c r="M57" s="19"/>
      <c r="N57" s="8">
        <v>3.1603803939940424E-2</v>
      </c>
      <c r="O57" s="25">
        <v>0.59741477089434281</v>
      </c>
      <c r="P57" s="25">
        <v>0.59741477089434281</v>
      </c>
      <c r="Q57" s="34"/>
      <c r="R57" s="25"/>
      <c r="T57" s="1" t="s">
        <v>112</v>
      </c>
      <c r="U57" s="1">
        <f>MIN(I$208:I$274)</f>
        <v>0.26992439905738252</v>
      </c>
    </row>
    <row r="58" spans="1:22" x14ac:dyDescent="0.25">
      <c r="A58" s="1">
        <v>6</v>
      </c>
      <c r="B58" s="7">
        <v>1300</v>
      </c>
      <c r="C58" s="8" t="s">
        <v>12</v>
      </c>
      <c r="D58" s="8">
        <v>1.293929889124809</v>
      </c>
      <c r="E58" s="8">
        <v>0.48228870182338807</v>
      </c>
      <c r="F58" s="27"/>
      <c r="G58" s="8"/>
      <c r="H58" s="8">
        <v>0.30177949125724468</v>
      </c>
      <c r="I58" s="11">
        <v>0.53092851387019524</v>
      </c>
      <c r="J58" s="12"/>
      <c r="K58" s="16"/>
      <c r="L58" s="11"/>
      <c r="M58" s="8">
        <v>1.3047968265775465</v>
      </c>
      <c r="N58" s="8">
        <v>2.2561940627902868E-2</v>
      </c>
      <c r="O58" s="25">
        <v>0.59232673082846787</v>
      </c>
      <c r="P58" s="25">
        <v>0.59232673082846787</v>
      </c>
      <c r="Q58" s="34"/>
      <c r="R58" s="25"/>
      <c r="T58" s="1" t="s">
        <v>113</v>
      </c>
      <c r="U58" s="1">
        <v>0.99</v>
      </c>
      <c r="V58" s="1">
        <f t="shared" si="7"/>
        <v>0.72007560094261747</v>
      </c>
    </row>
    <row r="59" spans="1:22" x14ac:dyDescent="0.25">
      <c r="A59" s="1">
        <v>7</v>
      </c>
      <c r="B59" s="7">
        <v>1300</v>
      </c>
      <c r="C59" s="8" t="s">
        <v>13</v>
      </c>
      <c r="D59" s="8">
        <v>1.3409077378469765</v>
      </c>
      <c r="E59" s="8">
        <v>0.4830428066883436</v>
      </c>
      <c r="F59" s="27"/>
      <c r="G59" s="8"/>
      <c r="H59" s="8">
        <v>0.35826233676116986</v>
      </c>
      <c r="I59" s="11">
        <v>0.57835528129169333</v>
      </c>
      <c r="J59" s="12"/>
      <c r="K59" s="16"/>
      <c r="L59" s="11"/>
      <c r="M59" s="8">
        <v>0.90168335118540477</v>
      </c>
      <c r="N59" s="8">
        <v>1.5444612514596785E-2</v>
      </c>
      <c r="O59" s="25">
        <v>0.61137536140660587</v>
      </c>
      <c r="P59" s="25">
        <v>0.61137536140660587</v>
      </c>
      <c r="Q59" s="34"/>
      <c r="R59" s="25"/>
    </row>
    <row r="60" spans="1:22" x14ac:dyDescent="0.25">
      <c r="A60" s="1">
        <v>8</v>
      </c>
      <c r="B60" s="7">
        <v>1300</v>
      </c>
      <c r="C60" s="8" t="s">
        <v>14</v>
      </c>
      <c r="D60" s="8">
        <v>1.2234664191744775</v>
      </c>
      <c r="E60" s="8">
        <v>0.48105491371842019</v>
      </c>
      <c r="F60" s="27"/>
      <c r="G60" s="8"/>
      <c r="H60" s="19"/>
      <c r="I60" s="20"/>
      <c r="J60" s="12"/>
      <c r="K60" s="16"/>
      <c r="L60" s="11"/>
      <c r="M60" s="8">
        <v>0.476671030729165</v>
      </c>
      <c r="N60" s="8">
        <v>8.369331642412263E-3</v>
      </c>
      <c r="O60" s="25">
        <v>0.68490836515266174</v>
      </c>
      <c r="P60" s="25">
        <v>0.68490836515266174</v>
      </c>
      <c r="Q60" s="34"/>
      <c r="R60" s="25"/>
      <c r="T60" s="1" t="s">
        <v>114</v>
      </c>
      <c r="U60" s="1">
        <f>MIN(I$102:I$207)</f>
        <v>0.39504298536539112</v>
      </c>
    </row>
    <row r="61" spans="1:22" x14ac:dyDescent="0.25">
      <c r="A61" s="1">
        <v>9</v>
      </c>
      <c r="B61" s="7">
        <v>1300</v>
      </c>
      <c r="C61" s="8" t="s">
        <v>15</v>
      </c>
      <c r="D61" s="8">
        <v>1.9501580038571333</v>
      </c>
      <c r="E61" s="8">
        <v>0.3214899515184641</v>
      </c>
      <c r="F61" s="27"/>
      <c r="G61" s="8"/>
      <c r="H61" s="8">
        <v>0.23699385518259231</v>
      </c>
      <c r="I61" s="20">
        <v>0.47241697103542013</v>
      </c>
      <c r="J61" s="12"/>
      <c r="K61" s="16"/>
      <c r="L61" s="11"/>
      <c r="M61" s="19"/>
      <c r="N61" s="8">
        <v>2.6563620719758298E-2</v>
      </c>
      <c r="O61" s="25">
        <v>0.63149056649406887</v>
      </c>
      <c r="P61" s="25">
        <v>0.63149056649406887</v>
      </c>
      <c r="Q61" s="34"/>
      <c r="R61" s="25"/>
      <c r="T61" s="1" t="s">
        <v>115</v>
      </c>
      <c r="U61" s="1">
        <v>0.99</v>
      </c>
      <c r="V61" s="1">
        <f t="shared" si="7"/>
        <v>0.59495701463460882</v>
      </c>
    </row>
    <row r="62" spans="1:22" x14ac:dyDescent="0.25">
      <c r="A62" s="1">
        <v>10</v>
      </c>
      <c r="B62" s="7">
        <v>1300</v>
      </c>
      <c r="C62" s="8" t="s">
        <v>16</v>
      </c>
      <c r="D62" s="8">
        <v>0.98686025284649925</v>
      </c>
      <c r="E62" s="8">
        <v>0.64276490075472204</v>
      </c>
      <c r="F62" s="27"/>
      <c r="G62" s="8"/>
      <c r="H62" s="19"/>
      <c r="I62" s="20"/>
      <c r="J62" s="12"/>
      <c r="K62" s="16"/>
      <c r="L62" s="11"/>
      <c r="M62" s="8">
        <v>0.33567595470171013</v>
      </c>
      <c r="N62" s="8">
        <v>5.8199394865048569E-3</v>
      </c>
      <c r="O62" s="25">
        <v>0.66713042625946872</v>
      </c>
      <c r="P62" s="25">
        <v>0.66713042625946872</v>
      </c>
      <c r="Q62" s="34"/>
      <c r="R62" s="25"/>
    </row>
    <row r="63" spans="1:22" x14ac:dyDescent="0.25">
      <c r="A63" s="1">
        <v>11</v>
      </c>
      <c r="B63" s="7">
        <v>1300</v>
      </c>
      <c r="C63" s="8" t="s">
        <v>17</v>
      </c>
      <c r="D63" s="8">
        <v>0.98526230002178516</v>
      </c>
      <c r="E63" s="8">
        <v>0.64208500778387223</v>
      </c>
      <c r="F63" s="27"/>
      <c r="G63" s="8"/>
      <c r="H63" s="8">
        <v>0.35146500471015996</v>
      </c>
      <c r="I63" s="11">
        <v>0.57106967213114757</v>
      </c>
      <c r="J63" s="12"/>
      <c r="K63" s="16"/>
      <c r="L63" s="11"/>
      <c r="M63" s="8">
        <v>0.96081424636353985</v>
      </c>
      <c r="N63" s="8">
        <v>1.6764343817202147E-2</v>
      </c>
      <c r="O63" s="25">
        <v>0.57498713663777101</v>
      </c>
      <c r="P63" s="25">
        <v>0.57498713663777101</v>
      </c>
      <c r="Q63" s="34"/>
      <c r="R63" s="25"/>
    </row>
    <row r="64" spans="1:22" x14ac:dyDescent="0.25">
      <c r="A64" s="1">
        <v>12</v>
      </c>
      <c r="B64" s="7">
        <v>1300</v>
      </c>
      <c r="C64" s="8" t="s">
        <v>18</v>
      </c>
      <c r="D64" s="8">
        <v>0.9251920360488306</v>
      </c>
      <c r="E64" s="8">
        <v>0.63473495350166897</v>
      </c>
      <c r="F64" s="27"/>
      <c r="G64" s="8"/>
      <c r="H64" s="19"/>
      <c r="I64" s="20"/>
      <c r="J64" s="12"/>
      <c r="K64" s="16"/>
      <c r="L64" s="11"/>
      <c r="M64" s="8">
        <v>0.91384592603368076</v>
      </c>
      <c r="N64" s="8">
        <v>1.702958294745659E-2</v>
      </c>
      <c r="O64" s="25">
        <v>0.63062578722770501</v>
      </c>
      <c r="P64" s="25">
        <v>0.63062578722770501</v>
      </c>
      <c r="Q64" s="34"/>
      <c r="R64" s="25"/>
    </row>
    <row r="65" spans="1:18" x14ac:dyDescent="0.25">
      <c r="A65" s="1">
        <v>13</v>
      </c>
      <c r="B65" s="7">
        <v>1301</v>
      </c>
      <c r="C65" s="8" t="s">
        <v>8</v>
      </c>
      <c r="D65" s="8">
        <v>1.0932016653155743</v>
      </c>
      <c r="E65" s="8">
        <v>0.62530569314336948</v>
      </c>
      <c r="F65" s="27"/>
      <c r="G65" s="8"/>
      <c r="H65" s="8">
        <v>0.35422461289550561</v>
      </c>
      <c r="I65" s="11">
        <v>0.55955544840887184</v>
      </c>
      <c r="J65" s="12"/>
      <c r="K65" s="16"/>
      <c r="L65" s="11"/>
      <c r="M65" s="8">
        <v>0.89114152516200607</v>
      </c>
      <c r="N65" s="8">
        <v>1.7952040995360879E-2</v>
      </c>
      <c r="O65" s="25">
        <v>0.5609404090164698</v>
      </c>
      <c r="P65" s="25">
        <v>0.5609404090164698</v>
      </c>
      <c r="Q65" s="34"/>
      <c r="R65" s="25"/>
    </row>
    <row r="66" spans="1:18" x14ac:dyDescent="0.25">
      <c r="A66" s="1">
        <v>14</v>
      </c>
      <c r="B66" s="9">
        <v>1301</v>
      </c>
      <c r="C66" s="8" t="s">
        <v>19</v>
      </c>
      <c r="D66" s="8">
        <v>1.0556061935394256</v>
      </c>
      <c r="E66" s="8">
        <v>0.62290787182006213</v>
      </c>
      <c r="F66" s="27"/>
      <c r="G66" s="8"/>
      <c r="H66" s="8">
        <v>0.26570614118086605</v>
      </c>
      <c r="I66" s="11">
        <v>0.48567154863942757</v>
      </c>
      <c r="J66" s="12"/>
      <c r="K66" s="16"/>
      <c r="L66" s="11"/>
      <c r="M66" s="8">
        <v>1.189651115488799</v>
      </c>
      <c r="N66" s="8">
        <v>2.4418544942263025E-2</v>
      </c>
      <c r="O66" s="25">
        <v>0.533091221597781</v>
      </c>
      <c r="P66" s="25">
        <v>0.533091221597781</v>
      </c>
      <c r="Q66" s="34"/>
      <c r="R66" s="25"/>
    </row>
    <row r="67" spans="1:18" x14ac:dyDescent="0.25">
      <c r="A67" s="1">
        <v>15</v>
      </c>
      <c r="B67" s="9">
        <v>1301</v>
      </c>
      <c r="C67" s="8" t="s">
        <v>9</v>
      </c>
      <c r="D67" s="8">
        <v>1.3202389343027714</v>
      </c>
      <c r="E67" s="8">
        <v>0.46567187569775148</v>
      </c>
      <c r="F67" s="27"/>
      <c r="G67" s="8"/>
      <c r="H67" s="8">
        <v>0.23584466415605218</v>
      </c>
      <c r="I67" s="11">
        <v>0.45783099141295869</v>
      </c>
      <c r="J67" s="12"/>
      <c r="K67" s="16"/>
      <c r="L67" s="11"/>
      <c r="M67" s="8">
        <v>1.2398935083513976</v>
      </c>
      <c r="N67" s="8">
        <v>2.5844553756989609E-2</v>
      </c>
      <c r="O67" s="25">
        <v>0.57706138545263386</v>
      </c>
      <c r="P67" s="25">
        <v>0.57706138545263386</v>
      </c>
      <c r="Q67" s="34"/>
      <c r="R67" s="25"/>
    </row>
    <row r="68" spans="1:18" x14ac:dyDescent="0.25">
      <c r="A68" s="1">
        <v>16</v>
      </c>
      <c r="B68" s="9">
        <v>1301</v>
      </c>
      <c r="C68" s="8" t="s">
        <v>10</v>
      </c>
      <c r="D68" s="8">
        <v>1.3912809944937379</v>
      </c>
      <c r="E68" s="8">
        <v>0.4676355212966492</v>
      </c>
      <c r="F68" s="27"/>
      <c r="G68" s="8"/>
      <c r="H68" s="8">
        <v>0.35050785491348185</v>
      </c>
      <c r="I68" s="11">
        <v>0.55544843690430812</v>
      </c>
      <c r="J68" s="12"/>
      <c r="K68" s="16"/>
      <c r="L68" s="11"/>
      <c r="M68" s="8">
        <v>0.81051990170003763</v>
      </c>
      <c r="N68" s="8">
        <v>1.6558659160079779E-2</v>
      </c>
      <c r="O68" s="25">
        <v>0.63069727734331216</v>
      </c>
      <c r="P68" s="25">
        <v>0.63069727734331216</v>
      </c>
      <c r="Q68" s="34"/>
      <c r="R68" s="25"/>
    </row>
    <row r="69" spans="1:18" x14ac:dyDescent="0.25">
      <c r="A69" s="1">
        <v>17</v>
      </c>
      <c r="B69" s="9">
        <v>1301</v>
      </c>
      <c r="C69" s="10" t="s">
        <v>12</v>
      </c>
      <c r="D69" s="8">
        <v>1.4236478115120408</v>
      </c>
      <c r="E69" s="8">
        <v>0.46559668014725614</v>
      </c>
      <c r="F69" s="27"/>
      <c r="G69" s="8"/>
      <c r="H69" s="8">
        <v>0.4405835044570518</v>
      </c>
      <c r="I69" s="11">
        <v>0.61915890973352117</v>
      </c>
      <c r="J69" s="12"/>
      <c r="K69" s="16"/>
      <c r="L69" s="11"/>
      <c r="M69" s="8">
        <v>0.25598340419825955</v>
      </c>
      <c r="N69" s="8">
        <v>5.3398156683373138E-3</v>
      </c>
      <c r="O69" s="25">
        <v>0.67970509512458477</v>
      </c>
      <c r="P69" s="25">
        <v>0.67970509512458477</v>
      </c>
      <c r="Q69" s="34"/>
      <c r="R69" s="25"/>
    </row>
    <row r="70" spans="1:18" x14ac:dyDescent="0.25">
      <c r="A70" s="1">
        <v>18</v>
      </c>
      <c r="B70" s="9">
        <v>1301</v>
      </c>
      <c r="C70" s="10" t="s">
        <v>13</v>
      </c>
      <c r="D70" s="8">
        <v>1.1028004683387451</v>
      </c>
      <c r="E70" s="8">
        <v>0.58069391198717024</v>
      </c>
      <c r="F70" s="27"/>
      <c r="G70" s="8"/>
      <c r="H70" s="8">
        <v>0.27816448918847875</v>
      </c>
      <c r="I70" s="11">
        <v>0.49538955551799913</v>
      </c>
      <c r="J70" s="12"/>
      <c r="K70" s="16"/>
      <c r="L70" s="11"/>
      <c r="M70" s="8">
        <v>1.0738355087094862</v>
      </c>
      <c r="N70" s="8">
        <v>2.235485276456891E-2</v>
      </c>
      <c r="O70" s="25">
        <v>0.56102350239404919</v>
      </c>
      <c r="P70" s="25">
        <v>0.56102350239404919</v>
      </c>
      <c r="Q70" s="34"/>
      <c r="R70" s="25"/>
    </row>
    <row r="71" spans="1:18" x14ac:dyDescent="0.25">
      <c r="A71" s="1">
        <v>19</v>
      </c>
      <c r="B71" s="9">
        <v>1301</v>
      </c>
      <c r="C71" s="10" t="s">
        <v>14</v>
      </c>
      <c r="D71" s="8">
        <v>1.1692470062690121</v>
      </c>
      <c r="E71" s="8">
        <v>0.58207305117372277</v>
      </c>
      <c r="F71" s="27"/>
      <c r="G71" s="8"/>
      <c r="H71" s="8">
        <v>0.35307795043623563</v>
      </c>
      <c r="I71" s="11">
        <v>0.55676134197483818</v>
      </c>
      <c r="J71" s="12"/>
      <c r="K71" s="16"/>
      <c r="L71" s="11"/>
      <c r="M71" s="8">
        <v>0.79528082618068219</v>
      </c>
      <c r="N71" s="8">
        <v>1.6370385082260519E-2</v>
      </c>
      <c r="O71" s="25">
        <v>0.57433562936832183</v>
      </c>
      <c r="P71" s="25">
        <v>0.57433562936832183</v>
      </c>
      <c r="Q71" s="34"/>
      <c r="R71" s="25"/>
    </row>
    <row r="72" spans="1:18" x14ac:dyDescent="0.25">
      <c r="A72" s="1">
        <v>20</v>
      </c>
      <c r="B72" s="9">
        <v>1301</v>
      </c>
      <c r="C72" s="10" t="s">
        <v>15</v>
      </c>
      <c r="D72" s="8">
        <v>1.2030880323850641</v>
      </c>
      <c r="E72" s="8">
        <v>0.57957037697729441</v>
      </c>
      <c r="F72" s="27"/>
      <c r="G72" s="8"/>
      <c r="H72" s="8">
        <v>0.26745306633410071</v>
      </c>
      <c r="I72" s="11">
        <v>0.48552097380863496</v>
      </c>
      <c r="J72" s="12"/>
      <c r="K72" s="16"/>
      <c r="L72" s="11"/>
      <c r="M72" s="8">
        <v>1.2586829326900169</v>
      </c>
      <c r="N72" s="8">
        <v>2.6441677094157214E-2</v>
      </c>
      <c r="O72" s="25">
        <v>0.5192724421619439</v>
      </c>
      <c r="P72" s="25">
        <v>0.5192724421619439</v>
      </c>
      <c r="Q72" s="34"/>
      <c r="R72" s="25"/>
    </row>
    <row r="73" spans="1:18" x14ac:dyDescent="0.25">
      <c r="A73" s="1">
        <v>21</v>
      </c>
      <c r="B73" s="9">
        <v>1301</v>
      </c>
      <c r="C73" s="8" t="s">
        <v>20</v>
      </c>
      <c r="D73" s="8">
        <v>1.1901013433663796</v>
      </c>
      <c r="E73" s="8">
        <v>0.56564689923600942</v>
      </c>
      <c r="F73" s="27"/>
      <c r="G73" s="8"/>
      <c r="H73" s="8">
        <v>0.30122262246607545</v>
      </c>
      <c r="I73" s="11">
        <v>0.50640921592592392</v>
      </c>
      <c r="J73" s="12"/>
      <c r="K73" s="16"/>
      <c r="L73" s="11"/>
      <c r="M73" s="8">
        <v>0.93277858985092477</v>
      </c>
      <c r="N73" s="8">
        <v>2.1750738095292453E-2</v>
      </c>
      <c r="O73" s="25">
        <v>0.56659099166946703</v>
      </c>
      <c r="P73" s="25">
        <v>0.56659099166946703</v>
      </c>
      <c r="Q73" s="34"/>
      <c r="R73" s="25"/>
    </row>
    <row r="74" spans="1:18" x14ac:dyDescent="0.25">
      <c r="A74" s="1">
        <v>22</v>
      </c>
      <c r="B74" s="9">
        <v>1301</v>
      </c>
      <c r="C74" s="10" t="s">
        <v>16</v>
      </c>
      <c r="D74" s="8">
        <v>1.2510117157130223</v>
      </c>
      <c r="E74" s="8">
        <v>0.56779125709836165</v>
      </c>
      <c r="F74" s="27"/>
      <c r="G74" s="8"/>
      <c r="H74" s="8">
        <v>0.38720052407839539</v>
      </c>
      <c r="I74" s="11">
        <v>0.57272510373012331</v>
      </c>
      <c r="J74" s="12"/>
      <c r="K74" s="16"/>
      <c r="L74" s="11"/>
      <c r="M74" s="8">
        <v>0.52753256907995438</v>
      </c>
      <c r="N74" s="8">
        <v>1.2116175117618533E-2</v>
      </c>
      <c r="O74" s="25">
        <v>0.58729610891580719</v>
      </c>
      <c r="P74" s="25">
        <v>0.58729610891580719</v>
      </c>
      <c r="Q74" s="34"/>
      <c r="R74" s="25"/>
    </row>
    <row r="75" spans="1:18" x14ac:dyDescent="0.25">
      <c r="A75" s="1">
        <v>23</v>
      </c>
      <c r="B75" s="9">
        <v>1301</v>
      </c>
      <c r="C75" s="10" t="s">
        <v>17</v>
      </c>
      <c r="D75" s="8">
        <v>1.1778249751667704</v>
      </c>
      <c r="E75" s="8">
        <v>0.57010259317990641</v>
      </c>
      <c r="F75" s="27"/>
      <c r="G75" s="8"/>
      <c r="H75" s="8">
        <v>0.23662908737106733</v>
      </c>
      <c r="I75" s="11">
        <v>0.45346941265959573</v>
      </c>
      <c r="J75" s="12"/>
      <c r="K75" s="16"/>
      <c r="L75" s="11"/>
      <c r="M75" s="8">
        <v>1.1733714664944292</v>
      </c>
      <c r="N75" s="8">
        <v>2.6503444461696987E-2</v>
      </c>
      <c r="O75" s="25">
        <v>0.52355742765156754</v>
      </c>
      <c r="P75" s="25">
        <v>0.52355742765156754</v>
      </c>
      <c r="Q75" s="34"/>
      <c r="R75" s="25"/>
    </row>
    <row r="76" spans="1:18" x14ac:dyDescent="0.25">
      <c r="A76" s="1">
        <v>24</v>
      </c>
      <c r="B76" s="9">
        <v>1301</v>
      </c>
      <c r="C76" s="10" t="s">
        <v>18</v>
      </c>
      <c r="D76" s="8">
        <v>1.1741231540824817</v>
      </c>
      <c r="E76" s="8">
        <v>0.60844872237501368</v>
      </c>
      <c r="F76" s="27"/>
      <c r="G76" s="8"/>
      <c r="H76" s="8">
        <v>0.3949569248669148</v>
      </c>
      <c r="I76" s="11">
        <v>0.5789413706956541</v>
      </c>
      <c r="J76" s="12"/>
      <c r="K76" s="16"/>
      <c r="L76" s="11"/>
      <c r="M76" s="8">
        <v>0.63513521407958429</v>
      </c>
      <c r="N76" s="8">
        <v>1.4471947711922867E-2</v>
      </c>
      <c r="O76" s="25">
        <v>0.57632685659401883</v>
      </c>
      <c r="P76" s="25">
        <v>0.57632685659401883</v>
      </c>
      <c r="Q76" s="34"/>
      <c r="R76" s="25"/>
    </row>
    <row r="77" spans="1:18" x14ac:dyDescent="0.25">
      <c r="A77" s="1">
        <v>25</v>
      </c>
      <c r="B77" s="9">
        <v>1301</v>
      </c>
      <c r="C77" s="8" t="s">
        <v>21</v>
      </c>
      <c r="D77" s="8">
        <v>1.1262493584104922</v>
      </c>
      <c r="E77" s="8">
        <v>0.59996614577717633</v>
      </c>
      <c r="F77" s="27"/>
      <c r="G77" s="8"/>
      <c r="H77" s="8">
        <v>0.21980743702220984</v>
      </c>
      <c r="I77" s="11">
        <v>0.43450305271340223</v>
      </c>
      <c r="J77" s="12"/>
      <c r="K77" s="16"/>
      <c r="L77" s="11"/>
      <c r="M77" s="8">
        <v>1.3528703246625939</v>
      </c>
      <c r="N77" s="8">
        <v>3.2571025598648592E-2</v>
      </c>
      <c r="O77" s="25">
        <v>0.5101085665618017</v>
      </c>
      <c r="P77" s="25">
        <v>0.5101085665618017</v>
      </c>
      <c r="Q77" s="34"/>
      <c r="R77" s="25"/>
    </row>
    <row r="78" spans="1:18" x14ac:dyDescent="0.25">
      <c r="A78" s="1">
        <v>26</v>
      </c>
      <c r="B78" s="9">
        <v>1302</v>
      </c>
      <c r="C78" s="8" t="s">
        <v>7</v>
      </c>
      <c r="D78" s="8">
        <v>1.5627717826894092</v>
      </c>
      <c r="E78" s="8">
        <v>0.45051362921230448</v>
      </c>
      <c r="F78" s="27"/>
      <c r="G78" s="8"/>
      <c r="H78" s="8">
        <v>0.56066311957812787</v>
      </c>
      <c r="I78" s="11">
        <v>0.68250886132033683</v>
      </c>
      <c r="J78" s="12"/>
      <c r="K78" s="16"/>
      <c r="L78" s="11"/>
      <c r="M78" s="19"/>
      <c r="N78" s="8">
        <v>5.2238210289612327E-3</v>
      </c>
      <c r="O78" s="25">
        <v>0.74871091450835348</v>
      </c>
      <c r="P78" s="25">
        <v>0.74871091450835348</v>
      </c>
      <c r="Q78" s="34"/>
      <c r="R78" s="25"/>
    </row>
    <row r="79" spans="1:18" x14ac:dyDescent="0.25">
      <c r="A79" s="1">
        <v>27</v>
      </c>
      <c r="B79" s="7">
        <v>1302</v>
      </c>
      <c r="C79" s="8" t="s">
        <v>8</v>
      </c>
      <c r="D79" s="8">
        <v>1.4778790617495778</v>
      </c>
      <c r="E79" s="8">
        <v>0.45133635915514531</v>
      </c>
      <c r="F79" s="27"/>
      <c r="G79" s="8"/>
      <c r="H79" s="8">
        <v>0.38621659957966409</v>
      </c>
      <c r="I79" s="11">
        <v>0.5691455959988887</v>
      </c>
      <c r="J79" s="12"/>
      <c r="K79" s="16"/>
      <c r="L79" s="11"/>
      <c r="M79" s="8">
        <v>0.44015848109025918</v>
      </c>
      <c r="N79" s="8">
        <v>1.0476636290920154E-2</v>
      </c>
      <c r="O79" s="25">
        <v>0.66584638203548441</v>
      </c>
      <c r="P79" s="25">
        <v>0.66584638203548441</v>
      </c>
      <c r="Q79" s="34"/>
      <c r="R79" s="25"/>
    </row>
    <row r="80" spans="1:18" x14ac:dyDescent="0.25">
      <c r="A80" s="1">
        <v>28</v>
      </c>
      <c r="B80" s="9">
        <v>1302</v>
      </c>
      <c r="C80" s="10" t="s">
        <v>19</v>
      </c>
      <c r="D80" s="8">
        <v>1.4471654042374829</v>
      </c>
      <c r="E80" s="8">
        <v>0.45112451315869467</v>
      </c>
      <c r="F80" s="27"/>
      <c r="G80" s="8"/>
      <c r="H80" s="8">
        <v>0.30651369146976842</v>
      </c>
      <c r="I80" s="11">
        <v>0.50913561847988098</v>
      </c>
      <c r="J80" s="12"/>
      <c r="K80" s="16"/>
      <c r="L80" s="11"/>
      <c r="M80" s="8">
        <v>0.82757523578952397</v>
      </c>
      <c r="N80" s="8">
        <v>1.9733210853790886E-2</v>
      </c>
      <c r="O80" s="25">
        <v>0.62188646800158709</v>
      </c>
      <c r="P80" s="25">
        <v>0.62188646800158709</v>
      </c>
      <c r="Q80" s="34"/>
      <c r="R80" s="25"/>
    </row>
    <row r="81" spans="1:18" x14ac:dyDescent="0.25">
      <c r="A81" s="1">
        <v>29</v>
      </c>
      <c r="B81" s="9">
        <v>1302</v>
      </c>
      <c r="C81" s="10" t="s">
        <v>9</v>
      </c>
      <c r="D81" s="8">
        <v>1.3726669784397549</v>
      </c>
      <c r="E81" s="8">
        <v>0.4508423609906016</v>
      </c>
      <c r="F81" s="27"/>
      <c r="G81" s="8"/>
      <c r="H81" s="8">
        <v>0.21197475944273098</v>
      </c>
      <c r="I81" s="11">
        <v>0.42755209780494591</v>
      </c>
      <c r="J81" s="12"/>
      <c r="K81" s="16"/>
      <c r="L81" s="11"/>
      <c r="M81" s="8">
        <v>1.3750580918458017</v>
      </c>
      <c r="N81" s="8">
        <v>3.2865759751925162E-2</v>
      </c>
      <c r="O81" s="25">
        <v>0.57194275360100177</v>
      </c>
      <c r="P81" s="25">
        <v>0.57194275360100177</v>
      </c>
      <c r="Q81" s="34"/>
      <c r="R81" s="25"/>
    </row>
    <row r="82" spans="1:18" x14ac:dyDescent="0.25">
      <c r="A82" s="1">
        <v>30</v>
      </c>
      <c r="B82" s="9">
        <v>1302</v>
      </c>
      <c r="C82" s="10" t="s">
        <v>10</v>
      </c>
      <c r="D82" s="8">
        <v>1.4305036225795214</v>
      </c>
      <c r="E82" s="8">
        <v>0.43945874545543984</v>
      </c>
      <c r="F82" s="27"/>
      <c r="G82" s="8"/>
      <c r="H82" s="8">
        <v>0.21283807808980953</v>
      </c>
      <c r="I82" s="11">
        <v>0.42417966416672209</v>
      </c>
      <c r="J82" s="12"/>
      <c r="K82" s="16"/>
      <c r="L82" s="11"/>
      <c r="M82" s="8">
        <v>1.273933811635382</v>
      </c>
      <c r="N82" s="8">
        <v>3.329408326711248E-2</v>
      </c>
      <c r="O82" s="25">
        <v>0.57634813957477615</v>
      </c>
      <c r="P82" s="25">
        <v>0.57634813957477615</v>
      </c>
      <c r="Q82" s="34"/>
      <c r="R82" s="25"/>
    </row>
    <row r="83" spans="1:18" x14ac:dyDescent="0.25">
      <c r="A83" s="1">
        <v>31</v>
      </c>
      <c r="B83" s="9">
        <v>1302</v>
      </c>
      <c r="C83" s="8" t="s">
        <v>11</v>
      </c>
      <c r="D83" s="8">
        <v>1.5635741808294426</v>
      </c>
      <c r="E83" s="8">
        <v>0.44125214034338706</v>
      </c>
      <c r="F83" s="27"/>
      <c r="G83" s="8"/>
      <c r="H83" s="8">
        <v>0.37314985869103112</v>
      </c>
      <c r="I83" s="11">
        <v>0.55398630973142682</v>
      </c>
      <c r="J83" s="12"/>
      <c r="K83" s="16"/>
      <c r="L83" s="11"/>
      <c r="M83" s="8">
        <v>0.47507171149978644</v>
      </c>
      <c r="N83" s="8">
        <v>1.2252437134814095E-2</v>
      </c>
      <c r="O83" s="25">
        <v>0.65687772253588927</v>
      </c>
      <c r="P83" s="25">
        <v>0.65687772253588927</v>
      </c>
      <c r="Q83" s="34"/>
      <c r="R83" s="25"/>
    </row>
    <row r="84" spans="1:18" x14ac:dyDescent="0.25">
      <c r="A84" s="1">
        <v>32</v>
      </c>
      <c r="B84" s="9">
        <v>1302</v>
      </c>
      <c r="C84" s="10" t="s">
        <v>12</v>
      </c>
      <c r="D84" s="8">
        <v>1.4992682651682057</v>
      </c>
      <c r="E84" s="8">
        <v>0.43988335548247637</v>
      </c>
      <c r="F84" s="27"/>
      <c r="G84" s="8"/>
      <c r="H84" s="8">
        <v>0.25163757407526227</v>
      </c>
      <c r="I84" s="11">
        <v>0.45887906241012383</v>
      </c>
      <c r="J84" s="12"/>
      <c r="K84" s="16"/>
      <c r="L84" s="11"/>
      <c r="M84" s="8">
        <v>0.98459579375929096</v>
      </c>
      <c r="N84" s="8">
        <v>2.5652320620140542E-2</v>
      </c>
      <c r="O84" s="25">
        <v>0.58788533372095197</v>
      </c>
      <c r="P84" s="25">
        <v>0.58788533372095197</v>
      </c>
      <c r="Q84" s="34"/>
      <c r="R84" s="25"/>
    </row>
    <row r="85" spans="1:18" x14ac:dyDescent="0.25">
      <c r="A85" s="1">
        <v>33</v>
      </c>
      <c r="B85" s="9">
        <v>1302</v>
      </c>
      <c r="C85" s="10" t="s">
        <v>13</v>
      </c>
      <c r="D85" s="8">
        <v>1.2542383430809687</v>
      </c>
      <c r="E85" s="8">
        <v>0.59360502268078741</v>
      </c>
      <c r="F85" s="27"/>
      <c r="G85" s="8"/>
      <c r="H85" s="8">
        <v>0.58028740114458932</v>
      </c>
      <c r="I85" s="11">
        <v>0.68989602816591489</v>
      </c>
      <c r="J85" s="12"/>
      <c r="K85" s="16"/>
      <c r="L85" s="11"/>
      <c r="M85" s="8">
        <v>6.6700137754460345E-3</v>
      </c>
      <c r="N85" s="8">
        <v>1.6689620867646471E-4</v>
      </c>
      <c r="O85" s="25">
        <v>0.63941781377139562</v>
      </c>
      <c r="P85" s="25">
        <v>0.63941781377139562</v>
      </c>
      <c r="Q85" s="34"/>
      <c r="R85" s="25"/>
    </row>
    <row r="86" spans="1:18" x14ac:dyDescent="0.25">
      <c r="A86" s="1">
        <v>34</v>
      </c>
      <c r="B86" s="9">
        <v>1302</v>
      </c>
      <c r="C86" s="10" t="s">
        <v>14</v>
      </c>
      <c r="D86" s="8">
        <v>1.1962923758318353</v>
      </c>
      <c r="E86" s="8">
        <v>0.59044454818142067</v>
      </c>
      <c r="F86" s="27"/>
      <c r="G86" s="8"/>
      <c r="H86" s="8">
        <v>0.32338986704250294</v>
      </c>
      <c r="I86" s="11">
        <v>0.5180217213114755</v>
      </c>
      <c r="J86" s="12"/>
      <c r="K86" s="16"/>
      <c r="L86" s="11"/>
      <c r="M86" s="19"/>
      <c r="N86" s="8">
        <v>1.539292425079198E-2</v>
      </c>
      <c r="O86" s="25">
        <v>0.55951962734926719</v>
      </c>
      <c r="P86" s="25">
        <v>0.55951962734926719</v>
      </c>
      <c r="Q86" s="34"/>
      <c r="R86" s="25"/>
    </row>
    <row r="87" spans="1:18" x14ac:dyDescent="0.25">
      <c r="A87" s="1">
        <v>35</v>
      </c>
      <c r="B87" s="9">
        <v>1302</v>
      </c>
      <c r="C87" s="10" t="s">
        <v>15</v>
      </c>
      <c r="D87" s="8">
        <v>1.1322976247168328</v>
      </c>
      <c r="E87" s="8">
        <v>0.59165612439929638</v>
      </c>
      <c r="F87" s="27"/>
      <c r="G87" s="8"/>
      <c r="H87" s="8">
        <v>0.21800737571702347</v>
      </c>
      <c r="I87" s="11">
        <v>0.43038695355191264</v>
      </c>
      <c r="J87" s="12"/>
      <c r="K87" s="16"/>
      <c r="L87" s="11"/>
      <c r="M87" s="8">
        <v>1.1845187756722346</v>
      </c>
      <c r="N87" s="8">
        <v>2.9977688000374487E-2</v>
      </c>
      <c r="O87" s="25">
        <v>0.51760824576617825</v>
      </c>
      <c r="P87" s="25">
        <v>0.51760824576617825</v>
      </c>
      <c r="Q87" s="34"/>
      <c r="R87" s="25"/>
    </row>
    <row r="88" spans="1:18" x14ac:dyDescent="0.25">
      <c r="A88" s="1">
        <v>36</v>
      </c>
      <c r="B88" s="9">
        <v>1302</v>
      </c>
      <c r="C88" s="10" t="s">
        <v>20</v>
      </c>
      <c r="D88" s="8">
        <v>1.194138346094574</v>
      </c>
      <c r="E88" s="8">
        <v>0.55138818253159927</v>
      </c>
      <c r="F88" s="27"/>
      <c r="G88" s="8"/>
      <c r="H88" s="8">
        <v>0.21127767612469137</v>
      </c>
      <c r="I88" s="11">
        <v>0.42363767146202752</v>
      </c>
      <c r="J88" s="12"/>
      <c r="K88" s="16"/>
      <c r="L88" s="11"/>
      <c r="M88" s="8">
        <v>1.4462519428702389</v>
      </c>
      <c r="N88" s="8">
        <v>3.7009825012091442E-2</v>
      </c>
      <c r="O88" s="25">
        <v>0.52745746955972006</v>
      </c>
      <c r="P88" s="25">
        <v>0.52745746955972006</v>
      </c>
      <c r="Q88" s="34"/>
      <c r="R88" s="25"/>
    </row>
    <row r="89" spans="1:18" x14ac:dyDescent="0.25">
      <c r="A89" s="1">
        <v>37</v>
      </c>
      <c r="B89" s="9">
        <v>1302</v>
      </c>
      <c r="C89" s="10" t="s">
        <v>16</v>
      </c>
      <c r="D89" s="8">
        <v>1.2991619135616304</v>
      </c>
      <c r="E89" s="8">
        <v>0.55285814133457223</v>
      </c>
      <c r="F89" s="27"/>
      <c r="G89" s="8"/>
      <c r="H89" s="8">
        <v>0.61398070562150953</v>
      </c>
      <c r="I89" s="11">
        <v>0.7081254210644512</v>
      </c>
      <c r="J89" s="12"/>
      <c r="K89" s="16"/>
      <c r="L89" s="11"/>
      <c r="M89" s="8">
        <v>0.14563288829544258</v>
      </c>
      <c r="N89" s="8">
        <v>3.6934125152076475E-3</v>
      </c>
      <c r="O89" s="25">
        <v>0.6835644520159323</v>
      </c>
      <c r="P89" s="25">
        <v>0.6835644520159323</v>
      </c>
      <c r="Q89" s="34"/>
      <c r="R89" s="25"/>
    </row>
    <row r="90" spans="1:18" x14ac:dyDescent="0.25">
      <c r="A90" s="1">
        <v>38</v>
      </c>
      <c r="B90" s="9">
        <v>1302</v>
      </c>
      <c r="C90" s="10" t="s">
        <v>17</v>
      </c>
      <c r="D90" s="8">
        <v>1.2558562560894193</v>
      </c>
      <c r="E90" s="8">
        <v>0.55260316478310767</v>
      </c>
      <c r="F90" s="27"/>
      <c r="G90" s="8"/>
      <c r="H90" s="8">
        <v>0.34086360888712636</v>
      </c>
      <c r="I90" s="11">
        <v>0.53142415704677315</v>
      </c>
      <c r="J90" s="12"/>
      <c r="K90" s="16"/>
      <c r="L90" s="11"/>
      <c r="M90" s="19"/>
      <c r="N90" s="8">
        <v>1.8325819581289336E-2</v>
      </c>
      <c r="O90" s="25">
        <v>0.58580864741066341</v>
      </c>
      <c r="P90" s="25">
        <v>0.58580864741066341</v>
      </c>
      <c r="Q90" s="34"/>
      <c r="R90" s="25"/>
    </row>
    <row r="91" spans="1:18" x14ac:dyDescent="0.25">
      <c r="A91" s="1">
        <v>39</v>
      </c>
      <c r="B91" s="9">
        <v>1302</v>
      </c>
      <c r="C91" s="10" t="s">
        <v>18</v>
      </c>
      <c r="D91" s="8">
        <v>1.2114503219009838</v>
      </c>
      <c r="E91" s="8">
        <v>0.53914824293168273</v>
      </c>
      <c r="F91" s="27"/>
      <c r="G91" s="8"/>
      <c r="H91" s="8">
        <v>0.20505150692927182</v>
      </c>
      <c r="I91" s="11">
        <v>0.41502441820199398</v>
      </c>
      <c r="J91" s="12"/>
      <c r="K91" s="16"/>
      <c r="L91" s="11"/>
      <c r="M91" s="8">
        <v>1.29740563796625</v>
      </c>
      <c r="N91" s="8">
        <v>3.56075818152067E-2</v>
      </c>
      <c r="O91" s="25">
        <v>0.53300992625429933</v>
      </c>
      <c r="P91" s="25">
        <v>0.53300992625429933</v>
      </c>
      <c r="Q91" s="34"/>
      <c r="R91" s="25"/>
    </row>
    <row r="92" spans="1:18" x14ac:dyDescent="0.25">
      <c r="A92" s="1">
        <v>40</v>
      </c>
      <c r="B92" s="9">
        <v>1302</v>
      </c>
      <c r="C92" s="10" t="s">
        <v>21</v>
      </c>
      <c r="D92" s="8">
        <v>1.3076136010068264</v>
      </c>
      <c r="E92" s="8">
        <v>0.53898655856280919</v>
      </c>
      <c r="F92" s="27"/>
      <c r="G92" s="8"/>
      <c r="H92" s="8">
        <v>0.39859220906108245</v>
      </c>
      <c r="I92" s="11">
        <v>0.56775387653555398</v>
      </c>
      <c r="J92" s="12"/>
      <c r="K92" s="16"/>
      <c r="L92" s="11"/>
      <c r="M92" s="19"/>
      <c r="N92" s="8">
        <v>1.0407887061743462E-2</v>
      </c>
      <c r="O92" s="25">
        <v>0.61831369656463142</v>
      </c>
      <c r="P92" s="25">
        <v>0.61831369656463142</v>
      </c>
      <c r="Q92" s="34"/>
      <c r="R92" s="25"/>
    </row>
    <row r="93" spans="1:18" x14ac:dyDescent="0.25">
      <c r="A93" s="1">
        <v>41</v>
      </c>
      <c r="B93" s="7">
        <v>1302</v>
      </c>
      <c r="C93" s="8" t="s">
        <v>22</v>
      </c>
      <c r="D93" s="8">
        <v>1.3280392349526222</v>
      </c>
      <c r="E93" s="8">
        <v>0.53949889205712565</v>
      </c>
      <c r="F93" s="27"/>
      <c r="G93" s="8"/>
      <c r="H93" s="8">
        <v>0.50210985637604255</v>
      </c>
      <c r="I93" s="11">
        <v>0.63505429797763613</v>
      </c>
      <c r="J93" s="12"/>
      <c r="K93" s="16"/>
      <c r="L93" s="11"/>
      <c r="M93" s="19"/>
      <c r="N93" s="8">
        <v>2.9849848863111109E-3</v>
      </c>
      <c r="O93" s="25">
        <v>0.6571066023772506</v>
      </c>
      <c r="P93" s="25">
        <v>0.6571066023772506</v>
      </c>
      <c r="Q93" s="34"/>
      <c r="R93" s="25"/>
    </row>
    <row r="94" spans="1:18" x14ac:dyDescent="0.25">
      <c r="A94" s="1">
        <v>42</v>
      </c>
      <c r="B94" s="7">
        <v>1303</v>
      </c>
      <c r="C94" s="8" t="s">
        <v>7</v>
      </c>
      <c r="D94" s="8">
        <v>1.5868748698738986</v>
      </c>
      <c r="E94" s="8">
        <v>0.43240699622214435</v>
      </c>
      <c r="F94" s="27"/>
      <c r="G94" s="8"/>
      <c r="H94" s="8">
        <v>0.37025722886259638</v>
      </c>
      <c r="I94" s="11">
        <v>0.54805792571835632</v>
      </c>
      <c r="J94" s="12"/>
      <c r="K94" s="16"/>
      <c r="L94" s="11"/>
      <c r="M94" s="19"/>
      <c r="N94" s="8">
        <v>1.5473774382026247E-2</v>
      </c>
      <c r="O94" s="25">
        <v>0.66640894961985964</v>
      </c>
      <c r="P94" s="25">
        <v>0.66640894961985964</v>
      </c>
      <c r="Q94" s="34"/>
      <c r="R94" s="25"/>
    </row>
    <row r="95" spans="1:18" x14ac:dyDescent="0.25">
      <c r="A95" s="1">
        <v>43</v>
      </c>
      <c r="B95" s="7">
        <v>1303</v>
      </c>
      <c r="C95" s="8" t="s">
        <v>8</v>
      </c>
      <c r="D95" s="8">
        <v>1.5317666883953733</v>
      </c>
      <c r="E95" s="8">
        <v>0.4314579990516858</v>
      </c>
      <c r="F95" s="27"/>
      <c r="G95" s="8"/>
      <c r="H95" s="8">
        <v>0.29956064457032267</v>
      </c>
      <c r="I95" s="11">
        <v>0.49523560474805911</v>
      </c>
      <c r="J95" s="12"/>
      <c r="K95" s="16"/>
      <c r="L95" s="11"/>
      <c r="M95" s="19"/>
      <c r="N95" s="8">
        <v>2.1814855760486335E-2</v>
      </c>
      <c r="O95" s="25">
        <v>0.63147578559791573</v>
      </c>
      <c r="P95" s="25">
        <v>0.63147578559791573</v>
      </c>
      <c r="Q95" s="34"/>
      <c r="R95" s="25"/>
    </row>
    <row r="96" spans="1:18" x14ac:dyDescent="0.25">
      <c r="A96" s="1">
        <v>44</v>
      </c>
      <c r="B96" s="7">
        <v>1303</v>
      </c>
      <c r="C96" s="8" t="s">
        <v>19</v>
      </c>
      <c r="D96" s="8">
        <v>1.5055920051130445</v>
      </c>
      <c r="E96" s="8">
        <v>0.43178105249070003</v>
      </c>
      <c r="F96" s="27"/>
      <c r="G96" s="8"/>
      <c r="H96" s="8">
        <v>0.22154311039255306</v>
      </c>
      <c r="I96" s="11">
        <v>0.43002559580412975</v>
      </c>
      <c r="J96" s="12"/>
      <c r="K96" s="16"/>
      <c r="L96" s="11"/>
      <c r="M96" s="8">
        <v>1.1852553323276818</v>
      </c>
      <c r="N96" s="8">
        <v>3.2679888743549081E-2</v>
      </c>
      <c r="O96" s="25">
        <v>0.57547471838618369</v>
      </c>
      <c r="P96" s="25">
        <v>0.57547471838618369</v>
      </c>
      <c r="Q96" s="34"/>
      <c r="R96" s="25"/>
    </row>
    <row r="97" spans="1:21" x14ac:dyDescent="0.25">
      <c r="A97" s="1">
        <v>45</v>
      </c>
      <c r="B97" s="9">
        <v>1303</v>
      </c>
      <c r="C97" s="10" t="s">
        <v>9</v>
      </c>
      <c r="D97" s="8">
        <v>1.5531695277223221</v>
      </c>
      <c r="E97" s="8">
        <v>0.43023479217889249</v>
      </c>
      <c r="F97" s="27"/>
      <c r="G97" s="8"/>
      <c r="H97" s="8">
        <v>0.19442803090396132</v>
      </c>
      <c r="I97" s="11">
        <v>0.40445258877364598</v>
      </c>
      <c r="J97" s="12"/>
      <c r="K97" s="16"/>
      <c r="L97" s="11"/>
      <c r="M97" s="8">
        <v>1.4636405208629353</v>
      </c>
      <c r="N97" s="8">
        <v>4.0768231131313087E-2</v>
      </c>
      <c r="O97" s="25">
        <v>0.5409556433004401</v>
      </c>
      <c r="P97" s="25">
        <v>0.5409556433004401</v>
      </c>
      <c r="Q97" s="34"/>
      <c r="R97" s="25"/>
    </row>
    <row r="98" spans="1:21" x14ac:dyDescent="0.25">
      <c r="A98" s="1">
        <v>46</v>
      </c>
      <c r="B98" s="9">
        <v>1303</v>
      </c>
      <c r="C98" s="10" t="s">
        <v>10</v>
      </c>
      <c r="D98" s="8">
        <v>1.2727701821197734</v>
      </c>
      <c r="E98" s="8">
        <v>0.57544954986771912</v>
      </c>
      <c r="F98" s="27"/>
      <c r="G98" s="8"/>
      <c r="H98" s="8">
        <v>0.40305910037235054</v>
      </c>
      <c r="I98" s="11">
        <v>0.5704995336647074</v>
      </c>
      <c r="J98" s="12"/>
      <c r="K98" s="16"/>
      <c r="L98" s="11"/>
      <c r="M98" s="8">
        <v>0.51643415795376968</v>
      </c>
      <c r="N98" s="8">
        <v>1.4257467961453024E-2</v>
      </c>
      <c r="O98" s="25">
        <v>0.59230156708197301</v>
      </c>
      <c r="P98" s="25">
        <v>0.59230156708197301</v>
      </c>
      <c r="Q98" s="34"/>
      <c r="R98" s="25"/>
    </row>
    <row r="99" spans="1:21" x14ac:dyDescent="0.25">
      <c r="A99" s="1">
        <v>47</v>
      </c>
      <c r="B99" s="9">
        <v>1303</v>
      </c>
      <c r="C99" s="10" t="s">
        <v>11</v>
      </c>
      <c r="D99" s="8">
        <v>1.2276771488170439</v>
      </c>
      <c r="E99" s="8">
        <v>0.57287706123557625</v>
      </c>
      <c r="F99" s="27"/>
      <c r="G99" s="8"/>
      <c r="H99" s="8">
        <v>0.33416567622491522</v>
      </c>
      <c r="I99" s="11">
        <v>0.52097557653971194</v>
      </c>
      <c r="J99" s="12"/>
      <c r="K99" s="16"/>
      <c r="L99" s="11"/>
      <c r="M99" s="19"/>
      <c r="N99" s="8">
        <v>1.8026528622793178E-2</v>
      </c>
      <c r="O99" s="25">
        <v>0.57689940185176658</v>
      </c>
      <c r="P99" s="25">
        <v>0.57689940185176658</v>
      </c>
      <c r="Q99" s="34"/>
      <c r="R99" s="25"/>
    </row>
    <row r="100" spans="1:21" x14ac:dyDescent="0.25">
      <c r="A100" s="1">
        <v>48</v>
      </c>
      <c r="B100" s="9">
        <v>1303</v>
      </c>
      <c r="C100" s="10" t="s">
        <v>12</v>
      </c>
      <c r="D100" s="8">
        <v>1.1803357276985769</v>
      </c>
      <c r="E100" s="8">
        <v>0.57245054758595293</v>
      </c>
      <c r="F100" s="27"/>
      <c r="G100" s="8"/>
      <c r="H100" s="8">
        <v>0.23704104317857899</v>
      </c>
      <c r="I100" s="11">
        <v>0.44318096723788264</v>
      </c>
      <c r="J100" s="12"/>
      <c r="K100" s="16"/>
      <c r="L100" s="11"/>
      <c r="M100" s="8">
        <v>0.92226013937413176</v>
      </c>
      <c r="N100" s="8">
        <v>2.5838356618127237E-2</v>
      </c>
      <c r="O100" s="25">
        <v>0.53657123605056356</v>
      </c>
      <c r="P100" s="25">
        <v>0.53657123605056356</v>
      </c>
      <c r="Q100" s="34"/>
      <c r="R100" s="25"/>
    </row>
    <row r="101" spans="1:21" x14ac:dyDescent="0.25">
      <c r="B101" s="9">
        <v>1303</v>
      </c>
      <c r="C101" s="10" t="s">
        <v>13</v>
      </c>
      <c r="D101" s="8">
        <v>1.1510707314541067</v>
      </c>
      <c r="E101" s="8">
        <v>0.57188284965593494</v>
      </c>
      <c r="F101" s="8"/>
      <c r="G101" s="8"/>
      <c r="H101" s="8">
        <v>0.20351325108422896</v>
      </c>
      <c r="I101" s="11">
        <v>0.41280269307609674</v>
      </c>
      <c r="J101" s="12"/>
      <c r="K101" s="16"/>
      <c r="L101" s="11"/>
      <c r="M101" s="8">
        <v>1.3219919325597753</v>
      </c>
      <c r="N101" s="8">
        <v>3.7138856846397124E-2</v>
      </c>
      <c r="O101" s="25">
        <v>0.5243911077835427</v>
      </c>
      <c r="P101" s="25">
        <v>0.5243911077835427</v>
      </c>
      <c r="Q101" s="34"/>
      <c r="R101" s="25"/>
    </row>
    <row r="102" spans="1:21" x14ac:dyDescent="0.25">
      <c r="A102" s="23" t="s">
        <v>61</v>
      </c>
      <c r="B102" s="9">
        <v>1210</v>
      </c>
      <c r="C102" s="10">
        <v>3</v>
      </c>
      <c r="D102" s="8">
        <v>1</v>
      </c>
      <c r="E102" s="8">
        <v>0.30409666058510293</v>
      </c>
      <c r="F102" s="27">
        <v>1.1572559019866653</v>
      </c>
      <c r="G102" s="8">
        <v>5.3530344495586364E-2</v>
      </c>
      <c r="H102" s="8">
        <v>0.2463513947867296</v>
      </c>
      <c r="I102" s="11">
        <v>0.46585582217226257</v>
      </c>
      <c r="J102" s="11">
        <v>2.0766837964973895E-3</v>
      </c>
      <c r="K102" s="8">
        <v>8.2256284458787979E-2</v>
      </c>
      <c r="L102" s="11">
        <v>9.6406526772180052E-3</v>
      </c>
      <c r="M102" s="19"/>
      <c r="N102" s="8">
        <v>1.813396736917209E-2</v>
      </c>
      <c r="O102" s="25">
        <v>0.66808820871646246</v>
      </c>
      <c r="P102" s="25"/>
      <c r="Q102" s="34"/>
      <c r="R102" s="25"/>
      <c r="S102" s="1" t="str">
        <f>IF(E102&gt;0.755,1,"")</f>
        <v/>
      </c>
      <c r="T102" s="1" t="s">
        <v>73</v>
      </c>
      <c r="U102" s="1">
        <f>MIN(F102:F207)</f>
        <v>0.93592261746096261</v>
      </c>
    </row>
    <row r="103" spans="1:21" x14ac:dyDescent="0.25">
      <c r="A103" s="23">
        <v>2</v>
      </c>
      <c r="B103" s="9">
        <v>1210</v>
      </c>
      <c r="C103" s="10">
        <v>7</v>
      </c>
      <c r="D103" s="8">
        <v>1</v>
      </c>
      <c r="E103" s="8">
        <v>0.32282101646606709</v>
      </c>
      <c r="F103" s="27">
        <v>1.2440314021494363</v>
      </c>
      <c r="G103" s="8">
        <v>6.5227202819508792E-2</v>
      </c>
      <c r="H103" s="8">
        <v>0.31132173214906056</v>
      </c>
      <c r="I103" s="11">
        <v>0.54475762209225942</v>
      </c>
      <c r="J103" s="11">
        <v>3.1048727881207742E-3</v>
      </c>
      <c r="K103" s="8">
        <v>0.13810822843497403</v>
      </c>
      <c r="L103" s="11">
        <v>1.1140061816623565E-2</v>
      </c>
      <c r="M103" s="19"/>
      <c r="N103" s="8">
        <v>2.1375789111636311E-2</v>
      </c>
      <c r="O103" s="25">
        <v>0.71810689555324481</v>
      </c>
      <c r="P103" s="25"/>
      <c r="Q103" s="34"/>
      <c r="R103" s="25"/>
      <c r="S103" s="1" t="str">
        <f t="shared" ref="S103:S166" si="8">IF(E103&gt;0.755,1,"")</f>
        <v/>
      </c>
      <c r="T103" s="1" t="s">
        <v>74</v>
      </c>
      <c r="U103" s="1">
        <f>MAX(F102:F207)</f>
        <v>1.3632712983214155</v>
      </c>
    </row>
    <row r="104" spans="1:21" x14ac:dyDescent="0.25">
      <c r="A104" s="1">
        <v>1</v>
      </c>
      <c r="B104" s="9">
        <v>512</v>
      </c>
      <c r="C104" s="10">
        <v>4</v>
      </c>
      <c r="D104" s="8">
        <v>1</v>
      </c>
      <c r="E104" s="8">
        <v>0.45044278911411584</v>
      </c>
      <c r="F104" s="27">
        <v>1.2287640782708937</v>
      </c>
      <c r="G104" s="19"/>
      <c r="H104" s="8">
        <v>0.52364102982514216</v>
      </c>
      <c r="I104" s="11">
        <v>0.66567783378699441</v>
      </c>
      <c r="J104" s="20"/>
      <c r="K104" s="19"/>
      <c r="L104" s="20"/>
      <c r="M104" s="19"/>
      <c r="N104" s="8">
        <v>8.5150666658005553E-3</v>
      </c>
      <c r="O104" s="25">
        <v>0.70909575035669559</v>
      </c>
      <c r="P104" s="25">
        <v>0.70909575035669559</v>
      </c>
      <c r="Q104" s="34"/>
      <c r="R104" s="25"/>
      <c r="S104" s="1" t="str">
        <f t="shared" si="8"/>
        <v/>
      </c>
    </row>
    <row r="105" spans="1:21" x14ac:dyDescent="0.25">
      <c r="A105" s="1">
        <v>2</v>
      </c>
      <c r="B105" s="9">
        <v>510</v>
      </c>
      <c r="C105" s="10">
        <v>5</v>
      </c>
      <c r="D105" s="8">
        <v>1</v>
      </c>
      <c r="E105" s="8">
        <v>0.45854940387358523</v>
      </c>
      <c r="F105" s="27">
        <v>1.2590889897823978</v>
      </c>
      <c r="G105" s="19"/>
      <c r="H105" s="8">
        <v>0.57436147556159112</v>
      </c>
      <c r="I105" s="11">
        <v>0.70410784150575367</v>
      </c>
      <c r="J105" s="20"/>
      <c r="K105" s="19"/>
      <c r="L105" s="20"/>
      <c r="M105" s="8">
        <v>0.3139885808799886</v>
      </c>
      <c r="N105" s="8">
        <v>6.6055416590493909E-3</v>
      </c>
      <c r="O105" s="25">
        <v>0.72648421691111131</v>
      </c>
      <c r="P105" s="25">
        <v>0.72648421691111131</v>
      </c>
      <c r="Q105" s="34"/>
      <c r="R105" s="25"/>
      <c r="S105" s="1" t="str">
        <f t="shared" si="8"/>
        <v/>
      </c>
    </row>
    <row r="106" spans="1:21" x14ac:dyDescent="0.25">
      <c r="A106" s="1">
        <v>3</v>
      </c>
      <c r="B106" s="9">
        <v>512</v>
      </c>
      <c r="C106" s="10">
        <v>13</v>
      </c>
      <c r="D106" s="8">
        <v>1</v>
      </c>
      <c r="E106" s="8">
        <v>0.48471993779152461</v>
      </c>
      <c r="F106" s="27">
        <v>1.2294734644245304</v>
      </c>
      <c r="G106" s="19"/>
      <c r="H106" s="8">
        <v>0.63559193168158046</v>
      </c>
      <c r="I106" s="11">
        <v>0.7781769915395681</v>
      </c>
      <c r="J106" s="20"/>
      <c r="K106" s="19"/>
      <c r="L106" s="20"/>
      <c r="M106" s="8">
        <v>0.40388979664648333</v>
      </c>
      <c r="N106" s="8">
        <v>6.44140315419078E-3</v>
      </c>
      <c r="O106" s="25">
        <v>0.70911151060116362</v>
      </c>
      <c r="P106" s="25">
        <v>0.70911151060116362</v>
      </c>
      <c r="Q106" s="34"/>
      <c r="R106" s="25"/>
      <c r="S106" s="1" t="str">
        <f t="shared" si="8"/>
        <v/>
      </c>
    </row>
    <row r="107" spans="1:21" x14ac:dyDescent="0.25">
      <c r="A107" s="1">
        <v>4</v>
      </c>
      <c r="B107" s="9">
        <v>510</v>
      </c>
      <c r="C107" s="10">
        <v>12</v>
      </c>
      <c r="D107" s="8">
        <v>1</v>
      </c>
      <c r="E107" s="8">
        <v>0.49519221568533051</v>
      </c>
      <c r="F107" s="27">
        <v>1.2429865963476716</v>
      </c>
      <c r="G107" s="19"/>
      <c r="H107" s="8">
        <v>0.66455469396349387</v>
      </c>
      <c r="I107" s="11">
        <v>0.73869859113129521</v>
      </c>
      <c r="J107" s="20"/>
      <c r="K107" s="19"/>
      <c r="L107" s="20"/>
      <c r="M107" s="19"/>
      <c r="N107" s="8">
        <v>4.0729488332138172E-3</v>
      </c>
      <c r="O107" s="25">
        <v>0.71711710018504082</v>
      </c>
      <c r="P107" s="25">
        <v>0.71711710018504082</v>
      </c>
      <c r="Q107" s="34"/>
      <c r="R107" s="25"/>
      <c r="S107" s="1" t="str">
        <f t="shared" si="8"/>
        <v/>
      </c>
    </row>
    <row r="108" spans="1:21" x14ac:dyDescent="0.25">
      <c r="A108" s="1">
        <v>5</v>
      </c>
      <c r="B108" s="9">
        <v>512</v>
      </c>
      <c r="C108" s="10">
        <v>14</v>
      </c>
      <c r="D108" s="8">
        <v>1</v>
      </c>
      <c r="E108" s="8">
        <v>0.4353540185581346</v>
      </c>
      <c r="F108" s="27">
        <v>1.2533223409611016</v>
      </c>
      <c r="G108" s="19"/>
      <c r="H108" s="8">
        <v>0.50699067434744993</v>
      </c>
      <c r="I108" s="11">
        <v>0.64581825566473727</v>
      </c>
      <c r="J108" s="20"/>
      <c r="K108" s="19"/>
      <c r="L108" s="20"/>
      <c r="M108" s="8">
        <v>0.35194096379231832</v>
      </c>
      <c r="N108" s="8">
        <v>8.8700686361386991E-3</v>
      </c>
      <c r="O108" s="25">
        <v>0.72332638752608303</v>
      </c>
      <c r="P108" s="25">
        <v>0.72332638752608303</v>
      </c>
      <c r="Q108" s="34"/>
      <c r="R108" s="25"/>
      <c r="S108" s="1" t="str">
        <f t="shared" si="8"/>
        <v/>
      </c>
    </row>
    <row r="109" spans="1:21" x14ac:dyDescent="0.25">
      <c r="A109" s="1">
        <v>6</v>
      </c>
      <c r="B109" s="9">
        <v>510</v>
      </c>
      <c r="C109" s="10">
        <v>13</v>
      </c>
      <c r="D109" s="8">
        <v>1</v>
      </c>
      <c r="E109" s="8">
        <v>0.53814321404478382</v>
      </c>
      <c r="F109" s="27">
        <v>1.1411368484946538</v>
      </c>
      <c r="G109" s="19"/>
      <c r="H109" s="8">
        <v>0.67667939012230838</v>
      </c>
      <c r="I109" s="11">
        <v>0.7861020662032695</v>
      </c>
      <c r="J109" s="20"/>
      <c r="K109" s="19"/>
      <c r="L109" s="20"/>
      <c r="M109" s="19"/>
      <c r="N109" s="8">
        <v>5.3417160417782578E-3</v>
      </c>
      <c r="O109" s="25">
        <v>0.65814050308669392</v>
      </c>
      <c r="P109" s="25">
        <v>0.65814050308669392</v>
      </c>
      <c r="Q109" s="34"/>
      <c r="R109" s="25"/>
      <c r="S109" s="1" t="str">
        <f t="shared" si="8"/>
        <v/>
      </c>
    </row>
    <row r="110" spans="1:21" x14ac:dyDescent="0.25">
      <c r="A110" s="1">
        <v>7</v>
      </c>
      <c r="B110" s="13">
        <v>510</v>
      </c>
      <c r="C110" s="11">
        <v>22</v>
      </c>
      <c r="D110" s="8">
        <v>1</v>
      </c>
      <c r="E110" s="11">
        <v>0.46274074072673549</v>
      </c>
      <c r="F110" s="20"/>
      <c r="G110" s="20"/>
      <c r="H110" s="11">
        <v>0.45074157021438871</v>
      </c>
      <c r="I110" s="14">
        <v>0.62835509926701516</v>
      </c>
      <c r="J110" s="21"/>
      <c r="K110" s="22"/>
      <c r="L110" s="20"/>
      <c r="M110" s="19"/>
      <c r="N110" s="17">
        <v>1.0835223204820995E-2</v>
      </c>
      <c r="O110" s="25">
        <v>0.63524403629332371</v>
      </c>
      <c r="P110" s="26">
        <v>0.63524403629332371</v>
      </c>
      <c r="Q110" s="34"/>
      <c r="R110" s="26"/>
      <c r="S110" s="1" t="str">
        <f t="shared" si="8"/>
        <v/>
      </c>
    </row>
    <row r="111" spans="1:21" x14ac:dyDescent="0.25">
      <c r="A111" s="1">
        <v>8</v>
      </c>
      <c r="B111" s="13">
        <v>512</v>
      </c>
      <c r="C111" s="11">
        <v>25</v>
      </c>
      <c r="D111" s="8">
        <v>1</v>
      </c>
      <c r="E111" s="11">
        <v>0.57534424287455455</v>
      </c>
      <c r="F111" s="28">
        <v>1.0924467763810508</v>
      </c>
      <c r="G111" s="20"/>
      <c r="H111" s="11">
        <v>0.71275012458450648</v>
      </c>
      <c r="I111" s="14">
        <v>0.78813021225463209</v>
      </c>
      <c r="J111" s="21"/>
      <c r="K111" s="22"/>
      <c r="L111" s="20"/>
      <c r="M111" s="19"/>
      <c r="N111" s="17">
        <v>4.1450235747008436E-3</v>
      </c>
      <c r="O111" s="25">
        <v>0.63006947543305336</v>
      </c>
      <c r="P111" s="26">
        <v>0.63006947543305336</v>
      </c>
      <c r="Q111" s="34"/>
      <c r="R111" s="26"/>
      <c r="S111" s="1" t="str">
        <f t="shared" si="8"/>
        <v/>
      </c>
    </row>
    <row r="112" spans="1:21" x14ac:dyDescent="0.25">
      <c r="A112" s="1">
        <v>9</v>
      </c>
      <c r="B112" s="13">
        <v>512</v>
      </c>
      <c r="C112" s="11">
        <v>26</v>
      </c>
      <c r="D112" s="8">
        <v>1</v>
      </c>
      <c r="E112" s="11">
        <v>0.59191432902607999</v>
      </c>
      <c r="F112" s="28">
        <v>1.0273603574003658</v>
      </c>
      <c r="G112" s="20"/>
      <c r="H112" s="11">
        <v>0.65922578274672539</v>
      </c>
      <c r="I112" s="14">
        <v>0.77567493838383716</v>
      </c>
      <c r="J112" s="21"/>
      <c r="K112" s="22"/>
      <c r="L112" s="20"/>
      <c r="M112" s="19"/>
      <c r="N112" s="17">
        <v>6.5929270352246168E-3</v>
      </c>
      <c r="O112" s="25">
        <v>0.59255679081153578</v>
      </c>
      <c r="P112" s="26">
        <v>0.59255679081153578</v>
      </c>
      <c r="Q112" s="34"/>
      <c r="R112" s="26"/>
      <c r="S112" s="1" t="str">
        <f t="shared" si="8"/>
        <v/>
      </c>
    </row>
    <row r="113" spans="1:19" x14ac:dyDescent="0.25">
      <c r="A113" s="1">
        <v>10</v>
      </c>
      <c r="B113" s="13">
        <v>513</v>
      </c>
      <c r="C113" s="11">
        <v>7</v>
      </c>
      <c r="D113" s="8">
        <v>1</v>
      </c>
      <c r="E113" s="11">
        <v>0.44128595329145776</v>
      </c>
      <c r="F113" s="28">
        <v>1.2801696055400356</v>
      </c>
      <c r="G113" s="20"/>
      <c r="H113" s="11">
        <v>0.54438211224503352</v>
      </c>
      <c r="I113" s="14">
        <v>0.6720837926311074</v>
      </c>
      <c r="J113" s="21"/>
      <c r="K113" s="22"/>
      <c r="L113" s="20"/>
      <c r="M113" s="19"/>
      <c r="N113" s="17">
        <v>6.6563701167606966E-3</v>
      </c>
      <c r="O113" s="25">
        <v>0.73875450203263116</v>
      </c>
      <c r="P113" s="26">
        <v>0.73875450203263116</v>
      </c>
      <c r="Q113" s="34"/>
      <c r="R113" s="26"/>
      <c r="S113" s="1" t="str">
        <f t="shared" si="8"/>
        <v/>
      </c>
    </row>
    <row r="114" spans="1:19" x14ac:dyDescent="0.25">
      <c r="A114" s="1">
        <v>11</v>
      </c>
      <c r="B114" s="13">
        <v>513</v>
      </c>
      <c r="C114" s="11">
        <v>8</v>
      </c>
      <c r="D114" s="8">
        <v>1</v>
      </c>
      <c r="E114" s="11">
        <v>0.51877458516860198</v>
      </c>
      <c r="F114" s="28">
        <v>1.1888990046190324</v>
      </c>
      <c r="G114" s="20"/>
      <c r="H114" s="11">
        <v>0.67308852253277296</v>
      </c>
      <c r="I114" s="14">
        <v>0.76138286243677966</v>
      </c>
      <c r="J114" s="21"/>
      <c r="K114" s="22"/>
      <c r="L114" s="20"/>
      <c r="M114" s="19"/>
      <c r="N114" s="17">
        <v>4.365303995968961E-3</v>
      </c>
      <c r="O114" s="25">
        <v>0.68580474476027631</v>
      </c>
      <c r="P114" s="26">
        <v>0.68580474476027631</v>
      </c>
      <c r="Q114" s="34"/>
      <c r="R114" s="26"/>
      <c r="S114" s="1" t="str">
        <f t="shared" si="8"/>
        <v/>
      </c>
    </row>
    <row r="115" spans="1:19" x14ac:dyDescent="0.25">
      <c r="A115" s="1">
        <v>12</v>
      </c>
      <c r="B115" s="13">
        <v>513</v>
      </c>
      <c r="C115" s="11">
        <v>19</v>
      </c>
      <c r="D115" s="8">
        <v>1</v>
      </c>
      <c r="E115" s="11">
        <v>0.42441533133624604</v>
      </c>
      <c r="F115" s="28">
        <v>1.2820120371623973</v>
      </c>
      <c r="G115" s="20"/>
      <c r="H115" s="11">
        <v>0.50431983808912673</v>
      </c>
      <c r="I115" s="14">
        <v>0.6395437858025943</v>
      </c>
      <c r="J115" s="21"/>
      <c r="K115" s="22"/>
      <c r="L115" s="20"/>
      <c r="M115" s="19"/>
      <c r="N115" s="17">
        <v>7.8099122876434598E-3</v>
      </c>
      <c r="O115" s="25">
        <v>0.73990703802127056</v>
      </c>
      <c r="P115" s="26">
        <v>0.73990703802127056</v>
      </c>
      <c r="Q115" s="34"/>
      <c r="R115" s="26"/>
      <c r="S115" s="1" t="str">
        <f t="shared" si="8"/>
        <v/>
      </c>
    </row>
    <row r="116" spans="1:19" x14ac:dyDescent="0.25">
      <c r="A116" s="1">
        <v>13</v>
      </c>
      <c r="B116" s="13">
        <v>513</v>
      </c>
      <c r="C116" s="11">
        <v>20</v>
      </c>
      <c r="D116" s="8">
        <v>1</v>
      </c>
      <c r="E116" s="11">
        <v>0.56130330757351132</v>
      </c>
      <c r="F116" s="28">
        <v>1.1127303371235195</v>
      </c>
      <c r="G116" s="20"/>
      <c r="H116" s="11">
        <v>0.69430344937038202</v>
      </c>
      <c r="I116" s="14">
        <v>0.76566398026633131</v>
      </c>
      <c r="J116" s="21"/>
      <c r="K116" s="22"/>
      <c r="L116" s="20"/>
      <c r="M116" s="19"/>
      <c r="N116" s="17">
        <v>3.6369933908761386E-3</v>
      </c>
      <c r="O116" s="25">
        <v>0.64186477252137675</v>
      </c>
      <c r="P116" s="26">
        <v>0.64186477252137675</v>
      </c>
      <c r="Q116" s="34"/>
      <c r="R116" s="26"/>
      <c r="S116" s="1" t="str">
        <f t="shared" si="8"/>
        <v/>
      </c>
    </row>
    <row r="117" spans="1:19" x14ac:dyDescent="0.25">
      <c r="A117" s="23">
        <v>3</v>
      </c>
      <c r="B117" s="13">
        <v>1210</v>
      </c>
      <c r="C117" s="11">
        <v>2</v>
      </c>
      <c r="D117" s="8">
        <v>1</v>
      </c>
      <c r="E117" s="11">
        <v>0.42346657149040323</v>
      </c>
      <c r="F117" s="28">
        <v>1.2511279409313869</v>
      </c>
      <c r="G117" s="11">
        <v>0.18542403327931684</v>
      </c>
      <c r="H117" s="11">
        <v>0.47905154556193524</v>
      </c>
      <c r="I117" s="14">
        <v>0.62353199423912498</v>
      </c>
      <c r="J117" s="14">
        <v>6.0448116992477428E-3</v>
      </c>
      <c r="K117" s="22"/>
      <c r="L117" s="11">
        <v>9.6144265726016004E-3</v>
      </c>
      <c r="M117" s="8">
        <v>0.36989907918421028</v>
      </c>
      <c r="N117" s="17">
        <v>1.0041807041815558E-2</v>
      </c>
      <c r="O117" s="25">
        <v>0.72211283936390669</v>
      </c>
      <c r="P117" s="26">
        <v>0.72211283936390669</v>
      </c>
      <c r="Q117" s="34"/>
      <c r="R117" s="26"/>
      <c r="S117" s="1" t="str">
        <f t="shared" si="8"/>
        <v/>
      </c>
    </row>
    <row r="118" spans="1:19" x14ac:dyDescent="0.25">
      <c r="A118" s="23">
        <v>4</v>
      </c>
      <c r="B118" s="13">
        <v>1210</v>
      </c>
      <c r="C118" s="11">
        <v>8</v>
      </c>
      <c r="D118" s="8">
        <v>1</v>
      </c>
      <c r="E118" s="11">
        <v>0.5108420319318604</v>
      </c>
      <c r="F118" s="28">
        <v>1.2048507813025666</v>
      </c>
      <c r="G118" s="11">
        <v>0.28705814281930853</v>
      </c>
      <c r="H118" s="11">
        <v>0.6666412078088102</v>
      </c>
      <c r="I118" s="14">
        <v>0.75068946701770956</v>
      </c>
      <c r="J118" s="14">
        <v>1.0073610564543327E-2</v>
      </c>
      <c r="K118" s="22"/>
      <c r="L118" s="11">
        <v>1.1011867053981822E-2</v>
      </c>
      <c r="M118" s="8">
        <v>0.22064074988683177</v>
      </c>
      <c r="N118" s="17">
        <v>4.9615374275203024E-3</v>
      </c>
      <c r="O118" s="25">
        <v>0.69505460180520984</v>
      </c>
      <c r="P118" s="26">
        <v>0.69505460180520984</v>
      </c>
      <c r="Q118" s="34"/>
      <c r="R118" s="26"/>
      <c r="S118" s="1" t="str">
        <f t="shared" si="8"/>
        <v/>
      </c>
    </row>
    <row r="119" spans="1:19" x14ac:dyDescent="0.25">
      <c r="A119" s="23">
        <v>5</v>
      </c>
      <c r="B119" s="13">
        <v>1204</v>
      </c>
      <c r="C119" s="11">
        <v>3</v>
      </c>
      <c r="D119" s="8">
        <v>1</v>
      </c>
      <c r="E119" s="11">
        <v>0.50069884311137614</v>
      </c>
      <c r="F119" s="28">
        <v>1.2219128793144236</v>
      </c>
      <c r="G119" s="11">
        <v>0.27788202026397768</v>
      </c>
      <c r="H119" s="11">
        <v>0.65431298640014002</v>
      </c>
      <c r="I119" s="14">
        <v>0.73637502231728336</v>
      </c>
      <c r="J119" s="14">
        <v>9.7866861182646456E-3</v>
      </c>
      <c r="K119" s="17">
        <v>0.36524104321754752</v>
      </c>
      <c r="L119" s="11">
        <v>1.1444402635015056E-2</v>
      </c>
      <c r="M119" s="8">
        <v>0.215384085365603</v>
      </c>
      <c r="N119" s="17">
        <v>5.1889920257808669E-3</v>
      </c>
      <c r="O119" s="25">
        <v>0.70495862956519495</v>
      </c>
      <c r="P119" s="26">
        <v>0.70495862956519495</v>
      </c>
      <c r="Q119" s="34"/>
      <c r="R119" s="26"/>
      <c r="S119" s="1" t="str">
        <f t="shared" si="8"/>
        <v/>
      </c>
    </row>
    <row r="120" spans="1:19" x14ac:dyDescent="0.25">
      <c r="A120" s="23">
        <v>6</v>
      </c>
      <c r="B120" s="13">
        <v>1210</v>
      </c>
      <c r="C120" s="11">
        <v>6</v>
      </c>
      <c r="D120" s="8">
        <v>1</v>
      </c>
      <c r="E120" s="11">
        <v>0.53738806869525191</v>
      </c>
      <c r="F120" s="20"/>
      <c r="G120" s="11">
        <v>0.33194488819176626</v>
      </c>
      <c r="H120" s="11">
        <v>0.72032669561470397</v>
      </c>
      <c r="I120" s="14">
        <v>0.76513423527111912</v>
      </c>
      <c r="J120" s="14">
        <v>1.1461383864978261E-2</v>
      </c>
      <c r="K120" s="22"/>
      <c r="L120" s="11">
        <v>1.0788499859079552E-2</v>
      </c>
      <c r="M120" s="8">
        <v>9.4230921042225566E-2</v>
      </c>
      <c r="N120" s="17">
        <v>2.4426926643085524E-3</v>
      </c>
      <c r="O120" s="25">
        <v>0.67922164829541676</v>
      </c>
      <c r="P120" s="26">
        <v>0.67922164829541676</v>
      </c>
      <c r="Q120" s="34"/>
      <c r="R120" s="26"/>
      <c r="S120" s="1" t="str">
        <f t="shared" si="8"/>
        <v/>
      </c>
    </row>
    <row r="121" spans="1:19" x14ac:dyDescent="0.25">
      <c r="A121" s="23">
        <v>7</v>
      </c>
      <c r="B121" s="13">
        <v>1204</v>
      </c>
      <c r="C121" s="11">
        <v>15</v>
      </c>
      <c r="D121" s="8">
        <v>1</v>
      </c>
      <c r="E121" s="11">
        <v>0.63847119232481808</v>
      </c>
      <c r="F121" s="28">
        <v>1.0207206849600272</v>
      </c>
      <c r="G121" s="11">
        <v>0.55497529089972453</v>
      </c>
      <c r="H121" s="11">
        <v>0.83915001588581706</v>
      </c>
      <c r="I121" s="14">
        <v>0.88549519652861386</v>
      </c>
      <c r="J121" s="14">
        <v>1.477383550663524E-2</v>
      </c>
      <c r="K121" s="17">
        <v>0.64273739074948755</v>
      </c>
      <c r="L121" s="11">
        <v>1.2253745272436672E-2</v>
      </c>
      <c r="M121" s="8">
        <v>0.17189282618912546</v>
      </c>
      <c r="N121" s="17">
        <v>2.9410180583198334E-3</v>
      </c>
      <c r="O121" s="25">
        <v>0.58827475564377474</v>
      </c>
      <c r="P121" s="26">
        <v>0.58827475564377474</v>
      </c>
      <c r="Q121" s="34"/>
      <c r="R121" s="26"/>
      <c r="S121" s="1" t="str">
        <f t="shared" si="8"/>
        <v/>
      </c>
    </row>
    <row r="122" spans="1:19" x14ac:dyDescent="0.25">
      <c r="A122" s="23">
        <v>8</v>
      </c>
      <c r="B122" s="13">
        <v>1210</v>
      </c>
      <c r="C122" s="11">
        <v>14</v>
      </c>
      <c r="D122" s="8">
        <v>1</v>
      </c>
      <c r="E122" s="11">
        <v>0.60933437541869317</v>
      </c>
      <c r="F122" s="28">
        <v>1.0615842010529997</v>
      </c>
      <c r="G122" s="11">
        <v>0.37463134263868081</v>
      </c>
      <c r="H122" s="11">
        <v>0.78343890958422568</v>
      </c>
      <c r="I122" s="14">
        <v>0.8212093601703202</v>
      </c>
      <c r="J122" s="14">
        <v>1.3021729846936564E-2</v>
      </c>
      <c r="K122" s="17">
        <v>0.51761370813196461</v>
      </c>
      <c r="L122" s="11">
        <v>1.2846301608296017E-2</v>
      </c>
      <c r="M122" s="8">
        <v>0.14130909845184317</v>
      </c>
      <c r="N122" s="17">
        <v>3.0138898915180248E-3</v>
      </c>
      <c r="O122" s="25">
        <v>0.61215439303949171</v>
      </c>
      <c r="P122" s="26">
        <v>0.61215439303949171</v>
      </c>
      <c r="Q122" s="34"/>
      <c r="R122" s="26"/>
      <c r="S122" s="1" t="str">
        <f t="shared" si="8"/>
        <v/>
      </c>
    </row>
    <row r="123" spans="1:19" x14ac:dyDescent="0.25">
      <c r="A123" s="23">
        <v>9</v>
      </c>
      <c r="B123" s="13">
        <v>1204</v>
      </c>
      <c r="C123" s="11">
        <v>14</v>
      </c>
      <c r="D123" s="8">
        <v>1</v>
      </c>
      <c r="E123" s="11">
        <v>0.54895291842446425</v>
      </c>
      <c r="F123" s="28">
        <v>1.1520519608339601</v>
      </c>
      <c r="G123" s="11">
        <v>0.23620408738402365</v>
      </c>
      <c r="H123" s="11">
        <v>0.71886973041753344</v>
      </c>
      <c r="I123" s="14">
        <v>0.77061924012334126</v>
      </c>
      <c r="J123" s="14">
        <v>1.1363668916785332E-2</v>
      </c>
      <c r="K123" s="17">
        <v>0.42153308812929424</v>
      </c>
      <c r="L123" s="11">
        <v>1.1934669462417747E-2</v>
      </c>
      <c r="M123" s="8">
        <v>0.10552141502372561</v>
      </c>
      <c r="N123" s="17">
        <v>2.5690834603982193E-3</v>
      </c>
      <c r="O123" s="25">
        <v>0.66454730496738912</v>
      </c>
      <c r="P123" s="26">
        <v>0.66454730496738912</v>
      </c>
      <c r="Q123" s="34"/>
      <c r="R123" s="26"/>
      <c r="S123" s="1" t="str">
        <f t="shared" si="8"/>
        <v/>
      </c>
    </row>
    <row r="124" spans="1:19" x14ac:dyDescent="0.25">
      <c r="A124" s="23">
        <v>10</v>
      </c>
      <c r="B124" s="13">
        <v>1210</v>
      </c>
      <c r="C124" s="11">
        <v>16</v>
      </c>
      <c r="D124" s="8">
        <v>1</v>
      </c>
      <c r="E124" s="11">
        <v>0.47382764370279862</v>
      </c>
      <c r="F124" s="28">
        <v>1.3119143334674521</v>
      </c>
      <c r="G124" s="11">
        <v>0.34594614516615896</v>
      </c>
      <c r="H124" s="11">
        <v>0.68638105135862049</v>
      </c>
      <c r="I124" s="14">
        <v>0.74096947119087653</v>
      </c>
      <c r="J124" s="14">
        <v>1.0773065016730707E-2</v>
      </c>
      <c r="K124" s="17">
        <v>0.36412138721750864</v>
      </c>
      <c r="L124" s="11">
        <v>1.2897997423452096E-2</v>
      </c>
      <c r="M124" s="8">
        <v>0.13677959303664955</v>
      </c>
      <c r="N124" s="17">
        <v>3.8267548761573185E-3</v>
      </c>
      <c r="O124" s="25">
        <v>0.75690962888771607</v>
      </c>
      <c r="P124" s="26">
        <v>0.75690962888771607</v>
      </c>
      <c r="Q124" s="34"/>
      <c r="R124" s="26"/>
      <c r="S124" s="1" t="str">
        <f t="shared" si="8"/>
        <v/>
      </c>
    </row>
    <row r="125" spans="1:19" x14ac:dyDescent="0.25">
      <c r="A125" s="1">
        <v>14</v>
      </c>
      <c r="B125" s="13">
        <v>512</v>
      </c>
      <c r="C125" s="11">
        <v>3</v>
      </c>
      <c r="D125" s="8">
        <v>1</v>
      </c>
      <c r="E125" s="11">
        <v>0.4819775669161146</v>
      </c>
      <c r="F125" s="28">
        <v>1.2897562385333285</v>
      </c>
      <c r="G125" s="11">
        <v>0.27404404728693738</v>
      </c>
      <c r="H125" s="11">
        <v>0.68421535150258017</v>
      </c>
      <c r="I125" s="14">
        <v>0.74283767626094621</v>
      </c>
      <c r="J125" s="14">
        <v>1.0622248067824967E-2</v>
      </c>
      <c r="K125" s="17">
        <v>0.37002311243061531</v>
      </c>
      <c r="L125" s="11">
        <v>9.7577404607315787E-3</v>
      </c>
      <c r="M125" s="8">
        <v>0.15295124174576369</v>
      </c>
      <c r="N125" s="17">
        <v>4.1084835289278698E-3</v>
      </c>
      <c r="O125" s="25">
        <v>0.74410676765669159</v>
      </c>
      <c r="P125" s="26">
        <v>0.74410676765669159</v>
      </c>
      <c r="Q125" s="34"/>
      <c r="R125" s="26"/>
      <c r="S125" s="1" t="str">
        <f t="shared" si="8"/>
        <v/>
      </c>
    </row>
    <row r="126" spans="1:19" x14ac:dyDescent="0.25">
      <c r="A126" s="1">
        <v>15</v>
      </c>
      <c r="B126" s="13">
        <v>510</v>
      </c>
      <c r="C126" s="11">
        <v>4</v>
      </c>
      <c r="D126" s="8">
        <v>1</v>
      </c>
      <c r="E126" s="11">
        <v>0.72211989054450032</v>
      </c>
      <c r="F126" s="20"/>
      <c r="G126" s="11">
        <v>0.61362300967841554</v>
      </c>
      <c r="H126" s="20"/>
      <c r="I126" s="21"/>
      <c r="J126" s="14">
        <v>2.270436816527948E-2</v>
      </c>
      <c r="K126" s="17">
        <v>0.92477963453853718</v>
      </c>
      <c r="L126" s="11">
        <v>9.7792098257569373E-3</v>
      </c>
      <c r="M126" s="8">
        <v>0.15735629496227618</v>
      </c>
      <c r="N126" s="17">
        <v>3.1806628060182221E-3</v>
      </c>
      <c r="O126" s="25"/>
      <c r="P126" s="26">
        <v>0.71970757909792527</v>
      </c>
      <c r="Q126" s="34"/>
      <c r="R126" s="26"/>
      <c r="S126" s="1" t="str">
        <f t="shared" si="8"/>
        <v/>
      </c>
    </row>
    <row r="127" spans="1:19" x14ac:dyDescent="0.25">
      <c r="A127" s="1">
        <v>16</v>
      </c>
      <c r="B127" s="13">
        <v>512</v>
      </c>
      <c r="C127" s="11">
        <v>12</v>
      </c>
      <c r="D127" s="8">
        <v>1</v>
      </c>
      <c r="E127" s="11">
        <v>0.58940727066618182</v>
      </c>
      <c r="F127" s="28">
        <v>1.0767857533353808</v>
      </c>
      <c r="G127" s="11">
        <v>0.32149892011120867</v>
      </c>
      <c r="H127" s="11">
        <v>0.72718029658232874</v>
      </c>
      <c r="I127" s="14">
        <v>0.77640859416279828</v>
      </c>
      <c r="J127" s="14">
        <v>1.1565876469943927E-2</v>
      </c>
      <c r="K127" s="17">
        <v>0.43211185925295154</v>
      </c>
      <c r="L127" s="11">
        <v>1.0456463454509556E-2</v>
      </c>
      <c r="M127" s="8">
        <v>0.13458775352528898</v>
      </c>
      <c r="N127" s="17">
        <v>3.2362595215986965E-3</v>
      </c>
      <c r="O127" s="25">
        <v>0.62110940315185581</v>
      </c>
      <c r="P127" s="26">
        <v>0.74929767922209745</v>
      </c>
      <c r="Q127" s="34"/>
      <c r="R127" s="26"/>
      <c r="S127" s="1" t="str">
        <f t="shared" si="8"/>
        <v/>
      </c>
    </row>
    <row r="128" spans="1:19" x14ac:dyDescent="0.25">
      <c r="A128" s="1">
        <v>17</v>
      </c>
      <c r="B128" s="13">
        <v>510</v>
      </c>
      <c r="C128" s="11">
        <v>11</v>
      </c>
      <c r="D128" s="8">
        <v>1</v>
      </c>
      <c r="E128" s="11">
        <v>0.7140966921598576</v>
      </c>
      <c r="F128" s="20"/>
      <c r="G128" s="11">
        <v>0.3599201256094085</v>
      </c>
      <c r="H128" s="20"/>
      <c r="I128" s="21"/>
      <c r="J128" s="14">
        <v>1.7304593389082093E-2</v>
      </c>
      <c r="K128" s="17">
        <v>0.69000579590980571</v>
      </c>
      <c r="L128" s="11">
        <v>1.0685638259552085E-2</v>
      </c>
      <c r="M128" s="8">
        <v>0.1858385906663669</v>
      </c>
      <c r="N128" s="17">
        <v>3.9373687043464745E-3</v>
      </c>
      <c r="O128" s="25">
        <v>0.53828702679325158</v>
      </c>
      <c r="P128" s="26">
        <v>0.76307094138314691</v>
      </c>
      <c r="Q128" s="34"/>
      <c r="R128" s="26"/>
      <c r="S128" s="1" t="str">
        <f t="shared" si="8"/>
        <v/>
      </c>
    </row>
    <row r="129" spans="1:19" x14ac:dyDescent="0.25">
      <c r="A129" s="1">
        <v>18</v>
      </c>
      <c r="B129" s="13">
        <v>512</v>
      </c>
      <c r="C129" s="11">
        <v>15</v>
      </c>
      <c r="D129" s="8">
        <v>1</v>
      </c>
      <c r="E129" s="11">
        <v>0.52545971995151031</v>
      </c>
      <c r="F129" s="28">
        <v>1.1852380900659671</v>
      </c>
      <c r="G129" s="11">
        <v>0.21509450764670468</v>
      </c>
      <c r="H129" s="11">
        <v>0.68893151419506238</v>
      </c>
      <c r="I129" s="14">
        <v>0.74366809527926681</v>
      </c>
      <c r="J129" s="14">
        <v>1.0786447957242254E-2</v>
      </c>
      <c r="K129" s="17">
        <v>0.36983134242210775</v>
      </c>
      <c r="L129" s="11">
        <v>1.094013646267023E-2</v>
      </c>
      <c r="M129" s="8">
        <v>0.13738415317831446</v>
      </c>
      <c r="N129" s="17">
        <v>3.7719850108259081E-3</v>
      </c>
      <c r="O129" s="25">
        <v>0.68381024344450714</v>
      </c>
      <c r="P129" s="26">
        <v>0.78120447304289364</v>
      </c>
      <c r="Q129" s="34"/>
      <c r="R129" s="26"/>
      <c r="S129" s="1" t="str">
        <f t="shared" si="8"/>
        <v/>
      </c>
    </row>
    <row r="130" spans="1:19" x14ac:dyDescent="0.25">
      <c r="A130" s="1">
        <v>19</v>
      </c>
      <c r="B130" s="13">
        <v>510</v>
      </c>
      <c r="C130" s="11">
        <v>14</v>
      </c>
      <c r="D130" s="8">
        <v>1</v>
      </c>
      <c r="E130" s="11">
        <v>0.62295850843136402</v>
      </c>
      <c r="F130" s="20"/>
      <c r="G130" s="11">
        <v>0.24733147153558999</v>
      </c>
      <c r="H130" s="11">
        <v>0.79792346766202327</v>
      </c>
      <c r="I130" s="14">
        <v>0.80147522092946788</v>
      </c>
      <c r="J130" s="14">
        <v>1.3558559023065481E-2</v>
      </c>
      <c r="K130" s="17">
        <v>0.47126152057979404</v>
      </c>
      <c r="L130" s="11">
        <v>1.0961331948551301E-2</v>
      </c>
      <c r="M130" s="8">
        <v>9.4396987838315113E-2</v>
      </c>
      <c r="N130" s="17">
        <v>2.5435840011394338E-3</v>
      </c>
      <c r="O130" s="25">
        <v>0.6022342940960238</v>
      </c>
      <c r="P130" s="26">
        <v>0.73189634425953853</v>
      </c>
      <c r="Q130" s="34"/>
      <c r="R130" s="26"/>
      <c r="S130" s="1" t="str">
        <f t="shared" si="8"/>
        <v/>
      </c>
    </row>
    <row r="131" spans="1:19" x14ac:dyDescent="0.25">
      <c r="A131" s="1">
        <v>20</v>
      </c>
      <c r="B131" s="13">
        <v>512</v>
      </c>
      <c r="C131" s="11">
        <v>24</v>
      </c>
      <c r="D131" s="8">
        <v>1</v>
      </c>
      <c r="E131" s="11">
        <v>0.67399508849149803</v>
      </c>
      <c r="F131" s="28"/>
      <c r="G131" s="11">
        <v>0.61846362429378166</v>
      </c>
      <c r="H131" s="11">
        <v>1.0554668138118266</v>
      </c>
      <c r="I131" s="14">
        <v>0.92830630223696919</v>
      </c>
      <c r="J131" s="14">
        <v>2.0944773321597179E-2</v>
      </c>
      <c r="K131" s="17">
        <v>0.75056564672951154</v>
      </c>
      <c r="L131" s="11">
        <v>1.124949570151451E-2</v>
      </c>
      <c r="M131" s="8">
        <v>7.5690906214333081E-2</v>
      </c>
      <c r="N131" s="17">
        <v>1.9496882153592875E-3</v>
      </c>
      <c r="O131" s="25"/>
      <c r="P131" s="26">
        <v>0.75661281370925504</v>
      </c>
      <c r="Q131" s="34"/>
      <c r="R131" s="26"/>
      <c r="S131" s="1" t="str">
        <f t="shared" si="8"/>
        <v/>
      </c>
    </row>
    <row r="132" spans="1:19" x14ac:dyDescent="0.25">
      <c r="A132" s="1">
        <v>21</v>
      </c>
      <c r="B132" s="13">
        <v>510</v>
      </c>
      <c r="C132" s="11">
        <v>21</v>
      </c>
      <c r="D132" s="8">
        <v>1</v>
      </c>
      <c r="E132" s="11">
        <v>0.55743339340425579</v>
      </c>
      <c r="F132" s="28">
        <v>1.1431243567182361</v>
      </c>
      <c r="G132" s="11">
        <v>0.26294159637445053</v>
      </c>
      <c r="H132" s="11">
        <v>0.74145995231129147</v>
      </c>
      <c r="I132" s="14">
        <v>0.76973577674211346</v>
      </c>
      <c r="J132" s="14">
        <v>1.2175250515376356E-2</v>
      </c>
      <c r="K132" s="17">
        <v>0.41150005190351679</v>
      </c>
      <c r="L132" s="11">
        <v>1.1280274646696408E-2</v>
      </c>
      <c r="M132" s="8">
        <v>9.3390941351625914E-2</v>
      </c>
      <c r="N132" s="17">
        <v>2.6129629634798063E-3</v>
      </c>
      <c r="O132" s="25">
        <v>0.65944121173799519</v>
      </c>
      <c r="P132" s="26">
        <v>0.74430109876983375</v>
      </c>
      <c r="Q132" s="34"/>
      <c r="R132" s="26"/>
      <c r="S132" s="1" t="str">
        <f t="shared" si="8"/>
        <v/>
      </c>
    </row>
    <row r="133" spans="1:19" x14ac:dyDescent="0.25">
      <c r="A133" s="1">
        <v>22</v>
      </c>
      <c r="B133" s="13">
        <v>512</v>
      </c>
      <c r="C133" s="11">
        <v>27</v>
      </c>
      <c r="D133" s="8">
        <v>1</v>
      </c>
      <c r="E133" s="11">
        <v>0.65993698132458611</v>
      </c>
      <c r="F133" s="28"/>
      <c r="G133" s="11">
        <v>0.52910155253445212</v>
      </c>
      <c r="H133" s="11">
        <v>1.0489059564121725</v>
      </c>
      <c r="I133" s="14">
        <v>0.9186674992744559</v>
      </c>
      <c r="J133" s="14">
        <v>2.0932466143730805E-2</v>
      </c>
      <c r="K133" s="17">
        <v>0.72237048725237674</v>
      </c>
      <c r="L133" s="11">
        <v>1.1650781646130275E-2</v>
      </c>
      <c r="M133" s="8">
        <v>7.6531574843215433E-2</v>
      </c>
      <c r="N133" s="17">
        <v>2.0828019795929888E-3</v>
      </c>
      <c r="O133" s="25"/>
      <c r="P133" s="26">
        <v>0.74664743561715019</v>
      </c>
      <c r="Q133" s="34"/>
      <c r="R133" s="26"/>
      <c r="S133" s="1" t="str">
        <f t="shared" si="8"/>
        <v/>
      </c>
    </row>
    <row r="134" spans="1:19" x14ac:dyDescent="0.25">
      <c r="A134" s="1">
        <v>23</v>
      </c>
      <c r="B134" s="13">
        <v>513</v>
      </c>
      <c r="C134" s="11">
        <v>6</v>
      </c>
      <c r="D134" s="8">
        <v>1</v>
      </c>
      <c r="E134" s="11">
        <v>0.54996046171294677</v>
      </c>
      <c r="F134" s="28">
        <v>1.1047563084152952</v>
      </c>
      <c r="G134" s="11"/>
      <c r="H134" s="11">
        <v>0.65743714357886984</v>
      </c>
      <c r="I134" s="14">
        <v>0.7827460561767221</v>
      </c>
      <c r="J134" s="14"/>
      <c r="K134" s="17"/>
      <c r="L134" s="11">
        <v>1.1954803995284188E-2</v>
      </c>
      <c r="M134" s="8">
        <v>0.37346580151498832</v>
      </c>
      <c r="N134" s="17">
        <v>6.2180374628344106E-3</v>
      </c>
      <c r="O134" s="25">
        <v>0.63714184328713541</v>
      </c>
      <c r="P134" s="26">
        <v>0.74507638887512717</v>
      </c>
      <c r="Q134" s="34"/>
      <c r="R134" s="26"/>
      <c r="S134" s="1" t="str">
        <f t="shared" si="8"/>
        <v/>
      </c>
    </row>
    <row r="135" spans="1:19" x14ac:dyDescent="0.25">
      <c r="A135" s="1">
        <v>24</v>
      </c>
      <c r="B135" s="13">
        <v>513</v>
      </c>
      <c r="C135" s="11">
        <v>9</v>
      </c>
      <c r="D135" s="8">
        <v>1</v>
      </c>
      <c r="E135" s="11">
        <v>0.32330262328084347</v>
      </c>
      <c r="F135" s="28">
        <v>1.254082777559522</v>
      </c>
      <c r="G135" s="11"/>
      <c r="H135" s="11">
        <v>0.31296592766903258</v>
      </c>
      <c r="I135" s="14">
        <v>0.54040137661262311</v>
      </c>
      <c r="J135" s="14"/>
      <c r="K135" s="17"/>
      <c r="L135" s="11">
        <v>1.2351036583190384E-2</v>
      </c>
      <c r="M135" s="8"/>
      <c r="N135" s="17"/>
      <c r="O135" s="25">
        <v>0.72390964677379721</v>
      </c>
      <c r="P135" s="26"/>
      <c r="Q135" s="34"/>
      <c r="R135" s="26"/>
      <c r="S135" s="1" t="str">
        <f t="shared" si="8"/>
        <v/>
      </c>
    </row>
    <row r="136" spans="1:19" x14ac:dyDescent="0.25">
      <c r="A136" s="1">
        <v>25</v>
      </c>
      <c r="B136" s="13">
        <v>513</v>
      </c>
      <c r="C136" s="11">
        <v>18</v>
      </c>
      <c r="D136" s="8">
        <v>1</v>
      </c>
      <c r="E136" s="11">
        <v>0.64643346529912327</v>
      </c>
      <c r="F136" s="28">
        <v>1.0177029139233449</v>
      </c>
      <c r="G136" s="11"/>
      <c r="H136" s="11">
        <v>0.87144607348343506</v>
      </c>
      <c r="I136" s="14">
        <v>0.90419675218595019</v>
      </c>
      <c r="J136" s="14"/>
      <c r="K136" s="17"/>
      <c r="L136" s="11">
        <v>1.2475695385873469E-2</v>
      </c>
      <c r="M136" s="8">
        <v>0.20462563352712779</v>
      </c>
      <c r="N136" s="17">
        <v>3.4261330640501849E-3</v>
      </c>
      <c r="O136" s="25">
        <v>0.58640290229465797</v>
      </c>
      <c r="P136" s="26">
        <v>0.75690959608083319</v>
      </c>
      <c r="Q136" s="34"/>
      <c r="R136" s="26"/>
      <c r="S136" s="1" t="str">
        <f t="shared" si="8"/>
        <v/>
      </c>
    </row>
    <row r="137" spans="1:19" x14ac:dyDescent="0.25">
      <c r="A137" s="1">
        <v>26</v>
      </c>
      <c r="B137" s="13">
        <v>513</v>
      </c>
      <c r="C137" s="11">
        <v>21</v>
      </c>
      <c r="D137" s="8">
        <v>1</v>
      </c>
      <c r="E137" s="11">
        <v>0.75569899337899893</v>
      </c>
      <c r="F137" s="28"/>
      <c r="G137" s="11"/>
      <c r="H137" s="20"/>
      <c r="I137" s="21"/>
      <c r="J137" s="14"/>
      <c r="K137" s="17"/>
      <c r="L137" s="11">
        <v>1.2957154378056992E-2</v>
      </c>
      <c r="M137" s="8">
        <v>0.25385346533702358</v>
      </c>
      <c r="N137" s="17">
        <v>4.2724748241405701E-3</v>
      </c>
      <c r="O137" s="25"/>
      <c r="P137" s="26">
        <v>0.79632434836915345</v>
      </c>
      <c r="Q137" s="34"/>
      <c r="R137" s="26"/>
      <c r="S137" s="1">
        <f t="shared" si="8"/>
        <v>1</v>
      </c>
    </row>
    <row r="138" spans="1:19" x14ac:dyDescent="0.25">
      <c r="A138" s="23">
        <v>11</v>
      </c>
      <c r="B138" s="13">
        <v>1204</v>
      </c>
      <c r="C138" s="11">
        <v>31</v>
      </c>
      <c r="D138" s="8">
        <v>1</v>
      </c>
      <c r="E138" s="11">
        <v>0.48436926517434487</v>
      </c>
      <c r="F138" s="28">
        <v>1.2214858032052769</v>
      </c>
      <c r="G138" s="11"/>
      <c r="H138" s="11">
        <v>0.61503980033806116</v>
      </c>
      <c r="I138" s="14">
        <v>0.75491891208375728</v>
      </c>
      <c r="J138" s="14"/>
      <c r="K138" s="22"/>
      <c r="L138" s="11">
        <v>1.0143775912693644E-2</v>
      </c>
      <c r="M138" s="8">
        <v>0.46248193934121318</v>
      </c>
      <c r="N138" s="17">
        <v>7.7891070654257967E-3</v>
      </c>
      <c r="O138" s="25">
        <v>0.70457648603597411</v>
      </c>
      <c r="P138" s="26">
        <v>0.69569526121531422</v>
      </c>
      <c r="Q138" s="34"/>
      <c r="R138" s="26"/>
      <c r="S138" s="1" t="str">
        <f t="shared" si="8"/>
        <v/>
      </c>
    </row>
    <row r="139" spans="1:19" x14ac:dyDescent="0.25">
      <c r="A139" s="23">
        <v>12</v>
      </c>
      <c r="B139" s="13">
        <v>1204</v>
      </c>
      <c r="C139" s="11">
        <v>28</v>
      </c>
      <c r="D139" s="8">
        <v>1</v>
      </c>
      <c r="E139" s="11">
        <v>0.75516280652390411</v>
      </c>
      <c r="F139" s="28"/>
      <c r="G139" s="11"/>
      <c r="H139" s="20"/>
      <c r="I139" s="21"/>
      <c r="J139" s="14"/>
      <c r="K139" s="22"/>
      <c r="L139" s="11">
        <v>1.1054893557460038E-2</v>
      </c>
      <c r="M139" s="8">
        <v>0.18211021230510416</v>
      </c>
      <c r="N139" s="17">
        <v>3.0785323693411108E-3</v>
      </c>
      <c r="O139" s="25"/>
      <c r="P139" s="26">
        <v>0.72173760614192528</v>
      </c>
      <c r="Q139" s="34"/>
      <c r="R139" s="26"/>
      <c r="S139" s="1">
        <f t="shared" si="8"/>
        <v>1</v>
      </c>
    </row>
    <row r="140" spans="1:19" x14ac:dyDescent="0.25">
      <c r="A140" s="23">
        <v>13</v>
      </c>
      <c r="B140" s="13">
        <v>1204</v>
      </c>
      <c r="C140" s="11">
        <v>4</v>
      </c>
      <c r="D140" s="8">
        <v>1</v>
      </c>
      <c r="E140" s="11">
        <v>0.48398283680956067</v>
      </c>
      <c r="F140" s="28">
        <v>1.212068867862734</v>
      </c>
      <c r="G140" s="11"/>
      <c r="H140" s="11">
        <v>0.60265458092088442</v>
      </c>
      <c r="I140" s="14">
        <v>0.74645101088921084</v>
      </c>
      <c r="J140" s="14"/>
      <c r="K140" s="22"/>
      <c r="L140" s="11">
        <v>1.1428366741588441E-2</v>
      </c>
      <c r="M140" s="8">
        <v>0.40509694471690677</v>
      </c>
      <c r="N140" s="17">
        <v>6.8564690719064153E-3</v>
      </c>
      <c r="O140" s="25">
        <v>0.69917659006087407</v>
      </c>
      <c r="P140" s="26">
        <v>0.73023865169043689</v>
      </c>
      <c r="Q140" s="34"/>
      <c r="R140" s="26"/>
      <c r="S140" s="1" t="str">
        <f t="shared" si="8"/>
        <v/>
      </c>
    </row>
    <row r="141" spans="1:19" x14ac:dyDescent="0.25">
      <c r="A141" s="23">
        <v>14</v>
      </c>
      <c r="B141" s="13">
        <v>1204</v>
      </c>
      <c r="C141" s="11">
        <v>19</v>
      </c>
      <c r="D141" s="8">
        <v>1</v>
      </c>
      <c r="E141" s="11">
        <v>0.32253482204782791</v>
      </c>
      <c r="F141" s="28">
        <v>1.2842975093848352</v>
      </c>
      <c r="G141" s="11"/>
      <c r="H141" s="11">
        <v>0.32308344145633966</v>
      </c>
      <c r="I141" s="14">
        <v>0.54741732970042278</v>
      </c>
      <c r="J141" s="14"/>
      <c r="K141" s="22"/>
      <c r="L141" s="11">
        <v>1.2168606859561568E-2</v>
      </c>
      <c r="M141" s="8">
        <v>1.0581090060936416</v>
      </c>
      <c r="N141" s="17">
        <v>1.7950329605851169E-2</v>
      </c>
      <c r="O141" s="25">
        <v>0.74134173582090845</v>
      </c>
      <c r="P141" s="26"/>
      <c r="Q141" s="34"/>
      <c r="R141" s="26"/>
      <c r="S141" s="1" t="str">
        <f t="shared" si="8"/>
        <v/>
      </c>
    </row>
    <row r="142" spans="1:19" x14ac:dyDescent="0.25">
      <c r="A142" s="23">
        <v>15</v>
      </c>
      <c r="B142" s="13">
        <v>1204</v>
      </c>
      <c r="C142" s="11">
        <v>9</v>
      </c>
      <c r="D142" s="8">
        <v>1</v>
      </c>
      <c r="E142" s="11">
        <v>0.70908629735342721</v>
      </c>
      <c r="F142" s="28">
        <v>0.93592261746096261</v>
      </c>
      <c r="G142" s="11"/>
      <c r="H142" s="11">
        <v>0.92692074279352543</v>
      </c>
      <c r="I142" s="14">
        <v>0.93047149090396586</v>
      </c>
      <c r="J142" s="14"/>
      <c r="K142" s="22"/>
      <c r="L142" s="11">
        <v>1.1907451026471297E-2</v>
      </c>
      <c r="M142" s="8">
        <v>0.19689263088117714</v>
      </c>
      <c r="N142" s="17">
        <v>3.354417376041619E-3</v>
      </c>
      <c r="O142" s="25">
        <v>0.53915323592010189</v>
      </c>
      <c r="P142" s="26">
        <v>0.73910549114143564</v>
      </c>
      <c r="Q142" s="34"/>
      <c r="R142" s="26"/>
      <c r="S142" s="1" t="str">
        <f t="shared" si="8"/>
        <v/>
      </c>
    </row>
    <row r="143" spans="1:19" x14ac:dyDescent="0.25">
      <c r="A143" s="23">
        <v>16</v>
      </c>
      <c r="B143" s="13">
        <v>1204</v>
      </c>
      <c r="C143" s="11">
        <v>23</v>
      </c>
      <c r="D143" s="8">
        <v>1</v>
      </c>
      <c r="E143" s="11">
        <v>0.64190632757233279</v>
      </c>
      <c r="F143" s="28">
        <v>1.0266704760773122</v>
      </c>
      <c r="G143" s="11"/>
      <c r="H143" s="11">
        <v>0.8689007765358665</v>
      </c>
      <c r="I143" s="14">
        <v>0.89500694118541146</v>
      </c>
      <c r="J143" s="14"/>
      <c r="K143" s="22"/>
      <c r="L143" s="11">
        <v>1.2799541975606387E-2</v>
      </c>
      <c r="M143" s="8">
        <v>0.15692758729829753</v>
      </c>
      <c r="N143" s="17">
        <v>2.7426211119301585E-3</v>
      </c>
      <c r="O143" s="25">
        <v>0.59162226821197816</v>
      </c>
      <c r="P143" s="26">
        <v>0.77813736019030066</v>
      </c>
      <c r="Q143" s="34"/>
      <c r="R143" s="26"/>
      <c r="S143" s="1" t="str">
        <f t="shared" si="8"/>
        <v/>
      </c>
    </row>
    <row r="144" spans="1:19" x14ac:dyDescent="0.25">
      <c r="A144" s="23">
        <v>17</v>
      </c>
      <c r="B144" s="13">
        <v>1204</v>
      </c>
      <c r="C144" s="11">
        <v>24</v>
      </c>
      <c r="D144" s="8">
        <v>1</v>
      </c>
      <c r="E144" s="11">
        <v>0.70589750017502384</v>
      </c>
      <c r="F144" s="20"/>
      <c r="G144" s="11"/>
      <c r="H144" s="11">
        <v>1.1319451760836352</v>
      </c>
      <c r="I144" s="14">
        <v>1.0277899207425347</v>
      </c>
      <c r="J144" s="14"/>
      <c r="K144" s="22"/>
      <c r="L144" s="11">
        <v>1.3192366177551996E-2</v>
      </c>
      <c r="M144" s="8">
        <v>0.15460030145398401</v>
      </c>
      <c r="N144" s="17">
        <v>2.7064849600389558E-3</v>
      </c>
      <c r="O144" s="25"/>
      <c r="P144" s="26">
        <v>0.79058113219317105</v>
      </c>
      <c r="Q144" s="34"/>
      <c r="R144" s="26"/>
      <c r="S144" s="1" t="str">
        <f t="shared" si="8"/>
        <v/>
      </c>
    </row>
    <row r="145" spans="1:19" x14ac:dyDescent="0.25">
      <c r="A145" s="1">
        <v>27</v>
      </c>
      <c r="B145" s="13">
        <v>512</v>
      </c>
      <c r="C145" s="11">
        <v>7</v>
      </c>
      <c r="D145" s="8">
        <v>1</v>
      </c>
      <c r="E145" s="11">
        <v>0.69286712831978592</v>
      </c>
      <c r="F145" s="28">
        <v>0.96651349577305357</v>
      </c>
      <c r="G145" s="11"/>
      <c r="H145" s="11">
        <v>0.96252239091489045</v>
      </c>
      <c r="I145" s="14">
        <v>0.92445546426643399</v>
      </c>
      <c r="J145" s="14"/>
      <c r="K145" s="17"/>
      <c r="L145" s="11">
        <v>9.7082678538930479E-3</v>
      </c>
      <c r="M145" s="8">
        <v>0.15185472407181616</v>
      </c>
      <c r="N145" s="17">
        <v>2.9482391598607202E-3</v>
      </c>
      <c r="O145" s="25">
        <v>0.55682938086111111</v>
      </c>
      <c r="P145" s="26">
        <v>0.67483432778113783</v>
      </c>
      <c r="Q145" s="34"/>
      <c r="R145" s="26"/>
      <c r="S145" s="1" t="str">
        <f t="shared" si="8"/>
        <v/>
      </c>
    </row>
    <row r="146" spans="1:19" x14ac:dyDescent="0.25">
      <c r="A146" s="1">
        <v>28</v>
      </c>
      <c r="B146" s="13">
        <v>512</v>
      </c>
      <c r="C146" s="11">
        <v>8</v>
      </c>
      <c r="D146" s="8">
        <v>1</v>
      </c>
      <c r="E146" s="11">
        <v>0.53537345385325252</v>
      </c>
      <c r="F146" s="28">
        <v>1.1532490641368252</v>
      </c>
      <c r="G146" s="11"/>
      <c r="H146" s="11">
        <v>0.67159971218741576</v>
      </c>
      <c r="I146" s="14">
        <v>0.76853874290251334</v>
      </c>
      <c r="J146" s="14"/>
      <c r="K146" s="17"/>
      <c r="L146" s="11">
        <v>1.0420720003063551E-2</v>
      </c>
      <c r="M146" s="8">
        <v>0.26992729745702554</v>
      </c>
      <c r="N146" s="17">
        <v>5.2418163663458806E-3</v>
      </c>
      <c r="O146" s="25">
        <v>0.66517369862091869</v>
      </c>
      <c r="P146" s="26">
        <v>0.70206933737140664</v>
      </c>
      <c r="Q146" s="34"/>
      <c r="R146" s="26"/>
      <c r="S146" s="1" t="str">
        <f t="shared" si="8"/>
        <v/>
      </c>
    </row>
    <row r="147" spans="1:19" x14ac:dyDescent="0.25">
      <c r="A147" s="1">
        <v>29</v>
      </c>
      <c r="B147" s="13">
        <v>512</v>
      </c>
      <c r="C147" s="11">
        <v>19</v>
      </c>
      <c r="D147" s="8">
        <v>1</v>
      </c>
      <c r="E147" s="11">
        <v>0.62968796762456436</v>
      </c>
      <c r="F147" s="28">
        <v>1.0572771881177372</v>
      </c>
      <c r="G147" s="11"/>
      <c r="H147" s="11">
        <v>0.90070249793941093</v>
      </c>
      <c r="I147" s="14">
        <v>0.89291005279525104</v>
      </c>
      <c r="J147" s="14"/>
      <c r="K147" s="17"/>
      <c r="L147" s="11">
        <v>1.0814999288724319E-2</v>
      </c>
      <c r="M147" s="8">
        <v>0.13539426527469545</v>
      </c>
      <c r="N147" s="17">
        <v>2.6328074636425211E-3</v>
      </c>
      <c r="O147" s="25">
        <v>0.60928736084308888</v>
      </c>
      <c r="P147" s="26">
        <v>0.72549362919015314</v>
      </c>
      <c r="Q147" s="34"/>
      <c r="R147" s="26"/>
      <c r="S147" s="1" t="str">
        <f t="shared" si="8"/>
        <v/>
      </c>
    </row>
    <row r="148" spans="1:19" x14ac:dyDescent="0.25">
      <c r="A148" s="1">
        <v>30</v>
      </c>
      <c r="B148" s="13">
        <v>512</v>
      </c>
      <c r="C148" s="11">
        <v>20</v>
      </c>
      <c r="D148" s="8">
        <v>1</v>
      </c>
      <c r="E148" s="11">
        <v>0.31477256037204449</v>
      </c>
      <c r="F148" s="28">
        <v>1.3632712983214155</v>
      </c>
      <c r="G148" s="11"/>
      <c r="H148" s="11">
        <v>0.33643434017049634</v>
      </c>
      <c r="I148" s="14">
        <v>0.54553234553734042</v>
      </c>
      <c r="J148" s="14"/>
      <c r="K148" s="17"/>
      <c r="L148" s="11">
        <v>1.1223756639541995E-2</v>
      </c>
      <c r="M148" s="8"/>
      <c r="N148" s="17"/>
      <c r="O148" s="25">
        <v>0.78693254274118329</v>
      </c>
      <c r="P148" s="26">
        <v>0.72900863642181934</v>
      </c>
      <c r="Q148" s="34"/>
      <c r="R148" s="26"/>
      <c r="S148" s="1" t="str">
        <f t="shared" si="8"/>
        <v/>
      </c>
    </row>
    <row r="149" spans="1:19" x14ac:dyDescent="0.25">
      <c r="A149" s="1">
        <v>31</v>
      </c>
      <c r="B149" s="13">
        <v>512</v>
      </c>
      <c r="C149" s="11">
        <v>31</v>
      </c>
      <c r="D149" s="8">
        <v>1</v>
      </c>
      <c r="E149" s="11">
        <v>0.47174024635416123</v>
      </c>
      <c r="F149" s="28">
        <v>1.2638830546845461</v>
      </c>
      <c r="G149" s="11"/>
      <c r="H149" s="11">
        <v>0.61472809120522565</v>
      </c>
      <c r="I149" s="14">
        <v>0.73401047062736924</v>
      </c>
      <c r="J149" s="14"/>
      <c r="K149" s="17"/>
      <c r="L149" s="11">
        <v>1.1692294701260944E-2</v>
      </c>
      <c r="M149" s="8">
        <v>0.29366493148692968</v>
      </c>
      <c r="N149" s="17">
        <v>5.743399311824729E-3</v>
      </c>
      <c r="O149" s="25">
        <v>0.72911945261431688</v>
      </c>
      <c r="P149" s="26">
        <v>0.74033876587442282</v>
      </c>
      <c r="Q149" s="34"/>
      <c r="R149" s="26"/>
      <c r="S149" s="1" t="str">
        <f t="shared" si="8"/>
        <v/>
      </c>
    </row>
    <row r="150" spans="1:19" x14ac:dyDescent="0.25">
      <c r="A150" s="1">
        <v>32</v>
      </c>
      <c r="B150" s="13">
        <v>513</v>
      </c>
      <c r="C150" s="11">
        <v>2</v>
      </c>
      <c r="D150" s="8">
        <v>1</v>
      </c>
      <c r="E150" s="11">
        <v>0.73560717460024039</v>
      </c>
      <c r="F150" s="20"/>
      <c r="G150" s="11"/>
      <c r="H150" s="11">
        <v>1.0995441904262822</v>
      </c>
      <c r="I150" s="14">
        <v>0.98912620731091849</v>
      </c>
      <c r="J150" s="14"/>
      <c r="K150" s="17"/>
      <c r="L150" s="11">
        <v>1.1967638224148485E-2</v>
      </c>
      <c r="M150" s="8">
        <v>0.15627611048129916</v>
      </c>
      <c r="N150" s="17">
        <v>3.0629661610607557E-3</v>
      </c>
      <c r="O150" s="25"/>
      <c r="P150" s="26">
        <v>0.75068622568204368</v>
      </c>
      <c r="Q150" s="34"/>
      <c r="R150" s="26"/>
      <c r="S150" s="1" t="str">
        <f t="shared" si="8"/>
        <v/>
      </c>
    </row>
    <row r="151" spans="1:19" x14ac:dyDescent="0.25">
      <c r="A151" s="1">
        <v>33</v>
      </c>
      <c r="B151" s="13">
        <v>513</v>
      </c>
      <c r="C151" s="11">
        <v>13</v>
      </c>
      <c r="D151" s="8">
        <v>1</v>
      </c>
      <c r="E151" s="11">
        <v>0.62853904043402686</v>
      </c>
      <c r="F151" s="28">
        <v>1.0296179272886279</v>
      </c>
      <c r="G151" s="11"/>
      <c r="H151" s="11">
        <v>0.77739678800841183</v>
      </c>
      <c r="I151" s="14">
        <v>0.82632369401736294</v>
      </c>
      <c r="J151" s="14"/>
      <c r="K151" s="17"/>
      <c r="L151" s="11">
        <v>1.2320419028016758E-2</v>
      </c>
      <c r="M151" s="8">
        <v>0.17571036534483145</v>
      </c>
      <c r="N151" s="17">
        <v>3.4490700787922404E-3</v>
      </c>
      <c r="O151" s="25">
        <v>0.59365088832323143</v>
      </c>
      <c r="P151" s="26">
        <v>0.75751063673729258</v>
      </c>
      <c r="Q151" s="34"/>
      <c r="R151" s="26"/>
      <c r="S151" s="1" t="str">
        <f t="shared" si="8"/>
        <v/>
      </c>
    </row>
    <row r="152" spans="1:19" x14ac:dyDescent="0.25">
      <c r="A152" s="1">
        <v>34</v>
      </c>
      <c r="B152" s="13">
        <v>513</v>
      </c>
      <c r="C152" s="11">
        <v>14</v>
      </c>
      <c r="D152" s="8">
        <v>1</v>
      </c>
      <c r="E152" s="11">
        <v>0.68989589639413196</v>
      </c>
      <c r="F152" s="28">
        <v>0.97151687381753093</v>
      </c>
      <c r="G152" s="11"/>
      <c r="H152" s="11">
        <v>0.96127375850674357</v>
      </c>
      <c r="I152" s="14">
        <v>0.91991485094318737</v>
      </c>
      <c r="J152" s="14"/>
      <c r="K152" s="17"/>
      <c r="L152" s="11">
        <v>1.2577693830227551E-2</v>
      </c>
      <c r="M152" s="8">
        <v>0.14568575219094343</v>
      </c>
      <c r="N152" s="17">
        <v>2.8913739242212031E-3</v>
      </c>
      <c r="O152" s="25">
        <v>0.55973954575333884</v>
      </c>
      <c r="P152" s="26">
        <v>0.77082736699226417</v>
      </c>
      <c r="Q152" s="34"/>
      <c r="R152" s="26"/>
      <c r="S152" s="1" t="str">
        <f t="shared" si="8"/>
        <v/>
      </c>
    </row>
    <row r="153" spans="1:19" x14ac:dyDescent="0.25">
      <c r="A153" s="1">
        <v>35</v>
      </c>
      <c r="B153" s="13">
        <v>513</v>
      </c>
      <c r="C153" s="11">
        <v>25</v>
      </c>
      <c r="D153" s="8">
        <v>1</v>
      </c>
      <c r="E153" s="11">
        <v>0.73268387161679638</v>
      </c>
      <c r="F153" s="20"/>
      <c r="G153" s="11"/>
      <c r="H153" s="20"/>
      <c r="I153" s="21"/>
      <c r="J153" s="14"/>
      <c r="K153" s="17"/>
      <c r="L153" s="11">
        <v>1.2988826829560429E-2</v>
      </c>
      <c r="M153" s="8">
        <v>0.15143411312089192</v>
      </c>
      <c r="N153" s="17">
        <v>3.0284598661965033E-3</v>
      </c>
      <c r="O153" s="25"/>
      <c r="P153" s="26">
        <v>0.78495132970040138</v>
      </c>
      <c r="Q153" s="34"/>
      <c r="R153" s="26"/>
      <c r="S153" s="1" t="str">
        <f t="shared" si="8"/>
        <v/>
      </c>
    </row>
    <row r="154" spans="1:19" x14ac:dyDescent="0.25">
      <c r="A154" s="23">
        <v>18</v>
      </c>
      <c r="B154" s="13">
        <v>1205</v>
      </c>
      <c r="C154" s="11">
        <v>3</v>
      </c>
      <c r="D154" s="8">
        <v>1</v>
      </c>
      <c r="E154" s="11">
        <v>0.46758170321085607</v>
      </c>
      <c r="F154" s="28">
        <v>1.2876561585341222</v>
      </c>
      <c r="G154" s="11"/>
      <c r="H154" s="11">
        <v>0.62617921713539704</v>
      </c>
      <c r="I154" s="14">
        <v>0.73510770142491777</v>
      </c>
      <c r="J154" s="14"/>
      <c r="K154" s="22"/>
      <c r="L154" s="11">
        <v>1.0145626618699407E-2</v>
      </c>
      <c r="M154" s="8">
        <v>0.22399265031942375</v>
      </c>
      <c r="N154" s="17">
        <v>4.5786474022235131E-3</v>
      </c>
      <c r="O154" s="25">
        <v>0.74283379540561212</v>
      </c>
      <c r="P154" s="26">
        <v>0.64293940424300844</v>
      </c>
      <c r="Q154" s="34"/>
      <c r="R154" s="26"/>
      <c r="S154" s="1" t="str">
        <f t="shared" si="8"/>
        <v/>
      </c>
    </row>
    <row r="155" spans="1:19" x14ac:dyDescent="0.25">
      <c r="A155" s="23">
        <v>19</v>
      </c>
      <c r="B155" s="13">
        <v>1205</v>
      </c>
      <c r="C155" s="11">
        <v>6</v>
      </c>
      <c r="D155" s="8">
        <v>1</v>
      </c>
      <c r="E155" s="11">
        <v>0.31102939491572851</v>
      </c>
      <c r="F155" s="28">
        <v>1.241486977569203</v>
      </c>
      <c r="G155" s="11"/>
      <c r="H155" s="11">
        <v>0.28319313513991945</v>
      </c>
      <c r="I155" s="14">
        <v>0.49754944868520246</v>
      </c>
      <c r="J155" s="14"/>
      <c r="K155" s="22"/>
      <c r="L155" s="11">
        <v>1.0854290455660913E-2</v>
      </c>
      <c r="M155" s="8">
        <v>0.87536524641015745</v>
      </c>
      <c r="N155" s="17">
        <v>1.8085300295350881E-2</v>
      </c>
      <c r="O155" s="25">
        <v>0.71668627144163433</v>
      </c>
      <c r="P155" s="26">
        <v>0.68113020857698614</v>
      </c>
      <c r="Q155" s="34"/>
      <c r="R155" s="26"/>
      <c r="S155" s="1" t="str">
        <f t="shared" si="8"/>
        <v/>
      </c>
    </row>
    <row r="156" spans="1:19" x14ac:dyDescent="0.25">
      <c r="A156" s="23">
        <v>20</v>
      </c>
      <c r="B156" s="13">
        <v>1205</v>
      </c>
      <c r="C156" s="11">
        <v>9</v>
      </c>
      <c r="D156" s="8">
        <v>1</v>
      </c>
      <c r="E156" s="11">
        <v>0.31087000058580566</v>
      </c>
      <c r="F156" s="28">
        <v>1.292693383885813</v>
      </c>
      <c r="G156" s="11"/>
      <c r="H156" s="11">
        <v>0.30128338152703815</v>
      </c>
      <c r="I156" s="14">
        <v>0.51232655387902037</v>
      </c>
      <c r="J156" s="14"/>
      <c r="K156" s="22"/>
      <c r="L156" s="11">
        <v>1.145506083880027E-2</v>
      </c>
      <c r="M156" s="8"/>
      <c r="N156" s="17"/>
      <c r="O156" s="25">
        <v>0.74623236558030515</v>
      </c>
      <c r="P156" s="26">
        <v>0.69090794131860434</v>
      </c>
      <c r="Q156" s="34"/>
      <c r="R156" s="26"/>
      <c r="S156" s="1" t="str">
        <f t="shared" si="8"/>
        <v/>
      </c>
    </row>
    <row r="157" spans="1:19" x14ac:dyDescent="0.25">
      <c r="A157" s="23">
        <v>21</v>
      </c>
      <c r="B157" s="13">
        <v>1205</v>
      </c>
      <c r="C157" s="11">
        <v>13</v>
      </c>
      <c r="D157" s="8">
        <v>1</v>
      </c>
      <c r="E157" s="11">
        <v>0.68308813053849926</v>
      </c>
      <c r="F157" s="28">
        <v>0.98420340808912554</v>
      </c>
      <c r="G157" s="11"/>
      <c r="H157" s="11">
        <v>0.99083231483313394</v>
      </c>
      <c r="I157" s="14">
        <v>0.9259404871394078</v>
      </c>
      <c r="J157" s="14"/>
      <c r="K157" s="22"/>
      <c r="L157" s="11">
        <v>1.1985647187902199E-2</v>
      </c>
      <c r="M157" s="8">
        <v>0.12304851880865565</v>
      </c>
      <c r="N157" s="17">
        <v>2.563029524681841E-3</v>
      </c>
      <c r="O157" s="25">
        <v>0.5670309468378405</v>
      </c>
      <c r="P157" s="26">
        <v>0.71352295002401878</v>
      </c>
      <c r="Q157" s="34"/>
      <c r="R157" s="26"/>
      <c r="S157" s="1" t="str">
        <f t="shared" si="8"/>
        <v/>
      </c>
    </row>
    <row r="158" spans="1:19" x14ac:dyDescent="0.25">
      <c r="A158" s="23">
        <v>22</v>
      </c>
      <c r="B158" s="13">
        <v>1205</v>
      </c>
      <c r="C158" s="11">
        <v>19</v>
      </c>
      <c r="D158" s="8">
        <v>1</v>
      </c>
      <c r="E158" s="11">
        <v>0.52726357982637428</v>
      </c>
      <c r="F158" s="28">
        <v>1.1933521130234876</v>
      </c>
      <c r="G158" s="11"/>
      <c r="H158" s="11">
        <v>0.70184198762472927</v>
      </c>
      <c r="I158" s="14">
        <v>0.77537559868032602</v>
      </c>
      <c r="J158" s="14"/>
      <c r="K158" s="22"/>
      <c r="L158" s="11">
        <v>1.2485646150466668E-2</v>
      </c>
      <c r="M158" s="8">
        <v>0.1526063748114582</v>
      </c>
      <c r="N158" s="17">
        <v>3.1950651807651394E-3</v>
      </c>
      <c r="O158" s="25">
        <v>0.68828600089112835</v>
      </c>
      <c r="P158" s="26">
        <v>0.72736718276502144</v>
      </c>
      <c r="Q158" s="34"/>
      <c r="R158" s="26"/>
      <c r="S158" s="1" t="str">
        <f t="shared" si="8"/>
        <v/>
      </c>
    </row>
    <row r="159" spans="1:19" x14ac:dyDescent="0.25">
      <c r="A159" s="23">
        <v>23</v>
      </c>
      <c r="B159" s="13">
        <v>1205</v>
      </c>
      <c r="C159" s="11">
        <v>21</v>
      </c>
      <c r="D159" s="8">
        <v>1</v>
      </c>
      <c r="E159" s="11">
        <v>0.72557914770879828</v>
      </c>
      <c r="F159" s="28"/>
      <c r="G159" s="11"/>
      <c r="H159" s="11">
        <v>1.1098036126936304</v>
      </c>
      <c r="I159" s="14">
        <v>0.98103486430178299</v>
      </c>
      <c r="J159" s="14"/>
      <c r="K159" s="22"/>
      <c r="L159" s="11">
        <v>1.3005772871981991E-2</v>
      </c>
      <c r="M159" s="8">
        <v>0.1527376997586623</v>
      </c>
      <c r="N159" s="17">
        <v>3.2015972499536676E-3</v>
      </c>
      <c r="O159" s="25"/>
      <c r="P159" s="26">
        <v>0.72996152036163753</v>
      </c>
      <c r="Q159" s="34"/>
      <c r="R159" s="26"/>
      <c r="S159" s="1" t="str">
        <f t="shared" si="8"/>
        <v/>
      </c>
    </row>
    <row r="160" spans="1:19" x14ac:dyDescent="0.25">
      <c r="A160" s="23">
        <v>24</v>
      </c>
      <c r="B160" s="13">
        <v>1210</v>
      </c>
      <c r="C160" s="11">
        <v>4</v>
      </c>
      <c r="D160" s="8">
        <v>1</v>
      </c>
      <c r="E160" s="11">
        <v>0.61991899593834432</v>
      </c>
      <c r="F160" s="28">
        <v>1.0783206337103064</v>
      </c>
      <c r="G160" s="20"/>
      <c r="H160" s="11">
        <v>0.90807613905802143</v>
      </c>
      <c r="I160" s="14">
        <v>0.88382724730306383</v>
      </c>
      <c r="J160" s="14"/>
      <c r="K160" s="22"/>
      <c r="L160" s="11">
        <v>9.928856273752033E-3</v>
      </c>
      <c r="M160" s="8">
        <v>0.10187530895932606</v>
      </c>
      <c r="N160" s="17">
        <v>2.1392114232223827E-3</v>
      </c>
      <c r="O160" s="25">
        <v>0.62147730918866073</v>
      </c>
      <c r="P160" s="26">
        <v>0.65735022811780197</v>
      </c>
      <c r="Q160" s="34"/>
      <c r="R160" s="26"/>
      <c r="S160" s="1" t="str">
        <f t="shared" si="8"/>
        <v/>
      </c>
    </row>
    <row r="161" spans="1:19" x14ac:dyDescent="0.25">
      <c r="A161" s="23">
        <v>25</v>
      </c>
      <c r="B161" s="13">
        <v>1210</v>
      </c>
      <c r="C161" s="11">
        <v>10</v>
      </c>
      <c r="D161" s="8">
        <v>1</v>
      </c>
      <c r="E161" s="11">
        <v>0.72351838762154619</v>
      </c>
      <c r="F161" s="28"/>
      <c r="G161" s="11"/>
      <c r="H161" s="11">
        <v>1.0735233769945305</v>
      </c>
      <c r="I161" s="14">
        <v>0.9617793762484379</v>
      </c>
      <c r="J161" s="14"/>
      <c r="K161" s="22"/>
      <c r="L161" s="11">
        <v>1.1094427231879539E-2</v>
      </c>
      <c r="M161" s="8">
        <v>0.14233991692880446</v>
      </c>
      <c r="N161" s="17">
        <v>3.0231269856024392E-3</v>
      </c>
      <c r="O161" s="25"/>
      <c r="P161" s="26">
        <v>0.67574159794885647</v>
      </c>
      <c r="Q161" s="34"/>
      <c r="R161" s="26"/>
      <c r="S161" s="1" t="str">
        <f t="shared" si="8"/>
        <v/>
      </c>
    </row>
    <row r="162" spans="1:19" x14ac:dyDescent="0.25">
      <c r="A162" s="23">
        <v>26</v>
      </c>
      <c r="B162" s="13">
        <v>1210</v>
      </c>
      <c r="C162" s="11">
        <v>11</v>
      </c>
      <c r="D162" s="8">
        <v>1</v>
      </c>
      <c r="E162" s="11">
        <v>0.30887379233950996</v>
      </c>
      <c r="F162" s="28">
        <v>1.2435764496058883</v>
      </c>
      <c r="G162" s="11"/>
      <c r="H162" s="11">
        <v>0.27994267128515227</v>
      </c>
      <c r="I162" s="14">
        <v>0.4924761637838046</v>
      </c>
      <c r="J162" s="14"/>
      <c r="K162" s="22"/>
      <c r="L162" s="11">
        <v>1.1893373774134408E-2</v>
      </c>
      <c r="M162" s="19"/>
      <c r="N162" s="17">
        <v>1.7285100814178778E-2</v>
      </c>
      <c r="O162" s="25">
        <v>0.7178974128486737</v>
      </c>
      <c r="P162" s="26">
        <v>0.6804758453728883</v>
      </c>
      <c r="Q162" s="34"/>
      <c r="R162" s="26"/>
      <c r="S162" s="1" t="str">
        <f t="shared" si="8"/>
        <v/>
      </c>
    </row>
    <row r="163" spans="1:19" x14ac:dyDescent="0.25">
      <c r="A163" s="23">
        <v>27</v>
      </c>
      <c r="B163" s="13">
        <v>1210</v>
      </c>
      <c r="C163" s="11">
        <v>17</v>
      </c>
      <c r="D163" s="8">
        <v>1</v>
      </c>
      <c r="E163" s="11">
        <v>0.46295944643231307</v>
      </c>
      <c r="F163" s="28">
        <v>1.3187867641914894</v>
      </c>
      <c r="G163" s="20"/>
      <c r="H163" s="11">
        <v>0.64506560747564501</v>
      </c>
      <c r="I163" s="14">
        <v>0.74023499399782999</v>
      </c>
      <c r="J163" s="14"/>
      <c r="K163" s="22"/>
      <c r="L163" s="11">
        <v>1.3192814330546936E-2</v>
      </c>
      <c r="M163" s="8">
        <v>0.15184840755929555</v>
      </c>
      <c r="N163" s="17">
        <v>3.2516064799972301E-3</v>
      </c>
      <c r="O163" s="25">
        <v>0.76077861420166315</v>
      </c>
      <c r="P163" s="26">
        <v>0.71667127346558446</v>
      </c>
      <c r="Q163" s="34"/>
      <c r="R163" s="26"/>
      <c r="S163" s="1" t="str">
        <f t="shared" si="8"/>
        <v/>
      </c>
    </row>
    <row r="164" spans="1:19" x14ac:dyDescent="0.25">
      <c r="A164" s="1">
        <v>36</v>
      </c>
      <c r="B164" s="13">
        <v>512</v>
      </c>
      <c r="C164" s="11">
        <v>6</v>
      </c>
      <c r="D164" s="8">
        <v>1</v>
      </c>
      <c r="E164" s="11">
        <v>0.46257439031166997</v>
      </c>
      <c r="F164" s="28">
        <v>1.2366840559284271</v>
      </c>
      <c r="G164" s="11"/>
      <c r="H164" s="11">
        <v>0.5554880303117169</v>
      </c>
      <c r="I164" s="14">
        <v>0.68654221953233829</v>
      </c>
      <c r="J164" s="14"/>
      <c r="K164" s="17"/>
      <c r="L164" s="11">
        <v>9.7324058172515038E-3</v>
      </c>
      <c r="M164" s="8">
        <v>0.33760168757457959</v>
      </c>
      <c r="N164" s="17">
        <v>7.2564116859548458E-3</v>
      </c>
      <c r="O164" s="25">
        <v>0.71358610483505669</v>
      </c>
      <c r="P164" s="26">
        <v>0.65700345367115687</v>
      </c>
      <c r="Q164" s="34"/>
      <c r="R164" s="26"/>
      <c r="S164" s="1" t="str">
        <f t="shared" si="8"/>
        <v/>
      </c>
    </row>
    <row r="165" spans="1:19" x14ac:dyDescent="0.25">
      <c r="A165" s="1">
        <v>37</v>
      </c>
      <c r="B165" s="13">
        <v>510</v>
      </c>
      <c r="C165" s="11">
        <v>7</v>
      </c>
      <c r="D165" s="8">
        <v>1</v>
      </c>
      <c r="E165" s="11">
        <v>0.67839027275644281</v>
      </c>
      <c r="F165" s="28"/>
      <c r="G165" s="11"/>
      <c r="H165" s="11">
        <v>1.0290043693560091</v>
      </c>
      <c r="I165" s="14">
        <v>0.93869097879008523</v>
      </c>
      <c r="J165" s="14"/>
      <c r="K165" s="17"/>
      <c r="L165" s="11">
        <v>9.9208857223285207E-3</v>
      </c>
      <c r="M165" s="8">
        <v>0.11500855902122598</v>
      </c>
      <c r="N165" s="17">
        <v>2.4728490052755934E-3</v>
      </c>
      <c r="O165" s="25"/>
      <c r="P165" s="26">
        <v>0.66144284309081547</v>
      </c>
      <c r="Q165" s="34"/>
      <c r="R165" s="26"/>
      <c r="S165" s="1" t="str">
        <f t="shared" si="8"/>
        <v/>
      </c>
    </row>
    <row r="166" spans="1:19" x14ac:dyDescent="0.25">
      <c r="A166" s="1">
        <v>38</v>
      </c>
      <c r="B166" s="13">
        <v>512</v>
      </c>
      <c r="C166" s="11">
        <v>9</v>
      </c>
      <c r="D166" s="8">
        <v>1</v>
      </c>
      <c r="E166" s="11">
        <v>0.61497580404580066</v>
      </c>
      <c r="F166" s="28"/>
      <c r="G166" s="11"/>
      <c r="H166" s="11">
        <v>1.1266780272846386</v>
      </c>
      <c r="I166" s="14">
        <v>0.98170698596180828</v>
      </c>
      <c r="J166" s="14"/>
      <c r="K166" s="17"/>
      <c r="L166" s="11">
        <v>1.0427469336340924E-2</v>
      </c>
      <c r="M166" s="8">
        <v>3.7659896564369147E-2</v>
      </c>
      <c r="N166" s="17">
        <v>8.2000689956596151E-4</v>
      </c>
      <c r="O166" s="25"/>
      <c r="P166" s="26">
        <v>0.67788087742386149</v>
      </c>
      <c r="Q166" s="34"/>
      <c r="R166" s="26"/>
      <c r="S166" s="1" t="str">
        <f t="shared" si="8"/>
        <v/>
      </c>
    </row>
    <row r="167" spans="1:19" x14ac:dyDescent="0.25">
      <c r="A167" s="1">
        <v>39</v>
      </c>
      <c r="B167" s="13">
        <v>510</v>
      </c>
      <c r="C167" s="11">
        <v>8</v>
      </c>
      <c r="D167" s="8">
        <v>1</v>
      </c>
      <c r="E167" s="11">
        <v>0.30580538150222364</v>
      </c>
      <c r="F167" s="28">
        <v>1.1410459541643112</v>
      </c>
      <c r="G167" s="11"/>
      <c r="H167" s="11">
        <v>0.24046675922869995</v>
      </c>
      <c r="I167" s="14">
        <v>0.45547024351107995</v>
      </c>
      <c r="J167" s="14"/>
      <c r="K167" s="17"/>
      <c r="L167" s="11">
        <v>1.047498917770062E-2</v>
      </c>
      <c r="M167" s="8">
        <v>0.92482973902827825</v>
      </c>
      <c r="N167" s="17">
        <v>2.0621350188371974E-2</v>
      </c>
      <c r="O167" s="25">
        <v>0.65873345001041472</v>
      </c>
      <c r="P167" s="26">
        <v>0.6588813619566728</v>
      </c>
      <c r="Q167" s="34"/>
      <c r="R167" s="26"/>
      <c r="S167" s="1" t="str">
        <f t="shared" ref="S167:S194" si="9">IF(E167&gt;0.755,1,"")</f>
        <v/>
      </c>
    </row>
    <row r="168" spans="1:19" x14ac:dyDescent="0.25">
      <c r="A168" s="1">
        <v>40</v>
      </c>
      <c r="B168" s="13">
        <v>512</v>
      </c>
      <c r="C168" s="11">
        <v>18</v>
      </c>
      <c r="D168" s="8">
        <v>1</v>
      </c>
      <c r="E168" s="11">
        <v>0.61135572663368565</v>
      </c>
      <c r="F168" s="28">
        <v>1.0594893672940444</v>
      </c>
      <c r="G168" s="11"/>
      <c r="H168" s="11">
        <v>0.765633001960352</v>
      </c>
      <c r="I168" s="14">
        <v>0.80129581153058027</v>
      </c>
      <c r="J168" s="14"/>
      <c r="K168" s="17"/>
      <c r="L168" s="11">
        <v>1.083114860136797E-2</v>
      </c>
      <c r="M168" s="8">
        <v>0.11008015370324646</v>
      </c>
      <c r="N168" s="17">
        <v>2.4588565952237927E-3</v>
      </c>
      <c r="O168" s="25">
        <v>0.61099342468758921</v>
      </c>
      <c r="P168" s="26">
        <v>0.68886213483367786</v>
      </c>
      <c r="Q168" s="34"/>
      <c r="R168" s="26"/>
      <c r="S168" s="1" t="str">
        <f t="shared" si="9"/>
        <v/>
      </c>
    </row>
    <row r="169" spans="1:19" x14ac:dyDescent="0.25">
      <c r="A169" s="1">
        <v>41</v>
      </c>
      <c r="B169" s="13">
        <v>510</v>
      </c>
      <c r="C169" s="11">
        <v>17</v>
      </c>
      <c r="D169" s="8">
        <v>1</v>
      </c>
      <c r="E169" s="11">
        <v>0.6110025051181589</v>
      </c>
      <c r="F169" s="20"/>
      <c r="G169" s="11"/>
      <c r="H169" s="11">
        <v>0.8916002323817056</v>
      </c>
      <c r="I169" s="14">
        <v>0.86554242477073207</v>
      </c>
      <c r="J169" s="14"/>
      <c r="K169" s="17"/>
      <c r="L169" s="11">
        <v>1.103523012752777E-2</v>
      </c>
      <c r="M169" s="8">
        <v>9.7381137222032468E-2</v>
      </c>
      <c r="N169" s="17">
        <v>2.1805240465398081E-3</v>
      </c>
      <c r="O169" s="25">
        <v>0.63057630758623473</v>
      </c>
      <c r="P169" s="26">
        <v>0.69243814882656463</v>
      </c>
      <c r="Q169" s="34"/>
      <c r="R169" s="26"/>
      <c r="S169" s="1" t="str">
        <f t="shared" si="9"/>
        <v/>
      </c>
    </row>
    <row r="170" spans="1:19" x14ac:dyDescent="0.25">
      <c r="A170" s="1">
        <v>42</v>
      </c>
      <c r="B170" s="13">
        <v>510</v>
      </c>
      <c r="C170" s="11">
        <v>18</v>
      </c>
      <c r="D170" s="8">
        <v>1</v>
      </c>
      <c r="E170" s="11">
        <v>0.51884794702857318</v>
      </c>
      <c r="F170" s="28">
        <v>1.2016190818589692</v>
      </c>
      <c r="G170" s="11"/>
      <c r="H170" s="11">
        <v>0.67858690128638111</v>
      </c>
      <c r="I170" s="14">
        <v>0.75316160115119113</v>
      </c>
      <c r="J170" s="14"/>
      <c r="K170" s="17"/>
      <c r="L170" s="11">
        <v>1.1184681805713718E-2</v>
      </c>
      <c r="M170" s="8">
        <v>0.16937421604137279</v>
      </c>
      <c r="N170" s="17">
        <v>3.8081030955104574E-3</v>
      </c>
      <c r="O170" s="25">
        <v>0.69314801924186165</v>
      </c>
      <c r="P170" s="26">
        <v>0.67368903204450148</v>
      </c>
      <c r="Q170" s="34"/>
      <c r="R170" s="26"/>
      <c r="S170" s="1" t="str">
        <f t="shared" si="9"/>
        <v/>
      </c>
    </row>
    <row r="171" spans="1:19" x14ac:dyDescent="0.25">
      <c r="A171" s="1">
        <v>43</v>
      </c>
      <c r="B171" s="13">
        <v>512</v>
      </c>
      <c r="C171" s="11">
        <v>21</v>
      </c>
      <c r="D171" s="8">
        <v>1</v>
      </c>
      <c r="E171" s="11">
        <v>0.67090046258628588</v>
      </c>
      <c r="F171" s="28">
        <v>1.0044796081556917</v>
      </c>
      <c r="G171" s="11"/>
      <c r="H171" s="11">
        <v>0.97992947843598854</v>
      </c>
      <c r="I171" s="14">
        <v>0.90734961663802893</v>
      </c>
      <c r="J171" s="14"/>
      <c r="K171" s="17"/>
      <c r="L171" s="11">
        <v>1.1199265598949336E-2</v>
      </c>
      <c r="M171" s="8">
        <v>0.11857376591480324</v>
      </c>
      <c r="N171" s="17">
        <v>2.6750906941965334E-3</v>
      </c>
      <c r="O171" s="25">
        <v>0.57882835754704742</v>
      </c>
      <c r="P171" s="26">
        <v>0.6965999461743444</v>
      </c>
      <c r="Q171" s="34"/>
      <c r="R171" s="26"/>
      <c r="S171" s="1" t="str">
        <f t="shared" si="9"/>
        <v/>
      </c>
    </row>
    <row r="172" spans="1:19" x14ac:dyDescent="0.25">
      <c r="A172" s="1">
        <v>44</v>
      </c>
      <c r="B172" s="13">
        <v>512</v>
      </c>
      <c r="C172" s="11">
        <v>30</v>
      </c>
      <c r="D172" s="8">
        <v>1</v>
      </c>
      <c r="E172" s="11">
        <v>0.45733949934448576</v>
      </c>
      <c r="F172" s="28">
        <v>1.2788445941798547</v>
      </c>
      <c r="G172" s="11"/>
      <c r="H172" s="11">
        <v>0.58020165448995431</v>
      </c>
      <c r="I172" s="14">
        <v>0.69601311518421793</v>
      </c>
      <c r="J172" s="14"/>
      <c r="K172" s="17"/>
      <c r="L172" s="11">
        <v>1.1613858657620093E-2</v>
      </c>
      <c r="M172" s="8">
        <v>0.25703524788898785</v>
      </c>
      <c r="N172" s="17">
        <v>5.8037585286661343E-3</v>
      </c>
      <c r="O172" s="25">
        <v>0.73789021546770983</v>
      </c>
      <c r="P172" s="26">
        <v>0.70417285014151176</v>
      </c>
      <c r="Q172" s="34"/>
      <c r="R172" s="26"/>
      <c r="S172" s="1" t="str">
        <f t="shared" si="9"/>
        <v/>
      </c>
    </row>
    <row r="173" spans="1:19" x14ac:dyDescent="0.25">
      <c r="A173" s="1">
        <v>45</v>
      </c>
      <c r="B173" s="13">
        <v>513</v>
      </c>
      <c r="C173" s="11">
        <v>3</v>
      </c>
      <c r="D173" s="8">
        <v>1</v>
      </c>
      <c r="E173" s="11">
        <v>0.71303044338374211</v>
      </c>
      <c r="F173" s="28"/>
      <c r="G173" s="11"/>
      <c r="H173" s="11">
        <v>1.1245533659096809</v>
      </c>
      <c r="I173" s="14">
        <v>0.97375567708972799</v>
      </c>
      <c r="J173" s="14"/>
      <c r="K173" s="17"/>
      <c r="L173" s="11">
        <v>1.2036738524363698E-2</v>
      </c>
      <c r="M173" s="8">
        <v>0.13836075268271075</v>
      </c>
      <c r="N173" s="17">
        <v>3.131778472985047E-3</v>
      </c>
      <c r="O173" s="25"/>
      <c r="P173" s="26">
        <v>0.72319806734805847</v>
      </c>
      <c r="Q173" s="34"/>
      <c r="R173" s="26"/>
      <c r="S173" s="1" t="str">
        <f t="shared" si="9"/>
        <v/>
      </c>
    </row>
    <row r="174" spans="1:19" x14ac:dyDescent="0.25">
      <c r="A174" s="1">
        <v>46</v>
      </c>
      <c r="B174" s="13">
        <v>513</v>
      </c>
      <c r="C174" s="11">
        <v>12</v>
      </c>
      <c r="D174" s="8">
        <v>1</v>
      </c>
      <c r="E174" s="11">
        <v>0.45678048066250138</v>
      </c>
      <c r="F174" s="28">
        <v>1.2584082118911093</v>
      </c>
      <c r="G174" s="11"/>
      <c r="H174" s="11">
        <v>0.55859975738074052</v>
      </c>
      <c r="I174" s="14">
        <v>0.68249266466952241</v>
      </c>
      <c r="J174" s="14"/>
      <c r="K174" s="17"/>
      <c r="L174" s="11">
        <v>1.2341046222203521E-2</v>
      </c>
      <c r="M174" s="8">
        <v>0.28912109456827906</v>
      </c>
      <c r="N174" s="17">
        <v>6.5614647234613147E-3</v>
      </c>
      <c r="O174" s="25">
        <v>0.72613761571962543</v>
      </c>
      <c r="P174" s="26">
        <v>0.73145455113923219</v>
      </c>
      <c r="Q174" s="34"/>
      <c r="R174" s="26"/>
      <c r="S174" s="1" t="str">
        <f t="shared" si="9"/>
        <v/>
      </c>
    </row>
    <row r="175" spans="1:19" x14ac:dyDescent="0.25">
      <c r="A175" s="1">
        <v>47</v>
      </c>
      <c r="B175" s="13">
        <v>513</v>
      </c>
      <c r="C175" s="11">
        <v>15</v>
      </c>
      <c r="D175" s="8">
        <v>1</v>
      </c>
      <c r="E175" s="11">
        <v>0.66992798826049171</v>
      </c>
      <c r="F175" s="28">
        <v>1.00508654862008</v>
      </c>
      <c r="G175" s="11"/>
      <c r="H175" s="11">
        <v>0.95827246690874701</v>
      </c>
      <c r="I175" s="14">
        <v>0.8960277234301629</v>
      </c>
      <c r="J175" s="14"/>
      <c r="K175" s="17"/>
      <c r="L175" s="11">
        <v>1.248302278394446E-2</v>
      </c>
      <c r="M175" s="8">
        <v>9.335464397911683E-2</v>
      </c>
      <c r="N175" s="17">
        <v>2.1188574144036677E-3</v>
      </c>
      <c r="O175" s="25">
        <v>0.57923331190700067</v>
      </c>
      <c r="P175" s="26">
        <v>0.73480838687649064</v>
      </c>
      <c r="Q175" s="34"/>
      <c r="R175" s="26"/>
      <c r="S175" s="1" t="str">
        <f t="shared" si="9"/>
        <v/>
      </c>
    </row>
    <row r="176" spans="1:19" x14ac:dyDescent="0.25">
      <c r="A176" s="1">
        <v>48</v>
      </c>
      <c r="B176" s="13">
        <v>513</v>
      </c>
      <c r="C176" s="11">
        <v>24</v>
      </c>
      <c r="D176" s="8">
        <v>1</v>
      </c>
      <c r="E176" s="11">
        <v>0.71200859706666186</v>
      </c>
      <c r="F176" s="28">
        <v>0.94517741542925526</v>
      </c>
      <c r="G176" s="11"/>
      <c r="H176" s="11">
        <v>0.94885726879060073</v>
      </c>
      <c r="I176" s="14">
        <v>0.890998090578484</v>
      </c>
      <c r="J176" s="14"/>
      <c r="K176" s="17"/>
      <c r="L176" s="11">
        <v>1.2980072950645238E-2</v>
      </c>
      <c r="M176" s="8">
        <v>0.13052257708426043</v>
      </c>
      <c r="N176" s="17">
        <v>2.9719168190880472E-3</v>
      </c>
      <c r="O176" s="25">
        <v>0.54473028507627907</v>
      </c>
      <c r="P176" s="26">
        <v>0.74094062854414233</v>
      </c>
      <c r="Q176" s="34"/>
      <c r="R176" s="26"/>
      <c r="S176" s="1" t="str">
        <f t="shared" si="9"/>
        <v/>
      </c>
    </row>
    <row r="177" spans="1:19" x14ac:dyDescent="0.25">
      <c r="A177" s="23">
        <v>28</v>
      </c>
      <c r="B177" s="13">
        <v>1210</v>
      </c>
      <c r="C177" s="11">
        <v>13</v>
      </c>
      <c r="D177" s="8">
        <v>1</v>
      </c>
      <c r="E177" s="11">
        <v>0.30384201565818991</v>
      </c>
      <c r="F177" s="28">
        <v>1.1651153948907993</v>
      </c>
      <c r="G177" s="20"/>
      <c r="H177" s="11">
        <v>0.24516149760522266</v>
      </c>
      <c r="I177" s="14">
        <v>0.45802418935194411</v>
      </c>
      <c r="J177" s="14"/>
      <c r="K177" s="22"/>
      <c r="L177" s="11">
        <v>1.2828381566233862E-2</v>
      </c>
      <c r="M177" s="19"/>
      <c r="N177" s="17">
        <v>1.6136007611982514E-2</v>
      </c>
      <c r="O177" s="25">
        <v>0.67262779250567994</v>
      </c>
      <c r="P177" s="26">
        <v>0.67705730875062242</v>
      </c>
      <c r="Q177" s="34"/>
      <c r="R177" s="26"/>
      <c r="S177" s="1" t="str">
        <f t="shared" si="9"/>
        <v/>
      </c>
    </row>
    <row r="178" spans="1:19" x14ac:dyDescent="0.25">
      <c r="A178" s="1">
        <v>49</v>
      </c>
      <c r="B178" s="13">
        <v>512</v>
      </c>
      <c r="C178" s="11">
        <v>5</v>
      </c>
      <c r="D178" s="8">
        <v>1</v>
      </c>
      <c r="E178" s="11">
        <v>0.60096770992396231</v>
      </c>
      <c r="F178" s="28">
        <v>1.1096188397484443</v>
      </c>
      <c r="G178" s="11"/>
      <c r="H178" s="11">
        <v>0.86741067614983847</v>
      </c>
      <c r="I178" s="14">
        <v>0.84398541504355173</v>
      </c>
      <c r="J178" s="14"/>
      <c r="K178" s="17"/>
      <c r="L178" s="11">
        <v>9.8078063668449785E-3</v>
      </c>
      <c r="M178" s="8">
        <v>8.4372123631749063E-2</v>
      </c>
      <c r="N178" s="17">
        <v>2.0185853267876367E-3</v>
      </c>
      <c r="O178" s="25">
        <v>0.63973949708393218</v>
      </c>
      <c r="P178" s="26">
        <v>0.62868731117853238</v>
      </c>
      <c r="Q178" s="34"/>
      <c r="R178" s="26"/>
      <c r="S178" s="1" t="str">
        <f t="shared" si="9"/>
        <v/>
      </c>
    </row>
    <row r="179" spans="1:19" x14ac:dyDescent="0.25">
      <c r="A179" s="1">
        <v>50</v>
      </c>
      <c r="B179" s="13">
        <v>510</v>
      </c>
      <c r="C179" s="11">
        <v>6</v>
      </c>
      <c r="D179" s="8">
        <v>1</v>
      </c>
      <c r="E179" s="11">
        <v>0.45005622565330899</v>
      </c>
      <c r="F179" s="28">
        <v>1.2634765053555028</v>
      </c>
      <c r="G179" s="11"/>
      <c r="H179" s="11">
        <v>0.54380893586217982</v>
      </c>
      <c r="I179" s="14">
        <v>0.66760840511068154</v>
      </c>
      <c r="J179" s="14"/>
      <c r="K179" s="17"/>
      <c r="L179" s="11">
        <v>9.9284245434096332E-3</v>
      </c>
      <c r="M179" s="8">
        <v>0.30142106937973123</v>
      </c>
      <c r="N179" s="17">
        <v>7.2519329579907379E-3</v>
      </c>
      <c r="O179" s="25">
        <v>0.72910775984703269</v>
      </c>
      <c r="P179" s="26">
        <v>0.62760165416730174</v>
      </c>
      <c r="Q179" s="34"/>
      <c r="R179" s="26"/>
      <c r="S179" s="1" t="str">
        <f t="shared" si="9"/>
        <v/>
      </c>
    </row>
    <row r="180" spans="1:19" x14ac:dyDescent="0.25">
      <c r="A180" s="1">
        <v>51</v>
      </c>
      <c r="B180" s="13">
        <v>512</v>
      </c>
      <c r="C180" s="11">
        <v>10</v>
      </c>
      <c r="D180" s="8">
        <v>1</v>
      </c>
      <c r="E180" s="11">
        <v>0.50921076707023871</v>
      </c>
      <c r="F180" s="28">
        <v>1.2226550896038026</v>
      </c>
      <c r="G180" s="11"/>
      <c r="H180" s="11">
        <v>0.67203872471089032</v>
      </c>
      <c r="I180" s="14">
        <v>0.7408049001306396</v>
      </c>
      <c r="J180" s="14"/>
      <c r="K180" s="17"/>
      <c r="L180" s="11">
        <v>1.0419558142666633E-2</v>
      </c>
      <c r="M180" s="8">
        <v>0.14776763885543903</v>
      </c>
      <c r="N180" s="17">
        <v>3.5774157363017423E-3</v>
      </c>
      <c r="O180" s="25">
        <v>0.70533795723732207</v>
      </c>
      <c r="P180" s="26">
        <v>0.64381998350804026</v>
      </c>
      <c r="Q180" s="34"/>
      <c r="R180" s="26"/>
      <c r="S180" s="1" t="str">
        <f t="shared" si="9"/>
        <v/>
      </c>
    </row>
    <row r="181" spans="1:19" x14ac:dyDescent="0.25">
      <c r="A181" s="1">
        <v>52</v>
      </c>
      <c r="B181" s="13">
        <v>510</v>
      </c>
      <c r="C181" s="11">
        <v>9</v>
      </c>
      <c r="D181" s="8">
        <v>1</v>
      </c>
      <c r="E181" s="11">
        <v>0.70045578438404676</v>
      </c>
      <c r="F181" s="28"/>
      <c r="G181" s="11"/>
      <c r="H181" s="11">
        <v>1.128891685756658</v>
      </c>
      <c r="I181" s="14">
        <v>0.96376509975410485</v>
      </c>
      <c r="J181" s="14"/>
      <c r="K181" s="17"/>
      <c r="L181" s="11">
        <v>1.0531260099578825E-2</v>
      </c>
      <c r="M181" s="8">
        <v>0.12368295245629055</v>
      </c>
      <c r="N181" s="17">
        <v>3.0015801430091174E-3</v>
      </c>
      <c r="O181" s="25"/>
      <c r="P181" s="26">
        <v>0.64622417940818333</v>
      </c>
      <c r="Q181" s="34"/>
      <c r="R181" s="26"/>
      <c r="S181" s="1" t="str">
        <f t="shared" si="9"/>
        <v/>
      </c>
    </row>
    <row r="182" spans="1:19" x14ac:dyDescent="0.25">
      <c r="A182" s="1">
        <v>53</v>
      </c>
      <c r="B182" s="13">
        <v>512</v>
      </c>
      <c r="C182" s="11">
        <v>17</v>
      </c>
      <c r="D182" s="8">
        <v>1</v>
      </c>
      <c r="E182" s="11">
        <v>0.65840788050822985</v>
      </c>
      <c r="F182" s="28">
        <v>1.0253443507093618</v>
      </c>
      <c r="G182" s="11"/>
      <c r="H182" s="11">
        <v>0.97843012665358253</v>
      </c>
      <c r="I182" s="14">
        <v>0.89525133573323279</v>
      </c>
      <c r="J182" s="14"/>
      <c r="K182" s="17"/>
      <c r="L182" s="11">
        <v>1.0786955575837674E-2</v>
      </c>
      <c r="M182" s="8">
        <v>0.10660324589742053</v>
      </c>
      <c r="N182" s="17">
        <v>2.5891184601518243E-3</v>
      </c>
      <c r="O182" s="25">
        <v>0.59093362529694771</v>
      </c>
      <c r="P182" s="26">
        <v>0.65257053197359782</v>
      </c>
      <c r="Q182" s="34"/>
      <c r="R182" s="26"/>
      <c r="S182" s="1" t="str">
        <f t="shared" si="9"/>
        <v/>
      </c>
    </row>
    <row r="183" spans="1:19" x14ac:dyDescent="0.25">
      <c r="A183" s="1">
        <v>54</v>
      </c>
      <c r="B183" s="13">
        <v>510</v>
      </c>
      <c r="C183" s="11">
        <v>16</v>
      </c>
      <c r="D183" s="8">
        <v>1</v>
      </c>
      <c r="E183" s="11">
        <v>0.29895425130413267</v>
      </c>
      <c r="F183" s="28">
        <v>1.138784205798862</v>
      </c>
      <c r="G183" s="11"/>
      <c r="H183" s="11">
        <v>0.22958870867178324</v>
      </c>
      <c r="I183" s="14">
        <v>0.44073157048582118</v>
      </c>
      <c r="J183" s="14"/>
      <c r="K183" s="17"/>
      <c r="L183" s="11">
        <v>1.0963289775490158E-2</v>
      </c>
      <c r="M183" s="19"/>
      <c r="N183" s="17">
        <v>1.8472705808480622E-2</v>
      </c>
      <c r="O183" s="25">
        <v>0.65743665646412985</v>
      </c>
      <c r="P183" s="26">
        <v>0.65630960333188892</v>
      </c>
      <c r="Q183" s="34"/>
      <c r="R183" s="26"/>
      <c r="S183" s="1" t="str">
        <f t="shared" si="9"/>
        <v/>
      </c>
    </row>
    <row r="184" spans="1:19" x14ac:dyDescent="0.25">
      <c r="A184" s="1">
        <v>55</v>
      </c>
      <c r="B184" s="13">
        <v>512</v>
      </c>
      <c r="C184" s="11">
        <v>22</v>
      </c>
      <c r="D184" s="8">
        <v>1</v>
      </c>
      <c r="E184" s="11">
        <v>0.44454977400727869</v>
      </c>
      <c r="F184" s="28">
        <v>1.2617441964347549</v>
      </c>
      <c r="G184" s="11"/>
      <c r="H184" s="11">
        <v>0.52743699354927309</v>
      </c>
      <c r="I184" s="14">
        <v>0.65357772673518033</v>
      </c>
      <c r="J184" s="14"/>
      <c r="K184" s="17"/>
      <c r="L184" s="11">
        <v>1.124439558002358E-2</v>
      </c>
      <c r="M184" s="8">
        <v>0.29515542701959946</v>
      </c>
      <c r="N184" s="17">
        <v>7.4231836182468737E-3</v>
      </c>
      <c r="O184" s="25">
        <v>0.72814708073832812</v>
      </c>
      <c r="P184" s="26">
        <v>0.66251205654242262</v>
      </c>
      <c r="Q184" s="34"/>
      <c r="R184" s="26"/>
      <c r="S184" s="1" t="str">
        <f t="shared" si="9"/>
        <v/>
      </c>
    </row>
    <row r="185" spans="1:19" x14ac:dyDescent="0.25">
      <c r="A185" s="1">
        <v>56</v>
      </c>
      <c r="B185" s="13">
        <v>510</v>
      </c>
      <c r="C185" s="11">
        <v>19</v>
      </c>
      <c r="D185" s="8">
        <v>1</v>
      </c>
      <c r="E185" s="11">
        <v>0.50355997094769189</v>
      </c>
      <c r="F185" s="28">
        <v>1.2409036699270704</v>
      </c>
      <c r="G185" s="11"/>
      <c r="H185" s="11">
        <v>0.67729336411482421</v>
      </c>
      <c r="I185" s="14">
        <v>0.73930764441106023</v>
      </c>
      <c r="J185" s="14"/>
      <c r="K185" s="17"/>
      <c r="L185" s="11">
        <v>1.128090221904525E-2</v>
      </c>
      <c r="M185" s="8">
        <v>0.2401134510775704</v>
      </c>
      <c r="N185" s="17">
        <v>6.0497798368570645E-3</v>
      </c>
      <c r="O185" s="25">
        <v>0.71587776055114249</v>
      </c>
      <c r="P185" s="26">
        <v>0.66264531680623595</v>
      </c>
      <c r="Q185" s="34"/>
      <c r="R185" s="26"/>
      <c r="S185" s="1" t="str">
        <f t="shared" si="9"/>
        <v/>
      </c>
    </row>
    <row r="186" spans="1:19" x14ac:dyDescent="0.25">
      <c r="A186" s="1">
        <v>57</v>
      </c>
      <c r="B186" s="13">
        <v>512</v>
      </c>
      <c r="C186" s="11">
        <v>29</v>
      </c>
      <c r="D186" s="8">
        <v>1</v>
      </c>
      <c r="E186" s="11">
        <v>0.65082712183770686</v>
      </c>
      <c r="F186" s="28"/>
      <c r="G186" s="11"/>
      <c r="H186" s="11">
        <v>1.025858962442906</v>
      </c>
      <c r="I186" s="14">
        <v>0.9110992889684566</v>
      </c>
      <c r="J186" s="14"/>
      <c r="K186" s="17"/>
      <c r="L186" s="11">
        <v>1.171376447880418E-2</v>
      </c>
      <c r="M186" s="8">
        <v>9.1315529376427521E-2</v>
      </c>
      <c r="N186" s="17">
        <v>2.3109393010133025E-3</v>
      </c>
      <c r="O186" s="25"/>
      <c r="P186" s="26">
        <v>0.672906825140552</v>
      </c>
      <c r="Q186" s="34"/>
      <c r="R186" s="26"/>
      <c r="S186" s="1" t="str">
        <f t="shared" si="9"/>
        <v/>
      </c>
    </row>
    <row r="187" spans="1:19" x14ac:dyDescent="0.25">
      <c r="A187" s="1">
        <v>58</v>
      </c>
      <c r="B187" s="13">
        <v>513</v>
      </c>
      <c r="C187" s="11">
        <v>4</v>
      </c>
      <c r="D187" s="8">
        <v>1</v>
      </c>
      <c r="E187" s="11">
        <v>0.29581781890335412</v>
      </c>
      <c r="F187" s="28">
        <v>1.1310503882767433</v>
      </c>
      <c r="G187" s="11"/>
      <c r="H187" s="20"/>
      <c r="I187" s="21"/>
      <c r="J187" s="14"/>
      <c r="K187" s="17"/>
      <c r="L187" s="11">
        <v>1.19992589959031E-2</v>
      </c>
      <c r="M187" s="19"/>
      <c r="N187" s="17">
        <v>1.6176756765853631E-2</v>
      </c>
      <c r="O187" s="29"/>
      <c r="P187" s="30"/>
      <c r="Q187" s="34"/>
      <c r="R187" s="30"/>
      <c r="S187" s="1" t="str">
        <f t="shared" si="9"/>
        <v/>
      </c>
    </row>
    <row r="188" spans="1:19" x14ac:dyDescent="0.25">
      <c r="A188" s="1">
        <v>59</v>
      </c>
      <c r="B188" s="13">
        <v>513</v>
      </c>
      <c r="C188" s="11">
        <v>11</v>
      </c>
      <c r="D188" s="8">
        <v>1</v>
      </c>
      <c r="E188" s="11">
        <v>0.59075756741773722</v>
      </c>
      <c r="F188" s="28"/>
      <c r="G188" s="11"/>
      <c r="H188" s="20"/>
      <c r="I188" s="21"/>
      <c r="J188" s="14"/>
      <c r="K188" s="17"/>
      <c r="L188" s="11">
        <v>1.2355230455949539E-2</v>
      </c>
      <c r="M188" s="8">
        <v>4.4151993897680326E-2</v>
      </c>
      <c r="N188" s="17">
        <v>1.1231887190017338E-3</v>
      </c>
      <c r="O188" s="29"/>
      <c r="P188" s="30"/>
      <c r="Q188" s="34"/>
      <c r="R188" s="30"/>
      <c r="S188" s="1" t="str">
        <f t="shared" si="9"/>
        <v/>
      </c>
    </row>
    <row r="189" spans="1:19" x14ac:dyDescent="0.25">
      <c r="A189" s="1">
        <v>60</v>
      </c>
      <c r="B189" s="13">
        <v>513</v>
      </c>
      <c r="C189" s="11">
        <v>16</v>
      </c>
      <c r="D189" s="8">
        <v>1</v>
      </c>
      <c r="E189" s="11">
        <v>0.69012617131175802</v>
      </c>
      <c r="F189" s="28"/>
      <c r="G189" s="11"/>
      <c r="H189" s="11">
        <v>1.0663267763326623</v>
      </c>
      <c r="I189" s="14">
        <v>0.92780854437013238</v>
      </c>
      <c r="J189" s="14"/>
      <c r="K189" s="17"/>
      <c r="L189" s="11">
        <v>1.2464809543236491E-2</v>
      </c>
      <c r="M189" s="8">
        <v>9.8231378161736049E-2</v>
      </c>
      <c r="N189" s="17">
        <v>2.511880707620138E-3</v>
      </c>
      <c r="O189" s="25"/>
      <c r="P189" s="26">
        <v>0.68621854996642329</v>
      </c>
      <c r="Q189" s="34"/>
      <c r="R189" s="26"/>
      <c r="S189" s="1" t="str">
        <f t="shared" si="9"/>
        <v/>
      </c>
    </row>
    <row r="190" spans="1:19" x14ac:dyDescent="0.25">
      <c r="A190" s="1">
        <v>61</v>
      </c>
      <c r="B190" s="13">
        <v>513</v>
      </c>
      <c r="C190" s="11">
        <v>23</v>
      </c>
      <c r="D190" s="8">
        <v>1</v>
      </c>
      <c r="E190" s="11">
        <v>0.49634127552666457</v>
      </c>
      <c r="F190" s="20"/>
      <c r="G190" s="11"/>
      <c r="H190" s="11">
        <v>0.66865491613374106</v>
      </c>
      <c r="I190" s="14">
        <v>0.72977314534854176</v>
      </c>
      <c r="J190" s="14"/>
      <c r="K190" s="17"/>
      <c r="L190" s="11">
        <v>1.2975187659458126E-2</v>
      </c>
      <c r="M190" s="8">
        <v>0.14217660970424334</v>
      </c>
      <c r="N190" s="17">
        <v>3.756637089421002E-3</v>
      </c>
      <c r="O190" s="25">
        <v>0.72340216051588924</v>
      </c>
      <c r="P190" s="26">
        <v>0.69745899262931077</v>
      </c>
      <c r="Q190" s="34"/>
      <c r="R190" s="26"/>
      <c r="S190" s="1" t="str">
        <f t="shared" si="9"/>
        <v/>
      </c>
    </row>
    <row r="191" spans="1:19" x14ac:dyDescent="0.25">
      <c r="A191" s="23">
        <v>29</v>
      </c>
      <c r="B191" s="13">
        <v>1210</v>
      </c>
      <c r="C191" s="11">
        <v>9</v>
      </c>
      <c r="D191" s="8">
        <v>1</v>
      </c>
      <c r="E191" s="11">
        <v>0.29185278641740747</v>
      </c>
      <c r="F191" s="28">
        <v>1.0941174559683156</v>
      </c>
      <c r="G191" s="20"/>
      <c r="H191" s="11">
        <v>0.20681027303372285</v>
      </c>
      <c r="I191" s="14">
        <v>0.41623918078019606</v>
      </c>
      <c r="J191" s="14"/>
      <c r="K191" s="22"/>
      <c r="L191" s="20"/>
      <c r="M191" s="19"/>
      <c r="N191" s="17">
        <v>1.642827120990166E-2</v>
      </c>
      <c r="O191" s="25">
        <v>0.63166097693868128</v>
      </c>
      <c r="P191" s="26">
        <v>0.6340433483901613</v>
      </c>
      <c r="Q191" s="34"/>
      <c r="R191" s="26"/>
      <c r="S191" s="1" t="str">
        <f t="shared" si="9"/>
        <v/>
      </c>
    </row>
    <row r="192" spans="1:19" x14ac:dyDescent="0.25">
      <c r="A192" s="23">
        <v>30</v>
      </c>
      <c r="B192" s="13">
        <v>1210</v>
      </c>
      <c r="C192" s="11">
        <v>12</v>
      </c>
      <c r="D192" s="8">
        <v>1</v>
      </c>
      <c r="E192" s="11">
        <v>0.68291795096665586</v>
      </c>
      <c r="F192" s="28"/>
      <c r="G192" s="20"/>
      <c r="H192" s="11">
        <v>1.0504395436806027</v>
      </c>
      <c r="I192" s="14">
        <v>0.91584187314864562</v>
      </c>
      <c r="J192" s="14"/>
      <c r="K192" s="22"/>
      <c r="L192" s="20"/>
      <c r="M192" s="8">
        <v>9.5671018789999285E-2</v>
      </c>
      <c r="N192" s="17">
        <v>2.5311188306850804E-3</v>
      </c>
      <c r="O192" s="25"/>
      <c r="P192" s="26">
        <v>0.66271279572386232</v>
      </c>
      <c r="Q192" s="34"/>
      <c r="R192" s="26"/>
      <c r="S192" s="1" t="str">
        <f t="shared" si="9"/>
        <v/>
      </c>
    </row>
    <row r="193" spans="1:19" x14ac:dyDescent="0.25">
      <c r="A193" s="23">
        <v>31</v>
      </c>
      <c r="B193" s="13">
        <v>1210</v>
      </c>
      <c r="C193" s="11">
        <v>15</v>
      </c>
      <c r="D193" s="8">
        <v>1</v>
      </c>
      <c r="E193" s="11">
        <v>0.58343539484030493</v>
      </c>
      <c r="F193" s="28"/>
      <c r="G193" s="20"/>
      <c r="H193" s="11">
        <v>1.0372097285108934</v>
      </c>
      <c r="I193" s="14">
        <v>0.90974403697929573</v>
      </c>
      <c r="J193" s="14"/>
      <c r="K193" s="22"/>
      <c r="L193" s="20"/>
      <c r="M193" s="8">
        <v>1.8380688183012894E-3</v>
      </c>
      <c r="N193" s="17">
        <v>4.8695422845138753E-5</v>
      </c>
      <c r="O193" s="25"/>
      <c r="P193" s="26">
        <v>0.6729143319965577</v>
      </c>
      <c r="Q193" s="34"/>
      <c r="R193" s="26"/>
      <c r="S193" s="1" t="str">
        <f t="shared" si="9"/>
        <v/>
      </c>
    </row>
    <row r="194" spans="1:19" x14ac:dyDescent="0.25">
      <c r="A194" s="23">
        <v>32</v>
      </c>
      <c r="B194" s="13">
        <v>1210</v>
      </c>
      <c r="C194" s="11">
        <v>5</v>
      </c>
      <c r="D194" s="8">
        <v>1</v>
      </c>
      <c r="E194" s="11">
        <v>0.43739658488095312</v>
      </c>
      <c r="F194" s="28">
        <v>1.3059235258945072</v>
      </c>
      <c r="G194" s="20"/>
      <c r="H194" s="11">
        <v>0.54645371493685824</v>
      </c>
      <c r="I194" s="14">
        <v>0.66041150791641967</v>
      </c>
      <c r="J194" s="14"/>
      <c r="K194" s="22"/>
      <c r="L194" s="20"/>
      <c r="M194" s="8">
        <v>0.23404973006971894</v>
      </c>
      <c r="N194" s="17">
        <v>6.2085765727885218E-3</v>
      </c>
      <c r="O194" s="25">
        <v>0.753632802906407</v>
      </c>
      <c r="P194" s="26">
        <v>0.6260102607517074</v>
      </c>
      <c r="Q194" s="34"/>
      <c r="R194" s="26"/>
      <c r="S194" s="1" t="str">
        <f t="shared" si="9"/>
        <v/>
      </c>
    </row>
    <row r="195" spans="1:19" x14ac:dyDescent="0.25">
      <c r="A195" s="1">
        <v>62</v>
      </c>
      <c r="B195" s="13">
        <v>510</v>
      </c>
      <c r="C195" s="11">
        <v>3</v>
      </c>
      <c r="D195" s="8">
        <v>1</v>
      </c>
      <c r="E195" s="11">
        <v>0.64140419975804486</v>
      </c>
      <c r="F195" s="20"/>
      <c r="G195" s="11"/>
      <c r="H195" s="20"/>
      <c r="I195" s="21"/>
      <c r="J195" s="14"/>
      <c r="K195" s="17"/>
      <c r="L195" s="11">
        <v>9.7547860556458817E-3</v>
      </c>
      <c r="M195" s="8">
        <v>5.7984298673938853E-2</v>
      </c>
      <c r="N195" s="17">
        <v>1.5389622204756946E-3</v>
      </c>
      <c r="O195" s="29"/>
      <c r="P195" s="30"/>
      <c r="Q195" s="34"/>
      <c r="R195" s="30"/>
    </row>
    <row r="196" spans="1:19" x14ac:dyDescent="0.25">
      <c r="A196" s="1">
        <v>63</v>
      </c>
      <c r="B196" s="13">
        <v>512</v>
      </c>
      <c r="C196" s="11">
        <v>2</v>
      </c>
      <c r="D196" s="8">
        <v>1</v>
      </c>
      <c r="E196" s="11">
        <v>0.67977014384026002</v>
      </c>
      <c r="F196" s="20"/>
      <c r="G196" s="11"/>
      <c r="H196" s="20"/>
      <c r="I196" s="21"/>
      <c r="J196" s="14"/>
      <c r="K196" s="17"/>
      <c r="L196" s="11">
        <v>9.7738832454085222E-3</v>
      </c>
      <c r="M196" s="8">
        <v>9.4555687690232551E-2</v>
      </c>
      <c r="N196" s="17">
        <v>2.5375524822595927E-3</v>
      </c>
      <c r="O196" s="25"/>
      <c r="P196" s="26">
        <v>0.60867842764704405</v>
      </c>
      <c r="Q196" s="34"/>
      <c r="R196" s="26"/>
    </row>
    <row r="197" spans="1:19" x14ac:dyDescent="0.25">
      <c r="A197" s="1">
        <v>64</v>
      </c>
      <c r="B197" s="13">
        <v>512</v>
      </c>
      <c r="C197" s="11">
        <v>11</v>
      </c>
      <c r="D197" s="8">
        <v>1</v>
      </c>
      <c r="E197" s="11">
        <v>0.29044799795253229</v>
      </c>
      <c r="F197" s="28">
        <v>1.0731825663757222</v>
      </c>
      <c r="G197" s="11"/>
      <c r="H197" s="11">
        <v>0.19912796936751975</v>
      </c>
      <c r="I197" s="14">
        <v>0.40846586509152116</v>
      </c>
      <c r="J197" s="14"/>
      <c r="K197" s="17"/>
      <c r="L197" s="11">
        <v>1.0467336868257399E-2</v>
      </c>
      <c r="M197" s="19"/>
      <c r="N197" s="17">
        <v>1.3564714219525237E-2</v>
      </c>
      <c r="O197" s="25">
        <v>0.61957753013113159</v>
      </c>
      <c r="P197" s="26">
        <v>0.62086599604204862</v>
      </c>
      <c r="Q197" s="34"/>
      <c r="R197" s="26"/>
    </row>
    <row r="198" spans="1:19" x14ac:dyDescent="0.25">
      <c r="A198" s="1">
        <v>65</v>
      </c>
      <c r="B198" s="13">
        <v>510</v>
      </c>
      <c r="C198" s="11">
        <v>10</v>
      </c>
      <c r="D198" s="8">
        <v>1</v>
      </c>
      <c r="E198" s="11">
        <v>0.63851151076467716</v>
      </c>
      <c r="F198" s="28"/>
      <c r="G198" s="11"/>
      <c r="H198" s="11">
        <v>1.1030037918015667</v>
      </c>
      <c r="I198" s="14">
        <v>0.93659239678967476</v>
      </c>
      <c r="J198" s="14"/>
      <c r="K198" s="17"/>
      <c r="L198" s="11">
        <v>1.0570634415313446E-2</v>
      </c>
      <c r="M198" s="8">
        <v>5.6546756907822252E-2</v>
      </c>
      <c r="N198" s="17">
        <v>1.5217695003085785E-3</v>
      </c>
      <c r="O198" s="25"/>
      <c r="P198" s="26">
        <v>0.62346832872027691</v>
      </c>
      <c r="Q198" s="34"/>
      <c r="R198" s="26"/>
    </row>
    <row r="199" spans="1:19" x14ac:dyDescent="0.25">
      <c r="A199" s="1">
        <v>66</v>
      </c>
      <c r="B199" s="13">
        <v>512</v>
      </c>
      <c r="C199" s="11">
        <v>16</v>
      </c>
      <c r="D199" s="8">
        <v>1</v>
      </c>
      <c r="E199" s="11">
        <v>0.43515298096900012</v>
      </c>
      <c r="F199" s="28">
        <v>1.2829778616837282</v>
      </c>
      <c r="G199" s="11"/>
      <c r="H199" s="11">
        <v>0.52113604175640915</v>
      </c>
      <c r="I199" s="14">
        <v>0.64405960768611881</v>
      </c>
      <c r="J199" s="14"/>
      <c r="K199" s="17"/>
      <c r="L199" s="11">
        <v>1.0821481260688439E-2</v>
      </c>
      <c r="M199" s="8">
        <v>0.27116343491887818</v>
      </c>
      <c r="N199" s="17">
        <v>7.307388739152286E-3</v>
      </c>
      <c r="O199" s="25">
        <v>0.74043087317260459</v>
      </c>
      <c r="P199" s="26">
        <v>0.62710513093614206</v>
      </c>
      <c r="Q199" s="34"/>
      <c r="R199" s="26"/>
    </row>
    <row r="200" spans="1:19" x14ac:dyDescent="0.25">
      <c r="A200" s="1">
        <v>67</v>
      </c>
      <c r="B200" s="13">
        <v>510</v>
      </c>
      <c r="C200" s="11">
        <v>15</v>
      </c>
      <c r="D200" s="8">
        <v>1</v>
      </c>
      <c r="E200" s="11">
        <v>0.58002829018795055</v>
      </c>
      <c r="F200" s="28">
        <v>1.1645870808950411</v>
      </c>
      <c r="G200" s="11"/>
      <c r="H200" s="11">
        <v>0.9669558368299046</v>
      </c>
      <c r="I200" s="14">
        <v>0.875529752116467</v>
      </c>
      <c r="J200" s="14"/>
      <c r="K200" s="17"/>
      <c r="L200" s="11">
        <v>1.0894205530370873E-2</v>
      </c>
      <c r="M200" s="8">
        <v>1.0204429429772044E-2</v>
      </c>
      <c r="N200" s="17">
        <v>2.7524284068502179E-4</v>
      </c>
      <c r="O200" s="25">
        <v>0.67132580781663276</v>
      </c>
      <c r="P200" s="26">
        <v>0.63091436236399867</v>
      </c>
      <c r="Q200" s="34"/>
      <c r="R200" s="26"/>
    </row>
    <row r="201" spans="1:19" x14ac:dyDescent="0.25">
      <c r="A201" s="1">
        <v>68</v>
      </c>
      <c r="B201" s="13">
        <v>512</v>
      </c>
      <c r="C201" s="11">
        <v>23</v>
      </c>
      <c r="D201" s="8">
        <v>1</v>
      </c>
      <c r="E201" s="11">
        <v>0.49109601779940837</v>
      </c>
      <c r="F201" s="28">
        <v>1.2767661700104971</v>
      </c>
      <c r="G201" s="11"/>
      <c r="H201" s="11">
        <v>0.68234966234129035</v>
      </c>
      <c r="I201" s="14">
        <v>0.73406006360716547</v>
      </c>
      <c r="J201" s="14"/>
      <c r="K201" s="17"/>
      <c r="L201" s="11">
        <v>1.1264289863119789E-2</v>
      </c>
      <c r="M201" s="8">
        <v>0.11515236828021654</v>
      </c>
      <c r="N201" s="17">
        <v>3.1423736128257593E-3</v>
      </c>
      <c r="O201" s="25">
        <v>0.73660165185948401</v>
      </c>
      <c r="P201" s="26">
        <v>0.63471799399964046</v>
      </c>
      <c r="Q201" s="34"/>
      <c r="R201" s="26"/>
    </row>
    <row r="202" spans="1:19" x14ac:dyDescent="0.25">
      <c r="A202" s="1">
        <v>69</v>
      </c>
      <c r="B202" s="13">
        <v>510</v>
      </c>
      <c r="C202" s="11">
        <v>20</v>
      </c>
      <c r="D202" s="8">
        <v>1</v>
      </c>
      <c r="E202" s="11">
        <v>0.66573970120299031</v>
      </c>
      <c r="F202" s="28"/>
      <c r="G202" s="11"/>
      <c r="H202" s="11">
        <v>1.1639645286728972</v>
      </c>
      <c r="I202" s="14">
        <v>0.95491873440004549</v>
      </c>
      <c r="J202" s="14"/>
      <c r="K202" s="17"/>
      <c r="L202" s="11">
        <v>1.1300356659695416E-2</v>
      </c>
      <c r="M202" s="8">
        <v>9.6098376065137825E-2</v>
      </c>
      <c r="N202" s="17">
        <v>2.7367530905366075E-3</v>
      </c>
      <c r="O202" s="25"/>
      <c r="P202" s="26">
        <v>0.63951164231277957</v>
      </c>
      <c r="Q202" s="34"/>
      <c r="R202" s="26"/>
    </row>
    <row r="203" spans="1:19" x14ac:dyDescent="0.25">
      <c r="A203" s="1">
        <v>70</v>
      </c>
      <c r="B203" s="13">
        <v>512</v>
      </c>
      <c r="C203" s="11">
        <v>28</v>
      </c>
      <c r="D203" s="8">
        <v>1</v>
      </c>
      <c r="E203" s="11">
        <v>0.42652560545608115</v>
      </c>
      <c r="F203" s="28">
        <v>1.3502623464994647</v>
      </c>
      <c r="G203" s="11"/>
      <c r="H203" s="11">
        <v>0.55565432118973301</v>
      </c>
      <c r="I203" s="14">
        <v>0.66028798505835318</v>
      </c>
      <c r="J203" s="14"/>
      <c r="K203" s="17"/>
      <c r="L203" s="11">
        <v>1.1708486910201059E-2</v>
      </c>
      <c r="M203" s="8">
        <v>0.17355002834275213</v>
      </c>
      <c r="N203" s="17">
        <v>4.9495758349380053E-3</v>
      </c>
      <c r="O203" s="25">
        <v>0.77923171492313548</v>
      </c>
      <c r="P203" s="26">
        <v>0.64325305967191737</v>
      </c>
      <c r="Q203" s="34"/>
      <c r="R203" s="26"/>
    </row>
    <row r="204" spans="1:19" x14ac:dyDescent="0.25">
      <c r="A204" s="1">
        <v>71</v>
      </c>
      <c r="B204" s="13">
        <v>513</v>
      </c>
      <c r="C204" s="11">
        <v>5</v>
      </c>
      <c r="D204" s="8">
        <v>1</v>
      </c>
      <c r="E204" s="11">
        <v>0.28429737925181259</v>
      </c>
      <c r="F204" s="28">
        <v>1.0552419042364161</v>
      </c>
      <c r="G204" s="11"/>
      <c r="H204" s="11">
        <v>0.18709283297788529</v>
      </c>
      <c r="I204" s="14">
        <v>0.39504298536539112</v>
      </c>
      <c r="J204" s="14"/>
      <c r="K204" s="17"/>
      <c r="L204" s="11">
        <v>1.2074343323600772E-2</v>
      </c>
      <c r="M204" s="19"/>
      <c r="N204" s="17">
        <v>7.6762379150859122E-3</v>
      </c>
      <c r="O204" s="25">
        <v>0.60922450932232208</v>
      </c>
      <c r="P204" s="26">
        <v>0.65498120231781154</v>
      </c>
      <c r="Q204" s="34"/>
      <c r="R204" s="26"/>
    </row>
    <row r="205" spans="1:19" x14ac:dyDescent="0.25">
      <c r="A205" s="1">
        <v>72</v>
      </c>
      <c r="B205" s="13">
        <v>513</v>
      </c>
      <c r="C205" s="11">
        <v>10</v>
      </c>
      <c r="D205" s="8">
        <v>1</v>
      </c>
      <c r="E205" s="11">
        <v>0.6250988491144851</v>
      </c>
      <c r="F205" s="28"/>
      <c r="G205" s="11"/>
      <c r="H205" s="11">
        <v>1.105109239248232</v>
      </c>
      <c r="I205" s="14">
        <v>0.92953040632528416</v>
      </c>
      <c r="J205" s="14"/>
      <c r="K205" s="17"/>
      <c r="L205" s="11">
        <v>1.2330423810866865E-2</v>
      </c>
      <c r="M205" s="8">
        <v>7.8173460690321595E-3</v>
      </c>
      <c r="N205" s="17">
        <v>2.2339325802421713E-4</v>
      </c>
      <c r="O205" s="25"/>
      <c r="P205" s="26">
        <v>0.66083313400903054</v>
      </c>
      <c r="Q205" s="34"/>
      <c r="R205" s="26"/>
    </row>
    <row r="206" spans="1:19" x14ac:dyDescent="0.25">
      <c r="A206" s="1">
        <v>73</v>
      </c>
      <c r="B206" s="13">
        <v>513</v>
      </c>
      <c r="C206" s="11">
        <v>17</v>
      </c>
      <c r="D206" s="8">
        <v>1</v>
      </c>
      <c r="E206" s="11">
        <v>0.56815545207810558</v>
      </c>
      <c r="F206" s="28">
        <v>1.1782556598188112</v>
      </c>
      <c r="G206" s="11"/>
      <c r="H206" s="11">
        <v>0.88408829892032903</v>
      </c>
      <c r="I206" s="14">
        <v>0.83033363728832188</v>
      </c>
      <c r="J206" s="14"/>
      <c r="K206" s="17"/>
      <c r="L206" s="11">
        <v>1.2442498902573864E-2</v>
      </c>
      <c r="M206" s="8">
        <v>1.0257039106165164E-3</v>
      </c>
      <c r="N206" s="17">
        <v>2.9326961539847402E-5</v>
      </c>
      <c r="O206" s="25">
        <v>0.67943335003746752</v>
      </c>
      <c r="P206" s="26">
        <v>0.66275066275168337</v>
      </c>
      <c r="Q206" s="34"/>
      <c r="R206" s="26"/>
    </row>
    <row r="207" spans="1:19" x14ac:dyDescent="0.25">
      <c r="A207" s="1">
        <v>74</v>
      </c>
      <c r="B207" s="13">
        <v>513</v>
      </c>
      <c r="C207" s="11">
        <v>22</v>
      </c>
      <c r="D207" s="8">
        <v>1</v>
      </c>
      <c r="E207" s="11">
        <v>0.48275512681950727</v>
      </c>
      <c r="F207" s="28">
        <v>1.301762638047679</v>
      </c>
      <c r="G207" s="11"/>
      <c r="H207" s="11">
        <v>0.68724899913589477</v>
      </c>
      <c r="I207" s="14">
        <v>0.73248620488867244</v>
      </c>
      <c r="J207" s="14"/>
      <c r="K207" s="17"/>
      <c r="L207" s="11">
        <v>1.2944236343866895E-2</v>
      </c>
      <c r="M207" s="8">
        <v>9.5227800698610074E-2</v>
      </c>
      <c r="N207" s="17">
        <v>2.7253859664866237E-3</v>
      </c>
      <c r="O207" s="25">
        <v>0.75103974009883201</v>
      </c>
      <c r="P207" s="26">
        <v>0.66470154176072771</v>
      </c>
      <c r="Q207" s="34"/>
      <c r="R207" s="26"/>
    </row>
    <row r="208" spans="1:19" x14ac:dyDescent="0.25">
      <c r="A208" s="1" t="s">
        <v>62</v>
      </c>
      <c r="B208" s="13">
        <v>1110</v>
      </c>
      <c r="C208" s="11">
        <v>2</v>
      </c>
      <c r="D208" s="11">
        <v>0.84179035562132054</v>
      </c>
      <c r="E208" s="11">
        <v>1</v>
      </c>
      <c r="F208" s="11"/>
      <c r="G208" s="11">
        <v>1.8513749486366932E-2</v>
      </c>
      <c r="H208" s="11">
        <v>0.32820579603461664</v>
      </c>
      <c r="I208" s="14">
        <v>0.5572345797794267</v>
      </c>
      <c r="J208" s="14">
        <v>3.3733588972597955E-3</v>
      </c>
      <c r="K208" s="17">
        <v>0.14733077366242633</v>
      </c>
      <c r="L208" s="11">
        <f>Table2[[#This Row],[τ*]]/Table2[[#This Row],[η]]</f>
        <v>2.2896498901098902E-2</v>
      </c>
      <c r="M208" s="8">
        <v>1.4012016268044121</v>
      </c>
      <c r="N208" s="17">
        <v>2.3712958614060718E-2</v>
      </c>
      <c r="O208" s="26"/>
      <c r="P208" s="26">
        <v>0.64836309239106216</v>
      </c>
      <c r="Q208" s="34"/>
      <c r="R208" s="26"/>
    </row>
    <row r="209" spans="1:18" x14ac:dyDescent="0.25">
      <c r="A209" s="1">
        <v>2</v>
      </c>
      <c r="B209" s="13">
        <v>1110</v>
      </c>
      <c r="C209" s="11">
        <v>3</v>
      </c>
      <c r="D209" s="11">
        <v>0.86522316940216748</v>
      </c>
      <c r="E209" s="11">
        <v>1</v>
      </c>
      <c r="F209" s="11"/>
      <c r="G209" s="11">
        <v>1.769222316374133E-2</v>
      </c>
      <c r="H209" s="11">
        <v>0.41196364045326345</v>
      </c>
      <c r="I209" s="14">
        <v>0.62402840168377727</v>
      </c>
      <c r="J209" s="14">
        <v>4.8435858094798391E-3</v>
      </c>
      <c r="K209" s="17">
        <v>0.21208893431762726</v>
      </c>
      <c r="L209" s="11">
        <f>Table2[[#This Row],[τ*]]/Table2[[#This Row],[η]]</f>
        <v>2.283752250000002E-2</v>
      </c>
      <c r="M209" s="8">
        <v>1.0613771205003917</v>
      </c>
      <c r="N209" s="17">
        <v>1.7830874894837045E-2</v>
      </c>
      <c r="O209" s="26"/>
      <c r="P209" s="26">
        <v>0.66514946473252878</v>
      </c>
      <c r="Q209" s="34"/>
      <c r="R209" s="26"/>
    </row>
    <row r="210" spans="1:18" x14ac:dyDescent="0.25">
      <c r="A210" s="1">
        <v>3</v>
      </c>
      <c r="B210" s="13">
        <v>1110</v>
      </c>
      <c r="C210" s="11">
        <v>4</v>
      </c>
      <c r="D210" s="11">
        <v>0.97188118217179909</v>
      </c>
      <c r="E210" s="11">
        <v>1</v>
      </c>
      <c r="F210" s="11"/>
      <c r="G210" s="11">
        <v>0.54317713147275126</v>
      </c>
      <c r="H210" s="11">
        <v>0.90585853165557595</v>
      </c>
      <c r="I210" s="14">
        <v>0.93103510078786222</v>
      </c>
      <c r="J210" s="14">
        <v>1.6795754568423634E-2</v>
      </c>
      <c r="K210" s="22"/>
      <c r="L210" s="11" t="e">
        <f>Table2[[#This Row],[τ*]]/Table2[[#This Row],[η]]</f>
        <v>#DIV/0!</v>
      </c>
      <c r="M210" s="8">
        <v>0.16003887934898062</v>
      </c>
      <c r="N210" s="17">
        <v>2.7102750902045017E-3</v>
      </c>
      <c r="O210" s="26"/>
      <c r="P210" s="26">
        <v>0.67767238444381039</v>
      </c>
      <c r="Q210" s="34"/>
      <c r="R210" s="26"/>
    </row>
    <row r="211" spans="1:18" x14ac:dyDescent="0.25">
      <c r="A211" s="1">
        <v>4</v>
      </c>
      <c r="B211" s="13">
        <v>1110</v>
      </c>
      <c r="C211" s="11">
        <v>5</v>
      </c>
      <c r="D211" s="11">
        <v>0.84015088499829638</v>
      </c>
      <c r="E211" s="11">
        <v>1</v>
      </c>
      <c r="F211" s="11"/>
      <c r="G211" s="11">
        <v>2.4974134918140611E-2</v>
      </c>
      <c r="H211" s="11">
        <v>0.25764734692175556</v>
      </c>
      <c r="I211" s="14">
        <v>0.48812970629402935</v>
      </c>
      <c r="J211" s="14">
        <v>2.269853727553096E-3</v>
      </c>
      <c r="K211" s="17">
        <v>9.5689575863224324E-2</v>
      </c>
      <c r="L211" s="11">
        <f>Table2[[#This Row],[τ*]]/Table2[[#This Row],[η]]</f>
        <v>2.3721013569937374E-2</v>
      </c>
      <c r="M211" s="8">
        <v>1.6666049818682425</v>
      </c>
      <c r="N211" s="17">
        <v>3.1009443554042872E-2</v>
      </c>
      <c r="O211" s="26"/>
      <c r="P211" s="26">
        <v>0.62320498851284545</v>
      </c>
      <c r="Q211" s="34"/>
      <c r="R211" s="26"/>
    </row>
    <row r="212" spans="1:18" x14ac:dyDescent="0.25">
      <c r="A212" s="1">
        <v>5</v>
      </c>
      <c r="B212" s="13">
        <v>1110</v>
      </c>
      <c r="C212" s="11">
        <v>6</v>
      </c>
      <c r="D212" s="11">
        <v>0.90495053554124782</v>
      </c>
      <c r="E212" s="11">
        <v>1</v>
      </c>
      <c r="F212" s="11"/>
      <c r="G212" s="11">
        <v>0.56727053248316084</v>
      </c>
      <c r="H212" s="11">
        <v>1.041988433730042</v>
      </c>
      <c r="I212" s="14">
        <v>0.98439817710548472</v>
      </c>
      <c r="J212" s="14">
        <v>2.0742466158936199E-2</v>
      </c>
      <c r="K212" s="22"/>
      <c r="L212" s="11" t="e">
        <f>Table2[[#This Row],[τ*]]/Table2[[#This Row],[η]]</f>
        <v>#DIV/0!</v>
      </c>
      <c r="M212" s="8">
        <v>0.14760100024970643</v>
      </c>
      <c r="N212" s="17">
        <v>2.73221172849348E-3</v>
      </c>
      <c r="O212" s="26"/>
      <c r="P212" s="26">
        <v>0.75327788592310996</v>
      </c>
      <c r="Q212" s="34"/>
      <c r="R212" s="26"/>
    </row>
    <row r="213" spans="1:18" x14ac:dyDescent="0.25">
      <c r="A213" s="1">
        <v>6</v>
      </c>
      <c r="B213" s="13">
        <v>1110</v>
      </c>
      <c r="C213" s="11">
        <v>7</v>
      </c>
      <c r="D213" s="11">
        <v>0.86118735495515764</v>
      </c>
      <c r="E213" s="11">
        <v>1</v>
      </c>
      <c r="F213" s="11"/>
      <c r="G213" s="11">
        <v>3.8672654250255185E-2</v>
      </c>
      <c r="H213" s="11">
        <v>0.31338651980000692</v>
      </c>
      <c r="I213" s="14">
        <v>0.52531589988917371</v>
      </c>
      <c r="J213" s="14">
        <v>3.0633531734255565E-3</v>
      </c>
      <c r="K213" s="17">
        <v>0.1214653934287075</v>
      </c>
      <c r="L213" s="11">
        <f>Table2[[#This Row],[τ*]]/Table2[[#This Row],[η]]</f>
        <v>2.5219966666666673E-2</v>
      </c>
      <c r="M213" s="8">
        <v>1.1472359129186618</v>
      </c>
      <c r="N213" s="17">
        <v>2.4597803649169449E-2</v>
      </c>
      <c r="O213" s="26"/>
      <c r="P213" s="26">
        <v>0.66019420866512146</v>
      </c>
      <c r="Q213" s="34"/>
      <c r="R213" s="26"/>
    </row>
    <row r="214" spans="1:18" x14ac:dyDescent="0.25">
      <c r="A214" s="1">
        <v>7</v>
      </c>
      <c r="B214" s="13">
        <v>1110</v>
      </c>
      <c r="C214" s="11">
        <v>8</v>
      </c>
      <c r="D214" s="11">
        <v>0.96015813967558872</v>
      </c>
      <c r="E214" s="11">
        <v>1</v>
      </c>
      <c r="F214" s="11"/>
      <c r="G214" s="11">
        <v>0.63648002153626659</v>
      </c>
      <c r="H214" s="11">
        <v>1.0435578336870268</v>
      </c>
      <c r="I214" s="14">
        <v>0.95739282344770271</v>
      </c>
      <c r="J214" s="14">
        <v>2.0590402171594913E-2</v>
      </c>
      <c r="K214" s="22"/>
      <c r="L214" s="11" t="e">
        <f>Table2[[#This Row],[τ*]]/Table2[[#This Row],[η]]</f>
        <v>#DIV/0!</v>
      </c>
      <c r="M214" s="8">
        <v>0.11397650450899256</v>
      </c>
      <c r="N214" s="17">
        <v>2.4553391565514037E-3</v>
      </c>
      <c r="O214" s="26"/>
      <c r="P214" s="26">
        <v>0.72460414758948122</v>
      </c>
      <c r="Q214" s="34"/>
      <c r="R214" s="26"/>
    </row>
    <row r="215" spans="1:18" x14ac:dyDescent="0.25">
      <c r="A215" s="1">
        <v>8</v>
      </c>
      <c r="B215" s="13">
        <v>1110</v>
      </c>
      <c r="C215" s="11">
        <v>9</v>
      </c>
      <c r="D215" s="11">
        <v>0.90108058000298685</v>
      </c>
      <c r="E215" s="11">
        <v>1</v>
      </c>
      <c r="F215" s="11"/>
      <c r="G215" s="11">
        <v>7.2963753025709024E-2</v>
      </c>
      <c r="H215" s="11">
        <v>0.29163906520382399</v>
      </c>
      <c r="I215" s="14">
        <v>0.498356106966796</v>
      </c>
      <c r="J215" s="14">
        <v>2.7302288626302931E-3</v>
      </c>
      <c r="K215" s="17">
        <v>9.9724381804221426E-2</v>
      </c>
      <c r="L215" s="11">
        <f>Table2[[#This Row],[τ*]]/Table2[[#This Row],[η]]</f>
        <v>2.7377746677740948E-2</v>
      </c>
      <c r="M215" s="8">
        <v>1.0190630177129101</v>
      </c>
      <c r="N215" s="17">
        <v>2.546330918072956E-2</v>
      </c>
      <c r="O215" s="26"/>
      <c r="P215" s="26">
        <v>0.63092823837266632</v>
      </c>
      <c r="Q215" s="34"/>
      <c r="R215" s="26"/>
    </row>
    <row r="216" spans="1:18" x14ac:dyDescent="0.25">
      <c r="A216" s="1">
        <v>9</v>
      </c>
      <c r="B216" s="13">
        <v>1110</v>
      </c>
      <c r="C216" s="11">
        <v>10</v>
      </c>
      <c r="D216" s="11">
        <v>0.96315424306983832</v>
      </c>
      <c r="E216" s="11">
        <v>1</v>
      </c>
      <c r="F216" s="11"/>
      <c r="G216" s="11">
        <v>0.63885026663493472</v>
      </c>
      <c r="H216" s="20"/>
      <c r="I216" s="21"/>
      <c r="J216" s="14">
        <v>2.1410496356086488E-2</v>
      </c>
      <c r="K216" s="22"/>
      <c r="L216" s="11"/>
      <c r="M216" s="8">
        <v>8.6500239071549148E-2</v>
      </c>
      <c r="N216" s="17">
        <v>2.1359760231688882E-3</v>
      </c>
      <c r="O216" s="30"/>
      <c r="P216" s="30"/>
      <c r="Q216" s="34"/>
      <c r="R216" s="30"/>
    </row>
    <row r="217" spans="1:18" x14ac:dyDescent="0.25">
      <c r="A217" s="1">
        <v>10</v>
      </c>
      <c r="B217" s="13">
        <v>1110</v>
      </c>
      <c r="C217" s="11">
        <v>11</v>
      </c>
      <c r="D217" s="11">
        <v>0.94334774660050258</v>
      </c>
      <c r="E217" s="11">
        <v>1</v>
      </c>
      <c r="F217" s="11"/>
      <c r="G217" s="11">
        <v>0.51981416531605451</v>
      </c>
      <c r="H217" s="20"/>
      <c r="I217" s="21"/>
      <c r="J217" s="14">
        <v>1.9794880565267965E-2</v>
      </c>
      <c r="K217" s="22"/>
      <c r="L217" s="11" t="e">
        <f>Table2[[#This Row],[τ*]]/Table2[[#This Row],[η]]</f>
        <v>#DIV/0!</v>
      </c>
      <c r="M217" s="8">
        <v>7.6159900549842341E-2</v>
      </c>
      <c r="N217" s="17">
        <v>1.9607706301185239E-3</v>
      </c>
      <c r="O217" s="30"/>
      <c r="P217" s="30"/>
      <c r="Q217" s="34"/>
      <c r="R217" s="30"/>
    </row>
    <row r="218" spans="1:18" x14ac:dyDescent="0.25">
      <c r="A218" s="1">
        <v>11</v>
      </c>
      <c r="B218" s="13">
        <v>1110</v>
      </c>
      <c r="C218" s="11">
        <v>12</v>
      </c>
      <c r="D218" s="11">
        <v>0.90557648888904063</v>
      </c>
      <c r="E218" s="11">
        <v>1</v>
      </c>
      <c r="F218" s="11"/>
      <c r="G218" s="11">
        <v>5.0652240600761379E-2</v>
      </c>
      <c r="H218" s="11">
        <v>0.26651916957039218</v>
      </c>
      <c r="I218" s="14">
        <v>0.4762084985959274</v>
      </c>
      <c r="J218" s="14">
        <v>2.3710700622701572E-3</v>
      </c>
      <c r="K218" s="17">
        <v>8.4925333054431132E-2</v>
      </c>
      <c r="L218" s="11">
        <f>Table2[[#This Row],[τ*]]/Table2[[#This Row],[η]]</f>
        <v>2.7919467336683497E-2</v>
      </c>
      <c r="M218" s="8">
        <v>0.96820241298288801</v>
      </c>
      <c r="N218" s="17">
        <v>2.4959038733738011E-2</v>
      </c>
      <c r="O218" s="26"/>
      <c r="P218" s="26">
        <v>0.6152582057665904</v>
      </c>
      <c r="Q218" s="34"/>
      <c r="R218" s="26"/>
    </row>
    <row r="219" spans="1:18" x14ac:dyDescent="0.25">
      <c r="A219" s="1">
        <v>12</v>
      </c>
      <c r="B219" s="13">
        <v>1110</v>
      </c>
      <c r="C219" s="11">
        <v>13</v>
      </c>
      <c r="D219" s="11">
        <v>1.0185867165175275</v>
      </c>
      <c r="E219" s="11">
        <v>1</v>
      </c>
      <c r="F219" s="11"/>
      <c r="G219" s="11">
        <v>0.4455956850395929</v>
      </c>
      <c r="H219" s="20"/>
      <c r="I219" s="21"/>
      <c r="J219" s="14">
        <v>1.4681519388591234E-2</v>
      </c>
      <c r="K219" s="22"/>
      <c r="L219" s="11" t="e">
        <f>Table2[[#This Row],[τ*]]/Table2[[#This Row],[η]]</f>
        <v>#DIV/0!</v>
      </c>
      <c r="M219" s="8">
        <v>9.7265120560411353E-2</v>
      </c>
      <c r="N219" s="17">
        <v>2.5854007239484184E-3</v>
      </c>
      <c r="O219" s="30"/>
      <c r="P219" s="30"/>
      <c r="Q219" s="34"/>
      <c r="R219" s="30"/>
    </row>
    <row r="220" spans="1:18" x14ac:dyDescent="0.25">
      <c r="A220" s="1">
        <v>13</v>
      </c>
      <c r="B220" s="13">
        <v>1103</v>
      </c>
      <c r="C220" s="11">
        <v>7</v>
      </c>
      <c r="D220" s="11">
        <v>0.97217286683878978</v>
      </c>
      <c r="E220" s="11">
        <v>1</v>
      </c>
      <c r="F220" s="11"/>
      <c r="G220" s="11">
        <v>0.33291244923174368</v>
      </c>
      <c r="H220" s="11">
        <v>0.64009720450861973</v>
      </c>
      <c r="I220" s="14">
        <v>0.72882488340368867</v>
      </c>
      <c r="J220" s="14">
        <v>9.5372673711536463E-3</v>
      </c>
      <c r="K220" s="22"/>
      <c r="L220" s="11" t="e">
        <f>Table2[[#This Row],[τ*]]/Table2[[#This Row],[η]]</f>
        <v>#DIV/0!</v>
      </c>
      <c r="M220" s="8">
        <v>0.19195870666139239</v>
      </c>
      <c r="N220" s="17">
        <v>4.8401870388706317E-3</v>
      </c>
      <c r="O220" s="26"/>
      <c r="P220" s="26">
        <v>0.6986194329831148</v>
      </c>
      <c r="Q220" s="34"/>
      <c r="R220" s="26"/>
    </row>
    <row r="221" spans="1:18" x14ac:dyDescent="0.25">
      <c r="A221" s="1">
        <v>14</v>
      </c>
      <c r="B221" s="13">
        <v>1103</v>
      </c>
      <c r="C221" s="11">
        <v>11</v>
      </c>
      <c r="D221" s="11">
        <v>0.94574969594752734</v>
      </c>
      <c r="E221" s="11">
        <v>1</v>
      </c>
      <c r="F221" s="11"/>
      <c r="G221" s="11">
        <v>0.10854800549120466</v>
      </c>
      <c r="H221" s="11">
        <v>0.37286174210396539</v>
      </c>
      <c r="I221" s="14">
        <v>0.55691536430724553</v>
      </c>
      <c r="J221" s="14">
        <v>4.0646535480694584E-3</v>
      </c>
      <c r="K221" s="17">
        <v>0.14267381287337247</v>
      </c>
      <c r="L221" s="11">
        <f>Table2[[#This Row],[τ*]]/Table2[[#This Row],[η]]</f>
        <v>2.8489135225375713E-2</v>
      </c>
      <c r="M221" s="8">
        <v>0.76504009690306063</v>
      </c>
      <c r="N221" s="17">
        <v>2.0327033169011077E-2</v>
      </c>
      <c r="O221" s="26"/>
      <c r="P221" s="26">
        <v>0.63999922511766005</v>
      </c>
      <c r="Q221" s="34"/>
      <c r="R221" s="26"/>
    </row>
    <row r="222" spans="1:18" x14ac:dyDescent="0.25">
      <c r="A222" s="1">
        <v>15</v>
      </c>
      <c r="B222" s="13">
        <v>1103</v>
      </c>
      <c r="C222" s="11">
        <v>12</v>
      </c>
      <c r="D222" s="11">
        <v>1.0344719606646351</v>
      </c>
      <c r="E222" s="11">
        <v>1</v>
      </c>
      <c r="F222" s="11"/>
      <c r="G222" s="11">
        <v>0.43764184227817732</v>
      </c>
      <c r="H222" s="20"/>
      <c r="I222" s="21"/>
      <c r="J222" s="14">
        <v>1.6040990613911801E-2</v>
      </c>
      <c r="K222" s="22"/>
      <c r="L222" s="11" t="e">
        <f>Table2[[#This Row],[τ*]]/Table2[[#This Row],[η]]</f>
        <v>#DIV/0!</v>
      </c>
      <c r="M222" s="8">
        <v>6.5385043854031391E-2</v>
      </c>
      <c r="N222" s="17">
        <v>1.7981044283797362E-3</v>
      </c>
      <c r="O222" s="30"/>
      <c r="P222" s="30"/>
      <c r="Q222" s="34"/>
      <c r="R222" s="30"/>
    </row>
    <row r="223" spans="1:18" x14ac:dyDescent="0.25">
      <c r="A223" s="1">
        <v>16</v>
      </c>
      <c r="B223" s="13">
        <v>1103</v>
      </c>
      <c r="C223" s="11">
        <v>19</v>
      </c>
      <c r="D223" s="11">
        <v>1.0175387775607492</v>
      </c>
      <c r="E223" s="11">
        <v>1</v>
      </c>
      <c r="F223" s="11"/>
      <c r="G223" s="11">
        <v>0.42586885287358994</v>
      </c>
      <c r="H223" s="20"/>
      <c r="I223" s="21"/>
      <c r="J223" s="14">
        <v>1.4277351632146844E-2</v>
      </c>
      <c r="K223" s="22"/>
      <c r="L223" s="11" t="e">
        <f>Table2[[#This Row],[τ*]]/Table2[[#This Row],[η]]</f>
        <v>#DIV/0!</v>
      </c>
      <c r="M223" s="8">
        <v>8.9946155896973551E-2</v>
      </c>
      <c r="N223" s="17">
        <v>2.5395110208556691E-3</v>
      </c>
      <c r="O223" s="30"/>
      <c r="P223" s="30"/>
      <c r="Q223" s="34"/>
      <c r="R223" s="30"/>
    </row>
    <row r="224" spans="1:18" x14ac:dyDescent="0.25">
      <c r="A224" s="1">
        <v>17</v>
      </c>
      <c r="B224" s="13">
        <v>1103</v>
      </c>
      <c r="C224" s="11">
        <v>24</v>
      </c>
      <c r="D224" s="11">
        <v>0.95043282184193101</v>
      </c>
      <c r="E224" s="11">
        <v>1</v>
      </c>
      <c r="F224" s="11"/>
      <c r="G224" s="11">
        <v>5.9667893762470073E-2</v>
      </c>
      <c r="H224" s="11">
        <v>0.29569693487278365</v>
      </c>
      <c r="I224" s="14">
        <v>0.49620549147047371</v>
      </c>
      <c r="J224" s="14">
        <v>2.8643159411161335E-3</v>
      </c>
      <c r="K224" s="17">
        <v>9.4381011338947787E-2</v>
      </c>
      <c r="L224" s="11">
        <f>Table2[[#This Row],[τ*]]/Table2[[#This Row],[η]]</f>
        <v>3.0348434504792483E-2</v>
      </c>
      <c r="M224" s="8">
        <v>0.75959034106055778</v>
      </c>
      <c r="N224" s="17">
        <v>2.1928005007790151E-2</v>
      </c>
      <c r="O224" s="26"/>
      <c r="P224" s="26">
        <v>0.60449288351716979</v>
      </c>
      <c r="Q224" s="34"/>
      <c r="R224" s="26"/>
    </row>
    <row r="225" spans="1:18" x14ac:dyDescent="0.25">
      <c r="A225" s="1">
        <v>18</v>
      </c>
      <c r="B225" s="13">
        <v>1103</v>
      </c>
      <c r="C225" s="11">
        <v>31</v>
      </c>
      <c r="D225" s="11">
        <v>0.96783718009190833</v>
      </c>
      <c r="E225" s="11">
        <v>1</v>
      </c>
      <c r="F225" s="11"/>
      <c r="G225" s="11">
        <v>0.12680817788117471</v>
      </c>
      <c r="H225" s="11">
        <v>0.37535515961008936</v>
      </c>
      <c r="I225" s="14">
        <v>0.55624675699742976</v>
      </c>
      <c r="J225" s="14">
        <v>4.1554140623415153E-3</v>
      </c>
      <c r="K225" s="17">
        <v>0.14000255021686772</v>
      </c>
      <c r="L225" s="11">
        <f>Table2[[#This Row],[τ*]]/Table2[[#This Row],[η]]</f>
        <v>2.9680988352745481E-2</v>
      </c>
      <c r="M225" s="8">
        <v>0.66993077022922964</v>
      </c>
      <c r="N225" s="17">
        <v>1.8819563139889826E-2</v>
      </c>
      <c r="O225" s="26"/>
      <c r="P225" s="26">
        <v>0.62728486155434637</v>
      </c>
      <c r="Q225" s="34"/>
      <c r="R225" s="26"/>
    </row>
    <row r="226" spans="1:18" x14ac:dyDescent="0.25">
      <c r="A226" s="1">
        <v>19</v>
      </c>
      <c r="B226" s="13">
        <v>1104</v>
      </c>
      <c r="C226" s="11">
        <v>5</v>
      </c>
      <c r="D226" s="11">
        <v>1.0047160132402322</v>
      </c>
      <c r="E226" s="11">
        <v>1</v>
      </c>
      <c r="F226" s="11"/>
      <c r="G226" s="11">
        <v>0.22719053356583133</v>
      </c>
      <c r="H226" s="11">
        <v>0.65171717594833423</v>
      </c>
      <c r="I226" s="14">
        <v>0.7288338801111629</v>
      </c>
      <c r="J226" s="14">
        <v>9.9195168986032992E-3</v>
      </c>
      <c r="K226" s="17">
        <v>0.34223900572867966</v>
      </c>
      <c r="L226" s="11">
        <f>Table2[[#This Row],[τ*]]/Table2[[#This Row],[η]]</f>
        <v>2.8984179864253393E-2</v>
      </c>
      <c r="M226" s="8">
        <v>0.13495164924107128</v>
      </c>
      <c r="N226" s="17">
        <v>3.6738691049860196E-3</v>
      </c>
      <c r="O226" s="26"/>
      <c r="P226" s="26">
        <v>0.68068155321823132</v>
      </c>
      <c r="Q226" s="34"/>
      <c r="R226" s="26"/>
    </row>
    <row r="227" spans="1:18" x14ac:dyDescent="0.25">
      <c r="A227" s="1">
        <v>20</v>
      </c>
      <c r="B227" s="13">
        <v>1104</v>
      </c>
      <c r="C227" s="11">
        <v>6</v>
      </c>
      <c r="D227" s="11">
        <v>1.0056699392585675</v>
      </c>
      <c r="E227" s="11">
        <v>1</v>
      </c>
      <c r="F227" s="11"/>
      <c r="G227" s="11">
        <v>0.24382547151630002</v>
      </c>
      <c r="H227" s="11">
        <v>0.66172494001580473</v>
      </c>
      <c r="I227" s="14">
        <v>0.73446847920989256</v>
      </c>
      <c r="J227" s="14">
        <v>1.015897344647047E-2</v>
      </c>
      <c r="K227" s="22"/>
      <c r="L227" s="11" t="e">
        <f>Table2[[#This Row],[τ*]]/Table2[[#This Row],[η]]</f>
        <v>#DIV/0!</v>
      </c>
      <c r="M227" s="8">
        <v>0.12116829683940451</v>
      </c>
      <c r="N227" s="17">
        <v>3.293330483723541E-3</v>
      </c>
      <c r="O227" s="26"/>
      <c r="P227" s="26">
        <v>0.68172536182045906</v>
      </c>
      <c r="Q227" s="34"/>
      <c r="R227" s="26"/>
    </row>
    <row r="228" spans="1:18" x14ac:dyDescent="0.25">
      <c r="A228" s="1">
        <v>21</v>
      </c>
      <c r="B228" s="13">
        <v>1104</v>
      </c>
      <c r="C228" s="11">
        <v>15</v>
      </c>
      <c r="D228" s="11">
        <v>1.0110581019340461</v>
      </c>
      <c r="E228" s="11">
        <v>1</v>
      </c>
      <c r="F228" s="11"/>
      <c r="G228" s="11">
        <v>0.65500930128061374</v>
      </c>
      <c r="H228" s="20"/>
      <c r="I228" s="21"/>
      <c r="J228" s="14">
        <v>2.0039057669245141E-2</v>
      </c>
      <c r="K228" s="22"/>
      <c r="L228" s="11" t="e">
        <f>Table2[[#This Row],[τ*]]/Table2[[#This Row],[η]]</f>
        <v>#DIV/0!</v>
      </c>
      <c r="M228" s="8">
        <v>6.5646228297039505E-2</v>
      </c>
      <c r="N228" s="17">
        <v>1.7679390103404712E-3</v>
      </c>
      <c r="O228" s="30"/>
      <c r="P228" s="30"/>
      <c r="Q228" s="34"/>
      <c r="R228" s="30"/>
    </row>
    <row r="229" spans="1:18" x14ac:dyDescent="0.25">
      <c r="A229" s="1">
        <v>22</v>
      </c>
      <c r="B229" s="13">
        <v>1104</v>
      </c>
      <c r="C229" s="11">
        <v>20</v>
      </c>
      <c r="D229" s="11">
        <v>0.9618832258908947</v>
      </c>
      <c r="E229" s="11">
        <v>1</v>
      </c>
      <c r="F229" s="11"/>
      <c r="G229" s="11">
        <v>0.33204369855004745</v>
      </c>
      <c r="H229" s="11">
        <v>0.705623896013862</v>
      </c>
      <c r="I229" s="14">
        <v>0.77720886540626832</v>
      </c>
      <c r="J229" s="14">
        <v>1.1091421362307318E-2</v>
      </c>
      <c r="K229" s="22"/>
      <c r="L229" s="11" t="e">
        <f>Table2[[#This Row],[τ*]]/Table2[[#This Row],[η]]</f>
        <v>#DIV/0!</v>
      </c>
      <c r="M229" s="8">
        <v>0.18758212498828314</v>
      </c>
      <c r="N229" s="17">
        <v>4.240882712810385E-3</v>
      </c>
      <c r="O229" s="26"/>
      <c r="P229" s="26"/>
      <c r="Q229" s="34"/>
      <c r="R229" s="26"/>
    </row>
    <row r="230" spans="1:18" x14ac:dyDescent="0.25">
      <c r="A230" s="1">
        <v>23</v>
      </c>
      <c r="B230" s="13">
        <v>1105</v>
      </c>
      <c r="C230" s="11">
        <v>5</v>
      </c>
      <c r="D230" s="11">
        <v>0.93306772889728917</v>
      </c>
      <c r="E230" s="11">
        <v>1</v>
      </c>
      <c r="F230" s="11"/>
      <c r="G230" s="11">
        <v>0.11762202700299891</v>
      </c>
      <c r="H230" s="11">
        <v>0.33423505338819548</v>
      </c>
      <c r="I230" s="14">
        <v>0.5334715136384427</v>
      </c>
      <c r="J230" s="14">
        <v>3.3877402152461327E-3</v>
      </c>
      <c r="K230" s="17">
        <v>0.12595012022529764</v>
      </c>
      <c r="L230" s="11">
        <f>Table2[[#This Row],[τ*]]/Table2[[#This Row],[η]]</f>
        <v>2.6897475041597382E-2</v>
      </c>
      <c r="M230" s="8">
        <v>0.95998050788419265</v>
      </c>
      <c r="N230" s="17">
        <v>2.3281780317834747E-2</v>
      </c>
      <c r="O230" s="26"/>
      <c r="P230" s="26">
        <v>0.6214681558546854</v>
      </c>
      <c r="Q230" s="34"/>
      <c r="R230" s="26"/>
    </row>
    <row r="231" spans="1:18" x14ac:dyDescent="0.25">
      <c r="A231" s="1">
        <v>24</v>
      </c>
      <c r="B231" s="13">
        <v>1105</v>
      </c>
      <c r="C231" s="11">
        <v>8</v>
      </c>
      <c r="D231" s="11">
        <v>0.95934418858174231</v>
      </c>
      <c r="E231" s="11">
        <v>1</v>
      </c>
      <c r="F231" s="11"/>
      <c r="G231" s="11">
        <v>0.48078169760053507</v>
      </c>
      <c r="H231" s="20"/>
      <c r="I231" s="21"/>
      <c r="J231" s="14">
        <v>1.9185431401872191E-2</v>
      </c>
      <c r="K231" s="22"/>
      <c r="L231" s="11" t="e">
        <f>Table2[[#This Row],[τ*]]/Table2[[#This Row],[η]]</f>
        <v>#DIV/0!</v>
      </c>
      <c r="M231" s="8">
        <v>9.0396324282212309E-2</v>
      </c>
      <c r="N231" s="17">
        <v>2.0569210243906594E-3</v>
      </c>
      <c r="O231" s="26"/>
      <c r="P231" s="26">
        <v>0.73336633012419405</v>
      </c>
      <c r="Q231" s="34"/>
      <c r="R231" s="26"/>
    </row>
    <row r="232" spans="1:18" x14ac:dyDescent="0.25">
      <c r="A232" s="1">
        <v>25</v>
      </c>
      <c r="B232" s="13">
        <v>1105</v>
      </c>
      <c r="C232" s="11">
        <v>12</v>
      </c>
      <c r="D232" s="11">
        <v>0.94748425670557579</v>
      </c>
      <c r="E232" s="11">
        <v>1</v>
      </c>
      <c r="F232" s="11"/>
      <c r="G232" s="11">
        <v>7.309162666648325E-2</v>
      </c>
      <c r="H232" s="11">
        <v>0.43221923571578857</v>
      </c>
      <c r="I232" s="14">
        <v>0.60648703362184653</v>
      </c>
      <c r="J232" s="14">
        <v>5.096600361934856E-3</v>
      </c>
      <c r="K232" s="17">
        <v>0.19316101974773253</v>
      </c>
      <c r="L232" s="11">
        <f>Table2[[#This Row],[τ*]]/Table2[[#This Row],[η]]</f>
        <v>2.6385242574257447E-2</v>
      </c>
      <c r="M232" s="8">
        <v>0.6638365690987974</v>
      </c>
      <c r="N232" s="17">
        <v>1.5556699308237651E-2</v>
      </c>
      <c r="O232" s="26"/>
      <c r="P232" s="26">
        <v>0.64862320973275611</v>
      </c>
      <c r="Q232" s="34"/>
      <c r="R232" s="26"/>
    </row>
    <row r="233" spans="1:18" x14ac:dyDescent="0.25">
      <c r="A233" s="1">
        <v>26</v>
      </c>
      <c r="B233" s="13">
        <v>1105</v>
      </c>
      <c r="C233" s="11">
        <v>20</v>
      </c>
      <c r="D233" s="11">
        <v>0.886835000406897</v>
      </c>
      <c r="E233" s="11">
        <v>1</v>
      </c>
      <c r="F233" s="11"/>
      <c r="G233" s="11">
        <v>0.15544651129173678</v>
      </c>
      <c r="H233" s="11">
        <v>0.35830376494344229</v>
      </c>
      <c r="I233" s="14">
        <v>0.56173459297516715</v>
      </c>
      <c r="J233" s="14">
        <v>3.7947727658610795E-3</v>
      </c>
      <c r="K233" s="17">
        <v>0.15166262071245001</v>
      </c>
      <c r="L233" s="11">
        <f>Table2[[#This Row],[τ*]]/Table2[[#This Row],[η]]</f>
        <v>2.5021147254575733E-2</v>
      </c>
      <c r="M233" s="8">
        <v>0.9678177156668194</v>
      </c>
      <c r="N233" s="17">
        <v>2.0403808496686087E-2</v>
      </c>
      <c r="O233" s="26"/>
      <c r="P233" s="26">
        <v>0.656421440420907</v>
      </c>
      <c r="Q233" s="34"/>
      <c r="R233" s="26"/>
    </row>
    <row r="234" spans="1:18" x14ac:dyDescent="0.25">
      <c r="A234" s="1">
        <v>27</v>
      </c>
      <c r="B234" s="13">
        <v>1105</v>
      </c>
      <c r="C234" s="11">
        <v>16</v>
      </c>
      <c r="D234" s="11">
        <v>0.91823070099748505</v>
      </c>
      <c r="E234" s="11">
        <v>1</v>
      </c>
      <c r="F234" s="11"/>
      <c r="G234" s="11">
        <v>0.4947417655754992</v>
      </c>
      <c r="H234" s="20"/>
      <c r="I234" s="21"/>
      <c r="J234" s="14">
        <v>1.6170760101141917E-2</v>
      </c>
      <c r="K234" s="22"/>
      <c r="L234" s="11" t="e">
        <f>Table2[[#This Row],[τ*]]/Table2[[#This Row],[η]]</f>
        <v>#DIV/0!</v>
      </c>
      <c r="M234" s="8">
        <v>0.14534191053494649</v>
      </c>
      <c r="N234" s="17">
        <v>2.7655223273826083E-3</v>
      </c>
      <c r="O234" s="26"/>
      <c r="P234" s="26">
        <v>0.74212406305617973</v>
      </c>
      <c r="Q234" s="34"/>
      <c r="R234" s="26"/>
    </row>
    <row r="235" spans="1:18" x14ac:dyDescent="0.25">
      <c r="A235" s="1">
        <v>28</v>
      </c>
      <c r="B235" s="13">
        <v>1105</v>
      </c>
      <c r="C235" s="11">
        <v>24</v>
      </c>
      <c r="D235" s="11">
        <v>0.87408717035114458</v>
      </c>
      <c r="E235" s="11">
        <v>1</v>
      </c>
      <c r="F235" s="11"/>
      <c r="G235" s="11">
        <v>4.2916193124731633E-2</v>
      </c>
      <c r="H235" s="11">
        <v>0.31108857142812707</v>
      </c>
      <c r="I235" s="14">
        <v>0.53880840433415844</v>
      </c>
      <c r="J235" s="14">
        <v>3.0810907986819854E-3</v>
      </c>
      <c r="K235" s="17">
        <v>0.13238243674893654</v>
      </c>
      <c r="L235" s="11">
        <f>Table2[[#This Row],[τ*]]/Table2[[#This Row],[η]]</f>
        <v>2.3274165926748108E-2</v>
      </c>
      <c r="M235" s="8">
        <v>1.4869464172691855</v>
      </c>
      <c r="N235" s="17">
        <v>2.6325826456835226E-2</v>
      </c>
      <c r="O235" s="26"/>
      <c r="P235" s="26">
        <v>0.61578028022597497</v>
      </c>
      <c r="Q235" s="34"/>
      <c r="R235" s="26"/>
    </row>
    <row r="236" spans="1:18" x14ac:dyDescent="0.25">
      <c r="A236" s="1">
        <v>29</v>
      </c>
      <c r="B236" s="13">
        <v>1105</v>
      </c>
      <c r="C236" s="11">
        <v>25</v>
      </c>
      <c r="D236" s="11">
        <v>0.98127972439342814</v>
      </c>
      <c r="E236" s="11">
        <v>1</v>
      </c>
      <c r="F236" s="11"/>
      <c r="G236" s="11">
        <v>0.30450359037200425</v>
      </c>
      <c r="H236" s="11">
        <v>0.67658038030809786</v>
      </c>
      <c r="I236" s="14">
        <v>0.7555486173401651</v>
      </c>
      <c r="J236" s="14">
        <v>1.0379640572588562E-2</v>
      </c>
      <c r="K236" s="22"/>
      <c r="L236" s="11" t="e">
        <f>Table2[[#This Row],[τ*]]/Table2[[#This Row],[η]]</f>
        <v>#DIV/0!</v>
      </c>
      <c r="M236" s="8">
        <v>0.25758536025976109</v>
      </c>
      <c r="N236" s="17">
        <v>6.107717073794882E-3</v>
      </c>
      <c r="O236" s="26"/>
      <c r="P236" s="26">
        <v>0.69044970120311322</v>
      </c>
      <c r="Q236" s="34"/>
      <c r="R236" s="26"/>
    </row>
    <row r="237" spans="1:18" x14ac:dyDescent="0.25">
      <c r="A237" s="1">
        <v>30</v>
      </c>
      <c r="B237" s="13">
        <v>1105</v>
      </c>
      <c r="C237" s="11">
        <v>31</v>
      </c>
      <c r="D237" s="11">
        <v>0.96126308572084684</v>
      </c>
      <c r="E237" s="11">
        <v>1</v>
      </c>
      <c r="F237" s="11"/>
      <c r="G237" s="11">
        <v>0.10017356793476541</v>
      </c>
      <c r="H237" s="11">
        <v>0.38911224444145909</v>
      </c>
      <c r="I237" s="14">
        <v>0.572446019391601</v>
      </c>
      <c r="J237" s="14">
        <v>4.3197523680652385E-3</v>
      </c>
      <c r="K237" s="17">
        <v>0.15852240898429687</v>
      </c>
      <c r="L237" s="11">
        <f>Table2[[#This Row],[τ*]]/Table2[[#This Row],[η]]</f>
        <v>2.7250105494505513E-2</v>
      </c>
      <c r="M237" s="8">
        <v>0.71788623740119073</v>
      </c>
      <c r="N237" s="17">
        <v>1.7799813546469805E-2</v>
      </c>
      <c r="O237" s="26"/>
      <c r="P237" s="26">
        <v>0.62574499873450906</v>
      </c>
      <c r="Q237" s="34"/>
      <c r="R237" s="26"/>
    </row>
    <row r="238" spans="1:18" x14ac:dyDescent="0.25">
      <c r="A238" s="1">
        <v>1</v>
      </c>
      <c r="B238" s="13">
        <v>411</v>
      </c>
      <c r="C238" s="11">
        <v>2</v>
      </c>
      <c r="D238" s="11">
        <v>0.88334093353963716</v>
      </c>
      <c r="E238" s="11">
        <v>1</v>
      </c>
      <c r="F238" s="11"/>
      <c r="G238" s="11"/>
      <c r="H238" s="11">
        <v>0.34918319154970839</v>
      </c>
      <c r="I238" s="14">
        <v>0.57632048364712984</v>
      </c>
      <c r="J238" s="14"/>
      <c r="K238" s="17"/>
      <c r="L238" s="11"/>
      <c r="M238" s="8">
        <v>1.3282881708398977</v>
      </c>
      <c r="N238" s="17">
        <v>2.162830078830431E-2</v>
      </c>
      <c r="O238" s="26"/>
      <c r="P238" s="26">
        <v>0.61614527889547832</v>
      </c>
      <c r="Q238" s="34"/>
      <c r="R238" s="26"/>
    </row>
    <row r="239" spans="1:18" x14ac:dyDescent="0.25">
      <c r="A239" s="1">
        <v>2</v>
      </c>
      <c r="B239" s="13">
        <v>411</v>
      </c>
      <c r="C239" s="11">
        <v>3</v>
      </c>
      <c r="D239" s="11">
        <v>0.8572924905926167</v>
      </c>
      <c r="E239" s="11">
        <v>1</v>
      </c>
      <c r="F239" s="11"/>
      <c r="G239" s="11"/>
      <c r="H239" s="11">
        <v>0.20884873171309179</v>
      </c>
      <c r="I239" s="14">
        <v>0.44070762183260737</v>
      </c>
      <c r="J239" s="14"/>
      <c r="K239" s="17"/>
      <c r="L239" s="11"/>
      <c r="M239" s="8">
        <v>2.229529435354709</v>
      </c>
      <c r="N239" s="17">
        <v>4.0837689610740538E-2</v>
      </c>
      <c r="O239" s="26"/>
      <c r="P239" s="26">
        <v>0.57238711747758231</v>
      </c>
      <c r="Q239" s="34"/>
      <c r="R239" s="26"/>
    </row>
    <row r="240" spans="1:18" x14ac:dyDescent="0.25">
      <c r="A240" s="1">
        <v>3</v>
      </c>
      <c r="B240" s="13">
        <v>411</v>
      </c>
      <c r="C240" s="11">
        <v>4</v>
      </c>
      <c r="D240" s="11">
        <v>0.82732634485498935</v>
      </c>
      <c r="E240" s="11">
        <v>1</v>
      </c>
      <c r="F240" s="11"/>
      <c r="G240" s="11"/>
      <c r="H240" s="11">
        <v>0.15636561626961645</v>
      </c>
      <c r="I240" s="14">
        <v>0.37796238338525412</v>
      </c>
      <c r="J240" s="14"/>
      <c r="K240" s="17"/>
      <c r="L240" s="11"/>
      <c r="M240" s="8">
        <v>2.5625405834361779</v>
      </c>
      <c r="N240" s="17">
        <v>5.2995311532062148E-2</v>
      </c>
      <c r="O240" s="26"/>
      <c r="P240" s="26">
        <v>0.57378447109070196</v>
      </c>
      <c r="Q240" s="34"/>
      <c r="R240" s="26"/>
    </row>
    <row r="241" spans="1:18" x14ac:dyDescent="0.25">
      <c r="A241" s="1">
        <v>4</v>
      </c>
      <c r="B241" s="13">
        <v>411</v>
      </c>
      <c r="C241" s="11">
        <v>5</v>
      </c>
      <c r="D241" s="11">
        <v>0.82504628499194821</v>
      </c>
      <c r="E241" s="11">
        <v>1</v>
      </c>
      <c r="F241" s="11"/>
      <c r="G241" s="11"/>
      <c r="H241" s="11">
        <v>0.15401712675414247</v>
      </c>
      <c r="I241" s="14">
        <v>0.37488001380132963</v>
      </c>
      <c r="J241" s="14"/>
      <c r="K241" s="17"/>
      <c r="L241" s="11"/>
      <c r="M241" s="8">
        <v>2.5658872674938027</v>
      </c>
      <c r="N241" s="17">
        <v>5.3526683692696586E-2</v>
      </c>
      <c r="O241" s="26"/>
      <c r="P241" s="26">
        <v>0.57498291139545366</v>
      </c>
      <c r="Q241" s="34"/>
      <c r="R241" s="26"/>
    </row>
    <row r="242" spans="1:18" x14ac:dyDescent="0.25">
      <c r="A242" s="1">
        <v>5</v>
      </c>
      <c r="B242" s="13">
        <v>411</v>
      </c>
      <c r="C242" s="11">
        <v>6</v>
      </c>
      <c r="D242" s="11">
        <v>0.78836869644327168</v>
      </c>
      <c r="E242" s="11">
        <v>1</v>
      </c>
      <c r="F242" s="11"/>
      <c r="G242" s="11"/>
      <c r="H242" s="11">
        <v>0.10651419007462729</v>
      </c>
      <c r="I242" s="14">
        <v>0.31175319086073577</v>
      </c>
      <c r="J242" s="14"/>
      <c r="K242" s="17"/>
      <c r="L242" s="11"/>
      <c r="M242" s="8">
        <v>3.3034426781590387</v>
      </c>
      <c r="N242" s="17">
        <v>7.8436064652294246E-2</v>
      </c>
      <c r="O242" s="26"/>
      <c r="P242" s="26">
        <v>0.57575600058140108</v>
      </c>
      <c r="Q242" s="34"/>
      <c r="R242" s="26"/>
    </row>
    <row r="243" spans="1:18" x14ac:dyDescent="0.25">
      <c r="A243" s="1">
        <v>6</v>
      </c>
      <c r="B243" s="13">
        <v>411</v>
      </c>
      <c r="C243" s="11">
        <v>7</v>
      </c>
      <c r="D243" s="11">
        <v>0.7684650236232915</v>
      </c>
      <c r="E243" s="11">
        <v>1</v>
      </c>
      <c r="F243" s="11"/>
      <c r="G243" s="11"/>
      <c r="H243" s="11">
        <v>9.0943580472685762E-2</v>
      </c>
      <c r="I243" s="14">
        <v>0.2885899841180099</v>
      </c>
      <c r="J243" s="14"/>
      <c r="K243" s="17"/>
      <c r="L243" s="11"/>
      <c r="M243" s="8">
        <v>3.3439946457081833</v>
      </c>
      <c r="N243" s="17">
        <v>8.4547715599815554E-2</v>
      </c>
      <c r="O243" s="26"/>
      <c r="P243" s="26">
        <v>0.58285409026205159</v>
      </c>
      <c r="Q243" s="34"/>
      <c r="R243" s="26"/>
    </row>
    <row r="244" spans="1:18" x14ac:dyDescent="0.25">
      <c r="A244" s="1">
        <v>7</v>
      </c>
      <c r="B244" s="13">
        <v>411</v>
      </c>
      <c r="C244" s="11">
        <v>8</v>
      </c>
      <c r="D244" s="11">
        <v>0.7525756861420595</v>
      </c>
      <c r="E244" s="11">
        <v>1</v>
      </c>
      <c r="F244" s="11"/>
      <c r="G244" s="11"/>
      <c r="H244" s="11">
        <v>7.8948675691870959E-2</v>
      </c>
      <c r="I244" s="14">
        <v>0.26992439905738252</v>
      </c>
      <c r="J244" s="14"/>
      <c r="K244" s="17"/>
      <c r="L244" s="11"/>
      <c r="M244" s="8">
        <v>3.7700731778412249</v>
      </c>
      <c r="N244" s="17">
        <v>9.987596303572352E-2</v>
      </c>
      <c r="O244" s="26"/>
      <c r="P244" s="26">
        <v>0.586472289314108</v>
      </c>
      <c r="Q244" s="34"/>
      <c r="R244" s="26"/>
    </row>
    <row r="245" spans="1:18" x14ac:dyDescent="0.25">
      <c r="A245" s="1">
        <v>8</v>
      </c>
      <c r="B245" s="13">
        <v>411</v>
      </c>
      <c r="C245" s="11">
        <v>9</v>
      </c>
      <c r="D245" s="11">
        <v>0.80545476428715379</v>
      </c>
      <c r="E245" s="11">
        <v>1</v>
      </c>
      <c r="F245" s="11"/>
      <c r="G245" s="11"/>
      <c r="H245" s="11">
        <v>8.8568796694131854E-2</v>
      </c>
      <c r="I245" s="14">
        <v>0.28391381412864064</v>
      </c>
      <c r="J245" s="14"/>
      <c r="K245" s="17"/>
      <c r="L245" s="11"/>
      <c r="M245" s="8">
        <v>3.574191004918533</v>
      </c>
      <c r="N245" s="17">
        <v>9.5658833953793931E-2</v>
      </c>
      <c r="O245" s="26"/>
      <c r="P245" s="26">
        <v>0.55042990236982492</v>
      </c>
      <c r="Q245" s="34"/>
      <c r="R245" s="26"/>
    </row>
    <row r="246" spans="1:18" x14ac:dyDescent="0.25">
      <c r="A246" s="1">
        <v>9</v>
      </c>
      <c r="B246" s="13">
        <v>411</v>
      </c>
      <c r="C246" s="11">
        <v>10</v>
      </c>
      <c r="D246" s="11">
        <v>0.83128715502678663</v>
      </c>
      <c r="E246" s="11">
        <v>1</v>
      </c>
      <c r="F246" s="11"/>
      <c r="G246" s="11"/>
      <c r="H246" s="11">
        <v>0.11512825204516877</v>
      </c>
      <c r="I246" s="14">
        <v>0.32135681815893269</v>
      </c>
      <c r="J246" s="14"/>
      <c r="K246" s="17"/>
      <c r="L246" s="11"/>
      <c r="M246" s="8">
        <v>2.8238726859014815</v>
      </c>
      <c r="N246" s="17">
        <v>7.0417747978160056E-2</v>
      </c>
      <c r="O246" s="26"/>
      <c r="P246" s="26">
        <v>0.55308047473553035</v>
      </c>
      <c r="Q246" s="34"/>
      <c r="R246" s="26"/>
    </row>
    <row r="247" spans="1:18" x14ac:dyDescent="0.25">
      <c r="A247" s="1">
        <v>10</v>
      </c>
      <c r="B247" s="13">
        <v>411</v>
      </c>
      <c r="C247" s="11">
        <v>11</v>
      </c>
      <c r="D247" s="11">
        <v>0.84787927412557373</v>
      </c>
      <c r="E247" s="11">
        <v>1</v>
      </c>
      <c r="F247" s="11"/>
      <c r="G247" s="11"/>
      <c r="H247" s="11">
        <v>0.12711029018470654</v>
      </c>
      <c r="I247" s="14">
        <v>0.33784064765526178</v>
      </c>
      <c r="J247" s="14"/>
      <c r="K247" s="17"/>
      <c r="L247" s="11"/>
      <c r="M247" s="8">
        <v>2.8258136568038692</v>
      </c>
      <c r="N247" s="17">
        <v>6.7087089808192002E-2</v>
      </c>
      <c r="O247" s="26"/>
      <c r="P247" s="26">
        <v>0.54523275742273691</v>
      </c>
      <c r="Q247" s="34"/>
      <c r="R247" s="26"/>
    </row>
    <row r="248" spans="1:18" x14ac:dyDescent="0.25">
      <c r="A248" s="1">
        <v>11</v>
      </c>
      <c r="B248" s="13">
        <v>411</v>
      </c>
      <c r="C248" s="11">
        <v>12</v>
      </c>
      <c r="D248" s="11">
        <v>0.88594841180313944</v>
      </c>
      <c r="E248" s="11">
        <v>1</v>
      </c>
      <c r="F248" s="11"/>
      <c r="G248" s="11"/>
      <c r="H248" s="11">
        <v>0.15425522597314736</v>
      </c>
      <c r="I248" s="14">
        <v>0.37491353389612492</v>
      </c>
      <c r="J248" s="14"/>
      <c r="K248" s="17"/>
      <c r="L248" s="11"/>
      <c r="M248" s="8">
        <v>2.5871654307652507</v>
      </c>
      <c r="N248" s="17">
        <v>5.4224193380754827E-2</v>
      </c>
      <c r="O248" s="26"/>
      <c r="P248" s="26">
        <v>0.52293426259414066</v>
      </c>
      <c r="Q248" s="34"/>
      <c r="R248" s="26"/>
    </row>
    <row r="249" spans="1:18" x14ac:dyDescent="0.25">
      <c r="A249" s="1">
        <v>12</v>
      </c>
      <c r="B249" s="13">
        <v>411</v>
      </c>
      <c r="C249" s="11">
        <v>13</v>
      </c>
      <c r="D249" s="11">
        <v>0.90532517572029447</v>
      </c>
      <c r="E249" s="11">
        <v>1</v>
      </c>
      <c r="F249" s="11"/>
      <c r="G249" s="11"/>
      <c r="H249" s="11">
        <v>0.19725038663883662</v>
      </c>
      <c r="I249" s="14">
        <v>0.42475596352996536</v>
      </c>
      <c r="J249" s="14"/>
      <c r="K249" s="17"/>
      <c r="L249" s="11"/>
      <c r="M249" s="8">
        <v>2.0354668281618982</v>
      </c>
      <c r="N249" s="17">
        <v>3.9764223917526861E-2</v>
      </c>
      <c r="O249" s="26"/>
      <c r="P249" s="26">
        <v>0.53320568493651244</v>
      </c>
      <c r="Q249" s="34"/>
      <c r="R249" s="26"/>
    </row>
    <row r="250" spans="1:18" x14ac:dyDescent="0.25">
      <c r="A250" s="1">
        <v>13</v>
      </c>
      <c r="B250" s="13">
        <v>411</v>
      </c>
      <c r="C250" s="11">
        <v>14</v>
      </c>
      <c r="D250" s="11">
        <v>0.91140211103768276</v>
      </c>
      <c r="E250" s="11">
        <v>1</v>
      </c>
      <c r="F250" s="11"/>
      <c r="G250" s="11"/>
      <c r="H250" s="11">
        <v>0.27291444115636465</v>
      </c>
      <c r="I250" s="14">
        <v>0.49749584976921601</v>
      </c>
      <c r="J250" s="14"/>
      <c r="K250" s="17"/>
      <c r="L250" s="11"/>
      <c r="M250" s="8">
        <v>1.4863105630809754</v>
      </c>
      <c r="N250" s="17">
        <v>2.8373448251650758E-2</v>
      </c>
      <c r="O250" s="26"/>
      <c r="P250" s="26">
        <v>0.57564650125638994</v>
      </c>
      <c r="Q250" s="34"/>
      <c r="R250" s="26"/>
    </row>
    <row r="251" spans="1:18" x14ac:dyDescent="0.25">
      <c r="A251" s="1">
        <v>14</v>
      </c>
      <c r="B251" s="13">
        <v>411</v>
      </c>
      <c r="C251" s="11">
        <v>15</v>
      </c>
      <c r="D251" s="11">
        <v>0.94308321864443356</v>
      </c>
      <c r="E251" s="11">
        <v>1</v>
      </c>
      <c r="F251" s="11"/>
      <c r="G251" s="11"/>
      <c r="H251" s="11">
        <v>0.3459662488775051</v>
      </c>
      <c r="I251" s="14">
        <v>0.57059902558251074</v>
      </c>
      <c r="J251" s="14"/>
      <c r="K251" s="17"/>
      <c r="L251" s="11"/>
      <c r="M251" s="8">
        <v>1.30595003192185</v>
      </c>
      <c r="N251" s="17">
        <v>2.1914146292119189E-2</v>
      </c>
      <c r="O251" s="26"/>
      <c r="P251" s="26">
        <v>0.56994339829772112</v>
      </c>
      <c r="Q251" s="34"/>
      <c r="R251" s="26"/>
    </row>
    <row r="252" spans="1:18" x14ac:dyDescent="0.25">
      <c r="A252" s="1">
        <v>15</v>
      </c>
      <c r="B252" s="13">
        <v>411</v>
      </c>
      <c r="C252" s="11">
        <v>16</v>
      </c>
      <c r="D252" s="11">
        <v>0.98761020210063666</v>
      </c>
      <c r="E252" s="11">
        <v>1</v>
      </c>
      <c r="F252" s="11"/>
      <c r="G252" s="11"/>
      <c r="H252" s="11">
        <v>1.0419118060608041</v>
      </c>
      <c r="I252" s="14">
        <v>1.0016856829105627</v>
      </c>
      <c r="J252" s="14"/>
      <c r="K252" s="17"/>
      <c r="L252" s="11"/>
      <c r="M252" s="8">
        <v>0.1517514013462048</v>
      </c>
      <c r="N252" s="17">
        <v>2.5419533460871377E-3</v>
      </c>
      <c r="O252" s="26"/>
      <c r="P252" s="26">
        <v>0.66801032424484952</v>
      </c>
      <c r="Q252" s="34"/>
      <c r="R252" s="26"/>
    </row>
    <row r="253" spans="1:18" x14ac:dyDescent="0.25">
      <c r="A253" s="1">
        <v>16</v>
      </c>
      <c r="B253" s="13">
        <v>411</v>
      </c>
      <c r="C253" s="11">
        <v>17</v>
      </c>
      <c r="D253" s="11">
        <v>0.95896737455236014</v>
      </c>
      <c r="E253" s="11">
        <v>1</v>
      </c>
      <c r="F253" s="11"/>
      <c r="G253" s="11"/>
      <c r="H253" s="11">
        <v>1.071671201152258</v>
      </c>
      <c r="I253" s="14">
        <v>0.99317163039162693</v>
      </c>
      <c r="J253" s="14"/>
      <c r="K253" s="17"/>
      <c r="L253" s="11"/>
      <c r="M253" s="8">
        <v>0.13950385537142154</v>
      </c>
      <c r="N253" s="17">
        <v>2.6148057507499739E-3</v>
      </c>
      <c r="O253" s="26"/>
      <c r="P253" s="26">
        <v>0.70784691981154713</v>
      </c>
      <c r="Q253" s="34"/>
      <c r="R253" s="26"/>
    </row>
    <row r="254" spans="1:18" x14ac:dyDescent="0.25">
      <c r="A254" s="1">
        <v>17</v>
      </c>
      <c r="B254" s="13">
        <v>411</v>
      </c>
      <c r="C254" s="11">
        <v>18</v>
      </c>
      <c r="D254" s="11">
        <v>0.92027487733173785</v>
      </c>
      <c r="E254" s="11">
        <v>1</v>
      </c>
      <c r="F254" s="11"/>
      <c r="G254" s="11"/>
      <c r="H254" s="11">
        <v>0.36285188692593306</v>
      </c>
      <c r="I254" s="14">
        <v>0.56057755196350711</v>
      </c>
      <c r="J254" s="14"/>
      <c r="K254" s="17"/>
      <c r="L254" s="11"/>
      <c r="M254" s="8">
        <v>0.87243107296277955</v>
      </c>
      <c r="N254" s="17">
        <v>1.8719760874081368E-2</v>
      </c>
      <c r="O254" s="26"/>
      <c r="P254" s="26">
        <v>0.63412516712269573</v>
      </c>
      <c r="Q254" s="34"/>
      <c r="R254" s="26"/>
    </row>
    <row r="255" spans="1:18" x14ac:dyDescent="0.25">
      <c r="A255" s="1">
        <v>18</v>
      </c>
      <c r="B255" s="13">
        <v>411</v>
      </c>
      <c r="C255" s="11">
        <v>19</v>
      </c>
      <c r="D255" s="11">
        <v>0.91217120628236392</v>
      </c>
      <c r="E255" s="11">
        <v>1</v>
      </c>
      <c r="F255" s="11"/>
      <c r="G255" s="11"/>
      <c r="H255" s="11">
        <v>0.29968988195075663</v>
      </c>
      <c r="I255" s="14">
        <v>0.50918826093310199</v>
      </c>
      <c r="J255" s="14"/>
      <c r="K255" s="17"/>
      <c r="L255" s="11"/>
      <c r="M255" s="8">
        <v>1.133406486163856</v>
      </c>
      <c r="N255" s="17">
        <v>2.496275161140929E-2</v>
      </c>
      <c r="O255" s="26"/>
      <c r="P255" s="26">
        <v>0.61217753670323438</v>
      </c>
      <c r="Q255" s="34"/>
      <c r="R255" s="26"/>
    </row>
    <row r="256" spans="1:18" x14ac:dyDescent="0.25">
      <c r="A256" s="1">
        <v>19</v>
      </c>
      <c r="B256" s="13">
        <v>411</v>
      </c>
      <c r="C256" s="11">
        <v>20</v>
      </c>
      <c r="D256" s="11">
        <v>0.88789414521986343</v>
      </c>
      <c r="E256" s="11">
        <v>1</v>
      </c>
      <c r="F256" s="11"/>
      <c r="G256" s="11"/>
      <c r="H256" s="11">
        <v>0.23829442982561988</v>
      </c>
      <c r="I256" s="14">
        <v>0.45213407414467388</v>
      </c>
      <c r="J256" s="14"/>
      <c r="K256" s="17"/>
      <c r="L256" s="11"/>
      <c r="M256" s="8">
        <v>1.2426512517978809</v>
      </c>
      <c r="N256" s="17">
        <v>2.9470028613227839E-2</v>
      </c>
      <c r="O256" s="26"/>
      <c r="P256" s="26">
        <v>0.60630012641347664</v>
      </c>
      <c r="Q256" s="34"/>
      <c r="R256" s="26"/>
    </row>
    <row r="257" spans="1:18" x14ac:dyDescent="0.25">
      <c r="A257" s="1">
        <v>20</v>
      </c>
      <c r="B257" s="13">
        <v>411</v>
      </c>
      <c r="C257" s="11">
        <v>21</v>
      </c>
      <c r="D257" s="11">
        <v>0.86397227718408209</v>
      </c>
      <c r="E257" s="11">
        <v>1</v>
      </c>
      <c r="F257" s="11"/>
      <c r="G257" s="11"/>
      <c r="H257" s="11">
        <v>0.20680869028507184</v>
      </c>
      <c r="I257" s="14">
        <v>0.41984071633930431</v>
      </c>
      <c r="J257" s="14"/>
      <c r="K257" s="17"/>
      <c r="L257" s="11"/>
      <c r="M257" s="8">
        <v>1.3165082879233776</v>
      </c>
      <c r="N257" s="17">
        <v>3.3385137233102144E-2</v>
      </c>
      <c r="O257" s="26"/>
      <c r="P257" s="26">
        <v>0.61507553751508015</v>
      </c>
      <c r="Q257" s="34"/>
      <c r="R257" s="26"/>
    </row>
    <row r="258" spans="1:18" x14ac:dyDescent="0.25">
      <c r="A258" s="1">
        <v>21</v>
      </c>
      <c r="B258" s="13">
        <v>411</v>
      </c>
      <c r="C258" s="11">
        <v>22</v>
      </c>
      <c r="D258" s="11">
        <v>0.85204938520470741</v>
      </c>
      <c r="E258" s="11">
        <v>1</v>
      </c>
      <c r="F258" s="11"/>
      <c r="G258" s="11"/>
      <c r="H258" s="11">
        <v>0.17858797387000191</v>
      </c>
      <c r="I258" s="14">
        <v>0.3910086629789371</v>
      </c>
      <c r="J258" s="14"/>
      <c r="K258" s="17"/>
      <c r="L258" s="11"/>
      <c r="M258" s="8">
        <v>1.8167425509526167</v>
      </c>
      <c r="N258" s="17">
        <v>4.7536595202526621E-2</v>
      </c>
      <c r="O258" s="26"/>
      <c r="P258" s="26">
        <v>0.60710310293686842</v>
      </c>
      <c r="Q258" s="34"/>
      <c r="R258" s="26"/>
    </row>
    <row r="259" spans="1:18" x14ac:dyDescent="0.25">
      <c r="A259" s="1">
        <v>22</v>
      </c>
      <c r="B259" s="13">
        <v>411</v>
      </c>
      <c r="C259" s="11">
        <v>23</v>
      </c>
      <c r="D259" s="11">
        <v>0.90393731007498357</v>
      </c>
      <c r="E259" s="11">
        <v>1</v>
      </c>
      <c r="F259" s="11"/>
      <c r="G259" s="11"/>
      <c r="H259" s="11">
        <v>0.25815273838242364</v>
      </c>
      <c r="I259" s="14">
        <v>0.46598559090292113</v>
      </c>
      <c r="J259" s="14"/>
      <c r="K259" s="17"/>
      <c r="L259" s="11"/>
      <c r="M259" s="8">
        <v>0.99168771212630569</v>
      </c>
      <c r="N259" s="17">
        <v>2.5059579076393487E-2</v>
      </c>
      <c r="O259" s="26"/>
      <c r="P259" s="26">
        <v>0.61415638078854728</v>
      </c>
      <c r="Q259" s="34"/>
      <c r="R259" s="26"/>
    </row>
    <row r="260" spans="1:18" x14ac:dyDescent="0.25">
      <c r="A260" s="1">
        <v>23</v>
      </c>
      <c r="B260" s="13">
        <v>411</v>
      </c>
      <c r="C260" s="11">
        <v>24</v>
      </c>
      <c r="D260" s="11">
        <v>0.91318399441271247</v>
      </c>
      <c r="E260" s="11">
        <v>1</v>
      </c>
      <c r="F260" s="11"/>
      <c r="G260" s="11"/>
      <c r="H260" s="11">
        <v>0.27708354799011231</v>
      </c>
      <c r="I260" s="14">
        <v>0.48320428150845246</v>
      </c>
      <c r="J260" s="14"/>
      <c r="K260" s="17"/>
      <c r="L260" s="11"/>
      <c r="M260" s="8">
        <v>1.0345372539401747</v>
      </c>
      <c r="N260" s="17">
        <v>2.5516125515462527E-2</v>
      </c>
      <c r="O260" s="26"/>
      <c r="P260" s="26">
        <v>0.61436285326730589</v>
      </c>
      <c r="Q260" s="34"/>
      <c r="R260" s="26"/>
    </row>
    <row r="261" spans="1:18" x14ac:dyDescent="0.25">
      <c r="A261" s="1">
        <v>24</v>
      </c>
      <c r="B261" s="13">
        <v>411</v>
      </c>
      <c r="C261" s="11">
        <v>25</v>
      </c>
      <c r="D261" s="11">
        <v>0.92982418006127265</v>
      </c>
      <c r="E261" s="11">
        <v>1</v>
      </c>
      <c r="F261" s="11"/>
      <c r="G261" s="11"/>
      <c r="H261" s="11">
        <v>0.3514782195623799</v>
      </c>
      <c r="I261" s="14">
        <v>0.54455516937205328</v>
      </c>
      <c r="J261" s="14"/>
      <c r="K261" s="17"/>
      <c r="L261" s="11"/>
      <c r="M261" s="8">
        <v>0.87728824207200307</v>
      </c>
      <c r="N261" s="17">
        <v>2.0673474876719049E-2</v>
      </c>
      <c r="O261" s="26"/>
      <c r="P261" s="26">
        <v>0.63395766111991569</v>
      </c>
      <c r="Q261" s="34"/>
      <c r="R261" s="26"/>
    </row>
    <row r="262" spans="1:18" x14ac:dyDescent="0.25">
      <c r="A262" s="1">
        <v>25</v>
      </c>
      <c r="B262" s="13">
        <v>411</v>
      </c>
      <c r="C262" s="11">
        <v>26</v>
      </c>
      <c r="D262" s="11">
        <v>0.95381387721542865</v>
      </c>
      <c r="E262" s="11">
        <v>1</v>
      </c>
      <c r="F262" s="11"/>
      <c r="G262" s="11"/>
      <c r="H262" s="11">
        <v>0.61270055865670392</v>
      </c>
      <c r="I262" s="14">
        <v>0.72330674970510356</v>
      </c>
      <c r="J262" s="14"/>
      <c r="K262" s="17"/>
      <c r="L262" s="11"/>
      <c r="M262" s="8">
        <v>0.29208534482775783</v>
      </c>
      <c r="N262" s="17">
        <v>6.4155710550725491E-3</v>
      </c>
      <c r="O262" s="26"/>
      <c r="P262" s="26">
        <v>0.69531757479983025</v>
      </c>
      <c r="Q262" s="34"/>
      <c r="R262" s="26"/>
    </row>
    <row r="263" spans="1:18" x14ac:dyDescent="0.25">
      <c r="A263" s="1">
        <v>26</v>
      </c>
      <c r="B263" s="13">
        <v>411</v>
      </c>
      <c r="C263" s="11">
        <v>27</v>
      </c>
      <c r="D263" s="11">
        <v>0.97605452389167124</v>
      </c>
      <c r="E263" s="11">
        <v>1</v>
      </c>
      <c r="F263" s="11"/>
      <c r="G263" s="11"/>
      <c r="H263" s="11">
        <v>0.83192678083831484</v>
      </c>
      <c r="I263" s="14">
        <v>0.85551644982665043</v>
      </c>
      <c r="J263" s="14"/>
      <c r="K263" s="17"/>
      <c r="L263" s="11"/>
      <c r="M263" s="8">
        <v>0.15952852478939672</v>
      </c>
      <c r="N263" s="17">
        <v>3.2658694823143875E-3</v>
      </c>
      <c r="O263" s="26"/>
      <c r="P263" s="26">
        <v>0.7004111044895569</v>
      </c>
      <c r="Q263" s="34"/>
      <c r="R263" s="26"/>
    </row>
    <row r="264" spans="1:18" x14ac:dyDescent="0.25">
      <c r="A264" s="1">
        <v>27</v>
      </c>
      <c r="B264" s="13">
        <v>411</v>
      </c>
      <c r="C264" s="11">
        <v>28</v>
      </c>
      <c r="D264" s="11">
        <v>1.00575386169884</v>
      </c>
      <c r="E264" s="11">
        <v>1</v>
      </c>
      <c r="F264" s="11"/>
      <c r="G264" s="11"/>
      <c r="H264" s="20"/>
      <c r="I264" s="21"/>
      <c r="J264" s="14"/>
      <c r="K264" s="17"/>
      <c r="L264" s="11"/>
      <c r="M264" s="8">
        <v>0.1371188300030653</v>
      </c>
      <c r="N264" s="17">
        <v>3.0914487254794024E-3</v>
      </c>
      <c r="O264" s="30"/>
      <c r="P264" s="30"/>
      <c r="Q264" s="34"/>
      <c r="R264" s="30"/>
    </row>
    <row r="265" spans="1:18" x14ac:dyDescent="0.25">
      <c r="A265" s="1">
        <v>28</v>
      </c>
      <c r="B265" s="13">
        <v>411</v>
      </c>
      <c r="C265" s="11">
        <v>29</v>
      </c>
      <c r="D265" s="11">
        <v>0.98467790228935304</v>
      </c>
      <c r="E265" s="11">
        <v>1</v>
      </c>
      <c r="F265" s="11"/>
      <c r="G265" s="11"/>
      <c r="H265" s="20"/>
      <c r="I265" s="21"/>
      <c r="J265" s="14"/>
      <c r="K265" s="17"/>
      <c r="L265" s="11"/>
      <c r="M265" s="8">
        <v>0.10500988497071326</v>
      </c>
      <c r="N265" s="17">
        <v>2.5059079542134894E-3</v>
      </c>
      <c r="O265" s="30"/>
      <c r="P265" s="30"/>
      <c r="Q265" s="34"/>
      <c r="R265" s="30"/>
    </row>
    <row r="266" spans="1:18" x14ac:dyDescent="0.25">
      <c r="A266" s="1">
        <v>29</v>
      </c>
      <c r="B266" s="13">
        <v>411</v>
      </c>
      <c r="C266" s="11">
        <v>30</v>
      </c>
      <c r="D266" s="11">
        <v>0.94686369396389358</v>
      </c>
      <c r="E266" s="11">
        <v>1</v>
      </c>
      <c r="F266" s="11"/>
      <c r="G266" s="11"/>
      <c r="H266" s="11">
        <v>0.58806323007039707</v>
      </c>
      <c r="I266" s="14">
        <v>0.69011149213086775</v>
      </c>
      <c r="J266" s="14"/>
      <c r="K266" s="17"/>
      <c r="L266" s="11"/>
      <c r="M266" s="8">
        <v>0.17872922339915265</v>
      </c>
      <c r="N266" s="17">
        <v>4.6803317558880009E-3</v>
      </c>
      <c r="O266" s="26"/>
      <c r="P266" s="26">
        <v>0.72102635859810149</v>
      </c>
      <c r="Q266" s="34"/>
      <c r="R266" s="26"/>
    </row>
    <row r="267" spans="1:18" x14ac:dyDescent="0.25">
      <c r="A267" s="1">
        <v>30</v>
      </c>
      <c r="B267" s="13">
        <v>411</v>
      </c>
      <c r="C267" s="11">
        <v>31</v>
      </c>
      <c r="D267" s="11">
        <v>0.96721326374250161</v>
      </c>
      <c r="E267" s="11">
        <v>1</v>
      </c>
      <c r="F267" s="11"/>
      <c r="G267" s="11"/>
      <c r="H267" s="11">
        <v>0.3513444322802024</v>
      </c>
      <c r="I267" s="14">
        <v>0.54040235628201017</v>
      </c>
      <c r="J267" s="14"/>
      <c r="K267" s="17"/>
      <c r="L267" s="11"/>
      <c r="M267" s="8">
        <v>0.8941819019037629</v>
      </c>
      <c r="N267" s="17">
        <v>2.2304922675503748E-2</v>
      </c>
      <c r="O267" s="26"/>
      <c r="P267" s="26">
        <v>0.60942720752719315</v>
      </c>
      <c r="Q267" s="34"/>
      <c r="R267" s="26"/>
    </row>
    <row r="268" spans="1:18" x14ac:dyDescent="0.25">
      <c r="A268" s="1">
        <v>31</v>
      </c>
      <c r="B268" s="13">
        <v>412</v>
      </c>
      <c r="C268" s="11">
        <v>2</v>
      </c>
      <c r="D268" s="11">
        <v>1.0305887629571826</v>
      </c>
      <c r="E268" s="11">
        <v>1</v>
      </c>
      <c r="F268" s="11"/>
      <c r="G268" s="11"/>
      <c r="H268" s="20"/>
      <c r="I268" s="21"/>
      <c r="J268" s="14"/>
      <c r="K268" s="17"/>
      <c r="L268" s="11"/>
      <c r="M268" s="8">
        <v>0.14590318888230835</v>
      </c>
      <c r="N268" s="17">
        <v>3.5964415282444592E-3</v>
      </c>
      <c r="O268" s="30"/>
      <c r="P268" s="30"/>
      <c r="Q268" s="34"/>
      <c r="R268" s="30"/>
    </row>
    <row r="269" spans="1:18" x14ac:dyDescent="0.25">
      <c r="A269" s="1">
        <v>32</v>
      </c>
      <c r="B269" s="13">
        <v>412</v>
      </c>
      <c r="C269" s="11">
        <v>3</v>
      </c>
      <c r="D269" s="11">
        <v>0.99512828917948026</v>
      </c>
      <c r="E269" s="11">
        <v>1</v>
      </c>
      <c r="F269" s="11"/>
      <c r="G269" s="11"/>
      <c r="H269" s="20"/>
      <c r="I269" s="21"/>
      <c r="J269" s="14"/>
      <c r="K269" s="17"/>
      <c r="L269" s="11"/>
      <c r="M269" s="8">
        <v>0.11955644085486505</v>
      </c>
      <c r="N269" s="17">
        <v>3.1906558124101796E-3</v>
      </c>
      <c r="O269" s="30"/>
      <c r="P269" s="30"/>
      <c r="Q269" s="34"/>
      <c r="R269" s="30"/>
    </row>
    <row r="270" spans="1:18" x14ac:dyDescent="0.25">
      <c r="A270" s="1">
        <v>33</v>
      </c>
      <c r="B270" s="13">
        <v>412</v>
      </c>
      <c r="C270" s="11">
        <v>4</v>
      </c>
      <c r="D270" s="11">
        <v>0.97526462583052564</v>
      </c>
      <c r="E270" s="11">
        <v>1</v>
      </c>
      <c r="F270" s="11"/>
      <c r="G270" s="11"/>
      <c r="H270" s="11">
        <v>0.63313685140599663</v>
      </c>
      <c r="I270" s="14">
        <v>0.71034012437983229</v>
      </c>
      <c r="J270" s="14"/>
      <c r="K270" s="17"/>
      <c r="L270" s="11"/>
      <c r="M270" s="8">
        <v>0.1812087316372549</v>
      </c>
      <c r="N270" s="17">
        <v>5.0376038518235126E-3</v>
      </c>
      <c r="O270" s="26"/>
      <c r="P270" s="26">
        <v>0.7127746261227873</v>
      </c>
      <c r="Q270" s="34"/>
      <c r="R270" s="26"/>
    </row>
    <row r="271" spans="1:18" x14ac:dyDescent="0.25">
      <c r="A271" s="1">
        <v>34</v>
      </c>
      <c r="B271" s="13">
        <v>412</v>
      </c>
      <c r="C271" s="11">
        <v>5</v>
      </c>
      <c r="D271" s="11">
        <v>0.96860556899610784</v>
      </c>
      <c r="E271" s="11">
        <v>1</v>
      </c>
      <c r="F271" s="11"/>
      <c r="G271" s="11"/>
      <c r="H271" s="11">
        <v>0.46906296165625949</v>
      </c>
      <c r="I271" s="14">
        <v>0.61251172774582952</v>
      </c>
      <c r="J271" s="14"/>
      <c r="K271" s="17"/>
      <c r="L271" s="11"/>
      <c r="M271" s="8">
        <v>0.44002944389235837</v>
      </c>
      <c r="N271" s="17">
        <v>1.239445890803835E-2</v>
      </c>
      <c r="O271" s="26"/>
      <c r="P271" s="26">
        <v>0.6726982441951399</v>
      </c>
      <c r="Q271" s="34"/>
      <c r="R271" s="26"/>
    </row>
    <row r="272" spans="1:18" x14ac:dyDescent="0.25">
      <c r="A272" s="1">
        <v>35</v>
      </c>
      <c r="B272" s="13">
        <v>412</v>
      </c>
      <c r="C272" s="11">
        <v>6</v>
      </c>
      <c r="D272" s="11">
        <v>1.0260555445731323</v>
      </c>
      <c r="E272" s="11">
        <v>1</v>
      </c>
      <c r="F272" s="11"/>
      <c r="G272" s="11"/>
      <c r="H272" s="20"/>
      <c r="I272" s="21"/>
      <c r="J272" s="14"/>
      <c r="K272" s="17"/>
      <c r="L272" s="11"/>
      <c r="M272" s="8">
        <v>6.4509677864170611E-2</v>
      </c>
      <c r="N272" s="17">
        <v>1.809061008632663E-3</v>
      </c>
      <c r="O272" s="30"/>
      <c r="P272" s="30"/>
      <c r="Q272" s="34"/>
      <c r="R272" s="30"/>
    </row>
    <row r="273" spans="1:18" x14ac:dyDescent="0.25">
      <c r="A273" s="1">
        <v>36</v>
      </c>
      <c r="B273" s="13">
        <v>412</v>
      </c>
      <c r="C273" s="11">
        <v>7</v>
      </c>
      <c r="D273" s="11">
        <v>0.98585677827151963</v>
      </c>
      <c r="E273" s="11">
        <v>1</v>
      </c>
      <c r="F273" s="11"/>
      <c r="G273" s="11"/>
      <c r="H273" s="20"/>
      <c r="I273" s="21"/>
      <c r="J273" s="14"/>
      <c r="K273" s="17"/>
      <c r="L273" s="11"/>
      <c r="M273" s="8">
        <v>5.140287504972791E-2</v>
      </c>
      <c r="N273" s="17">
        <v>1.5464086657595161E-3</v>
      </c>
      <c r="O273" s="30"/>
      <c r="P273" s="30"/>
      <c r="Q273" s="34"/>
      <c r="R273" s="30"/>
    </row>
    <row r="274" spans="1:18" x14ac:dyDescent="0.25">
      <c r="A274" s="1">
        <v>37</v>
      </c>
      <c r="B274" s="13">
        <v>412</v>
      </c>
      <c r="C274" s="11">
        <v>8</v>
      </c>
      <c r="D274" s="11">
        <v>1.0292425124067859</v>
      </c>
      <c r="E274" s="11">
        <v>1</v>
      </c>
      <c r="F274" s="11"/>
      <c r="G274" s="11"/>
      <c r="H274" s="20"/>
      <c r="I274" s="21"/>
      <c r="J274" s="14"/>
      <c r="K274" s="17"/>
      <c r="L274" s="11"/>
      <c r="M274" s="8">
        <v>7.6577260773377523E-2</v>
      </c>
      <c r="N274" s="17">
        <v>2.1347299498465661E-3</v>
      </c>
      <c r="O274" s="30"/>
      <c r="P274" s="30"/>
      <c r="Q274" s="34"/>
      <c r="R274" s="30"/>
    </row>
    <row r="275" spans="1:18" x14ac:dyDescent="0.25">
      <c r="B275" s="13"/>
      <c r="C275" s="11"/>
      <c r="D275" s="11"/>
      <c r="E275" s="11"/>
      <c r="F275" s="11"/>
      <c r="G275" s="11"/>
      <c r="H275" s="11"/>
      <c r="I275" s="14"/>
      <c r="J275" s="14"/>
      <c r="K275" s="14"/>
      <c r="L275" s="14"/>
      <c r="M275" s="14"/>
      <c r="N275" s="14"/>
      <c r="O275" s="14"/>
      <c r="P275" s="14"/>
      <c r="Q275" s="35"/>
      <c r="R275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80"/>
  <sheetViews>
    <sheetView workbookViewId="0">
      <selection activeCell="B38" sqref="B38"/>
    </sheetView>
  </sheetViews>
  <sheetFormatPr defaultRowHeight="15" x14ac:dyDescent="0.25"/>
  <cols>
    <col min="1" max="1" width="9.140625" style="1"/>
    <col min="2" max="2" width="15.5703125" style="1" customWidth="1"/>
    <col min="3" max="10" width="9.140625" style="1"/>
    <col min="11" max="11" width="14.5703125" style="1" customWidth="1"/>
    <col min="12" max="16384" width="9.140625" style="1"/>
  </cols>
  <sheetData>
    <row r="2" spans="2:18" x14ac:dyDescent="0.25">
      <c r="B2" s="1" t="s">
        <v>63</v>
      </c>
    </row>
    <row r="4" spans="2:18" x14ac:dyDescent="0.25">
      <c r="B4" s="1" t="s">
        <v>35</v>
      </c>
      <c r="C4" s="1" t="s">
        <v>85</v>
      </c>
      <c r="H4" s="1" t="s">
        <v>46</v>
      </c>
      <c r="K4" s="1" t="s">
        <v>35</v>
      </c>
      <c r="L4" s="1" t="s">
        <v>52</v>
      </c>
      <c r="Q4" s="1" t="s">
        <v>46</v>
      </c>
    </row>
    <row r="5" spans="2:18" x14ac:dyDescent="0.25">
      <c r="B5" s="18" t="s">
        <v>84</v>
      </c>
      <c r="C5" s="1" t="s">
        <v>43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47</v>
      </c>
      <c r="I5" s="1" t="s">
        <v>48</v>
      </c>
      <c r="K5" s="18" t="s">
        <v>76</v>
      </c>
      <c r="L5" s="1" t="s">
        <v>43</v>
      </c>
      <c r="M5" s="1" t="s">
        <v>37</v>
      </c>
      <c r="N5" s="1" t="s">
        <v>38</v>
      </c>
      <c r="O5" s="1" t="s">
        <v>39</v>
      </c>
      <c r="P5" s="1" t="s">
        <v>40</v>
      </c>
      <c r="Q5" s="1" t="s">
        <v>47</v>
      </c>
      <c r="R5" s="1" t="s">
        <v>48</v>
      </c>
    </row>
    <row r="6" spans="2:18" x14ac:dyDescent="0.25">
      <c r="B6" s="1" t="s">
        <v>86</v>
      </c>
      <c r="D6" s="31"/>
      <c r="E6" s="31"/>
      <c r="F6" s="31"/>
      <c r="G6" s="31"/>
      <c r="H6" s="31"/>
      <c r="I6" s="31"/>
      <c r="K6" s="1" t="s">
        <v>86</v>
      </c>
      <c r="L6" s="31"/>
      <c r="M6" s="31"/>
      <c r="N6" s="31"/>
      <c r="O6" s="31"/>
      <c r="P6" s="31"/>
      <c r="Q6" s="31"/>
      <c r="R6" s="31"/>
    </row>
    <row r="7" spans="2:18" x14ac:dyDescent="0.25">
      <c r="B7" s="1" t="s">
        <v>36</v>
      </c>
      <c r="C7" s="1" t="s">
        <v>44</v>
      </c>
      <c r="D7" s="31"/>
      <c r="E7" s="31"/>
      <c r="F7" s="31"/>
      <c r="G7" s="31"/>
      <c r="H7" s="31"/>
      <c r="I7" s="31"/>
      <c r="K7" s="1" t="s">
        <v>36</v>
      </c>
      <c r="L7" s="31" t="s">
        <v>44</v>
      </c>
      <c r="M7" s="31">
        <v>0.56120000000000003</v>
      </c>
      <c r="N7" s="31">
        <v>0.9647</v>
      </c>
      <c r="O7" s="31">
        <v>0.3609</v>
      </c>
      <c r="P7" s="31">
        <v>0.82</v>
      </c>
      <c r="Q7" s="31">
        <v>0.38519999999999999</v>
      </c>
      <c r="R7" s="31">
        <v>0.76</v>
      </c>
    </row>
    <row r="8" spans="2:18" x14ac:dyDescent="0.25">
      <c r="B8" s="1" t="s">
        <v>87</v>
      </c>
      <c r="D8" s="31"/>
      <c r="E8" s="31"/>
      <c r="F8" s="31"/>
      <c r="G8" s="31"/>
      <c r="H8" s="31"/>
      <c r="I8" s="31"/>
      <c r="K8" s="1" t="s">
        <v>87</v>
      </c>
      <c r="L8" s="31"/>
      <c r="M8" s="31"/>
      <c r="N8" s="31"/>
      <c r="O8" s="31"/>
      <c r="P8" s="31"/>
      <c r="Q8" s="31"/>
      <c r="R8" s="31"/>
    </row>
    <row r="9" spans="2:18" x14ac:dyDescent="0.25">
      <c r="B9" s="1" t="s">
        <v>86</v>
      </c>
      <c r="D9" s="31"/>
      <c r="E9" s="31"/>
      <c r="F9" s="31"/>
      <c r="G9" s="31"/>
      <c r="H9" s="31"/>
      <c r="I9" s="31"/>
      <c r="K9" s="1" t="s">
        <v>86</v>
      </c>
      <c r="L9" s="31"/>
      <c r="M9" s="31"/>
      <c r="N9" s="31"/>
      <c r="O9" s="31"/>
      <c r="P9" s="31"/>
      <c r="Q9" s="31"/>
      <c r="R9" s="31"/>
    </row>
    <row r="10" spans="2:18" x14ac:dyDescent="0.25">
      <c r="B10" s="1" t="s">
        <v>41</v>
      </c>
      <c r="C10" s="1" t="s">
        <v>44</v>
      </c>
      <c r="D10" s="31">
        <v>0</v>
      </c>
      <c r="E10" s="31">
        <v>0</v>
      </c>
      <c r="F10" s="31">
        <v>0.69799999999999995</v>
      </c>
      <c r="G10" s="31">
        <v>0.01</v>
      </c>
      <c r="H10" s="31">
        <v>0.17</v>
      </c>
      <c r="I10" s="31">
        <v>0.997</v>
      </c>
      <c r="K10" s="1" t="s">
        <v>41</v>
      </c>
      <c r="L10" s="31" t="s">
        <v>44</v>
      </c>
      <c r="M10" s="31">
        <v>0</v>
      </c>
      <c r="N10" s="31">
        <v>0</v>
      </c>
      <c r="O10" s="31">
        <v>0.69799999999999995</v>
      </c>
      <c r="P10" s="31">
        <v>0.01</v>
      </c>
      <c r="Q10" s="31">
        <v>0.39500000000000002</v>
      </c>
      <c r="R10" s="31">
        <v>0.99</v>
      </c>
    </row>
    <row r="11" spans="2:18" x14ac:dyDescent="0.25">
      <c r="B11" s="1" t="s">
        <v>87</v>
      </c>
      <c r="D11" s="31"/>
      <c r="E11" s="31"/>
      <c r="F11" s="31"/>
      <c r="G11" s="31"/>
      <c r="H11" s="31"/>
      <c r="I11" s="31"/>
      <c r="K11" s="1" t="s">
        <v>87</v>
      </c>
      <c r="L11" s="31"/>
      <c r="M11" s="31"/>
      <c r="N11" s="31"/>
      <c r="O11" s="31"/>
      <c r="P11" s="31"/>
      <c r="Q11" s="31"/>
      <c r="R11" s="31"/>
    </row>
    <row r="12" spans="2:18" x14ac:dyDescent="0.25">
      <c r="B12" s="1" t="s">
        <v>86</v>
      </c>
      <c r="D12" s="31"/>
      <c r="E12" s="31"/>
      <c r="F12" s="31"/>
      <c r="G12" s="31"/>
      <c r="H12" s="31"/>
      <c r="I12" s="31"/>
      <c r="K12" s="1" t="s">
        <v>86</v>
      </c>
      <c r="L12" s="31"/>
      <c r="M12" s="31"/>
      <c r="N12" s="31"/>
      <c r="O12" s="31"/>
      <c r="P12" s="31"/>
      <c r="Q12" s="31"/>
      <c r="R12" s="31"/>
    </row>
    <row r="13" spans="2:18" x14ac:dyDescent="0.25">
      <c r="B13" s="1" t="s">
        <v>42</v>
      </c>
      <c r="C13" s="1" t="s">
        <v>44</v>
      </c>
      <c r="D13" s="31">
        <v>0.18490000000000001</v>
      </c>
      <c r="E13" s="31">
        <v>0.76039999999999996</v>
      </c>
      <c r="F13" s="31">
        <v>0.55349999999999999</v>
      </c>
      <c r="G13" s="31">
        <v>0.72</v>
      </c>
      <c r="H13" s="31">
        <v>0.10050000000000001</v>
      </c>
      <c r="I13" s="31">
        <v>0.96250000000000002</v>
      </c>
      <c r="K13" s="1" t="s">
        <v>42</v>
      </c>
      <c r="L13" s="31" t="s">
        <v>44</v>
      </c>
      <c r="M13" s="31">
        <v>0.17799999999999999</v>
      </c>
      <c r="N13" s="31">
        <v>1.381</v>
      </c>
      <c r="O13" s="31">
        <v>0.55669999999999997</v>
      </c>
      <c r="P13" s="31">
        <v>0.7</v>
      </c>
      <c r="Q13" s="31">
        <v>0.31</v>
      </c>
      <c r="R13" s="31">
        <v>0.99</v>
      </c>
    </row>
    <row r="14" spans="2:18" x14ac:dyDescent="0.25">
      <c r="B14" s="1" t="s">
        <v>87</v>
      </c>
      <c r="D14" s="31"/>
      <c r="E14" s="31"/>
      <c r="F14" s="31"/>
      <c r="G14" s="31"/>
      <c r="H14" s="31"/>
      <c r="I14" s="31"/>
      <c r="K14" s="1" t="s">
        <v>87</v>
      </c>
      <c r="L14" s="31"/>
      <c r="M14" s="31"/>
      <c r="N14" s="31"/>
      <c r="O14" s="31"/>
      <c r="P14" s="31"/>
      <c r="Q14" s="31"/>
      <c r="R14" s="31"/>
    </row>
    <row r="15" spans="2:18" x14ac:dyDescent="0.25">
      <c r="B15" s="1" t="s">
        <v>86</v>
      </c>
      <c r="D15" s="1">
        <v>0.31</v>
      </c>
      <c r="E15" s="1">
        <v>1</v>
      </c>
      <c r="F15" s="1">
        <v>0.44140000000000001</v>
      </c>
      <c r="K15" s="1" t="s">
        <v>86</v>
      </c>
      <c r="M15" s="1">
        <v>0.31</v>
      </c>
      <c r="N15" s="1">
        <v>1</v>
      </c>
      <c r="O15" s="1">
        <v>0.36499999999999999</v>
      </c>
    </row>
    <row r="16" spans="2:18" x14ac:dyDescent="0.25">
      <c r="B16" s="1" t="s">
        <v>55</v>
      </c>
      <c r="C16" s="1" t="s">
        <v>44</v>
      </c>
      <c r="D16" s="1">
        <v>0.38229999999999997</v>
      </c>
      <c r="E16" s="1">
        <v>1</v>
      </c>
      <c r="F16" s="1">
        <v>0.47589999999999999</v>
      </c>
      <c r="G16" s="1">
        <v>0.6</v>
      </c>
      <c r="H16" s="1">
        <v>0.14000000000000001</v>
      </c>
      <c r="I16" s="1">
        <v>0.5</v>
      </c>
      <c r="K16" s="1" t="s">
        <v>55</v>
      </c>
      <c r="L16" s="1" t="s">
        <v>44</v>
      </c>
      <c r="M16" s="1">
        <v>0.39429999999999998</v>
      </c>
      <c r="N16" s="1">
        <v>1</v>
      </c>
      <c r="O16" s="1">
        <v>0.4037</v>
      </c>
      <c r="P16" s="1">
        <v>0.64</v>
      </c>
      <c r="Q16" s="1">
        <v>0.31</v>
      </c>
      <c r="R16" s="1">
        <v>0.7</v>
      </c>
    </row>
    <row r="17" spans="2:18" x14ac:dyDescent="0.25">
      <c r="B17" s="1" t="s">
        <v>87</v>
      </c>
      <c r="D17" s="1">
        <v>0.41</v>
      </c>
      <c r="E17" s="1">
        <v>1</v>
      </c>
      <c r="F17" s="1">
        <v>0.53</v>
      </c>
      <c r="K17" s="1" t="s">
        <v>87</v>
      </c>
      <c r="M17" s="1">
        <v>0.48</v>
      </c>
      <c r="N17" s="1">
        <v>1</v>
      </c>
      <c r="O17" s="1">
        <v>0.44</v>
      </c>
    </row>
    <row r="19" spans="2:18" x14ac:dyDescent="0.25">
      <c r="B19" s="1" t="s">
        <v>35</v>
      </c>
      <c r="C19" s="1" t="s">
        <v>64</v>
      </c>
      <c r="H19" s="1" t="s">
        <v>46</v>
      </c>
      <c r="K19" s="1" t="s">
        <v>35</v>
      </c>
      <c r="L19" s="1" t="s">
        <v>52</v>
      </c>
      <c r="Q19" s="1" t="s">
        <v>46</v>
      </c>
    </row>
    <row r="20" spans="2:18" x14ac:dyDescent="0.25">
      <c r="B20" s="18"/>
      <c r="C20" s="1" t="s">
        <v>43</v>
      </c>
      <c r="D20" s="1" t="s">
        <v>37</v>
      </c>
      <c r="E20" s="1" t="s">
        <v>38</v>
      </c>
      <c r="F20" s="1" t="s">
        <v>39</v>
      </c>
      <c r="G20" s="1" t="s">
        <v>40</v>
      </c>
      <c r="H20" s="1" t="s">
        <v>47</v>
      </c>
      <c r="I20" s="1" t="s">
        <v>48</v>
      </c>
      <c r="L20" s="1" t="s">
        <v>43</v>
      </c>
      <c r="M20" s="1" t="s">
        <v>37</v>
      </c>
      <c r="N20" s="1" t="s">
        <v>38</v>
      </c>
      <c r="O20" s="1" t="s">
        <v>39</v>
      </c>
      <c r="P20" s="1" t="s">
        <v>40</v>
      </c>
      <c r="Q20" s="1" t="s">
        <v>47</v>
      </c>
      <c r="R20" s="1" t="s">
        <v>48</v>
      </c>
    </row>
    <row r="21" spans="2:18" x14ac:dyDescent="0.25">
      <c r="B21" s="1" t="s">
        <v>86</v>
      </c>
      <c r="D21" s="39"/>
      <c r="E21" s="39"/>
      <c r="F21" s="39"/>
      <c r="G21" s="39"/>
      <c r="H21" s="39"/>
      <c r="I21" s="39"/>
      <c r="L21" s="39"/>
      <c r="M21" s="39">
        <v>0</v>
      </c>
      <c r="N21" s="39">
        <v>0</v>
      </c>
      <c r="O21" s="39"/>
      <c r="P21" s="39"/>
      <c r="Q21" s="39"/>
      <c r="R21" s="39"/>
    </row>
    <row r="22" spans="2:18" x14ac:dyDescent="0.25">
      <c r="B22" s="18" t="s">
        <v>75</v>
      </c>
      <c r="C22" s="1" t="s">
        <v>56</v>
      </c>
      <c r="D22" s="39"/>
      <c r="E22" s="39"/>
      <c r="F22" s="39"/>
      <c r="G22" s="39">
        <v>0.99</v>
      </c>
      <c r="H22" s="39">
        <v>0.38</v>
      </c>
      <c r="I22" s="39">
        <v>0.62350000000000005</v>
      </c>
      <c r="K22" s="18" t="s">
        <v>91</v>
      </c>
      <c r="L22" s="39" t="s">
        <v>44</v>
      </c>
      <c r="M22" s="39">
        <v>0</v>
      </c>
      <c r="N22" s="39">
        <v>0</v>
      </c>
      <c r="O22" s="39"/>
      <c r="P22" s="39"/>
      <c r="Q22" s="39"/>
      <c r="R22" s="39"/>
    </row>
    <row r="23" spans="2:18" x14ac:dyDescent="0.25">
      <c r="B23" s="1" t="s">
        <v>87</v>
      </c>
      <c r="D23" s="39"/>
      <c r="E23" s="39"/>
      <c r="F23" s="39"/>
      <c r="G23" s="39"/>
      <c r="H23" s="39"/>
      <c r="I23" s="39"/>
      <c r="K23" s="18"/>
      <c r="L23" s="39"/>
      <c r="M23" s="39">
        <v>0</v>
      </c>
      <c r="N23" s="39">
        <v>0</v>
      </c>
      <c r="O23" s="39"/>
      <c r="P23" s="39"/>
      <c r="Q23" s="39"/>
      <c r="R23" s="39"/>
    </row>
    <row r="24" spans="2:18" x14ac:dyDescent="0.25">
      <c r="B24" s="1" t="s">
        <v>86</v>
      </c>
      <c r="D24" s="1">
        <v>0.69010000000000005</v>
      </c>
      <c r="E24" s="1">
        <v>1.6930000000000001</v>
      </c>
      <c r="F24" s="1">
        <v>0</v>
      </c>
    </row>
    <row r="25" spans="2:18" x14ac:dyDescent="0.25">
      <c r="B25" s="18" t="s">
        <v>81</v>
      </c>
      <c r="C25" s="1" t="s">
        <v>56</v>
      </c>
      <c r="D25" s="1">
        <v>0.74360000000000004</v>
      </c>
      <c r="E25" s="1">
        <v>1.5920000000000001</v>
      </c>
      <c r="F25" s="1">
        <v>0</v>
      </c>
      <c r="G25" s="1">
        <v>0.98</v>
      </c>
      <c r="K25" s="18"/>
    </row>
    <row r="26" spans="2:18" x14ac:dyDescent="0.25">
      <c r="B26" s="1" t="s">
        <v>87</v>
      </c>
      <c r="D26" s="1">
        <v>0.78110000000000002</v>
      </c>
      <c r="E26" s="1">
        <v>1.5009999999999999</v>
      </c>
      <c r="F26" s="1">
        <v>0</v>
      </c>
      <c r="K26" s="18"/>
    </row>
    <row r="29" spans="2:18" x14ac:dyDescent="0.25">
      <c r="B29" s="1" t="s">
        <v>35</v>
      </c>
      <c r="C29" s="1" t="s">
        <v>99</v>
      </c>
      <c r="H29" s="1" t="s">
        <v>46</v>
      </c>
      <c r="K29" s="1" t="s">
        <v>35</v>
      </c>
      <c r="L29" s="1" t="s">
        <v>54</v>
      </c>
      <c r="Q29" s="1" t="s">
        <v>46</v>
      </c>
    </row>
    <row r="30" spans="2:18" x14ac:dyDescent="0.25">
      <c r="B30" s="18" t="s">
        <v>102</v>
      </c>
      <c r="D30" s="1" t="s">
        <v>37</v>
      </c>
      <c r="E30" s="1" t="s">
        <v>38</v>
      </c>
      <c r="F30" s="1" t="s">
        <v>39</v>
      </c>
      <c r="G30" s="1" t="s">
        <v>40</v>
      </c>
      <c r="H30" s="1" t="s">
        <v>47</v>
      </c>
      <c r="I30" s="1" t="s">
        <v>48</v>
      </c>
      <c r="K30" s="18" t="s">
        <v>53</v>
      </c>
      <c r="L30" s="1" t="s">
        <v>43</v>
      </c>
      <c r="M30" s="1" t="s">
        <v>37</v>
      </c>
      <c r="N30" s="1" t="s">
        <v>38</v>
      </c>
      <c r="O30" s="1" t="s">
        <v>39</v>
      </c>
      <c r="P30" s="1" t="s">
        <v>40</v>
      </c>
      <c r="Q30" s="1" t="s">
        <v>47</v>
      </c>
      <c r="R30" s="1" t="s">
        <v>48</v>
      </c>
    </row>
    <row r="31" spans="2:18" x14ac:dyDescent="0.25">
      <c r="B31" s="1" t="s">
        <v>47</v>
      </c>
      <c r="C31" s="1" t="s">
        <v>101</v>
      </c>
      <c r="D31" s="1">
        <v>3.26</v>
      </c>
      <c r="E31" s="1">
        <v>4.4450000000000003</v>
      </c>
      <c r="F31" s="1">
        <v>0.9</v>
      </c>
      <c r="K31" s="1" t="s">
        <v>36</v>
      </c>
      <c r="L31" s="1" t="s">
        <v>56</v>
      </c>
      <c r="M31" s="31">
        <v>301.5</v>
      </c>
      <c r="N31" s="31">
        <v>5.694</v>
      </c>
      <c r="O31" s="31">
        <v>0</v>
      </c>
      <c r="P31" s="31">
        <v>0.35</v>
      </c>
      <c r="Q31" s="31">
        <v>0.255</v>
      </c>
      <c r="R31" s="31">
        <v>0.32600000000000001</v>
      </c>
    </row>
    <row r="32" spans="2:18" x14ac:dyDescent="0.25">
      <c r="B32" s="1" t="s">
        <v>100</v>
      </c>
      <c r="C32" s="1" t="s">
        <v>101</v>
      </c>
      <c r="D32" s="1">
        <v>3.7879999999999998</v>
      </c>
      <c r="E32" s="1">
        <v>4.0650000000000004</v>
      </c>
      <c r="F32" s="1">
        <v>0.91790000000000005</v>
      </c>
      <c r="G32" s="1">
        <v>0.89</v>
      </c>
      <c r="K32" s="1" t="s">
        <v>41</v>
      </c>
      <c r="L32" s="1" t="s">
        <v>56</v>
      </c>
      <c r="M32" s="31">
        <v>2.4359999999999999</v>
      </c>
      <c r="N32" s="31">
        <v>2.484</v>
      </c>
      <c r="O32" s="31">
        <v>5.7689999999999998E-2</v>
      </c>
      <c r="P32" s="31">
        <v>0.9</v>
      </c>
      <c r="Q32" s="31">
        <v>0.2843</v>
      </c>
      <c r="R32" s="31">
        <v>0.75600000000000001</v>
      </c>
    </row>
    <row r="33" spans="2:18" x14ac:dyDescent="0.25">
      <c r="B33" s="1" t="s">
        <v>48</v>
      </c>
      <c r="C33" s="1" t="s">
        <v>101</v>
      </c>
      <c r="D33" s="1">
        <v>4.2110000000000003</v>
      </c>
      <c r="E33" s="1">
        <v>3.6859999999999999</v>
      </c>
      <c r="F33" s="1">
        <v>0.93100000000000005</v>
      </c>
      <c r="K33" s="1" t="s">
        <v>42</v>
      </c>
      <c r="L33" s="1" t="s">
        <v>56</v>
      </c>
      <c r="M33" s="31">
        <v>1.827</v>
      </c>
      <c r="N33" s="31">
        <v>46.92</v>
      </c>
      <c r="O33" s="31">
        <v>0.14560000000000001</v>
      </c>
      <c r="P33" s="31">
        <v>0.74</v>
      </c>
      <c r="Q33" s="31">
        <v>0.69730000000000003</v>
      </c>
      <c r="R33" s="31">
        <v>0.99</v>
      </c>
    </row>
    <row r="36" spans="2:18" x14ac:dyDescent="0.25">
      <c r="B36" s="1" t="s">
        <v>35</v>
      </c>
      <c r="C36" s="1" t="s">
        <v>99</v>
      </c>
      <c r="H36" s="1" t="s">
        <v>46</v>
      </c>
      <c r="K36" s="1" t="s">
        <v>35</v>
      </c>
      <c r="L36" s="18"/>
      <c r="Q36" s="1" t="s">
        <v>46</v>
      </c>
    </row>
    <row r="37" spans="2:18" x14ac:dyDescent="0.25">
      <c r="B37" s="18" t="s">
        <v>103</v>
      </c>
      <c r="D37" s="1" t="s">
        <v>37</v>
      </c>
      <c r="E37" s="1" t="s">
        <v>38</v>
      </c>
      <c r="F37" s="1" t="s">
        <v>39</v>
      </c>
      <c r="G37" s="1" t="s">
        <v>40</v>
      </c>
      <c r="H37" s="1" t="s">
        <v>47</v>
      </c>
      <c r="I37" s="1" t="s">
        <v>48</v>
      </c>
      <c r="K37" s="18" t="s">
        <v>93</v>
      </c>
      <c r="L37" s="1" t="s">
        <v>43</v>
      </c>
      <c r="M37" s="1" t="s">
        <v>37</v>
      </c>
      <c r="N37" s="1" t="s">
        <v>38</v>
      </c>
      <c r="O37" s="1" t="s">
        <v>39</v>
      </c>
      <c r="P37" s="1" t="s">
        <v>40</v>
      </c>
      <c r="Q37" s="1" t="s">
        <v>47</v>
      </c>
      <c r="R37" s="1" t="s">
        <v>48</v>
      </c>
    </row>
    <row r="38" spans="2:18" x14ac:dyDescent="0.25">
      <c r="B38" s="1" t="s">
        <v>47</v>
      </c>
      <c r="C38" s="1" t="s">
        <v>101</v>
      </c>
      <c r="D38" s="1">
        <v>0.90180000000000005</v>
      </c>
      <c r="E38" s="1">
        <v>3.9319999999999999</v>
      </c>
      <c r="F38" s="1">
        <v>0.9173</v>
      </c>
      <c r="K38" s="1" t="s">
        <v>86</v>
      </c>
      <c r="M38" s="1">
        <v>4.1539999999999999</v>
      </c>
      <c r="N38" s="1">
        <v>1</v>
      </c>
      <c r="O38" s="1">
        <v>-1.4490000000000001</v>
      </c>
    </row>
    <row r="39" spans="2:18" x14ac:dyDescent="0.25">
      <c r="B39" s="1" t="s">
        <v>100</v>
      </c>
      <c r="C39" s="1" t="s">
        <v>101</v>
      </c>
      <c r="D39" s="1">
        <v>0.94479999999999997</v>
      </c>
      <c r="E39" s="1">
        <v>3.56</v>
      </c>
      <c r="F39" s="1">
        <v>0.94569999999999999</v>
      </c>
      <c r="G39" s="1">
        <v>0.96</v>
      </c>
      <c r="K39" s="1" t="s">
        <v>25</v>
      </c>
      <c r="L39" s="32" t="s">
        <v>78</v>
      </c>
      <c r="M39" s="1">
        <v>6.391</v>
      </c>
      <c r="N39" s="1">
        <v>1</v>
      </c>
      <c r="O39" s="1">
        <v>-0.76359999999999995</v>
      </c>
      <c r="P39" s="32">
        <v>0.74550000000000005</v>
      </c>
      <c r="Q39" s="32">
        <v>0.2843</v>
      </c>
      <c r="R39" s="32">
        <v>0.4</v>
      </c>
    </row>
    <row r="40" spans="2:18" x14ac:dyDescent="0.25">
      <c r="B40" s="1" t="s">
        <v>48</v>
      </c>
      <c r="C40" s="1" t="s">
        <v>101</v>
      </c>
      <c r="D40" s="1">
        <v>0.98780000000000001</v>
      </c>
      <c r="E40" s="1">
        <v>3.1880000000000002</v>
      </c>
      <c r="F40" s="1">
        <v>0.97409999999999997</v>
      </c>
      <c r="K40" s="1" t="s">
        <v>87</v>
      </c>
      <c r="L40" s="32"/>
      <c r="M40" s="1">
        <v>8.6289999999999996</v>
      </c>
      <c r="N40" s="1">
        <v>1</v>
      </c>
      <c r="O40" s="1">
        <v>-7.8409999999999994E-2</v>
      </c>
      <c r="P40" s="32"/>
      <c r="Q40" s="32"/>
      <c r="R40" s="32"/>
    </row>
    <row r="41" spans="2:18" x14ac:dyDescent="0.25">
      <c r="K41" s="1" t="s">
        <v>86</v>
      </c>
      <c r="M41" s="1">
        <v>1.5609999999999999</v>
      </c>
      <c r="N41" s="1">
        <v>1</v>
      </c>
      <c r="O41" s="1">
        <v>0.65190000000000003</v>
      </c>
    </row>
    <row r="42" spans="2:18" x14ac:dyDescent="0.25">
      <c r="K42" s="18" t="s">
        <v>94</v>
      </c>
      <c r="L42" s="1" t="s">
        <v>44</v>
      </c>
      <c r="M42" s="1">
        <v>1.81</v>
      </c>
      <c r="N42" s="1">
        <v>1</v>
      </c>
      <c r="O42" s="1">
        <v>0.71830000000000005</v>
      </c>
      <c r="P42" s="1">
        <v>0.94589999999999996</v>
      </c>
      <c r="Q42" s="1">
        <v>0.17</v>
      </c>
      <c r="R42" s="1">
        <v>0.3</v>
      </c>
    </row>
    <row r="43" spans="2:18" x14ac:dyDescent="0.25">
      <c r="B43" s="1" t="s">
        <v>35</v>
      </c>
      <c r="C43" s="1" t="s">
        <v>67</v>
      </c>
      <c r="H43" s="1" t="s">
        <v>46</v>
      </c>
      <c r="K43" s="1" t="s">
        <v>87</v>
      </c>
      <c r="M43" s="1">
        <v>2.0590000000000002</v>
      </c>
      <c r="N43" s="1">
        <v>1</v>
      </c>
      <c r="O43" s="1">
        <v>0.78459999999999996</v>
      </c>
    </row>
    <row r="44" spans="2:18" x14ac:dyDescent="0.25">
      <c r="B44" s="18" t="s">
        <v>65</v>
      </c>
      <c r="C44" s="1" t="s">
        <v>43</v>
      </c>
      <c r="D44" s="1" t="s">
        <v>37</v>
      </c>
      <c r="E44" s="1" t="s">
        <v>38</v>
      </c>
      <c r="F44" s="1" t="s">
        <v>39</v>
      </c>
      <c r="G44" s="1" t="s">
        <v>40</v>
      </c>
      <c r="H44" s="1" t="s">
        <v>47</v>
      </c>
      <c r="I44" s="1" t="s">
        <v>48</v>
      </c>
    </row>
    <row r="45" spans="2:18" x14ac:dyDescent="0.25">
      <c r="B45" s="1" t="s">
        <v>49</v>
      </c>
      <c r="C45" s="1" t="s">
        <v>44</v>
      </c>
      <c r="D45" s="31"/>
      <c r="E45" s="31"/>
      <c r="F45" s="31"/>
      <c r="G45" s="31"/>
      <c r="H45" s="31"/>
      <c r="I45" s="31"/>
      <c r="K45" s="1" t="s">
        <v>35</v>
      </c>
      <c r="L45" s="1" t="s">
        <v>66</v>
      </c>
      <c r="M45" s="24"/>
      <c r="N45" s="24"/>
      <c r="O45" s="24"/>
      <c r="P45" s="24"/>
      <c r="Q45" s="1" t="s">
        <v>46</v>
      </c>
    </row>
    <row r="46" spans="2:18" x14ac:dyDescent="0.25">
      <c r="B46" s="1" t="s">
        <v>50</v>
      </c>
      <c r="C46" s="1" t="s">
        <v>44</v>
      </c>
      <c r="D46" s="31"/>
      <c r="E46" s="31"/>
      <c r="F46" s="31"/>
      <c r="G46" s="31"/>
      <c r="H46" s="31"/>
      <c r="I46" s="31"/>
      <c r="K46" s="18" t="s">
        <v>65</v>
      </c>
      <c r="L46" s="1" t="s">
        <v>43</v>
      </c>
      <c r="M46" s="24" t="s">
        <v>37</v>
      </c>
      <c r="N46" s="24" t="s">
        <v>38</v>
      </c>
      <c r="O46" s="24" t="s">
        <v>39</v>
      </c>
      <c r="P46" s="24" t="s">
        <v>40</v>
      </c>
      <c r="Q46" s="1" t="s">
        <v>47</v>
      </c>
      <c r="R46" s="1" t="s">
        <v>48</v>
      </c>
    </row>
    <row r="47" spans="2:18" x14ac:dyDescent="0.25">
      <c r="B47" s="1" t="s">
        <v>51</v>
      </c>
      <c r="C47" s="1" t="s">
        <v>44</v>
      </c>
      <c r="D47" s="31">
        <v>0.6724</v>
      </c>
      <c r="E47" s="31">
        <v>20.94</v>
      </c>
      <c r="F47" s="31">
        <v>0.52149999999999996</v>
      </c>
      <c r="G47" s="31">
        <v>0.18720000000000001</v>
      </c>
      <c r="H47" s="31">
        <v>0</v>
      </c>
      <c r="I47" s="31">
        <f t="shared" ref="I47" si="0">((1-F47)/D47)^(1/E47)</f>
        <v>0.98388497491348537</v>
      </c>
      <c r="K47" s="1" t="s">
        <v>86</v>
      </c>
      <c r="M47" s="24">
        <v>0.9</v>
      </c>
      <c r="N47" s="24">
        <v>1.9</v>
      </c>
      <c r="O47" s="24">
        <v>0</v>
      </c>
      <c r="P47" s="24"/>
    </row>
    <row r="48" spans="2:18" x14ac:dyDescent="0.25">
      <c r="K48" s="1" t="s">
        <v>49</v>
      </c>
      <c r="L48" s="1" t="s">
        <v>44</v>
      </c>
      <c r="M48" s="24">
        <v>1.0309999999999999</v>
      </c>
      <c r="N48" s="24">
        <v>1.6850000000000001</v>
      </c>
      <c r="O48" s="24">
        <v>0</v>
      </c>
      <c r="P48" s="24">
        <v>0.33</v>
      </c>
      <c r="Q48" s="1">
        <v>0.53</v>
      </c>
      <c r="R48" s="1">
        <v>0.68</v>
      </c>
    </row>
    <row r="49" spans="2:18" x14ac:dyDescent="0.25">
      <c r="K49" s="1" t="s">
        <v>87</v>
      </c>
      <c r="M49" s="24">
        <v>1.08</v>
      </c>
      <c r="N49" s="24">
        <v>1.3</v>
      </c>
      <c r="O49" s="24">
        <v>0</v>
      </c>
      <c r="P49" s="24"/>
    </row>
    <row r="50" spans="2:18" x14ac:dyDescent="0.25">
      <c r="B50" s="1" t="s">
        <v>35</v>
      </c>
      <c r="C50" s="1" t="s">
        <v>70</v>
      </c>
      <c r="H50" s="1" t="s">
        <v>46</v>
      </c>
      <c r="K50" s="1" t="s">
        <v>86</v>
      </c>
      <c r="M50" s="24">
        <v>3.17</v>
      </c>
      <c r="N50" s="24">
        <v>0.215</v>
      </c>
      <c r="O50" s="24">
        <v>-2.0350000000000001</v>
      </c>
      <c r="P50" s="24"/>
    </row>
    <row r="51" spans="2:18" x14ac:dyDescent="0.25">
      <c r="B51" s="1" t="s">
        <v>57</v>
      </c>
      <c r="C51" s="1" t="s">
        <v>43</v>
      </c>
      <c r="D51" s="1" t="s">
        <v>37</v>
      </c>
      <c r="E51" s="1" t="s">
        <v>38</v>
      </c>
      <c r="F51" s="1" t="s">
        <v>39</v>
      </c>
      <c r="G51" s="1" t="s">
        <v>40</v>
      </c>
      <c r="H51" s="1" t="s">
        <v>47</v>
      </c>
      <c r="I51" s="1" t="s">
        <v>48</v>
      </c>
      <c r="K51" s="1" t="s">
        <v>50</v>
      </c>
      <c r="L51" s="1" t="s">
        <v>44</v>
      </c>
      <c r="M51" s="24">
        <v>3.1819999999999999</v>
      </c>
      <c r="N51" s="24">
        <v>0.20799999999999999</v>
      </c>
      <c r="O51" s="24">
        <v>-2.0110000000000001</v>
      </c>
      <c r="P51" s="24">
        <v>0.95</v>
      </c>
      <c r="Q51" s="1">
        <v>0.2843</v>
      </c>
      <c r="R51" s="1">
        <v>0.75570000000000004</v>
      </c>
    </row>
    <row r="52" spans="2:18" x14ac:dyDescent="0.25">
      <c r="B52" s="1" t="s">
        <v>36</v>
      </c>
      <c r="C52" s="1" t="s">
        <v>44</v>
      </c>
      <c r="D52" s="31">
        <v>1.7129999999999999E-2</v>
      </c>
      <c r="E52" s="31">
        <v>-2.1739999999999999</v>
      </c>
      <c r="F52" s="31">
        <v>-0.2853</v>
      </c>
      <c r="G52" s="31">
        <v>0.76</v>
      </c>
      <c r="H52" s="31">
        <v>0.12</v>
      </c>
      <c r="I52" s="31">
        <v>0.24</v>
      </c>
      <c r="K52" s="1" t="s">
        <v>87</v>
      </c>
      <c r="M52" s="24">
        <v>3.194</v>
      </c>
      <c r="N52" s="24">
        <v>0.20100000000000001</v>
      </c>
      <c r="O52" s="24">
        <v>-1.9750000000000001</v>
      </c>
      <c r="P52" s="24"/>
    </row>
    <row r="53" spans="2:18" x14ac:dyDescent="0.25">
      <c r="B53" s="1" t="s">
        <v>41</v>
      </c>
      <c r="C53" s="1" t="s">
        <v>44</v>
      </c>
      <c r="D53" s="31">
        <v>8.0879999999999994E-2</v>
      </c>
      <c r="E53" s="31">
        <v>-1.0629999999999999</v>
      </c>
      <c r="F53" s="31">
        <v>-0.1842</v>
      </c>
      <c r="G53" s="31">
        <v>0.81</v>
      </c>
      <c r="H53" s="31">
        <v>0.11</v>
      </c>
      <c r="I53" s="31">
        <v>0.83</v>
      </c>
      <c r="K53" s="1" t="s">
        <v>86</v>
      </c>
      <c r="M53" s="24">
        <v>0.6</v>
      </c>
      <c r="N53" s="24">
        <v>4.8</v>
      </c>
      <c r="O53" s="24">
        <v>0.05</v>
      </c>
      <c r="P53" s="24"/>
    </row>
    <row r="54" spans="2:18" x14ac:dyDescent="0.25">
      <c r="B54" s="1" t="s">
        <v>42</v>
      </c>
      <c r="C54" s="1" t="s">
        <v>44</v>
      </c>
      <c r="D54" s="31">
        <v>1.083</v>
      </c>
      <c r="E54" s="31">
        <v>-0.86850000000000005</v>
      </c>
      <c r="F54" s="31">
        <v>-1.2729999999999999</v>
      </c>
      <c r="G54" s="31">
        <v>0.91</v>
      </c>
      <c r="H54" s="31">
        <v>0.22</v>
      </c>
      <c r="I54" s="31">
        <v>0.99</v>
      </c>
      <c r="K54" s="1" t="s">
        <v>51</v>
      </c>
      <c r="L54" s="1" t="s">
        <v>44</v>
      </c>
      <c r="M54" s="24">
        <v>0.70179999999999998</v>
      </c>
      <c r="N54" s="24">
        <v>4.7709999999999999</v>
      </c>
      <c r="O54" s="24">
        <v>9.1980000000000006E-2</v>
      </c>
      <c r="P54" s="24">
        <v>0.72</v>
      </c>
      <c r="Q54" s="1">
        <v>0.69730000000000003</v>
      </c>
      <c r="R54" s="1">
        <v>0.99109999999999998</v>
      </c>
    </row>
    <row r="55" spans="2:18" x14ac:dyDescent="0.25">
      <c r="K55" s="1" t="s">
        <v>87</v>
      </c>
      <c r="M55" s="24">
        <v>0.8</v>
      </c>
      <c r="N55" s="24">
        <v>4.7</v>
      </c>
      <c r="O55" s="24">
        <v>0.15</v>
      </c>
      <c r="P55" s="24"/>
    </row>
    <row r="56" spans="2:18" x14ac:dyDescent="0.25">
      <c r="M56" s="24"/>
      <c r="N56" s="24"/>
      <c r="O56" s="24"/>
      <c r="P56" s="24"/>
    </row>
    <row r="57" spans="2:18" x14ac:dyDescent="0.25">
      <c r="B57" s="1" t="s">
        <v>35</v>
      </c>
      <c r="C57" s="1" t="s">
        <v>71</v>
      </c>
      <c r="H57" s="1" t="s">
        <v>46</v>
      </c>
      <c r="K57" s="1" t="s">
        <v>35</v>
      </c>
      <c r="L57" s="1" t="s">
        <v>83</v>
      </c>
      <c r="M57" s="24"/>
      <c r="N57" s="24"/>
      <c r="O57" s="24"/>
      <c r="P57" s="24"/>
      <c r="Q57" s="1" t="s">
        <v>46</v>
      </c>
    </row>
    <row r="58" spans="2:18" x14ac:dyDescent="0.25">
      <c r="B58" s="1" t="s">
        <v>57</v>
      </c>
      <c r="C58" s="1" t="s">
        <v>43</v>
      </c>
      <c r="D58" s="1" t="s">
        <v>37</v>
      </c>
      <c r="E58" s="1" t="s">
        <v>38</v>
      </c>
      <c r="F58" s="1" t="s">
        <v>39</v>
      </c>
      <c r="G58" s="1" t="s">
        <v>40</v>
      </c>
      <c r="H58" s="1" t="s">
        <v>47</v>
      </c>
      <c r="I58" s="1" t="s">
        <v>48</v>
      </c>
      <c r="K58" s="18" t="s">
        <v>32</v>
      </c>
      <c r="L58" s="1" t="s">
        <v>43</v>
      </c>
      <c r="M58" s="24" t="s">
        <v>37</v>
      </c>
      <c r="N58" s="24" t="s">
        <v>38</v>
      </c>
      <c r="O58" s="24" t="s">
        <v>39</v>
      </c>
      <c r="P58" s="24" t="s">
        <v>40</v>
      </c>
      <c r="Q58" s="1" t="s">
        <v>47</v>
      </c>
      <c r="R58" s="1" t="s">
        <v>48</v>
      </c>
    </row>
    <row r="59" spans="2:18" x14ac:dyDescent="0.25">
      <c r="B59" s="1" t="s">
        <v>36</v>
      </c>
      <c r="C59" s="1" t="s">
        <v>44</v>
      </c>
      <c r="D59" s="31">
        <v>3.3040000000000001E-3</v>
      </c>
      <c r="E59" s="31">
        <v>-4.9359999999999999</v>
      </c>
      <c r="F59" s="31">
        <v>-0.59740000000000004</v>
      </c>
      <c r="G59" s="31">
        <v>0.95</v>
      </c>
      <c r="H59" s="31">
        <v>0.25</v>
      </c>
      <c r="I59" s="31">
        <v>0.33</v>
      </c>
      <c r="K59" s="1" t="s">
        <v>86</v>
      </c>
      <c r="M59" s="24">
        <v>1.5</v>
      </c>
      <c r="N59" s="24">
        <v>5</v>
      </c>
      <c r="O59" s="24">
        <v>0</v>
      </c>
      <c r="P59" s="24"/>
    </row>
    <row r="60" spans="2:18" x14ac:dyDescent="0.25">
      <c r="B60" s="1" t="s">
        <v>41</v>
      </c>
      <c r="C60" s="1" t="s">
        <v>44</v>
      </c>
      <c r="D60" s="31">
        <v>7.9190000000000007E-3</v>
      </c>
      <c r="E60" s="31">
        <v>-3.4889999999999999</v>
      </c>
      <c r="F60" s="31">
        <v>-3.1960000000000002E-2</v>
      </c>
      <c r="G60" s="31">
        <v>0.86</v>
      </c>
      <c r="H60" s="31">
        <v>0.28000000000000003</v>
      </c>
      <c r="I60" s="31">
        <v>0.76</v>
      </c>
      <c r="K60" s="1" t="s">
        <v>49</v>
      </c>
      <c r="L60" s="1" t="s">
        <v>44</v>
      </c>
      <c r="M60" s="24">
        <v>1.956</v>
      </c>
      <c r="N60" s="24">
        <v>4.5179999999999998</v>
      </c>
      <c r="O60" s="24">
        <v>0</v>
      </c>
      <c r="P60" s="24">
        <v>0.48</v>
      </c>
      <c r="Q60" s="1">
        <v>0.53</v>
      </c>
      <c r="R60" s="1">
        <v>0.68</v>
      </c>
    </row>
    <row r="61" spans="2:18" x14ac:dyDescent="0.25">
      <c r="B61" s="1" t="s">
        <v>42</v>
      </c>
      <c r="C61" s="1" t="s">
        <v>44</v>
      </c>
      <c r="D61" s="31">
        <v>3.6280000000000001</v>
      </c>
      <c r="E61" s="31">
        <v>-1.532</v>
      </c>
      <c r="F61" s="31">
        <v>-3.6120000000000001</v>
      </c>
      <c r="G61" s="31">
        <v>0.85</v>
      </c>
      <c r="H61" s="31">
        <v>0.69</v>
      </c>
      <c r="I61" s="31">
        <v>0.99</v>
      </c>
      <c r="K61" s="1" t="s">
        <v>87</v>
      </c>
      <c r="M61" s="24">
        <v>2.5</v>
      </c>
      <c r="N61" s="24">
        <v>4</v>
      </c>
      <c r="O61" s="24">
        <v>0</v>
      </c>
      <c r="P61" s="24"/>
    </row>
    <row r="62" spans="2:18" x14ac:dyDescent="0.25">
      <c r="K62" s="1" t="s">
        <v>86</v>
      </c>
      <c r="M62" s="24">
        <v>1.891</v>
      </c>
      <c r="N62" s="24">
        <v>1</v>
      </c>
      <c r="O62" s="24">
        <v>-0.38</v>
      </c>
      <c r="P62" s="24"/>
    </row>
    <row r="63" spans="2:18" x14ac:dyDescent="0.25">
      <c r="K63" s="1" t="s">
        <v>50</v>
      </c>
      <c r="L63" s="1" t="s">
        <v>44</v>
      </c>
      <c r="M63" s="24">
        <v>2.0059999999999998</v>
      </c>
      <c r="N63" s="24">
        <v>1</v>
      </c>
      <c r="O63" s="24">
        <v>-0.34720000000000001</v>
      </c>
      <c r="P63" s="24">
        <v>0.92</v>
      </c>
      <c r="Q63" s="1">
        <v>0.2843</v>
      </c>
      <c r="R63" s="1">
        <v>0.75570000000000004</v>
      </c>
    </row>
    <row r="64" spans="2:18" x14ac:dyDescent="0.25">
      <c r="B64" s="1" t="s">
        <v>35</v>
      </c>
      <c r="C64" s="1" t="s">
        <v>72</v>
      </c>
      <c r="H64" s="1" t="s">
        <v>46</v>
      </c>
      <c r="K64" s="1" t="s">
        <v>87</v>
      </c>
      <c r="M64" s="24">
        <v>2.121</v>
      </c>
      <c r="N64" s="24">
        <v>1</v>
      </c>
      <c r="O64" s="24">
        <v>-0.30499999999999999</v>
      </c>
      <c r="P64" s="24"/>
    </row>
    <row r="65" spans="2:19" x14ac:dyDescent="0.25">
      <c r="B65" s="1" t="s">
        <v>57</v>
      </c>
      <c r="C65" s="1" t="s">
        <v>43</v>
      </c>
      <c r="D65" s="1" t="s">
        <v>37</v>
      </c>
      <c r="E65" s="1" t="s">
        <v>38</v>
      </c>
      <c r="F65" s="1" t="s">
        <v>39</v>
      </c>
      <c r="G65" s="1" t="s">
        <v>40</v>
      </c>
      <c r="H65" s="1" t="s">
        <v>47</v>
      </c>
      <c r="I65" s="1" t="s">
        <v>48</v>
      </c>
      <c r="K65" s="1" t="s">
        <v>86</v>
      </c>
      <c r="M65" s="24">
        <v>0.5</v>
      </c>
      <c r="N65" s="24">
        <v>8.5</v>
      </c>
      <c r="O65" s="24">
        <v>0</v>
      </c>
      <c r="P65" s="24"/>
    </row>
    <row r="66" spans="2:19" x14ac:dyDescent="0.25">
      <c r="B66" s="1" t="s">
        <v>36</v>
      </c>
      <c r="C66" s="1" t="s">
        <v>44</v>
      </c>
      <c r="D66" s="31">
        <v>0.45579999999999998</v>
      </c>
      <c r="E66" s="31">
        <v>-1.7190000000000001</v>
      </c>
      <c r="F66" s="31">
        <v>-0.68840000000000001</v>
      </c>
      <c r="G66" s="31">
        <v>0.66</v>
      </c>
      <c r="H66" s="31">
        <v>0.38</v>
      </c>
      <c r="I66" s="31">
        <v>0.76</v>
      </c>
      <c r="K66" s="1" t="s">
        <v>51</v>
      </c>
      <c r="L66" s="1" t="s">
        <v>44</v>
      </c>
      <c r="M66" s="1">
        <v>0.7056</v>
      </c>
      <c r="N66" s="1">
        <v>8.0350000000000001</v>
      </c>
      <c r="O66" s="1">
        <v>0</v>
      </c>
      <c r="P66" s="1">
        <v>0.82</v>
      </c>
      <c r="Q66" s="1">
        <v>0.69730000000000003</v>
      </c>
      <c r="R66" s="1">
        <v>0.99099999999999999</v>
      </c>
    </row>
    <row r="67" spans="2:19" x14ac:dyDescent="0.25">
      <c r="B67" s="1" t="s">
        <v>41</v>
      </c>
      <c r="C67" s="1" t="s">
        <v>44</v>
      </c>
      <c r="D67" s="31">
        <v>0.73509999999999998</v>
      </c>
      <c r="E67" s="31">
        <v>-0.67320000000000002</v>
      </c>
      <c r="F67" s="31">
        <v>-0.8548</v>
      </c>
      <c r="G67" s="31">
        <v>0.84</v>
      </c>
      <c r="H67" s="31"/>
      <c r="I67" s="31"/>
      <c r="K67" s="1" t="s">
        <v>87</v>
      </c>
      <c r="M67" s="1">
        <v>0.9</v>
      </c>
      <c r="N67" s="1">
        <v>7.5</v>
      </c>
      <c r="O67" s="1">
        <v>0</v>
      </c>
    </row>
    <row r="68" spans="2:19" x14ac:dyDescent="0.25">
      <c r="B68" s="1" t="s">
        <v>42</v>
      </c>
      <c r="C68" s="1" t="s">
        <v>44</v>
      </c>
      <c r="D68" s="31">
        <v>0.31559999999999999</v>
      </c>
      <c r="E68" s="31">
        <v>-1.9450000000000001</v>
      </c>
      <c r="F68" s="31">
        <v>-0.31559999999999999</v>
      </c>
      <c r="G68" s="31">
        <v>0.85</v>
      </c>
      <c r="H68" s="31"/>
      <c r="I68" s="31"/>
    </row>
    <row r="69" spans="2:19" x14ac:dyDescent="0.25">
      <c r="B69" s="1" t="s">
        <v>97</v>
      </c>
      <c r="D69" s="1">
        <v>0.14000000000000001</v>
      </c>
      <c r="E69" s="1">
        <v>-2.48</v>
      </c>
      <c r="F69" s="1">
        <v>-0.17</v>
      </c>
      <c r="K69" s="1" t="s">
        <v>35</v>
      </c>
      <c r="L69" s="18"/>
      <c r="Q69" s="1" t="s">
        <v>46</v>
      </c>
    </row>
    <row r="70" spans="2:19" x14ac:dyDescent="0.25">
      <c r="B70" s="1" t="s">
        <v>55</v>
      </c>
      <c r="C70" s="1" t="s">
        <v>44</v>
      </c>
      <c r="D70" s="1">
        <v>0.1953</v>
      </c>
      <c r="E70" s="1">
        <v>-2.5</v>
      </c>
      <c r="F70" s="1">
        <v>-0.12</v>
      </c>
      <c r="G70" s="1">
        <v>0.65</v>
      </c>
      <c r="H70" s="1">
        <v>0.38</v>
      </c>
      <c r="I70" s="1">
        <v>0.76</v>
      </c>
      <c r="K70" s="18" t="s">
        <v>95</v>
      </c>
      <c r="L70" s="1" t="s">
        <v>43</v>
      </c>
      <c r="M70" s="1" t="s">
        <v>37</v>
      </c>
      <c r="N70" s="1" t="s">
        <v>38</v>
      </c>
      <c r="O70" s="1" t="s">
        <v>39</v>
      </c>
      <c r="P70" s="1" t="s">
        <v>40</v>
      </c>
      <c r="Q70" s="1" t="s">
        <v>47</v>
      </c>
      <c r="R70" s="1" t="s">
        <v>48</v>
      </c>
    </row>
    <row r="71" spans="2:19" x14ac:dyDescent="0.25">
      <c r="B71" s="1" t="s">
        <v>98</v>
      </c>
      <c r="D71" s="1">
        <v>0.26750000000000002</v>
      </c>
      <c r="E71" s="1">
        <v>-2.6</v>
      </c>
      <c r="F71" s="1">
        <v>-0.08</v>
      </c>
      <c r="K71" s="1" t="s">
        <v>86</v>
      </c>
      <c r="M71" s="24">
        <v>-1.3220000000000001</v>
      </c>
      <c r="N71" s="24">
        <v>1</v>
      </c>
      <c r="O71" s="1">
        <v>1.8220000000000001</v>
      </c>
      <c r="Q71" s="24"/>
      <c r="R71" s="24"/>
      <c r="S71" s="24"/>
    </row>
    <row r="72" spans="2:19" x14ac:dyDescent="0.25">
      <c r="K72" s="1" t="s">
        <v>25</v>
      </c>
      <c r="L72" s="32" t="s">
        <v>78</v>
      </c>
      <c r="M72" s="24">
        <v>-1.286</v>
      </c>
      <c r="N72" s="24">
        <v>1</v>
      </c>
      <c r="O72" s="1">
        <v>1.859</v>
      </c>
      <c r="P72" s="38">
        <v>0.93230000000000002</v>
      </c>
      <c r="Q72" s="38">
        <v>0.4</v>
      </c>
      <c r="R72" s="38">
        <v>0.75570000000000004</v>
      </c>
    </row>
    <row r="73" spans="2:19" x14ac:dyDescent="0.25">
      <c r="B73" s="1" t="s">
        <v>35</v>
      </c>
      <c r="C73" s="1" t="s">
        <v>82</v>
      </c>
      <c r="H73" s="1" t="s">
        <v>46</v>
      </c>
      <c r="K73" s="1" t="s">
        <v>87</v>
      </c>
      <c r="L73" s="32"/>
      <c r="M73" s="24">
        <v>-1.2310000000000001</v>
      </c>
      <c r="N73" s="24">
        <v>1</v>
      </c>
      <c r="O73" s="1">
        <v>1.8859999999999999</v>
      </c>
      <c r="P73" s="38"/>
      <c r="Q73" s="38"/>
      <c r="R73" s="38"/>
      <c r="S73" s="24"/>
    </row>
    <row r="74" spans="2:19" x14ac:dyDescent="0.25">
      <c r="B74" s="1" t="s">
        <v>57</v>
      </c>
      <c r="C74" s="1" t="s">
        <v>43</v>
      </c>
      <c r="D74" s="1" t="s">
        <v>37</v>
      </c>
      <c r="E74" s="1" t="s">
        <v>38</v>
      </c>
      <c r="F74" s="1" t="s">
        <v>39</v>
      </c>
      <c r="G74" s="1" t="s">
        <v>40</v>
      </c>
      <c r="H74" s="1" t="s">
        <v>47</v>
      </c>
      <c r="I74" s="1" t="s">
        <v>48</v>
      </c>
      <c r="K74" s="1" t="s">
        <v>86</v>
      </c>
      <c r="M74" s="40">
        <v>-0.71089999999999998</v>
      </c>
      <c r="N74" s="40">
        <v>1</v>
      </c>
      <c r="O74" s="40">
        <v>1.5740000000000001</v>
      </c>
      <c r="P74" s="40"/>
      <c r="Q74" s="40"/>
      <c r="R74" s="40"/>
    </row>
    <row r="75" spans="2:19" x14ac:dyDescent="0.25">
      <c r="B75" s="1" t="s">
        <v>36</v>
      </c>
      <c r="C75" s="1" t="s">
        <v>44</v>
      </c>
      <c r="D75" s="31">
        <v>0.26269999999999999</v>
      </c>
      <c r="E75" s="31">
        <v>-1.167</v>
      </c>
      <c r="F75" s="31">
        <v>0.47949999999999998</v>
      </c>
      <c r="G75" s="31">
        <v>0.81</v>
      </c>
      <c r="H75" s="31">
        <v>0.14000000000000001</v>
      </c>
      <c r="I75" s="31">
        <v>0.54</v>
      </c>
      <c r="K75" s="18" t="s">
        <v>92</v>
      </c>
      <c r="L75" s="1" t="s">
        <v>44</v>
      </c>
      <c r="M75" s="40">
        <v>-0.66169999999999995</v>
      </c>
      <c r="N75" s="40">
        <v>1</v>
      </c>
      <c r="O75" s="40">
        <v>1.6339999999999999</v>
      </c>
      <c r="P75" s="40">
        <v>0.66</v>
      </c>
      <c r="Q75" s="40">
        <v>0.17</v>
      </c>
      <c r="R75" s="40">
        <v>0.997</v>
      </c>
    </row>
    <row r="76" spans="2:19" x14ac:dyDescent="0.25">
      <c r="B76" s="1" t="s">
        <v>41</v>
      </c>
      <c r="C76" s="1" t="s">
        <v>44</v>
      </c>
      <c r="D76" s="31">
        <v>-1.6819999999999999</v>
      </c>
      <c r="E76" s="31">
        <v>0.36940000000000001</v>
      </c>
      <c r="F76" s="31">
        <v>1.4419999999999999</v>
      </c>
      <c r="G76" s="31">
        <v>0.86</v>
      </c>
      <c r="H76" s="31">
        <v>0.17</v>
      </c>
      <c r="I76" s="31">
        <v>0.997</v>
      </c>
      <c r="K76" s="1" t="s">
        <v>87</v>
      </c>
      <c r="M76" s="40">
        <v>-0.60260000000000002</v>
      </c>
      <c r="N76" s="40">
        <v>1</v>
      </c>
      <c r="O76" s="40">
        <v>1.694</v>
      </c>
      <c r="P76" s="40"/>
      <c r="Q76" s="40"/>
      <c r="R76" s="40"/>
    </row>
    <row r="77" spans="2:19" x14ac:dyDescent="0.25">
      <c r="B77" s="1" t="s">
        <v>42</v>
      </c>
      <c r="C77" s="1" t="s">
        <v>44</v>
      </c>
      <c r="D77" s="31">
        <v>0.71840000000000004</v>
      </c>
      <c r="E77" s="31">
        <v>-0.70630000000000004</v>
      </c>
      <c r="F77" s="31">
        <v>0.88190000000000002</v>
      </c>
      <c r="G77" s="31">
        <v>0.9</v>
      </c>
      <c r="H77" s="31">
        <v>0.10050000000000001</v>
      </c>
      <c r="I77" s="31">
        <v>0.96250000000000002</v>
      </c>
      <c r="K77" s="18" t="s">
        <v>96</v>
      </c>
      <c r="L77" s="1" t="s">
        <v>44</v>
      </c>
      <c r="M77" s="40">
        <v>-0.66169999999999995</v>
      </c>
      <c r="N77" s="40">
        <v>1</v>
      </c>
      <c r="O77" s="40">
        <v>1.6339999999999999</v>
      </c>
      <c r="P77" s="40">
        <v>0.66</v>
      </c>
      <c r="Q77" s="40">
        <v>0.3</v>
      </c>
      <c r="R77" s="40">
        <v>0.997</v>
      </c>
    </row>
    <row r="78" spans="2:19" x14ac:dyDescent="0.25">
      <c r="B78" s="1" t="s">
        <v>86</v>
      </c>
      <c r="D78" s="1">
        <v>0.48</v>
      </c>
      <c r="E78" s="1">
        <v>-0.8</v>
      </c>
      <c r="F78" s="1">
        <v>-0.59470000000000001</v>
      </c>
    </row>
    <row r="79" spans="2:19" x14ac:dyDescent="0.25">
      <c r="B79" s="1" t="s">
        <v>55</v>
      </c>
      <c r="C79" s="1" t="s">
        <v>44</v>
      </c>
      <c r="D79" s="1">
        <v>0.51039999999999996</v>
      </c>
      <c r="E79" s="1">
        <v>-0.86</v>
      </c>
      <c r="F79" s="1">
        <v>-0.46410000000000001</v>
      </c>
      <c r="G79" s="1">
        <v>0.95</v>
      </c>
      <c r="H79" s="1">
        <v>0.1</v>
      </c>
      <c r="I79" s="1">
        <v>0.56999999999999995</v>
      </c>
    </row>
    <row r="80" spans="2:19" x14ac:dyDescent="0.25">
      <c r="B80" s="1" t="s">
        <v>87</v>
      </c>
      <c r="D80" s="1">
        <v>0.55000000000000004</v>
      </c>
      <c r="E80" s="1">
        <v>-0.92</v>
      </c>
      <c r="F80" s="1">
        <v>-0.33350000000000002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data_regression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Sebastian Schwindt</cp:lastModifiedBy>
  <cp:lastPrinted>2016-01-29T13:25:05Z</cp:lastPrinted>
  <dcterms:created xsi:type="dcterms:W3CDTF">2015-12-04T20:19:59Z</dcterms:created>
  <dcterms:modified xsi:type="dcterms:W3CDTF">2019-07-18T16:42:39Z</dcterms:modified>
</cp:coreProperties>
</file>