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4perCent\ConstrictionLateral\DataAcquisition\"/>
    </mc:Choice>
  </mc:AlternateContent>
  <bookViews>
    <workbookView xWindow="0" yWindow="0" windowWidth="20490" windowHeight="7755"/>
  </bookViews>
  <sheets>
    <sheet name="summary" sheetId="1" r:id="rId1"/>
    <sheet name="Q_Qb_plots" sheetId="2" r:id="rId2"/>
  </sheets>
  <definedNames>
    <definedName name="alpha" localSheetId="1">Q_Qb_plots!#REF!</definedName>
    <definedName name="alpha">summary!#REF!</definedName>
    <definedName name="g" localSheetId="1">Q_Qb_plots!#REF!</definedName>
    <definedName name="g">summary!#REF!</definedName>
    <definedName name="J" localSheetId="1">Q_Qb_plots!#REF!</definedName>
    <definedName name="J">summary!#REF!</definedName>
    <definedName name="nu" localSheetId="1">Q_Qb_plots!#REF!</definedName>
    <definedName name="nu">summary!#REF!</definedName>
    <definedName name="rhof" localSheetId="1">Q_Qb_plots!#REF!</definedName>
    <definedName name="rhof">summary!#REF!</definedName>
    <definedName name="rhos" localSheetId="1">Q_Qb_plots!#REF!</definedName>
    <definedName name="rhos">summary!#REF!</definedName>
    <definedName name="s" localSheetId="1">Q_Qb_plots!#REF!</definedName>
    <definedName name="s">summary!#REF!</definedName>
    <definedName name="w0" localSheetId="1">Q_Qb_plots!#REF!</definedName>
    <definedName name="w0">summary!#REF!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" i="1" l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3" i="1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13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</calcChain>
</file>

<file path=xl/sharedStrings.xml><?xml version="1.0" encoding="utf-8"?>
<sst xmlns="http://schemas.openxmlformats.org/spreadsheetml/2006/main" count="154" uniqueCount="54">
  <si>
    <t xml:space="preserve">Q </t>
  </si>
  <si>
    <t>Exp.</t>
  </si>
  <si>
    <t>File</t>
  </si>
  <si>
    <t>[N°]</t>
  </si>
  <si>
    <t>[kg/s]</t>
  </si>
  <si>
    <t>[m]</t>
  </si>
  <si>
    <t>h US 1</t>
  </si>
  <si>
    <t>h US 2</t>
  </si>
  <si>
    <t>h US 3</t>
  </si>
  <si>
    <t>h US 4</t>
  </si>
  <si>
    <t>h US 5</t>
  </si>
  <si>
    <t>-/-</t>
  </si>
  <si>
    <r>
      <t>Q</t>
    </r>
    <r>
      <rPr>
        <vertAlign val="subscript"/>
        <sz val="11"/>
        <color theme="1"/>
        <rFont val="Times New Roman"/>
        <family val="1"/>
      </rPr>
      <t>s</t>
    </r>
  </si>
  <si>
    <t>Measurements</t>
  </si>
  <si>
    <t>var</t>
  </si>
  <si>
    <t>no</t>
  </si>
  <si>
    <t>Var. Name</t>
  </si>
  <si>
    <t>b</t>
  </si>
  <si>
    <t>R²</t>
  </si>
  <si>
    <t>Remark</t>
  </si>
  <si>
    <t>p1</t>
  </si>
  <si>
    <t>p2</t>
  </si>
  <si>
    <t>MATLAB (Non-constricted) Q-h: h = p1*Q+p2</t>
  </si>
  <si>
    <r>
      <t>ϑ</t>
    </r>
    <r>
      <rPr>
        <vertAlign val="subscript"/>
        <sz val="11"/>
        <color theme="1" tint="4.9989318521683403E-2"/>
        <rFont val="Times New Roman"/>
        <family val="1"/>
      </rPr>
      <t>rel</t>
    </r>
  </si>
  <si>
    <t>[-]</t>
  </si>
  <si>
    <t>MATLAB: fill_table.m</t>
  </si>
  <si>
    <t>[m³/s]</t>
  </si>
  <si>
    <r>
      <t>b/w</t>
    </r>
    <r>
      <rPr>
        <vertAlign val="subscript"/>
        <sz val="11"/>
        <color theme="1" tint="4.9989318521683403E-2"/>
        <rFont val="Times New Roman"/>
        <family val="1"/>
      </rPr>
      <t>nc,max</t>
    </r>
  </si>
  <si>
    <t xml:space="preserve">without Qb </t>
  </si>
  <si>
    <t>with Qb</t>
  </si>
  <si>
    <t>Fr</t>
  </si>
  <si>
    <t>τ*</t>
  </si>
  <si>
    <t>η</t>
  </si>
  <si>
    <t>τ*nc</t>
  </si>
  <si>
    <t>hnc/h0</t>
  </si>
  <si>
    <t>ζ</t>
  </si>
  <si>
    <t>dEc</t>
  </si>
  <si>
    <t>α</t>
  </si>
  <si>
    <t>b* x Fr</t>
  </si>
  <si>
    <t>µ(H0)</t>
  </si>
  <si>
    <t>Interpolation of Qb(Fr)</t>
  </si>
  <si>
    <t>f(x) = p1*x^p2+p3</t>
  </si>
  <si>
    <t>p3</t>
  </si>
  <si>
    <r>
      <t>Q</t>
    </r>
    <r>
      <rPr>
        <vertAlign val="subscript"/>
        <sz val="11"/>
        <color theme="1" tint="4.9989318521683403E-2"/>
        <rFont val="Times New Roman"/>
        <family val="1"/>
      </rPr>
      <t>b</t>
    </r>
  </si>
  <si>
    <r>
      <t>Q</t>
    </r>
    <r>
      <rPr>
        <vertAlign val="subscript"/>
        <sz val="11"/>
        <color theme="1" tint="4.9989318521683403E-2"/>
        <rFont val="Times New Roman"/>
        <family val="1"/>
      </rPr>
      <t>b,nc</t>
    </r>
  </si>
  <si>
    <t>[l/s]</t>
  </si>
  <si>
    <t>Q</t>
  </si>
  <si>
    <t>b = 0.200</t>
  </si>
  <si>
    <t>b = 0.186</t>
  </si>
  <si>
    <t>b = 0.150</t>
  </si>
  <si>
    <t>b = 0.136</t>
  </si>
  <si>
    <t>b = 0.100</t>
  </si>
  <si>
    <t>b = 0.236</t>
  </si>
  <si>
    <t>b/hnc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</si>
</sst>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"/>
    <numFmt numFmtId="165" formatCode="0.00000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vertAlign val="subscript"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164" fontId="1" fillId="0" borderId="0" xfId="0" quotePrefix="1" applyNumberFormat="1" applyFont="1" applyBorder="1" applyAlignment="1">
      <alignment horizontal="center"/>
    </xf>
    <xf numFmtId="0" fontId="1" fillId="0" borderId="6" xfId="0" applyFont="1" applyBorder="1"/>
    <xf numFmtId="164" fontId="1" fillId="0" borderId="7" xfId="0" quotePrefix="1" applyNumberFormat="1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4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66" fontId="4" fillId="0" borderId="0" xfId="0" applyNumberFormat="1" applyFont="1" applyFill="1" applyAlignment="1">
      <alignment horizontal="center"/>
    </xf>
    <xf numFmtId="166" fontId="6" fillId="0" borderId="0" xfId="0" applyNumberFormat="1" applyFont="1" applyFill="1" applyAlignment="1">
      <alignment horizontal="center"/>
    </xf>
    <xf numFmtId="166" fontId="1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66" fontId="1" fillId="0" borderId="4" xfId="0" applyNumberFormat="1" applyFont="1" applyBorder="1" applyAlignment="1">
      <alignment horizontal="left"/>
    </xf>
    <xf numFmtId="166" fontId="1" fillId="0" borderId="5" xfId="0" applyNumberFormat="1" applyFont="1" applyBorder="1" applyAlignment="1">
      <alignment horizontal="center"/>
    </xf>
    <xf numFmtId="166" fontId="1" fillId="0" borderId="6" xfId="0" applyNumberFormat="1" applyFont="1" applyBorder="1" applyAlignment="1">
      <alignment horizontal="left"/>
    </xf>
    <xf numFmtId="0" fontId="1" fillId="0" borderId="8" xfId="0" applyFont="1" applyBorder="1"/>
    <xf numFmtId="166" fontId="1" fillId="0" borderId="0" xfId="0" applyNumberFormat="1" applyFont="1" applyBorder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166" fontId="1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0" xfId="0" quotePrefix="1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6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4" formatCode="0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D0D0D"/>
        <name val="Times New Roman"/>
        <scheme val="none"/>
      </font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6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4" formatCode="0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summary!$R$2</c:f>
              <c:strCache>
                <c:ptCount val="1"/>
                <c:pt idx="0">
                  <c:v>without Qb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summary!$O$71:$O$128</c:f>
              <c:numCache>
                <c:formatCode>General</c:formatCode>
                <c:ptCount val="58"/>
                <c:pt idx="0">
                  <c:v>1.9071713088308631</c:v>
                </c:pt>
                <c:pt idx="1">
                  <c:v>1.5878126391413727</c:v>
                </c:pt>
                <c:pt idx="2">
                  <c:v>0.438383295344901</c:v>
                </c:pt>
                <c:pt idx="3">
                  <c:v>1.8459609502682388</c:v>
                </c:pt>
                <c:pt idx="4">
                  <c:v>0.84822447414800561</c:v>
                </c:pt>
                <c:pt idx="5">
                  <c:v>0.80777549024398676</c:v>
                </c:pt>
                <c:pt idx="6">
                  <c:v>1.8885593141757608</c:v>
                </c:pt>
                <c:pt idx="7">
                  <c:v>1.9247612040803215</c:v>
                </c:pt>
                <c:pt idx="8">
                  <c:v>1.4242726017018397</c:v>
                </c:pt>
                <c:pt idx="9">
                  <c:v>0.43156763548593963</c:v>
                </c:pt>
                <c:pt idx="10">
                  <c:v>0.410694651000936</c:v>
                </c:pt>
                <c:pt idx="11">
                  <c:v>1.3676699870734672</c:v>
                </c:pt>
                <c:pt idx="12">
                  <c:v>1.944978274904908</c:v>
                </c:pt>
                <c:pt idx="13">
                  <c:v>1.9884275786516854</c:v>
                </c:pt>
                <c:pt idx="14">
                  <c:v>1.2360217522294914</c:v>
                </c:pt>
                <c:pt idx="15">
                  <c:v>0.81660517988373049</c:v>
                </c:pt>
                <c:pt idx="16">
                  <c:v>2.0794791985419496</c:v>
                </c:pt>
                <c:pt idx="17">
                  <c:v>2.0931530690172062</c:v>
                </c:pt>
                <c:pt idx="18">
                  <c:v>1.2888117451910552</c:v>
                </c:pt>
                <c:pt idx="19">
                  <c:v>0.42525716963489063</c:v>
                </c:pt>
                <c:pt idx="20">
                  <c:v>0.39267397482183553</c:v>
                </c:pt>
                <c:pt idx="21">
                  <c:v>0.96077179758029241</c:v>
                </c:pt>
                <c:pt idx="22">
                  <c:v>2.0901326141028513</c:v>
                </c:pt>
                <c:pt idx="23">
                  <c:v>1.9907844815117131</c:v>
                </c:pt>
                <c:pt idx="24">
                  <c:v>0.82867717026641285</c:v>
                </c:pt>
                <c:pt idx="25">
                  <c:v>0.84645083879920535</c:v>
                </c:pt>
                <c:pt idx="26">
                  <c:v>2.0054531984012738</c:v>
                </c:pt>
                <c:pt idx="27">
                  <c:v>2.1054357994773385</c:v>
                </c:pt>
                <c:pt idx="28">
                  <c:v>0.9097756742831522</c:v>
                </c:pt>
                <c:pt idx="29">
                  <c:v>0.38067689389708559</c:v>
                </c:pt>
                <c:pt idx="30">
                  <c:v>0.31395824345378931</c:v>
                </c:pt>
                <c:pt idx="31">
                  <c:v>0.87799460463911871</c:v>
                </c:pt>
                <c:pt idx="32">
                  <c:v>2.0838005690898087</c:v>
                </c:pt>
                <c:pt idx="33">
                  <c:v>2.0208723817297387</c:v>
                </c:pt>
                <c:pt idx="34">
                  <c:v>0.84821070674492516</c:v>
                </c:pt>
                <c:pt idx="35">
                  <c:v>0.82858286669613479</c:v>
                </c:pt>
                <c:pt idx="36">
                  <c:v>1.9069919770623598</c:v>
                </c:pt>
                <c:pt idx="37">
                  <c:v>2.0581865749607831</c:v>
                </c:pt>
                <c:pt idx="38">
                  <c:v>0.88411658339216559</c:v>
                </c:pt>
                <c:pt idx="39">
                  <c:v>0.30797593349504149</c:v>
                </c:pt>
                <c:pt idx="40">
                  <c:v>0.29355087306771505</c:v>
                </c:pt>
                <c:pt idx="41">
                  <c:v>0.86646231552448227</c:v>
                </c:pt>
                <c:pt idx="42">
                  <c:v>2.0714343545704761</c:v>
                </c:pt>
                <c:pt idx="43">
                  <c:v>2.1167199715637932</c:v>
                </c:pt>
                <c:pt idx="44">
                  <c:v>1.9456116845146643</c:v>
                </c:pt>
                <c:pt idx="45">
                  <c:v>0.7747564323437649</c:v>
                </c:pt>
                <c:pt idx="46">
                  <c:v>0.70727286490380858</c:v>
                </c:pt>
                <c:pt idx="47">
                  <c:v>1.8736972985345357</c:v>
                </c:pt>
                <c:pt idx="48">
                  <c:v>2.157964874281705</c:v>
                </c:pt>
                <c:pt idx="49">
                  <c:v>2.043292738585476</c:v>
                </c:pt>
                <c:pt idx="50">
                  <c:v>0.85931394111064441</c:v>
                </c:pt>
                <c:pt idx="51">
                  <c:v>0.30830814592935196</c:v>
                </c:pt>
                <c:pt idx="52">
                  <c:v>0.2994313723912243</c:v>
                </c:pt>
                <c:pt idx="53">
                  <c:v>0.85184243704830709</c:v>
                </c:pt>
                <c:pt idx="54">
                  <c:v>1.972232683693661</c:v>
                </c:pt>
                <c:pt idx="55">
                  <c:v>2.086451592317927</c:v>
                </c:pt>
                <c:pt idx="56">
                  <c:v>1.7618705706693714</c:v>
                </c:pt>
                <c:pt idx="57">
                  <c:v>0.63704927939266065</c:v>
                </c:pt>
              </c:numCache>
            </c:numRef>
          </c:xVal>
          <c:yVal>
            <c:numRef>
              <c:f>summary!$W$71:$W$128</c:f>
              <c:numCache>
                <c:formatCode>General</c:formatCode>
                <c:ptCount val="58"/>
                <c:pt idx="2">
                  <c:v>0.83920920949933897</c:v>
                </c:pt>
                <c:pt idx="4">
                  <c:v>0.80979233995714817</c:v>
                </c:pt>
                <c:pt idx="5">
                  <c:v>0.81220086040448225</c:v>
                </c:pt>
                <c:pt idx="9">
                  <c:v>0.84579816203503677</c:v>
                </c:pt>
                <c:pt idx="10">
                  <c:v>0.84845944692443387</c:v>
                </c:pt>
                <c:pt idx="14">
                  <c:v>0.84751829293847758</c:v>
                </c:pt>
                <c:pt idx="15">
                  <c:v>0.85414032511174509</c:v>
                </c:pt>
                <c:pt idx="19">
                  <c:v>0.88970595463775115</c:v>
                </c:pt>
                <c:pt idx="20">
                  <c:v>0.85849722124544847</c:v>
                </c:pt>
                <c:pt idx="21">
                  <c:v>0.81156407581696244</c:v>
                </c:pt>
                <c:pt idx="24">
                  <c:v>0.86890619088332677</c:v>
                </c:pt>
                <c:pt idx="25">
                  <c:v>0.89645928524276797</c:v>
                </c:pt>
                <c:pt idx="28">
                  <c:v>0.82299355736031365</c:v>
                </c:pt>
                <c:pt idx="29">
                  <c:v>0.86991590354344794</c:v>
                </c:pt>
                <c:pt idx="30">
                  <c:v>0.7902831201806042</c:v>
                </c:pt>
                <c:pt idx="31">
                  <c:v>0.82945580071335812</c:v>
                </c:pt>
                <c:pt idx="34">
                  <c:v>0.91130775192103353</c:v>
                </c:pt>
                <c:pt idx="35">
                  <c:v>0.92388942123408568</c:v>
                </c:pt>
                <c:pt idx="38">
                  <c:v>0.84760013631295261</c:v>
                </c:pt>
                <c:pt idx="39">
                  <c:v>0.79902647098731927</c:v>
                </c:pt>
                <c:pt idx="40">
                  <c:v>0.78612617363893089</c:v>
                </c:pt>
                <c:pt idx="41">
                  <c:v>0.85697099843145064</c:v>
                </c:pt>
                <c:pt idx="45">
                  <c:v>0.92383393745124498</c:v>
                </c:pt>
                <c:pt idx="46">
                  <c:v>0.90874074427124985</c:v>
                </c:pt>
                <c:pt idx="50">
                  <c:v>0.87282238520388378</c:v>
                </c:pt>
                <c:pt idx="51">
                  <c:v>0.82496946836390761</c:v>
                </c:pt>
                <c:pt idx="52">
                  <c:v>0.823164893008695</c:v>
                </c:pt>
                <c:pt idx="53">
                  <c:v>0.88168976844399971</c:v>
                </c:pt>
                <c:pt idx="57">
                  <c:v>0.89502120744847358</c:v>
                </c:pt>
              </c:numCache>
            </c:numRef>
          </c:yVal>
          <c:smooth val="0"/>
        </c:ser>
        <c:ser>
          <c:idx val="10"/>
          <c:order val="1"/>
          <c:tx>
            <c:strRef>
              <c:f>summary!$S$2</c:f>
              <c:strCache>
                <c:ptCount val="1"/>
                <c:pt idx="0">
                  <c:v>with Qb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summary!$O$13:$O$70</c:f>
              <c:numCache>
                <c:formatCode>General</c:formatCode>
                <c:ptCount val="58"/>
                <c:pt idx="0">
                  <c:v>1.8888306436470768</c:v>
                </c:pt>
                <c:pt idx="1">
                  <c:v>1.2377478047963406</c:v>
                </c:pt>
                <c:pt idx="2">
                  <c:v>0.44194468457013936</c:v>
                </c:pt>
                <c:pt idx="3">
                  <c:v>1.8265551811573522</c:v>
                </c:pt>
                <c:pt idx="4">
                  <c:v>0.77828173662109179</c:v>
                </c:pt>
                <c:pt idx="5">
                  <c:v>0.76307826656807964</c:v>
                </c:pt>
                <c:pt idx="6">
                  <c:v>1.6946957489066914</c:v>
                </c:pt>
                <c:pt idx="7">
                  <c:v>1.8326409451249772</c:v>
                </c:pt>
                <c:pt idx="8">
                  <c:v>1.2041721929915947</c:v>
                </c:pt>
                <c:pt idx="9">
                  <c:v>0.44044730455819514</c:v>
                </c:pt>
                <c:pt idx="10">
                  <c:v>0.41817446149048448</c:v>
                </c:pt>
                <c:pt idx="11">
                  <c:v>1.0732912860617927</c:v>
                </c:pt>
                <c:pt idx="12">
                  <c:v>1.6134492105169915</c:v>
                </c:pt>
                <c:pt idx="13">
                  <c:v>1.8880280041154618</c:v>
                </c:pt>
                <c:pt idx="14">
                  <c:v>0.79155883115436942</c:v>
                </c:pt>
                <c:pt idx="15">
                  <c:v>0.7944659117868883</c:v>
                </c:pt>
                <c:pt idx="16">
                  <c:v>1.9841558714938679</c:v>
                </c:pt>
                <c:pt idx="17">
                  <c:v>1.9392116577249603</c:v>
                </c:pt>
                <c:pt idx="18">
                  <c:v>1.2669478013341264</c:v>
                </c:pt>
                <c:pt idx="19">
                  <c:v>0.40915961083841501</c:v>
                </c:pt>
                <c:pt idx="20">
                  <c:v>0.39384497981165312</c:v>
                </c:pt>
                <c:pt idx="21">
                  <c:v>0.80907411079127733</c:v>
                </c:pt>
                <c:pt idx="22">
                  <c:v>1.9614961379728308</c:v>
                </c:pt>
                <c:pt idx="23">
                  <c:v>1.7971713497235622</c:v>
                </c:pt>
                <c:pt idx="24">
                  <c:v>0.76777421267009727</c:v>
                </c:pt>
                <c:pt idx="25">
                  <c:v>0.76619437601742335</c:v>
                </c:pt>
                <c:pt idx="26">
                  <c:v>1.9275434445551312</c:v>
                </c:pt>
                <c:pt idx="27">
                  <c:v>1.6121253790736521</c:v>
                </c:pt>
                <c:pt idx="28">
                  <c:v>0.85935164201483305</c:v>
                </c:pt>
                <c:pt idx="29">
                  <c:v>0.38646516012267051</c:v>
                </c:pt>
                <c:pt idx="30">
                  <c:v>0.32328559260805539</c:v>
                </c:pt>
                <c:pt idx="31">
                  <c:v>0.87848954389922274</c:v>
                </c:pt>
                <c:pt idx="32">
                  <c:v>1.9842859673516464</c:v>
                </c:pt>
                <c:pt idx="33">
                  <c:v>1.6519815518384864</c:v>
                </c:pt>
                <c:pt idx="34">
                  <c:v>0.81086317699430521</c:v>
                </c:pt>
                <c:pt idx="35">
                  <c:v>0.78642495842474502</c:v>
                </c:pt>
                <c:pt idx="36">
                  <c:v>1.9555443971300639</c:v>
                </c:pt>
                <c:pt idx="37">
                  <c:v>1.7956241747450867</c:v>
                </c:pt>
                <c:pt idx="38">
                  <c:v>0.84923673491826557</c:v>
                </c:pt>
                <c:pt idx="39">
                  <c:v>0.3053285468381951</c:v>
                </c:pt>
                <c:pt idx="40">
                  <c:v>0.28966899994515866</c:v>
                </c:pt>
                <c:pt idx="41">
                  <c:v>0.83191150729834096</c:v>
                </c:pt>
                <c:pt idx="42">
                  <c:v>1.8684013672169206</c:v>
                </c:pt>
                <c:pt idx="43">
                  <c:v>2.0804661206292088</c:v>
                </c:pt>
                <c:pt idx="44">
                  <c:v>1.7727405227971407</c:v>
                </c:pt>
                <c:pt idx="45">
                  <c:v>0.71944446799859618</c:v>
                </c:pt>
                <c:pt idx="46">
                  <c:v>0.67578655274260346</c:v>
                </c:pt>
                <c:pt idx="47">
                  <c:v>1.8440682077130359</c:v>
                </c:pt>
                <c:pt idx="48">
                  <c:v>1.8565349046641357</c:v>
                </c:pt>
                <c:pt idx="49">
                  <c:v>1.8819210681146434</c:v>
                </c:pt>
                <c:pt idx="50">
                  <c:v>0.77502193558794075</c:v>
                </c:pt>
                <c:pt idx="51">
                  <c:v>0.31837360871321385</c:v>
                </c:pt>
                <c:pt idx="52">
                  <c:v>0.31142986542642936</c:v>
                </c:pt>
                <c:pt idx="53">
                  <c:v>0.85327072484275668</c:v>
                </c:pt>
                <c:pt idx="54">
                  <c:v>1.8189559656245251</c:v>
                </c:pt>
                <c:pt idx="55">
                  <c:v>1.98987608140005</c:v>
                </c:pt>
                <c:pt idx="56">
                  <c:v>1.3881696812673736</c:v>
                </c:pt>
                <c:pt idx="57">
                  <c:v>0.53971221857217189</c:v>
                </c:pt>
              </c:numCache>
            </c:numRef>
          </c:xVal>
          <c:yVal>
            <c:numRef>
              <c:f>summary!$W$13:$W$70</c:f>
              <c:numCache>
                <c:formatCode>General</c:formatCode>
                <c:ptCount val="58"/>
                <c:pt idx="1">
                  <c:v>0.73909638985280524</c:v>
                </c:pt>
                <c:pt idx="2">
                  <c:v>0.847061086559041</c:v>
                </c:pt>
                <c:pt idx="4">
                  <c:v>0.79426908112508099</c:v>
                </c:pt>
                <c:pt idx="5">
                  <c:v>0.79765519908283056</c:v>
                </c:pt>
                <c:pt idx="8">
                  <c:v>0.75347601698603794</c:v>
                </c:pt>
                <c:pt idx="9">
                  <c:v>0.86002381634284353</c:v>
                </c:pt>
                <c:pt idx="10">
                  <c:v>0.86289588737439349</c:v>
                </c:pt>
                <c:pt idx="11">
                  <c:v>0.78649327400858182</c:v>
                </c:pt>
                <c:pt idx="14">
                  <c:v>0.83115190519924875</c:v>
                </c:pt>
                <c:pt idx="15">
                  <c:v>0.84586109971789469</c:v>
                </c:pt>
                <c:pt idx="18">
                  <c:v>0.78357443880982303</c:v>
                </c:pt>
                <c:pt idx="19">
                  <c:v>0.86839090451438239</c:v>
                </c:pt>
                <c:pt idx="20">
                  <c:v>0.86577610202956989</c:v>
                </c:pt>
                <c:pt idx="21">
                  <c:v>0.78488453973070071</c:v>
                </c:pt>
                <c:pt idx="24">
                  <c:v>0.85955885007630362</c:v>
                </c:pt>
                <c:pt idx="25">
                  <c:v>0.87388947295559949</c:v>
                </c:pt>
                <c:pt idx="28">
                  <c:v>0.81838446367959428</c:v>
                </c:pt>
                <c:pt idx="29">
                  <c:v>0.87833281571464383</c:v>
                </c:pt>
                <c:pt idx="30">
                  <c:v>0.80292922936688937</c:v>
                </c:pt>
                <c:pt idx="31">
                  <c:v>0.8339529604773438</c:v>
                </c:pt>
                <c:pt idx="34">
                  <c:v>0.9040991899639611</c:v>
                </c:pt>
                <c:pt idx="35">
                  <c:v>0.91196443619690026</c:v>
                </c:pt>
                <c:pt idx="38">
                  <c:v>0.8423585990129604</c:v>
                </c:pt>
                <c:pt idx="39">
                  <c:v>0.79335530139868604</c:v>
                </c:pt>
                <c:pt idx="40">
                  <c:v>0.78025269315508161</c:v>
                </c:pt>
                <c:pt idx="41">
                  <c:v>0.85260405186419985</c:v>
                </c:pt>
                <c:pt idx="45">
                  <c:v>0.90658490634376387</c:v>
                </c:pt>
                <c:pt idx="46">
                  <c:v>0.89840981862197522</c:v>
                </c:pt>
                <c:pt idx="50">
                  <c:v>0.84897906698889269</c:v>
                </c:pt>
                <c:pt idx="51">
                  <c:v>0.84091667235888079</c:v>
                </c:pt>
                <c:pt idx="52">
                  <c:v>0.84405375141046945</c:v>
                </c:pt>
                <c:pt idx="53">
                  <c:v>0.88164363833441428</c:v>
                </c:pt>
                <c:pt idx="57">
                  <c:v>0.83404432787602656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68048"/>
        <c:axId val="462564128"/>
        <c:extLst/>
      </c:scatterChart>
      <c:valAx>
        <c:axId val="4625680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64128"/>
        <c:crosses val="autoZero"/>
        <c:crossBetween val="midCat"/>
        <c:majorUnit val="0.2"/>
        <c:minorUnit val="0.2"/>
      </c:valAx>
      <c:valAx>
        <c:axId val="462564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µ [-]</a:t>
                </a:r>
              </a:p>
            </c:rich>
          </c:tx>
          <c:layout>
            <c:manualLayout>
              <c:xMode val="edge"/>
              <c:yMode val="edge"/>
              <c:x val="3.8274410329581284E-4"/>
              <c:y val="0.36270097171697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68048"/>
        <c:crosses val="autoZero"/>
        <c:crossBetween val="midCat"/>
        <c:majorUnit val="0.2"/>
        <c:minorUnit val="0.2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2041966566259754"/>
          <c:y val="0.90882551089153396"/>
          <c:w val="0.85982539024727167"/>
          <c:h val="5.763869736433758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summary!$R$2</c:f>
              <c:strCache>
                <c:ptCount val="1"/>
                <c:pt idx="0">
                  <c:v>without Qb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summary!$L$71:$L$128</c:f>
              <c:numCache>
                <c:formatCode>General</c:formatCode>
                <c:ptCount val="58"/>
                <c:pt idx="0">
                  <c:v>0.75213788380376367</c:v>
                </c:pt>
                <c:pt idx="1">
                  <c:v>0.56280896257232971</c:v>
                </c:pt>
                <c:pt idx="2">
                  <c:v>0.37590322781267027</c:v>
                </c:pt>
                <c:pt idx="3">
                  <c:v>0.70106861585214353</c:v>
                </c:pt>
                <c:pt idx="4">
                  <c:v>0.51118608455056247</c:v>
                </c:pt>
                <c:pt idx="5">
                  <c:v>0.50502016580640841</c:v>
                </c:pt>
                <c:pt idx="6">
                  <c:v>0.69141201019190179</c:v>
                </c:pt>
                <c:pt idx="7">
                  <c:v>0.73946354378980295</c:v>
                </c:pt>
                <c:pt idx="8">
                  <c:v>0.55767815847574087</c:v>
                </c:pt>
                <c:pt idx="9">
                  <c:v>0.37107835407208195</c:v>
                </c:pt>
                <c:pt idx="10">
                  <c:v>0.36180503917675283</c:v>
                </c:pt>
                <c:pt idx="11">
                  <c:v>0.53854718948799085</c:v>
                </c:pt>
                <c:pt idx="12">
                  <c:v>0.72127441347993659</c:v>
                </c:pt>
                <c:pt idx="13">
                  <c:v>0.6707501592286752</c:v>
                </c:pt>
                <c:pt idx="14">
                  <c:v>0.49299427807249208</c:v>
                </c:pt>
                <c:pt idx="15">
                  <c:v>0.48313030718788375</c:v>
                </c:pt>
                <c:pt idx="16">
                  <c:v>0.6580306946616008</c:v>
                </c:pt>
                <c:pt idx="17">
                  <c:v>0.70943873638746724</c:v>
                </c:pt>
                <c:pt idx="18">
                  <c:v>0.53197017273542146</c:v>
                </c:pt>
                <c:pt idx="19">
                  <c:v>0.35302876192706972</c:v>
                </c:pt>
                <c:pt idx="20">
                  <c:v>0.35021425704081666</c:v>
                </c:pt>
                <c:pt idx="21">
                  <c:v>0.5215429638949769</c:v>
                </c:pt>
                <c:pt idx="22">
                  <c:v>0.69582780484211559</c:v>
                </c:pt>
                <c:pt idx="23">
                  <c:v>0.65066879910371134</c:v>
                </c:pt>
                <c:pt idx="24">
                  <c:v>0.47651626713138301</c:v>
                </c:pt>
                <c:pt idx="25">
                  <c:v>0.4634019043136654</c:v>
                </c:pt>
                <c:pt idx="26">
                  <c:v>0.63480247640744558</c:v>
                </c:pt>
                <c:pt idx="27">
                  <c:v>0.68117209457739514</c:v>
                </c:pt>
                <c:pt idx="28">
                  <c:v>0.510781825958737</c:v>
                </c:pt>
                <c:pt idx="29">
                  <c:v>0.34024266701457334</c:v>
                </c:pt>
                <c:pt idx="30">
                  <c:v>0.33466241651444378</c:v>
                </c:pt>
                <c:pt idx="31">
                  <c:v>0.50363571896777615</c:v>
                </c:pt>
                <c:pt idx="32">
                  <c:v>0.66929523654744616</c:v>
                </c:pt>
                <c:pt idx="33">
                  <c:v>0.62097925584286373</c:v>
                </c:pt>
                <c:pt idx="34">
                  <c:v>0.45541033559634692</c:v>
                </c:pt>
                <c:pt idx="35">
                  <c:v>0.44614471656908516</c:v>
                </c:pt>
                <c:pt idx="36">
                  <c:v>0.61049967545188799</c:v>
                </c:pt>
                <c:pt idx="37">
                  <c:v>0.65461149761359771</c:v>
                </c:pt>
                <c:pt idx="38">
                  <c:v>0.49217878191187042</c:v>
                </c:pt>
                <c:pt idx="39">
                  <c:v>0.32723639335398297</c:v>
                </c:pt>
                <c:pt idx="40">
                  <c:v>0.32301581831870863</c:v>
                </c:pt>
                <c:pt idx="41">
                  <c:v>0.48415919848447009</c:v>
                </c:pt>
                <c:pt idx="42">
                  <c:v>0.64096268595007044</c:v>
                </c:pt>
                <c:pt idx="43">
                  <c:v>0.76196794433487991</c:v>
                </c:pt>
                <c:pt idx="44">
                  <c:v>0.59576057997174214</c:v>
                </c:pt>
                <c:pt idx="45">
                  <c:v>0.43845776366302897</c:v>
                </c:pt>
                <c:pt idx="46">
                  <c:v>0.43348680645889537</c:v>
                </c:pt>
                <c:pt idx="47">
                  <c:v>0.59148849568685324</c:v>
                </c:pt>
                <c:pt idx="48">
                  <c:v>0.74623093976145505</c:v>
                </c:pt>
                <c:pt idx="49">
                  <c:v>0.62931954895642583</c:v>
                </c:pt>
                <c:pt idx="50">
                  <c:v>0.47291223530125281</c:v>
                </c:pt>
                <c:pt idx="51">
                  <c:v>0.3167177185073945</c:v>
                </c:pt>
                <c:pt idx="52">
                  <c:v>0.31149189847630115</c:v>
                </c:pt>
                <c:pt idx="53">
                  <c:v>0.46622435025759917</c:v>
                </c:pt>
                <c:pt idx="54">
                  <c:v>0.62271975058332141</c:v>
                </c:pt>
                <c:pt idx="55">
                  <c:v>0.73149464226129268</c:v>
                </c:pt>
                <c:pt idx="56">
                  <c:v>0.57907029503854801</c:v>
                </c:pt>
                <c:pt idx="57">
                  <c:v>0.42272221881227484</c:v>
                </c:pt>
              </c:numCache>
            </c:numRef>
          </c:xVal>
          <c:yVal>
            <c:numRef>
              <c:f>summary!$O$71:$O$128</c:f>
              <c:numCache>
                <c:formatCode>General</c:formatCode>
                <c:ptCount val="58"/>
                <c:pt idx="0">
                  <c:v>1.9071713088308631</c:v>
                </c:pt>
                <c:pt idx="1">
                  <c:v>1.5878126391413727</c:v>
                </c:pt>
                <c:pt idx="2">
                  <c:v>0.438383295344901</c:v>
                </c:pt>
                <c:pt idx="3">
                  <c:v>1.8459609502682388</c:v>
                </c:pt>
                <c:pt idx="4">
                  <c:v>0.84822447414800561</c:v>
                </c:pt>
                <c:pt idx="5">
                  <c:v>0.80777549024398676</c:v>
                </c:pt>
                <c:pt idx="6">
                  <c:v>1.8885593141757608</c:v>
                </c:pt>
                <c:pt idx="7">
                  <c:v>1.9247612040803215</c:v>
                </c:pt>
                <c:pt idx="8">
                  <c:v>1.4242726017018397</c:v>
                </c:pt>
                <c:pt idx="9">
                  <c:v>0.43156763548593963</c:v>
                </c:pt>
                <c:pt idx="10">
                  <c:v>0.410694651000936</c:v>
                </c:pt>
                <c:pt idx="11">
                  <c:v>1.3676699870734672</c:v>
                </c:pt>
                <c:pt idx="12">
                  <c:v>1.944978274904908</c:v>
                </c:pt>
                <c:pt idx="13">
                  <c:v>1.9884275786516854</c:v>
                </c:pt>
                <c:pt idx="14">
                  <c:v>1.2360217522294914</c:v>
                </c:pt>
                <c:pt idx="15">
                  <c:v>0.81660517988373049</c:v>
                </c:pt>
                <c:pt idx="16">
                  <c:v>2.0794791985419496</c:v>
                </c:pt>
                <c:pt idx="17">
                  <c:v>2.0931530690172062</c:v>
                </c:pt>
                <c:pt idx="18">
                  <c:v>1.2888117451910552</c:v>
                </c:pt>
                <c:pt idx="19">
                  <c:v>0.42525716963489063</c:v>
                </c:pt>
                <c:pt idx="20">
                  <c:v>0.39267397482183553</c:v>
                </c:pt>
                <c:pt idx="21">
                  <c:v>0.96077179758029241</c:v>
                </c:pt>
                <c:pt idx="22">
                  <c:v>2.0901326141028513</c:v>
                </c:pt>
                <c:pt idx="23">
                  <c:v>1.9907844815117131</c:v>
                </c:pt>
                <c:pt idx="24">
                  <c:v>0.82867717026641285</c:v>
                </c:pt>
                <c:pt idx="25">
                  <c:v>0.84645083879920535</c:v>
                </c:pt>
                <c:pt idx="26">
                  <c:v>2.0054531984012738</c:v>
                </c:pt>
                <c:pt idx="27">
                  <c:v>2.1054357994773385</c:v>
                </c:pt>
                <c:pt idx="28">
                  <c:v>0.9097756742831522</c:v>
                </c:pt>
                <c:pt idx="29">
                  <c:v>0.38067689389708559</c:v>
                </c:pt>
                <c:pt idx="30">
                  <c:v>0.31395824345378931</c:v>
                </c:pt>
                <c:pt idx="31">
                  <c:v>0.87799460463911871</c:v>
                </c:pt>
                <c:pt idx="32">
                  <c:v>2.0838005690898087</c:v>
                </c:pt>
                <c:pt idx="33">
                  <c:v>2.0208723817297387</c:v>
                </c:pt>
                <c:pt idx="34">
                  <c:v>0.84821070674492516</c:v>
                </c:pt>
                <c:pt idx="35">
                  <c:v>0.82858286669613479</c:v>
                </c:pt>
                <c:pt idx="36">
                  <c:v>1.9069919770623598</c:v>
                </c:pt>
                <c:pt idx="37">
                  <c:v>2.0581865749607831</c:v>
                </c:pt>
                <c:pt idx="38">
                  <c:v>0.88411658339216559</c:v>
                </c:pt>
                <c:pt idx="39">
                  <c:v>0.30797593349504149</c:v>
                </c:pt>
                <c:pt idx="40">
                  <c:v>0.29355087306771505</c:v>
                </c:pt>
                <c:pt idx="41">
                  <c:v>0.86646231552448227</c:v>
                </c:pt>
                <c:pt idx="42">
                  <c:v>2.0714343545704761</c:v>
                </c:pt>
                <c:pt idx="43">
                  <c:v>2.1167199715637932</c:v>
                </c:pt>
                <c:pt idx="44">
                  <c:v>1.9456116845146643</c:v>
                </c:pt>
                <c:pt idx="45">
                  <c:v>0.7747564323437649</c:v>
                </c:pt>
                <c:pt idx="46">
                  <c:v>0.70727286490380858</c:v>
                </c:pt>
                <c:pt idx="47">
                  <c:v>1.8736972985345357</c:v>
                </c:pt>
                <c:pt idx="48">
                  <c:v>2.157964874281705</c:v>
                </c:pt>
                <c:pt idx="49">
                  <c:v>2.043292738585476</c:v>
                </c:pt>
                <c:pt idx="50">
                  <c:v>0.85931394111064441</c:v>
                </c:pt>
                <c:pt idx="51">
                  <c:v>0.30830814592935196</c:v>
                </c:pt>
                <c:pt idx="52">
                  <c:v>0.2994313723912243</c:v>
                </c:pt>
                <c:pt idx="53">
                  <c:v>0.85184243704830709</c:v>
                </c:pt>
                <c:pt idx="54">
                  <c:v>1.972232683693661</c:v>
                </c:pt>
                <c:pt idx="55">
                  <c:v>2.086451592317927</c:v>
                </c:pt>
                <c:pt idx="56">
                  <c:v>1.7618705706693714</c:v>
                </c:pt>
                <c:pt idx="57">
                  <c:v>0.63704927939266065</c:v>
                </c:pt>
              </c:numCache>
            </c:numRef>
          </c:yVal>
          <c:smooth val="0"/>
        </c:ser>
        <c:ser>
          <c:idx val="10"/>
          <c:order val="1"/>
          <c:tx>
            <c:strRef>
              <c:f>summary!$S$2</c:f>
              <c:strCache>
                <c:ptCount val="1"/>
                <c:pt idx="0">
                  <c:v>with Qb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summary!$L$13:$L$70</c:f>
              <c:numCache>
                <c:formatCode>General</c:formatCode>
                <c:ptCount val="58"/>
                <c:pt idx="0">
                  <c:v>0.72706267667384883</c:v>
                </c:pt>
                <c:pt idx="1">
                  <c:v>0.54616712172210113</c:v>
                </c:pt>
                <c:pt idx="2">
                  <c:v>0.36263841218329335</c:v>
                </c:pt>
                <c:pt idx="3">
                  <c:v>0.67641559917406402</c:v>
                </c:pt>
                <c:pt idx="4">
                  <c:v>0.49440923916393348</c:v>
                </c:pt>
                <c:pt idx="5">
                  <c:v>0.49003832606892328</c:v>
                </c:pt>
                <c:pt idx="6">
                  <c:v>0.66835353150034948</c:v>
                </c:pt>
                <c:pt idx="7">
                  <c:v>0.71677263089275645</c:v>
                </c:pt>
                <c:pt idx="8">
                  <c:v>0.53864585841048884</c:v>
                </c:pt>
                <c:pt idx="9">
                  <c:v>0.35748221673152114</c:v>
                </c:pt>
                <c:pt idx="10">
                  <c:v>0.34754241504656436</c:v>
                </c:pt>
                <c:pt idx="11">
                  <c:v>0.52162952772235094</c:v>
                </c:pt>
                <c:pt idx="12">
                  <c:v>0.6966447464011325</c:v>
                </c:pt>
                <c:pt idx="13">
                  <c:v>0.64897265980043861</c:v>
                </c:pt>
                <c:pt idx="14">
                  <c:v>0.4757470496817286</c:v>
                </c:pt>
                <c:pt idx="15">
                  <c:v>0.46789444282577414</c:v>
                </c:pt>
                <c:pt idx="16">
                  <c:v>0.63820467551714843</c:v>
                </c:pt>
                <c:pt idx="17">
                  <c:v>0.6837859745186099</c:v>
                </c:pt>
                <c:pt idx="18">
                  <c:v>0.51172183529983251</c:v>
                </c:pt>
                <c:pt idx="19">
                  <c:v>0.34164607820718518</c:v>
                </c:pt>
                <c:pt idx="20">
                  <c:v>0.33567249786719233</c:v>
                </c:pt>
                <c:pt idx="21">
                  <c:v>0.50617375472284809</c:v>
                </c:pt>
                <c:pt idx="22">
                  <c:v>0.67006316523356946</c:v>
                </c:pt>
                <c:pt idx="23">
                  <c:v>0.62539647902238737</c:v>
                </c:pt>
                <c:pt idx="24">
                  <c:v>0.45584633914611561</c:v>
                </c:pt>
                <c:pt idx="25">
                  <c:v>0.44746540556153563</c:v>
                </c:pt>
                <c:pt idx="26">
                  <c:v>0.60958924464843989</c:v>
                </c:pt>
                <c:pt idx="27">
                  <c:v>0.65315962668510297</c:v>
                </c:pt>
                <c:pt idx="28">
                  <c:v>0.49024175695032352</c:v>
                </c:pt>
                <c:pt idx="29">
                  <c:v>0.32739709511419512</c:v>
                </c:pt>
                <c:pt idx="30">
                  <c:v>0.32264210129575455</c:v>
                </c:pt>
                <c:pt idx="31">
                  <c:v>0.48182304371617884</c:v>
                </c:pt>
                <c:pt idx="32">
                  <c:v>0.64316394151389766</c:v>
                </c:pt>
                <c:pt idx="33">
                  <c:v>0.60262408914013355</c:v>
                </c:pt>
                <c:pt idx="34">
                  <c:v>0.43753588120101433</c:v>
                </c:pt>
                <c:pt idx="35">
                  <c:v>0.42946646500608998</c:v>
                </c:pt>
                <c:pt idx="36">
                  <c:v>0.58741752966819782</c:v>
                </c:pt>
                <c:pt idx="37">
                  <c:v>0.6318922492758362</c:v>
                </c:pt>
                <c:pt idx="38">
                  <c:v>0.47288158556827914</c:v>
                </c:pt>
                <c:pt idx="39">
                  <c:v>0.31523262375018418</c:v>
                </c:pt>
                <c:pt idx="40">
                  <c:v>0.31013588064504072</c:v>
                </c:pt>
                <c:pt idx="41">
                  <c:v>0.46376235685090683</c:v>
                </c:pt>
                <c:pt idx="42">
                  <c:v>0.61746616995482217</c:v>
                </c:pt>
                <c:pt idx="43">
                  <c:v>0.73016504934738802</c:v>
                </c:pt>
                <c:pt idx="44">
                  <c:v>0.57282692508345934</c:v>
                </c:pt>
                <c:pt idx="45">
                  <c:v>0.42011073557325718</c:v>
                </c:pt>
                <c:pt idx="46">
                  <c:v>0.41429858991482793</c:v>
                </c:pt>
                <c:pt idx="47">
                  <c:v>0.56743163946611863</c:v>
                </c:pt>
                <c:pt idx="48">
                  <c:v>0.71928464080675503</c:v>
                </c:pt>
                <c:pt idx="49">
                  <c:v>0.60801424067709975</c:v>
                </c:pt>
                <c:pt idx="50">
                  <c:v>0.45698142013594928</c:v>
                </c:pt>
                <c:pt idx="51">
                  <c:v>0.30398597245437142</c:v>
                </c:pt>
                <c:pt idx="52">
                  <c:v>0.2981900645421563</c:v>
                </c:pt>
                <c:pt idx="53">
                  <c:v>0.44728139524598326</c:v>
                </c:pt>
                <c:pt idx="54">
                  <c:v>0.59609154416154542</c:v>
                </c:pt>
                <c:pt idx="55">
                  <c:v>0.70073259933086152</c:v>
                </c:pt>
                <c:pt idx="56">
                  <c:v>0.55555948562874125</c:v>
                </c:pt>
                <c:pt idx="57">
                  <c:v>0.4058474495132558</c:v>
                </c:pt>
              </c:numCache>
            </c:numRef>
          </c:xVal>
          <c:yVal>
            <c:numRef>
              <c:f>summary!$O$13:$O$70</c:f>
              <c:numCache>
                <c:formatCode>General</c:formatCode>
                <c:ptCount val="58"/>
                <c:pt idx="0">
                  <c:v>1.8888306436470768</c:v>
                </c:pt>
                <c:pt idx="1">
                  <c:v>1.2377478047963406</c:v>
                </c:pt>
                <c:pt idx="2">
                  <c:v>0.44194468457013936</c:v>
                </c:pt>
                <c:pt idx="3">
                  <c:v>1.8265551811573522</c:v>
                </c:pt>
                <c:pt idx="4">
                  <c:v>0.77828173662109179</c:v>
                </c:pt>
                <c:pt idx="5">
                  <c:v>0.76307826656807964</c:v>
                </c:pt>
                <c:pt idx="6">
                  <c:v>1.6946957489066914</c:v>
                </c:pt>
                <c:pt idx="7">
                  <c:v>1.8326409451249772</c:v>
                </c:pt>
                <c:pt idx="8">
                  <c:v>1.2041721929915947</c:v>
                </c:pt>
                <c:pt idx="9">
                  <c:v>0.44044730455819514</c:v>
                </c:pt>
                <c:pt idx="10">
                  <c:v>0.41817446149048448</c:v>
                </c:pt>
                <c:pt idx="11">
                  <c:v>1.0732912860617927</c:v>
                </c:pt>
                <c:pt idx="12">
                  <c:v>1.6134492105169915</c:v>
                </c:pt>
                <c:pt idx="13">
                  <c:v>1.8880280041154618</c:v>
                </c:pt>
                <c:pt idx="14">
                  <c:v>0.79155883115436942</c:v>
                </c:pt>
                <c:pt idx="15">
                  <c:v>0.7944659117868883</c:v>
                </c:pt>
                <c:pt idx="16">
                  <c:v>1.9841558714938679</c:v>
                </c:pt>
                <c:pt idx="17">
                  <c:v>1.9392116577249603</c:v>
                </c:pt>
                <c:pt idx="18">
                  <c:v>1.2669478013341264</c:v>
                </c:pt>
                <c:pt idx="19">
                  <c:v>0.40915961083841501</c:v>
                </c:pt>
                <c:pt idx="20">
                  <c:v>0.39384497981165312</c:v>
                </c:pt>
                <c:pt idx="21">
                  <c:v>0.80907411079127733</c:v>
                </c:pt>
                <c:pt idx="22">
                  <c:v>1.9614961379728308</c:v>
                </c:pt>
                <c:pt idx="23">
                  <c:v>1.7971713497235622</c:v>
                </c:pt>
                <c:pt idx="24">
                  <c:v>0.76777421267009727</c:v>
                </c:pt>
                <c:pt idx="25">
                  <c:v>0.76619437601742335</c:v>
                </c:pt>
                <c:pt idx="26">
                  <c:v>1.9275434445551312</c:v>
                </c:pt>
                <c:pt idx="27">
                  <c:v>1.6121253790736521</c:v>
                </c:pt>
                <c:pt idx="28">
                  <c:v>0.85935164201483305</c:v>
                </c:pt>
                <c:pt idx="29">
                  <c:v>0.38646516012267051</c:v>
                </c:pt>
                <c:pt idx="30">
                  <c:v>0.32328559260805539</c:v>
                </c:pt>
                <c:pt idx="31">
                  <c:v>0.87848954389922274</c:v>
                </c:pt>
                <c:pt idx="32">
                  <c:v>1.9842859673516464</c:v>
                </c:pt>
                <c:pt idx="33">
                  <c:v>1.6519815518384864</c:v>
                </c:pt>
                <c:pt idx="34">
                  <c:v>0.81086317699430521</c:v>
                </c:pt>
                <c:pt idx="35">
                  <c:v>0.78642495842474502</c:v>
                </c:pt>
                <c:pt idx="36">
                  <c:v>1.9555443971300639</c:v>
                </c:pt>
                <c:pt idx="37">
                  <c:v>1.7956241747450867</c:v>
                </c:pt>
                <c:pt idx="38">
                  <c:v>0.84923673491826557</c:v>
                </c:pt>
                <c:pt idx="39">
                  <c:v>0.3053285468381951</c:v>
                </c:pt>
                <c:pt idx="40">
                  <c:v>0.28966899994515866</c:v>
                </c:pt>
                <c:pt idx="41">
                  <c:v>0.83191150729834096</c:v>
                </c:pt>
                <c:pt idx="42">
                  <c:v>1.8684013672169206</c:v>
                </c:pt>
                <c:pt idx="43">
                  <c:v>2.0804661206292088</c:v>
                </c:pt>
                <c:pt idx="44">
                  <c:v>1.7727405227971407</c:v>
                </c:pt>
                <c:pt idx="45">
                  <c:v>0.71944446799859618</c:v>
                </c:pt>
                <c:pt idx="46">
                  <c:v>0.67578655274260346</c:v>
                </c:pt>
                <c:pt idx="47">
                  <c:v>1.8440682077130359</c:v>
                </c:pt>
                <c:pt idx="48">
                  <c:v>1.8565349046641357</c:v>
                </c:pt>
                <c:pt idx="49">
                  <c:v>1.8819210681146434</c:v>
                </c:pt>
                <c:pt idx="50">
                  <c:v>0.77502193558794075</c:v>
                </c:pt>
                <c:pt idx="51">
                  <c:v>0.31837360871321385</c:v>
                </c:pt>
                <c:pt idx="52">
                  <c:v>0.31142986542642936</c:v>
                </c:pt>
                <c:pt idx="53">
                  <c:v>0.85327072484275668</c:v>
                </c:pt>
                <c:pt idx="54">
                  <c:v>1.8189559656245251</c:v>
                </c:pt>
                <c:pt idx="55">
                  <c:v>1.98987608140005</c:v>
                </c:pt>
                <c:pt idx="56">
                  <c:v>1.3881696812673736</c:v>
                </c:pt>
                <c:pt idx="57">
                  <c:v>0.53971221857217189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69728"/>
        <c:axId val="462574208"/>
        <c:extLst/>
      </c:scatterChart>
      <c:valAx>
        <c:axId val="4625697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b*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74208"/>
        <c:crosses val="autoZero"/>
        <c:crossBetween val="midCat"/>
        <c:majorUnit val="0.2"/>
        <c:minorUnit val="0.2"/>
      </c:valAx>
      <c:valAx>
        <c:axId val="462574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[-]</a:t>
                </a:r>
              </a:p>
            </c:rich>
          </c:tx>
          <c:layout>
            <c:manualLayout>
              <c:xMode val="edge"/>
              <c:yMode val="edge"/>
              <c:x val="3.8274410329581284E-4"/>
              <c:y val="0.36270097171697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69728"/>
        <c:crosses val="autoZero"/>
        <c:crossBetween val="midCat"/>
        <c:majorUnit val="0.2"/>
        <c:minorUnit val="0.2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2041966566259754"/>
          <c:y val="0.90882551089153396"/>
          <c:w val="0.85982539024727167"/>
          <c:h val="5.763869736433758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10"/>
          <c:order val="0"/>
          <c:tx>
            <c:strRef>
              <c:f>summary!$S$2</c:f>
              <c:strCache>
                <c:ptCount val="1"/>
                <c:pt idx="0">
                  <c:v>with Qb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summary!$O$13:$O$70</c:f>
              <c:numCache>
                <c:formatCode>General</c:formatCode>
                <c:ptCount val="58"/>
                <c:pt idx="0">
                  <c:v>1.8888306436470768</c:v>
                </c:pt>
                <c:pt idx="1">
                  <c:v>1.2377478047963406</c:v>
                </c:pt>
                <c:pt idx="2">
                  <c:v>0.44194468457013936</c:v>
                </c:pt>
                <c:pt idx="3">
                  <c:v>1.8265551811573522</c:v>
                </c:pt>
                <c:pt idx="4">
                  <c:v>0.77828173662109179</c:v>
                </c:pt>
                <c:pt idx="5">
                  <c:v>0.76307826656807964</c:v>
                </c:pt>
                <c:pt idx="6">
                  <c:v>1.6946957489066914</c:v>
                </c:pt>
                <c:pt idx="7">
                  <c:v>1.8326409451249772</c:v>
                </c:pt>
                <c:pt idx="8">
                  <c:v>1.2041721929915947</c:v>
                </c:pt>
                <c:pt idx="9">
                  <c:v>0.44044730455819514</c:v>
                </c:pt>
                <c:pt idx="10">
                  <c:v>0.41817446149048448</c:v>
                </c:pt>
                <c:pt idx="11">
                  <c:v>1.0732912860617927</c:v>
                </c:pt>
                <c:pt idx="12">
                  <c:v>1.6134492105169915</c:v>
                </c:pt>
                <c:pt idx="13">
                  <c:v>1.8880280041154618</c:v>
                </c:pt>
                <c:pt idx="14">
                  <c:v>0.79155883115436942</c:v>
                </c:pt>
                <c:pt idx="15">
                  <c:v>0.7944659117868883</c:v>
                </c:pt>
                <c:pt idx="16">
                  <c:v>1.9841558714938679</c:v>
                </c:pt>
                <c:pt idx="17">
                  <c:v>1.9392116577249603</c:v>
                </c:pt>
                <c:pt idx="18">
                  <c:v>1.2669478013341264</c:v>
                </c:pt>
                <c:pt idx="19">
                  <c:v>0.40915961083841501</c:v>
                </c:pt>
                <c:pt idx="20">
                  <c:v>0.39384497981165312</c:v>
                </c:pt>
                <c:pt idx="21">
                  <c:v>0.80907411079127733</c:v>
                </c:pt>
                <c:pt idx="22">
                  <c:v>1.9614961379728308</c:v>
                </c:pt>
                <c:pt idx="23">
                  <c:v>1.7971713497235622</c:v>
                </c:pt>
                <c:pt idx="24">
                  <c:v>0.76777421267009727</c:v>
                </c:pt>
                <c:pt idx="25">
                  <c:v>0.76619437601742335</c:v>
                </c:pt>
                <c:pt idx="26">
                  <c:v>1.9275434445551312</c:v>
                </c:pt>
                <c:pt idx="27">
                  <c:v>1.6121253790736521</c:v>
                </c:pt>
                <c:pt idx="28">
                  <c:v>0.85935164201483305</c:v>
                </c:pt>
                <c:pt idx="29">
                  <c:v>0.38646516012267051</c:v>
                </c:pt>
                <c:pt idx="30">
                  <c:v>0.32328559260805539</c:v>
                </c:pt>
                <c:pt idx="31">
                  <c:v>0.87848954389922274</c:v>
                </c:pt>
                <c:pt idx="32">
                  <c:v>1.9842859673516464</c:v>
                </c:pt>
                <c:pt idx="33">
                  <c:v>1.6519815518384864</c:v>
                </c:pt>
                <c:pt idx="34">
                  <c:v>0.81086317699430521</c:v>
                </c:pt>
                <c:pt idx="35">
                  <c:v>0.78642495842474502</c:v>
                </c:pt>
                <c:pt idx="36">
                  <c:v>1.9555443971300639</c:v>
                </c:pt>
                <c:pt idx="37">
                  <c:v>1.7956241747450867</c:v>
                </c:pt>
                <c:pt idx="38">
                  <c:v>0.84923673491826557</c:v>
                </c:pt>
                <c:pt idx="39">
                  <c:v>0.3053285468381951</c:v>
                </c:pt>
                <c:pt idx="40">
                  <c:v>0.28966899994515866</c:v>
                </c:pt>
                <c:pt idx="41">
                  <c:v>0.83191150729834096</c:v>
                </c:pt>
                <c:pt idx="42">
                  <c:v>1.8684013672169206</c:v>
                </c:pt>
                <c:pt idx="43">
                  <c:v>2.0804661206292088</c:v>
                </c:pt>
                <c:pt idx="44">
                  <c:v>1.7727405227971407</c:v>
                </c:pt>
                <c:pt idx="45">
                  <c:v>0.71944446799859618</c:v>
                </c:pt>
                <c:pt idx="46">
                  <c:v>0.67578655274260346</c:v>
                </c:pt>
                <c:pt idx="47">
                  <c:v>1.8440682077130359</c:v>
                </c:pt>
                <c:pt idx="48">
                  <c:v>1.8565349046641357</c:v>
                </c:pt>
                <c:pt idx="49">
                  <c:v>1.8819210681146434</c:v>
                </c:pt>
                <c:pt idx="50">
                  <c:v>0.77502193558794075</c:v>
                </c:pt>
                <c:pt idx="51">
                  <c:v>0.31837360871321385</c:v>
                </c:pt>
                <c:pt idx="52">
                  <c:v>0.31142986542642936</c:v>
                </c:pt>
                <c:pt idx="53">
                  <c:v>0.85327072484275668</c:v>
                </c:pt>
                <c:pt idx="54">
                  <c:v>1.8189559656245251</c:v>
                </c:pt>
                <c:pt idx="55">
                  <c:v>1.98987608140005</c:v>
                </c:pt>
                <c:pt idx="56">
                  <c:v>1.3881696812673736</c:v>
                </c:pt>
                <c:pt idx="57">
                  <c:v>0.53971221857217189</c:v>
                </c:pt>
              </c:numCache>
            </c:numRef>
          </c:xVal>
          <c:yVal>
            <c:numRef>
              <c:f>summary!$R$13:$R$70</c:f>
              <c:numCache>
                <c:formatCode>General</c:formatCode>
                <c:ptCount val="58"/>
                <c:pt idx="0">
                  <c:v>1.2211534429360007</c:v>
                </c:pt>
                <c:pt idx="1">
                  <c:v>0.64991696050562509</c:v>
                </c:pt>
                <c:pt idx="2">
                  <c:v>0.13417241503694208</c:v>
                </c:pt>
                <c:pt idx="3">
                  <c:v>1.155591193291702</c:v>
                </c:pt>
                <c:pt idx="4">
                  <c:v>0.31778527734633655</c:v>
                </c:pt>
                <c:pt idx="5">
                  <c:v>0.30164490256232823</c:v>
                </c:pt>
                <c:pt idx="6">
                  <c:v>1.0035323504660354</c:v>
                </c:pt>
                <c:pt idx="7">
                  <c:v>1.1274985246013132</c:v>
                </c:pt>
                <c:pt idx="8">
                  <c:v>0.60169088886690014</c:v>
                </c:pt>
                <c:pt idx="9">
                  <c:v>0.12891503310542074</c:v>
                </c:pt>
                <c:pt idx="10">
                  <c:v>0.11385654259482254</c:v>
                </c:pt>
                <c:pt idx="11">
                  <c:v>0.48037066483107133</c:v>
                </c:pt>
                <c:pt idx="12">
                  <c:v>0.8911191792159554</c:v>
                </c:pt>
                <c:pt idx="13">
                  <c:v>1.128204934056634</c:v>
                </c:pt>
                <c:pt idx="14">
                  <c:v>0.30348531499324571</c:v>
                </c:pt>
                <c:pt idx="15">
                  <c:v>0.29999112371905484</c:v>
                </c:pt>
                <c:pt idx="16">
                  <c:v>1.1971146263749566</c:v>
                </c:pt>
                <c:pt idx="17">
                  <c:v>1.1553490453173709</c:v>
                </c:pt>
                <c:pt idx="18">
                  <c:v>0.60686580887297892</c:v>
                </c:pt>
                <c:pt idx="19">
                  <c:v>0.10823059787554092</c:v>
                </c:pt>
                <c:pt idx="20">
                  <c:v>0.10076344069543534</c:v>
                </c:pt>
                <c:pt idx="21">
                  <c:v>0.30471373924621936</c:v>
                </c:pt>
                <c:pt idx="22">
                  <c:v>1.1612328352944365</c:v>
                </c:pt>
                <c:pt idx="23">
                  <c:v>1.0185942185440608</c:v>
                </c:pt>
                <c:pt idx="24">
                  <c:v>0.27974274185665982</c:v>
                </c:pt>
                <c:pt idx="25">
                  <c:v>0.27659068851670426</c:v>
                </c:pt>
                <c:pt idx="26">
                  <c:v>1.1210411015212884</c:v>
                </c:pt>
                <c:pt idx="27">
                  <c:v>0.85565903774182428</c:v>
                </c:pt>
                <c:pt idx="28">
                  <c:v>0.3291254982119467</c:v>
                </c:pt>
                <c:pt idx="29">
                  <c:v>9.6662248889826011E-2</c:v>
                </c:pt>
                <c:pt idx="30">
                  <c:v>7.2999581827723162E-2</c:v>
                </c:pt>
                <c:pt idx="31">
                  <c:v>0.338692767578818</c:v>
                </c:pt>
                <c:pt idx="32">
                  <c:v>1.1665996970532486</c:v>
                </c:pt>
                <c:pt idx="33">
                  <c:v>0.8855496657617864</c:v>
                </c:pt>
                <c:pt idx="34">
                  <c:v>0.29958429281595134</c:v>
                </c:pt>
                <c:pt idx="35">
                  <c:v>0.28478279397512168</c:v>
                </c:pt>
                <c:pt idx="36">
                  <c:v>1.1376876927157815</c:v>
                </c:pt>
                <c:pt idx="37">
                  <c:v>1.0004331073646644</c:v>
                </c:pt>
                <c:pt idx="38">
                  <c:v>0.32036804690720244</c:v>
                </c:pt>
                <c:pt idx="39">
                  <c:v>6.6399843893209742E-2</c:v>
                </c:pt>
                <c:pt idx="40">
                  <c:v>6.0989706324188077E-2</c:v>
                </c:pt>
                <c:pt idx="41">
                  <c:v>0.30950314719491556</c:v>
                </c:pt>
                <c:pt idx="42">
                  <c:v>1.0598377414641755</c:v>
                </c:pt>
                <c:pt idx="43">
                  <c:v>1.2469757034175906</c:v>
                </c:pt>
                <c:pt idx="44">
                  <c:v>0.97863360862682591</c:v>
                </c:pt>
                <c:pt idx="45">
                  <c:v>0.24774028780108975</c:v>
                </c:pt>
                <c:pt idx="46">
                  <c:v>0.22464834587481156</c:v>
                </c:pt>
                <c:pt idx="47">
                  <c:v>1.0381575052505931</c:v>
                </c:pt>
                <c:pt idx="48">
                  <c:v>1.0487362126178306</c:v>
                </c:pt>
                <c:pt idx="49">
                  <c:v>1.0703523170804274</c:v>
                </c:pt>
                <c:pt idx="50">
                  <c:v>0.27718811283280437</c:v>
                </c:pt>
                <c:pt idx="51">
                  <c:v>7.0357297877255531E-2</c:v>
                </c:pt>
                <c:pt idx="52">
                  <c:v>6.7803682914864369E-2</c:v>
                </c:pt>
                <c:pt idx="53">
                  <c:v>0.32050987156836486</c:v>
                </c:pt>
                <c:pt idx="54">
                  <c:v>1.0155912717535758</c:v>
                </c:pt>
                <c:pt idx="55">
                  <c:v>1.163369722584096</c:v>
                </c:pt>
                <c:pt idx="56">
                  <c:v>0.67382764594653999</c:v>
                </c:pt>
                <c:pt idx="57">
                  <c:v>0.15859940813758883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55168"/>
        <c:axId val="462556848"/>
        <c:extLst/>
      </c:scatterChart>
      <c:valAx>
        <c:axId val="4625551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[-]</a:t>
                </a:r>
              </a:p>
            </c:rich>
          </c:tx>
          <c:layout>
            <c:manualLayout>
              <c:xMode val="edge"/>
              <c:yMode val="edge"/>
              <c:x val="0.43271531998097551"/>
              <c:y val="0.85457766677130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56848"/>
        <c:crosses val="autoZero"/>
        <c:crossBetween val="midCat"/>
        <c:majorUnit val="0.2"/>
        <c:minorUnit val="0.2"/>
      </c:valAx>
      <c:valAx>
        <c:axId val="462556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/>
                  <a:t>η</a:t>
                </a:r>
                <a:r>
                  <a:rPr lang="fr-CH"/>
                  <a:t> [-]</a:t>
                </a:r>
              </a:p>
            </c:rich>
          </c:tx>
          <c:layout>
            <c:manualLayout>
              <c:xMode val="edge"/>
              <c:yMode val="edge"/>
              <c:x val="3.8274410329581284E-4"/>
              <c:y val="0.36270097171697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55168"/>
        <c:crosses val="autoZero"/>
        <c:crossBetween val="midCat"/>
        <c:majorUnit val="0.2"/>
        <c:minorUnit val="0.2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2041966566259754"/>
          <c:y val="0.90882551089153396"/>
          <c:w val="0.85982539024727167"/>
          <c:h val="5.763869736433758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summary!$R$2</c:f>
              <c:strCache>
                <c:ptCount val="1"/>
                <c:pt idx="0">
                  <c:v>without Qb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summary!$O$71:$O$128</c:f>
              <c:numCache>
                <c:formatCode>General</c:formatCode>
                <c:ptCount val="58"/>
                <c:pt idx="0">
                  <c:v>1.9071713088308631</c:v>
                </c:pt>
                <c:pt idx="1">
                  <c:v>1.5878126391413727</c:v>
                </c:pt>
                <c:pt idx="2">
                  <c:v>0.438383295344901</c:v>
                </c:pt>
                <c:pt idx="3">
                  <c:v>1.8459609502682388</c:v>
                </c:pt>
                <c:pt idx="4">
                  <c:v>0.84822447414800561</c:v>
                </c:pt>
                <c:pt idx="5">
                  <c:v>0.80777549024398676</c:v>
                </c:pt>
                <c:pt idx="6">
                  <c:v>1.8885593141757608</c:v>
                </c:pt>
                <c:pt idx="7">
                  <c:v>1.9247612040803215</c:v>
                </c:pt>
                <c:pt idx="8">
                  <c:v>1.4242726017018397</c:v>
                </c:pt>
                <c:pt idx="9">
                  <c:v>0.43156763548593963</c:v>
                </c:pt>
                <c:pt idx="10">
                  <c:v>0.410694651000936</c:v>
                </c:pt>
                <c:pt idx="11">
                  <c:v>1.3676699870734672</c:v>
                </c:pt>
                <c:pt idx="12">
                  <c:v>1.944978274904908</c:v>
                </c:pt>
                <c:pt idx="13">
                  <c:v>1.9884275786516854</c:v>
                </c:pt>
                <c:pt idx="14">
                  <c:v>1.2360217522294914</c:v>
                </c:pt>
                <c:pt idx="15">
                  <c:v>0.81660517988373049</c:v>
                </c:pt>
                <c:pt idx="16">
                  <c:v>2.0794791985419496</c:v>
                </c:pt>
                <c:pt idx="17">
                  <c:v>2.0931530690172062</c:v>
                </c:pt>
                <c:pt idx="18">
                  <c:v>1.2888117451910552</c:v>
                </c:pt>
                <c:pt idx="19">
                  <c:v>0.42525716963489063</c:v>
                </c:pt>
                <c:pt idx="20">
                  <c:v>0.39267397482183553</c:v>
                </c:pt>
                <c:pt idx="21">
                  <c:v>0.96077179758029241</c:v>
                </c:pt>
                <c:pt idx="22">
                  <c:v>2.0901326141028513</c:v>
                </c:pt>
                <c:pt idx="23">
                  <c:v>1.9907844815117131</c:v>
                </c:pt>
                <c:pt idx="24">
                  <c:v>0.82867717026641285</c:v>
                </c:pt>
                <c:pt idx="25">
                  <c:v>0.84645083879920535</c:v>
                </c:pt>
                <c:pt idx="26">
                  <c:v>2.0054531984012738</c:v>
                </c:pt>
                <c:pt idx="27">
                  <c:v>2.1054357994773385</c:v>
                </c:pt>
                <c:pt idx="28">
                  <c:v>0.9097756742831522</c:v>
                </c:pt>
                <c:pt idx="29">
                  <c:v>0.38067689389708559</c:v>
                </c:pt>
                <c:pt idx="30">
                  <c:v>0.31395824345378931</c:v>
                </c:pt>
                <c:pt idx="31">
                  <c:v>0.87799460463911871</c:v>
                </c:pt>
                <c:pt idx="32">
                  <c:v>2.0838005690898087</c:v>
                </c:pt>
                <c:pt idx="33">
                  <c:v>2.0208723817297387</c:v>
                </c:pt>
                <c:pt idx="34">
                  <c:v>0.84821070674492516</c:v>
                </c:pt>
                <c:pt idx="35">
                  <c:v>0.82858286669613479</c:v>
                </c:pt>
                <c:pt idx="36">
                  <c:v>1.9069919770623598</c:v>
                </c:pt>
                <c:pt idx="37">
                  <c:v>2.0581865749607831</c:v>
                </c:pt>
                <c:pt idx="38">
                  <c:v>0.88411658339216559</c:v>
                </c:pt>
                <c:pt idx="39">
                  <c:v>0.30797593349504149</c:v>
                </c:pt>
                <c:pt idx="40">
                  <c:v>0.29355087306771505</c:v>
                </c:pt>
                <c:pt idx="41">
                  <c:v>0.86646231552448227</c:v>
                </c:pt>
                <c:pt idx="42">
                  <c:v>2.0714343545704761</c:v>
                </c:pt>
                <c:pt idx="43">
                  <c:v>2.1167199715637932</c:v>
                </c:pt>
                <c:pt idx="44">
                  <c:v>1.9456116845146643</c:v>
                </c:pt>
                <c:pt idx="45">
                  <c:v>0.7747564323437649</c:v>
                </c:pt>
                <c:pt idx="46">
                  <c:v>0.70727286490380858</c:v>
                </c:pt>
                <c:pt idx="47">
                  <c:v>1.8736972985345357</c:v>
                </c:pt>
                <c:pt idx="48">
                  <c:v>2.157964874281705</c:v>
                </c:pt>
                <c:pt idx="49">
                  <c:v>2.043292738585476</c:v>
                </c:pt>
                <c:pt idx="50">
                  <c:v>0.85931394111064441</c:v>
                </c:pt>
                <c:pt idx="51">
                  <c:v>0.30830814592935196</c:v>
                </c:pt>
                <c:pt idx="52">
                  <c:v>0.2994313723912243</c:v>
                </c:pt>
                <c:pt idx="53">
                  <c:v>0.85184243704830709</c:v>
                </c:pt>
                <c:pt idx="54">
                  <c:v>1.972232683693661</c:v>
                </c:pt>
                <c:pt idx="55">
                  <c:v>2.086451592317927</c:v>
                </c:pt>
                <c:pt idx="56">
                  <c:v>1.7618705706693714</c:v>
                </c:pt>
                <c:pt idx="57">
                  <c:v>0.63704927939266065</c:v>
                </c:pt>
              </c:numCache>
            </c:numRef>
          </c:xVal>
          <c:yVal>
            <c:numRef>
              <c:f>summary!$M$71:$M$128</c:f>
              <c:numCache>
                <c:formatCode>General</c:formatCode>
                <c:ptCount val="58"/>
                <c:pt idx="2">
                  <c:v>1.4535529890325694</c:v>
                </c:pt>
                <c:pt idx="4">
                  <c:v>1.4026014763858692</c:v>
                </c:pt>
                <c:pt idx="5">
                  <c:v>1.4067731561717207</c:v>
                </c:pt>
                <c:pt idx="9">
                  <c:v>1.4649653895930577</c:v>
                </c:pt>
                <c:pt idx="10">
                  <c:v>1.4695748702349085</c:v>
                </c:pt>
                <c:pt idx="15">
                  <c:v>1.4794144398869418</c:v>
                </c:pt>
                <c:pt idx="19">
                  <c:v>1.5410159172291553</c:v>
                </c:pt>
                <c:pt idx="20">
                  <c:v>1.4869608053538164</c:v>
                </c:pt>
                <c:pt idx="21">
                  <c:v>1.4056702129126595</c:v>
                </c:pt>
                <c:pt idx="24">
                  <c:v>1.5049896696210636</c:v>
                </c:pt>
                <c:pt idx="25">
                  <c:v>1.5527130289573547</c:v>
                </c:pt>
                <c:pt idx="28">
                  <c:v>1.4254666556499143</c:v>
                </c:pt>
                <c:pt idx="29">
                  <c:v>1.5067385432494389</c:v>
                </c:pt>
                <c:pt idx="30">
                  <c:v>1.3688105165168676</c:v>
                </c:pt>
                <c:pt idx="31">
                  <c:v>1.4366595894682619</c:v>
                </c:pt>
                <c:pt idx="34">
                  <c:v>1.5784313276586051</c:v>
                </c:pt>
                <c:pt idx="35">
                  <c:v>1.600223418152841</c:v>
                </c:pt>
                <c:pt idx="38">
                  <c:v>1.4680865005963406</c:v>
                </c:pt>
                <c:pt idx="39">
                  <c:v>1.3839544443424969</c:v>
                </c:pt>
                <c:pt idx="40">
                  <c:v>1.3616104739023418</c:v>
                </c:pt>
                <c:pt idx="41">
                  <c:v>1.4843173098963012</c:v>
                </c:pt>
                <c:pt idx="45">
                  <c:v>1.6001273174219643</c:v>
                </c:pt>
                <c:pt idx="46">
                  <c:v>1.5739851399857607</c:v>
                </c:pt>
                <c:pt idx="50">
                  <c:v>1.5117727171565807</c:v>
                </c:pt>
                <c:pt idx="51">
                  <c:v>1.4288890338993738</c:v>
                </c:pt>
                <c:pt idx="52">
                  <c:v>1.4257634176980585</c:v>
                </c:pt>
                <c:pt idx="53">
                  <c:v>1.5271314754586467</c:v>
                </c:pt>
                <c:pt idx="57">
                  <c:v>1.5502222051524002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summary!$S$2</c:f>
              <c:strCache>
                <c:ptCount val="1"/>
                <c:pt idx="0">
                  <c:v>with Qb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ED7D31">
                  <a:lumMod val="20000"/>
                  <a:lumOff val="80000"/>
                </a:srgb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summary!$O$13:$O$70</c:f>
              <c:numCache>
                <c:formatCode>General</c:formatCode>
                <c:ptCount val="58"/>
                <c:pt idx="0">
                  <c:v>1.8888306436470768</c:v>
                </c:pt>
                <c:pt idx="1">
                  <c:v>1.2377478047963406</c:v>
                </c:pt>
                <c:pt idx="2">
                  <c:v>0.44194468457013936</c:v>
                </c:pt>
                <c:pt idx="3">
                  <c:v>1.8265551811573522</c:v>
                </c:pt>
                <c:pt idx="4">
                  <c:v>0.77828173662109179</c:v>
                </c:pt>
                <c:pt idx="5">
                  <c:v>0.76307826656807964</c:v>
                </c:pt>
                <c:pt idx="6">
                  <c:v>1.6946957489066914</c:v>
                </c:pt>
                <c:pt idx="7">
                  <c:v>1.8326409451249772</c:v>
                </c:pt>
                <c:pt idx="8">
                  <c:v>1.2041721929915947</c:v>
                </c:pt>
                <c:pt idx="9">
                  <c:v>0.44044730455819514</c:v>
                </c:pt>
                <c:pt idx="10">
                  <c:v>0.41817446149048448</c:v>
                </c:pt>
                <c:pt idx="11">
                  <c:v>1.0732912860617927</c:v>
                </c:pt>
                <c:pt idx="12">
                  <c:v>1.6134492105169915</c:v>
                </c:pt>
                <c:pt idx="13">
                  <c:v>1.8880280041154618</c:v>
                </c:pt>
                <c:pt idx="14">
                  <c:v>0.79155883115436942</c:v>
                </c:pt>
                <c:pt idx="15">
                  <c:v>0.7944659117868883</c:v>
                </c:pt>
                <c:pt idx="16">
                  <c:v>1.9841558714938679</c:v>
                </c:pt>
                <c:pt idx="17">
                  <c:v>1.9392116577249603</c:v>
                </c:pt>
                <c:pt idx="18">
                  <c:v>1.2669478013341264</c:v>
                </c:pt>
                <c:pt idx="19">
                  <c:v>0.40915961083841501</c:v>
                </c:pt>
                <c:pt idx="20">
                  <c:v>0.39384497981165312</c:v>
                </c:pt>
                <c:pt idx="21">
                  <c:v>0.80907411079127733</c:v>
                </c:pt>
                <c:pt idx="22">
                  <c:v>1.9614961379728308</c:v>
                </c:pt>
                <c:pt idx="23">
                  <c:v>1.7971713497235622</c:v>
                </c:pt>
                <c:pt idx="24">
                  <c:v>0.76777421267009727</c:v>
                </c:pt>
                <c:pt idx="25">
                  <c:v>0.76619437601742335</c:v>
                </c:pt>
                <c:pt idx="26">
                  <c:v>1.9275434445551312</c:v>
                </c:pt>
                <c:pt idx="27">
                  <c:v>1.6121253790736521</c:v>
                </c:pt>
                <c:pt idx="28">
                  <c:v>0.85935164201483305</c:v>
                </c:pt>
                <c:pt idx="29">
                  <c:v>0.38646516012267051</c:v>
                </c:pt>
                <c:pt idx="30">
                  <c:v>0.32328559260805539</c:v>
                </c:pt>
                <c:pt idx="31">
                  <c:v>0.87848954389922274</c:v>
                </c:pt>
                <c:pt idx="32">
                  <c:v>1.9842859673516464</c:v>
                </c:pt>
                <c:pt idx="33">
                  <c:v>1.6519815518384864</c:v>
                </c:pt>
                <c:pt idx="34">
                  <c:v>0.81086317699430521</c:v>
                </c:pt>
                <c:pt idx="35">
                  <c:v>0.78642495842474502</c:v>
                </c:pt>
                <c:pt idx="36">
                  <c:v>1.9555443971300639</c:v>
                </c:pt>
                <c:pt idx="37">
                  <c:v>1.7956241747450867</c:v>
                </c:pt>
                <c:pt idx="38">
                  <c:v>0.84923673491826557</c:v>
                </c:pt>
                <c:pt idx="39">
                  <c:v>0.3053285468381951</c:v>
                </c:pt>
                <c:pt idx="40">
                  <c:v>0.28966899994515866</c:v>
                </c:pt>
                <c:pt idx="41">
                  <c:v>0.83191150729834096</c:v>
                </c:pt>
                <c:pt idx="42">
                  <c:v>1.8684013672169206</c:v>
                </c:pt>
                <c:pt idx="43">
                  <c:v>2.0804661206292088</c:v>
                </c:pt>
                <c:pt idx="44">
                  <c:v>1.7727405227971407</c:v>
                </c:pt>
                <c:pt idx="45">
                  <c:v>0.71944446799859618</c:v>
                </c:pt>
                <c:pt idx="46">
                  <c:v>0.67578655274260346</c:v>
                </c:pt>
                <c:pt idx="47">
                  <c:v>1.8440682077130359</c:v>
                </c:pt>
                <c:pt idx="48">
                  <c:v>1.8565349046641357</c:v>
                </c:pt>
                <c:pt idx="49">
                  <c:v>1.8819210681146434</c:v>
                </c:pt>
                <c:pt idx="50">
                  <c:v>0.77502193558794075</c:v>
                </c:pt>
                <c:pt idx="51">
                  <c:v>0.31837360871321385</c:v>
                </c:pt>
                <c:pt idx="52">
                  <c:v>0.31142986542642936</c:v>
                </c:pt>
                <c:pt idx="53">
                  <c:v>0.85327072484275668</c:v>
                </c:pt>
                <c:pt idx="54">
                  <c:v>1.8189559656245251</c:v>
                </c:pt>
                <c:pt idx="55">
                  <c:v>1.98987608140005</c:v>
                </c:pt>
                <c:pt idx="56">
                  <c:v>1.3881696812673736</c:v>
                </c:pt>
                <c:pt idx="57">
                  <c:v>0.53971221857217189</c:v>
                </c:pt>
              </c:numCache>
            </c:numRef>
          </c:xVal>
          <c:yVal>
            <c:numRef>
              <c:f>summary!$M$13:$M$70</c:f>
              <c:numCache>
                <c:formatCode>General</c:formatCode>
                <c:ptCount val="58"/>
                <c:pt idx="2">
                  <c:v>1.4671528390347579</c:v>
                </c:pt>
                <c:pt idx="4">
                  <c:v>1.3757144033896869</c:v>
                </c:pt>
                <c:pt idx="5">
                  <c:v>1.3815793317329306</c:v>
                </c:pt>
                <c:pt idx="9">
                  <c:v>1.4896049456250895</c:v>
                </c:pt>
                <c:pt idx="10">
                  <c:v>1.4945795185746809</c:v>
                </c:pt>
                <c:pt idx="14">
                  <c:v>1.4395973286127706</c:v>
                </c:pt>
                <c:pt idx="15">
                  <c:v>1.4650744008574781</c:v>
                </c:pt>
                <c:pt idx="19">
                  <c:v>1.5040971674496038</c:v>
                </c:pt>
                <c:pt idx="20">
                  <c:v>1.499568196694151</c:v>
                </c:pt>
                <c:pt idx="21">
                  <c:v>1.3594599008888868</c:v>
                </c:pt>
                <c:pt idx="24">
                  <c:v>1.4887996004276378</c:v>
                </c:pt>
                <c:pt idx="25">
                  <c:v>1.5136209673586867</c:v>
                </c:pt>
                <c:pt idx="28">
                  <c:v>1.4174834712180642</c:v>
                </c:pt>
                <c:pt idx="29">
                  <c:v>1.5213170627727943</c:v>
                </c:pt>
                <c:pt idx="30">
                  <c:v>1.3907142201455767</c:v>
                </c:pt>
                <c:pt idx="31">
                  <c:v>1.4444488986692394</c:v>
                </c:pt>
                <c:pt idx="34">
                  <c:v>1.565945732099447</c:v>
                </c:pt>
                <c:pt idx="35">
                  <c:v>1.5795687381889372</c:v>
                </c:pt>
                <c:pt idx="38">
                  <c:v>1.4590078916829867</c:v>
                </c:pt>
                <c:pt idx="39">
                  <c:v>1.3741316904766441</c:v>
                </c:pt>
                <c:pt idx="40">
                  <c:v>1.3514373072870509</c:v>
                </c:pt>
                <c:pt idx="41">
                  <c:v>1.4767535365678843</c:v>
                </c:pt>
                <c:pt idx="45">
                  <c:v>1.5702511191624708</c:v>
                </c:pt>
                <c:pt idx="46">
                  <c:v>1.5560914518720008</c:v>
                </c:pt>
                <c:pt idx="50">
                  <c:v>1.4704748785871835</c:v>
                </c:pt>
                <c:pt idx="51">
                  <c:v>1.4565104014573322</c:v>
                </c:pt>
                <c:pt idx="52">
                  <c:v>1.4619439817620445</c:v>
                </c:pt>
                <c:pt idx="53">
                  <c:v>1.5270515757650858</c:v>
                </c:pt>
                <c:pt idx="57">
                  <c:v>1.4446071516459131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35008"/>
        <c:axId val="462543968"/>
        <c:extLst/>
      </c:scatterChart>
      <c:valAx>
        <c:axId val="4625350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43968"/>
        <c:crosses val="autoZero"/>
        <c:crossBetween val="midCat"/>
        <c:majorUnit val="0.2"/>
        <c:minorUnit val="0.2"/>
      </c:valAx>
      <c:valAx>
        <c:axId val="462543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α [-]</a:t>
                </a:r>
              </a:p>
            </c:rich>
          </c:tx>
          <c:layout>
            <c:manualLayout>
              <c:xMode val="edge"/>
              <c:yMode val="edge"/>
              <c:x val="3.8274410329581284E-4"/>
              <c:y val="0.36270097171697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35008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1907738378340289"/>
          <c:y val="0.91828177707515157"/>
          <c:w val="0.31446402085645336"/>
          <c:h val="4.06309697333958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summary!$R$2</c:f>
              <c:strCache>
                <c:ptCount val="1"/>
                <c:pt idx="0">
                  <c:v>without Qb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summary!$S$71:$S$128</c:f>
              <c:numCache>
                <c:formatCode>General</c:formatCode>
                <c:ptCount val="58"/>
                <c:pt idx="0">
                  <c:v>1.4344557922752996</c:v>
                </c:pt>
                <c:pt idx="1">
                  <c:v>0.89363518419438892</c:v>
                </c:pt>
                <c:pt idx="2">
                  <c:v>0.16478969573930344</c:v>
                </c:pt>
                <c:pt idx="3">
                  <c:v>1.2941452883216618</c:v>
                </c:pt>
                <c:pt idx="4">
                  <c:v>0.43360054775967877</c:v>
                </c:pt>
                <c:pt idx="5">
                  <c:v>0.40794291201737104</c:v>
                </c:pt>
                <c:pt idx="6">
                  <c:v>1.3057725917809022</c:v>
                </c:pt>
                <c:pt idx="7">
                  <c:v>1.4232907409183626</c:v>
                </c:pt>
                <c:pt idx="8">
                  <c:v>0.79428572168453426</c:v>
                </c:pt>
                <c:pt idx="9">
                  <c:v>0.1601454078469027</c:v>
                </c:pt>
                <c:pt idx="10">
                  <c:v>0.14859139429507648</c:v>
                </c:pt>
                <c:pt idx="11">
                  <c:v>0.73655482768549252</c:v>
                </c:pt>
                <c:pt idx="12">
                  <c:v>1.4028630644632565</c:v>
                </c:pt>
                <c:pt idx="13">
                  <c:v>1.3337381149953071</c:v>
                </c:pt>
                <c:pt idx="14">
                  <c:v>0.60935165142227476</c:v>
                </c:pt>
                <c:pt idx="15">
                  <c:v>0.39452671140844375</c:v>
                </c:pt>
                <c:pt idx="16">
                  <c:v>1.368361141550908</c:v>
                </c:pt>
                <c:pt idx="17">
                  <c:v>1.4849638683491158</c:v>
                </c:pt>
                <c:pt idx="18">
                  <c:v>0.68560940671272563</c:v>
                </c:pt>
                <c:pt idx="19">
                  <c:v>0.15012801209681531</c:v>
                </c:pt>
                <c:pt idx="20">
                  <c:v>0.13752002435149346</c:v>
                </c:pt>
                <c:pt idx="21">
                  <c:v>0.50108377093673051</c:v>
                </c:pt>
                <c:pt idx="22">
                  <c:v>1.4543723887000997</c:v>
                </c:pt>
                <c:pt idx="23">
                  <c:v>1.295341347859531</c:v>
                </c:pt>
                <c:pt idx="24">
                  <c:v>0.39487815183234853</c:v>
                </c:pt>
                <c:pt idx="25">
                  <c:v>0.39224693060745119</c:v>
                </c:pt>
                <c:pt idx="26">
                  <c:v>1.2730666566643609</c:v>
                </c:pt>
                <c:pt idx="27">
                  <c:v>1.4341641135282113</c:v>
                </c:pt>
                <c:pt idx="28">
                  <c:v>0.46469688012318966</c:v>
                </c:pt>
                <c:pt idx="29">
                  <c:v>0.12952252165036815</c:v>
                </c:pt>
                <c:pt idx="30">
                  <c:v>0.10507002443887518</c:v>
                </c:pt>
                <c:pt idx="31">
                  <c:v>0.44218944395725091</c:v>
                </c:pt>
                <c:pt idx="32">
                  <c:v>1.3946777948066664</c:v>
                </c:pt>
                <c:pt idx="33">
                  <c:v>1.2549198277599287</c:v>
                </c:pt>
                <c:pt idx="34">
                  <c:v>0.38628392261512096</c:v>
                </c:pt>
                <c:pt idx="35">
                  <c:v>0.36966786821614711</c:v>
                </c:pt>
                <c:pt idx="36">
                  <c:v>1.1642179830859249</c:v>
                </c:pt>
                <c:pt idx="37">
                  <c:v>1.3473125962032795</c:v>
                </c:pt>
                <c:pt idx="38">
                  <c:v>0.43514342308204068</c:v>
                </c:pt>
                <c:pt idx="39">
                  <c:v>0.1007809337167435</c:v>
                </c:pt>
                <c:pt idx="40">
                  <c:v>9.4821575482139334E-2</c:v>
                </c:pt>
                <c:pt idx="41">
                  <c:v>0.41950570020133138</c:v>
                </c:pt>
                <c:pt idx="42">
                  <c:v>1.327712127674743</c:v>
                </c:pt>
                <c:pt idx="43">
                  <c:v>1.612872765465049</c:v>
                </c:pt>
                <c:pt idx="44">
                  <c:v>1.1591187455662546</c:v>
                </c:pt>
                <c:pt idx="45">
                  <c:v>0.33969797270899393</c:v>
                </c:pt>
                <c:pt idx="46">
                  <c:v>0.3065934555021857</c:v>
                </c:pt>
                <c:pt idx="47">
                  <c:v>1.1082703964827132</c:v>
                </c:pt>
                <c:pt idx="48">
                  <c:v>1.6103401561074469</c:v>
                </c:pt>
                <c:pt idx="49">
                  <c:v>1.2858840646325518</c:v>
                </c:pt>
                <c:pt idx="50">
                  <c:v>0.406380076716164</c:v>
                </c:pt>
                <c:pt idx="51">
                  <c:v>9.7646652575989201E-2</c:v>
                </c:pt>
                <c:pt idx="52">
                  <c:v>9.3270446649506761E-2</c:v>
                </c:pt>
                <c:pt idx="53">
                  <c:v>0.39714968673469681</c:v>
                </c:pt>
                <c:pt idx="54">
                  <c:v>1.2281482448819911</c:v>
                </c:pt>
                <c:pt idx="55">
                  <c:v>1.5262281611181066</c:v>
                </c:pt>
                <c:pt idx="56">
                  <c:v>1.0202469111772479</c:v>
                </c:pt>
                <c:pt idx="57">
                  <c:v>0.26929488487762632</c:v>
                </c:pt>
              </c:numCache>
            </c:numRef>
          </c:xVal>
          <c:yVal>
            <c:numRef>
              <c:f>summary!$U$71:$U$128</c:f>
              <c:numCache>
                <c:formatCode>General</c:formatCode>
                <c:ptCount val="58"/>
                <c:pt idx="0">
                  <c:v>0.85374328658338394</c:v>
                </c:pt>
                <c:pt idx="1">
                  <c:v>0.57947436298407851</c:v>
                </c:pt>
                <c:pt idx="2">
                  <c:v>0.53785108361211575</c:v>
                </c:pt>
                <c:pt idx="3">
                  <c:v>0.8176229261093777</c:v>
                </c:pt>
                <c:pt idx="4">
                  <c:v>0.25113251135323478</c:v>
                </c:pt>
                <c:pt idx="5">
                  <c:v>0.24788315770742042</c:v>
                </c:pt>
                <c:pt idx="6">
                  <c:v>0.81365962872535902</c:v>
                </c:pt>
                <c:pt idx="7">
                  <c:v>0.82507858857280392</c:v>
                </c:pt>
                <c:pt idx="8">
                  <c:v>0.46545139713015221</c:v>
                </c:pt>
                <c:pt idx="9">
                  <c:v>0.4620065013516973</c:v>
                </c:pt>
                <c:pt idx="10">
                  <c:v>0.42344186943726775</c:v>
                </c:pt>
                <c:pt idx="11">
                  <c:v>0.33307317755428989</c:v>
                </c:pt>
                <c:pt idx="12">
                  <c:v>0.79637206591020926</c:v>
                </c:pt>
                <c:pt idx="13">
                  <c:v>0.8148593678069288</c:v>
                </c:pt>
                <c:pt idx="15">
                  <c:v>0.16858345953609141</c:v>
                </c:pt>
                <c:pt idx="16">
                  <c:v>0.85003247386605763</c:v>
                </c:pt>
                <c:pt idx="17">
                  <c:v>0.87189482112678862</c:v>
                </c:pt>
                <c:pt idx="18">
                  <c:v>0.28130058863950846</c:v>
                </c:pt>
                <c:pt idx="19">
                  <c:v>0.30838600412567696</c:v>
                </c:pt>
                <c:pt idx="20">
                  <c:v>0.3776244608001203</c:v>
                </c:pt>
                <c:pt idx="21">
                  <c:v>0.12728057364760967</c:v>
                </c:pt>
                <c:pt idx="22">
                  <c:v>0.8291757913943828</c:v>
                </c:pt>
                <c:pt idx="23">
                  <c:v>0.75855543010054893</c:v>
                </c:pt>
                <c:pt idx="24">
                  <c:v>0.13536199578353003</c:v>
                </c:pt>
                <c:pt idx="25">
                  <c:v>6.9282342046292758E-2</c:v>
                </c:pt>
                <c:pt idx="26">
                  <c:v>0.7227861398983273</c:v>
                </c:pt>
                <c:pt idx="27">
                  <c:v>0.8151784504136711</c:v>
                </c:pt>
                <c:pt idx="28">
                  <c:v>0.11938018630192285</c:v>
                </c:pt>
                <c:pt idx="29">
                  <c:v>0.23866246520617368</c:v>
                </c:pt>
                <c:pt idx="30">
                  <c:v>0.28601413717196794</c:v>
                </c:pt>
                <c:pt idx="31">
                  <c:v>0.10512579196961289</c:v>
                </c:pt>
                <c:pt idx="32">
                  <c:v>0.7659278714142761</c:v>
                </c:pt>
                <c:pt idx="33">
                  <c:v>0.69022182335301008</c:v>
                </c:pt>
                <c:pt idx="34">
                  <c:v>3.3553763131260544E-2</c:v>
                </c:pt>
                <c:pt idx="35">
                  <c:v>2.3523180715577498E-2</c:v>
                </c:pt>
                <c:pt idx="36">
                  <c:v>0.589874066692195</c:v>
                </c:pt>
                <c:pt idx="37">
                  <c:v>0.74079701961842137</c:v>
                </c:pt>
                <c:pt idx="38">
                  <c:v>8.1494943021442043E-2</c:v>
                </c:pt>
                <c:pt idx="39">
                  <c:v>0.26750916632690147</c:v>
                </c:pt>
                <c:pt idx="40">
                  <c:v>0.273912430144021</c:v>
                </c:pt>
                <c:pt idx="41">
                  <c:v>9.9595080541504011E-2</c:v>
                </c:pt>
                <c:pt idx="42">
                  <c:v>0.72750352971135579</c:v>
                </c:pt>
                <c:pt idx="43">
                  <c:v>0.76330365907634334</c:v>
                </c:pt>
                <c:pt idx="44">
                  <c:v>0.6137275921067189</c:v>
                </c:pt>
                <c:pt idx="45">
                  <c:v>2.9164037917095674E-2</c:v>
                </c:pt>
                <c:pt idx="47">
                  <c:v>0.56572352155898509</c:v>
                </c:pt>
                <c:pt idx="48">
                  <c:v>0.75525764716191279</c:v>
                </c:pt>
                <c:pt idx="49">
                  <c:v>0.67931486108088024</c:v>
                </c:pt>
                <c:pt idx="50">
                  <c:v>7.0905806243030639E-2</c:v>
                </c:pt>
                <c:pt idx="51">
                  <c:v>0.21441799093968258</c:v>
                </c:pt>
                <c:pt idx="52">
                  <c:v>0.22544349210389938</c:v>
                </c:pt>
                <c:pt idx="53">
                  <c:v>8.2641074397833705E-2</c:v>
                </c:pt>
                <c:pt idx="54">
                  <c:v>0.63162155373633044</c:v>
                </c:pt>
                <c:pt idx="55">
                  <c:v>0.67995441642917465</c:v>
                </c:pt>
                <c:pt idx="56">
                  <c:v>0.47657335367475184</c:v>
                </c:pt>
                <c:pt idx="57">
                  <c:v>7.234399634755305E-2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summary!$S$2</c:f>
              <c:strCache>
                <c:ptCount val="1"/>
                <c:pt idx="0">
                  <c:v>with Qb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D31">
                  <a:lumMod val="40000"/>
                  <a:lumOff val="60000"/>
                </a:srgb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summary!$S$13:$S$70</c:f>
              <c:numCache>
                <c:formatCode>General</c:formatCode>
                <c:ptCount val="58"/>
                <c:pt idx="0">
                  <c:v>1.3732982635536324</c:v>
                </c:pt>
                <c:pt idx="1">
                  <c:v>0.67601715596346645</c:v>
                </c:pt>
                <c:pt idx="2">
                  <c:v>0.16026611868536175</c:v>
                </c:pt>
                <c:pt idx="3">
                  <c:v>1.2355104172870415</c:v>
                </c:pt>
                <c:pt idx="4">
                  <c:v>0.38478968125801888</c:v>
                </c:pt>
                <c:pt idx="5">
                  <c:v>0.37393759640859736</c:v>
                </c:pt>
                <c:pt idx="6">
                  <c:v>1.1326558886004168</c:v>
                </c:pt>
                <c:pt idx="7">
                  <c:v>1.3135868717190176</c:v>
                </c:pt>
                <c:pt idx="8">
                  <c:v>0.64862236456799838</c:v>
                </c:pt>
                <c:pt idx="9">
                  <c:v>0.15745207878688702</c:v>
                </c:pt>
                <c:pt idx="10">
                  <c:v>0.14533336225719951</c:v>
                </c:pt>
                <c:pt idx="11">
                  <c:v>0.55986042665692759</c:v>
                </c:pt>
                <c:pt idx="12">
                  <c:v>1.124000916091717</c:v>
                </c:pt>
                <c:pt idx="13">
                  <c:v>1.2252785556085246</c:v>
                </c:pt>
                <c:pt idx="14">
                  <c:v>0.37658177857120878</c:v>
                </c:pt>
                <c:pt idx="15">
                  <c:v>0.37172618513959671</c:v>
                </c:pt>
                <c:pt idx="16">
                  <c:v>1.2662975541421888</c:v>
                </c:pt>
                <c:pt idx="17">
                  <c:v>1.326005733175311</c:v>
                </c:pt>
                <c:pt idx="18">
                  <c:v>0.64832485412778673</c:v>
                </c:pt>
                <c:pt idx="19">
                  <c:v>0.13978777640372259</c:v>
                </c:pt>
                <c:pt idx="20">
                  <c:v>0.13220292814583154</c:v>
                </c:pt>
                <c:pt idx="21">
                  <c:v>0.40953208050827045</c:v>
                </c:pt>
                <c:pt idx="22">
                  <c:v>1.3143263108034973</c:v>
                </c:pt>
                <c:pt idx="23">
                  <c:v>1.1239446343170274</c:v>
                </c:pt>
                <c:pt idx="24">
                  <c:v>0.34998706413645503</c:v>
                </c:pt>
                <c:pt idx="25">
                  <c:v>0.34284547720360409</c:v>
                </c:pt>
                <c:pt idx="26">
                  <c:v>1.1750097523934144</c:v>
                </c:pt>
                <c:pt idx="27">
                  <c:v>1.0529752107653267</c:v>
                </c:pt>
                <c:pt idx="28">
                  <c:v>0.42129005881949722</c:v>
                </c:pt>
                <c:pt idx="29">
                  <c:v>0.12652757078700461</c:v>
                </c:pt>
                <c:pt idx="30">
                  <c:v>0.10430554291770625</c:v>
                </c:pt>
                <c:pt idx="31">
                  <c:v>0.42327650591436122</c:v>
                </c:pt>
                <c:pt idx="32">
                  <c:v>1.2762211838526021</c:v>
                </c:pt>
                <c:pt idx="33">
                  <c:v>0.99552387795297215</c:v>
                </c:pt>
                <c:pt idx="34">
                  <c:v>0.3547817346796574</c:v>
                </c:pt>
                <c:pt idx="35">
                  <c:v>0.3377431468872365</c:v>
                </c:pt>
                <c:pt idx="36">
                  <c:v>1.1487210589186274</c:v>
                </c:pt>
                <c:pt idx="37">
                  <c:v>1.13464099863374</c:v>
                </c:pt>
                <c:pt idx="38">
                  <c:v>0.40158841373097781</c:v>
                </c:pt>
                <c:pt idx="39">
                  <c:v>9.6249518925635241E-2</c:v>
                </c:pt>
                <c:pt idx="40">
                  <c:v>8.9836750393560025E-2</c:v>
                </c:pt>
                <c:pt idx="41">
                  <c:v>0.38580924131606897</c:v>
                </c:pt>
                <c:pt idx="42">
                  <c:v>1.1536746361537853</c:v>
                </c:pt>
                <c:pt idx="43">
                  <c:v>1.5190836476347951</c:v>
                </c:pt>
                <c:pt idx="44">
                  <c:v>1.0154735026447301</c:v>
                </c:pt>
                <c:pt idx="45">
                  <c:v>0.30224634465500094</c:v>
                </c:pt>
                <c:pt idx="46">
                  <c:v>0.27997741588466313</c:v>
                </c:pt>
                <c:pt idx="47">
                  <c:v>1.046382646389955</c:v>
                </c:pt>
                <c:pt idx="48">
                  <c:v>1.3353770420465461</c:v>
                </c:pt>
                <c:pt idx="49">
                  <c:v>1.1442348092439614</c:v>
                </c:pt>
                <c:pt idx="50">
                  <c:v>0.35417062476148936</c:v>
                </c:pt>
                <c:pt idx="51">
                  <c:v>9.6781111048493851E-2</c:v>
                </c:pt>
                <c:pt idx="52">
                  <c:v>9.2865291671862027E-2</c:v>
                </c:pt>
                <c:pt idx="53">
                  <c:v>0.38165212033021967</c:v>
                </c:pt>
                <c:pt idx="54">
                  <c:v>1.0842642703109782</c:v>
                </c:pt>
                <c:pt idx="55">
                  <c:v>1.394371038865766</c:v>
                </c:pt>
                <c:pt idx="56">
                  <c:v>0.77121083409031577</c:v>
                </c:pt>
                <c:pt idx="57">
                  <c:v>0.21904082737865682</c:v>
                </c:pt>
              </c:numCache>
            </c:numRef>
          </c:xVal>
          <c:yVal>
            <c:numRef>
              <c:f>summary!$U$13:$U$70</c:f>
              <c:numCache>
                <c:formatCode>General</c:formatCode>
                <c:ptCount val="58"/>
                <c:pt idx="0">
                  <c:v>0.95134514808885307</c:v>
                </c:pt>
                <c:pt idx="1">
                  <c:v>0.41922416491111258</c:v>
                </c:pt>
                <c:pt idx="2">
                  <c:v>0.57264788744685058</c:v>
                </c:pt>
                <c:pt idx="3">
                  <c:v>0.89135892805692674</c:v>
                </c:pt>
                <c:pt idx="4">
                  <c:v>0.31233941668551601</c:v>
                </c:pt>
                <c:pt idx="5">
                  <c:v>0.34561397693213802</c:v>
                </c:pt>
                <c:pt idx="6">
                  <c:v>0.75940370370204391</c:v>
                </c:pt>
                <c:pt idx="7">
                  <c:v>0.86935776885751581</c:v>
                </c:pt>
                <c:pt idx="8">
                  <c:v>0.39747701889609605</c:v>
                </c:pt>
                <c:pt idx="9">
                  <c:v>0.49751113052686768</c:v>
                </c:pt>
                <c:pt idx="10">
                  <c:v>0.39689264639117994</c:v>
                </c:pt>
                <c:pt idx="11">
                  <c:v>0.27008179400002641</c:v>
                </c:pt>
                <c:pt idx="12">
                  <c:v>0.65242870201506842</c:v>
                </c:pt>
                <c:pt idx="13">
                  <c:v>0.87435114781330936</c:v>
                </c:pt>
                <c:pt idx="14">
                  <c:v>0.2799993042836017</c:v>
                </c:pt>
                <c:pt idx="15">
                  <c:v>0.21302416368294336</c:v>
                </c:pt>
                <c:pt idx="16">
                  <c:v>0.94384362644741138</c:v>
                </c:pt>
                <c:pt idx="17">
                  <c:v>0.8829971820259731</c:v>
                </c:pt>
                <c:pt idx="18">
                  <c:v>0.28754828669956389</c:v>
                </c:pt>
                <c:pt idx="19">
                  <c:v>0.39157939267177866</c:v>
                </c:pt>
                <c:pt idx="20">
                  <c:v>0.36517713979031396</c:v>
                </c:pt>
                <c:pt idx="21">
                  <c:v>0.21459234817743875</c:v>
                </c:pt>
                <c:pt idx="22">
                  <c:v>0.84411403610141844</c:v>
                </c:pt>
                <c:pt idx="23">
                  <c:v>0.71132825922651166</c:v>
                </c:pt>
                <c:pt idx="24">
                  <c:v>0.11673118451139411</c:v>
                </c:pt>
                <c:pt idx="25">
                  <c:v>7.680305309513337E-2</c:v>
                </c:pt>
                <c:pt idx="26">
                  <c:v>0.7783456914879654</c:v>
                </c:pt>
                <c:pt idx="27">
                  <c:v>0.50517617731229847</c:v>
                </c:pt>
                <c:pt idx="28">
                  <c:v>0.14346034205679001</c:v>
                </c:pt>
                <c:pt idx="29">
                  <c:v>0.24828082608886184</c:v>
                </c:pt>
                <c:pt idx="30">
                  <c:v>0.27239247577790787</c:v>
                </c:pt>
                <c:pt idx="31">
                  <c:v>9.4839293993793899E-2</c:v>
                </c:pt>
                <c:pt idx="32">
                  <c:v>0.79749525994209558</c:v>
                </c:pt>
                <c:pt idx="33">
                  <c:v>0.52893654285425395</c:v>
                </c:pt>
                <c:pt idx="35">
                  <c:v>9.7535579111166244E-3</c:v>
                </c:pt>
                <c:pt idx="36">
                  <c:v>0.73893509130780721</c:v>
                </c:pt>
                <c:pt idx="37">
                  <c:v>0.66393320361871522</c:v>
                </c:pt>
                <c:pt idx="38">
                  <c:v>0.12018770778419191</c:v>
                </c:pt>
                <c:pt idx="39">
                  <c:v>0.31344360724379172</c:v>
                </c:pt>
                <c:pt idx="40">
                  <c:v>0.46270648765720024</c:v>
                </c:pt>
                <c:pt idx="41">
                  <c:v>9.6984394638486848E-2</c:v>
                </c:pt>
                <c:pt idx="42">
                  <c:v>0.70007402177106171</c:v>
                </c:pt>
                <c:pt idx="43">
                  <c:v>0.87263754393377235</c:v>
                </c:pt>
                <c:pt idx="44">
                  <c:v>0.57498834351288897</c:v>
                </c:pt>
                <c:pt idx="47">
                  <c:v>0.65140044484532889</c:v>
                </c:pt>
                <c:pt idx="48">
                  <c:v>0.70359463550108781</c:v>
                </c:pt>
                <c:pt idx="49">
                  <c:v>0.66761039227466878</c:v>
                </c:pt>
                <c:pt idx="50">
                  <c:v>0.10996265298107163</c:v>
                </c:pt>
                <c:pt idx="51">
                  <c:v>0.25847590252963459</c:v>
                </c:pt>
                <c:pt idx="52">
                  <c:v>0.26307533105631986</c:v>
                </c:pt>
                <c:pt idx="53">
                  <c:v>7.9367334403175366E-2</c:v>
                </c:pt>
                <c:pt idx="54">
                  <c:v>0.6310351120218457</c:v>
                </c:pt>
                <c:pt idx="55">
                  <c:v>0.75011881212119813</c:v>
                </c:pt>
                <c:pt idx="56">
                  <c:v>0.29980663434339722</c:v>
                </c:pt>
                <c:pt idx="57">
                  <c:v>0.17004928717395981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54048"/>
        <c:axId val="462558528"/>
        <c:extLst/>
      </c:scatterChart>
      <c:valAx>
        <c:axId val="4625540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58528"/>
        <c:crosses val="autoZero"/>
        <c:crossBetween val="midCat"/>
        <c:majorUnit val="0.2"/>
        <c:minorUnit val="0.2"/>
      </c:valAx>
      <c:valAx>
        <c:axId val="462558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ζ [-]</a:t>
                </a:r>
              </a:p>
            </c:rich>
          </c:tx>
          <c:layout>
            <c:manualLayout>
              <c:xMode val="edge"/>
              <c:yMode val="edge"/>
              <c:x val="3.8274410329581284E-4"/>
              <c:y val="0.36270097171697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54048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2265680212792192"/>
          <c:y val="0.91449927060170444"/>
          <c:w val="0.31446402085645336"/>
          <c:h val="4.06309697333958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summary!$V$2</c:f>
              <c:strCache>
                <c:ptCount val="1"/>
                <c:pt idx="0">
                  <c:v>b = 0.200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(summary!$D$13,summary!$D$20,summary!$D$25,summary!$D$30,summary!$D$35,summary!$D$40,summary!$D$45,summary!$D$50,summary!$D$55,summary!$D$62,summary!$D$67)</c:f>
              <c:numCache>
                <c:formatCode>General</c:formatCode>
                <c:ptCount val="11"/>
                <c:pt idx="0">
                  <c:v>5.0382488479262626E-3</c:v>
                </c:pt>
                <c:pt idx="1">
                  <c:v>5.3475806451612866E-3</c:v>
                </c:pt>
                <c:pt idx="2">
                  <c:v>5.9790697674418636E-3</c:v>
                </c:pt>
                <c:pt idx="3">
                  <c:v>6.4019607843137224E-3</c:v>
                </c:pt>
                <c:pt idx="4">
                  <c:v>6.8711711711711577E-3</c:v>
                </c:pt>
                <c:pt idx="5">
                  <c:v>7.4762376237623744E-3</c:v>
                </c:pt>
                <c:pt idx="6">
                  <c:v>7.8489999999999983E-3</c:v>
                </c:pt>
                <c:pt idx="7">
                  <c:v>8.2834951456310681E-3</c:v>
                </c:pt>
                <c:pt idx="8">
                  <c:v>8.8627272727272426E-3</c:v>
                </c:pt>
                <c:pt idx="9">
                  <c:v>9.2571428571428631E-3</c:v>
                </c:pt>
                <c:pt idx="10">
                  <c:v>9.7725000000000034E-3</c:v>
                </c:pt>
              </c:numCache>
            </c:numRef>
          </c:xVal>
          <c:yVal>
            <c:numRef>
              <c:f>(summary!$E$13,summary!$E$20,summary!$E$25,summary!$E$30,summary!$E$35,summary!$E$40,summary!$E$45,summary!$E$50,summary!$E$55,summary!$E$62,summary!$E$67)</c:f>
              <c:numCache>
                <c:formatCode>General</c:formatCode>
                <c:ptCount val="11"/>
                <c:pt idx="0">
                  <c:v>3.1481481481481534E-2</c:v>
                </c:pt>
                <c:pt idx="1">
                  <c:v>4.55284552845528E-2</c:v>
                </c:pt>
                <c:pt idx="2">
                  <c:v>6.1176470588235159E-2</c:v>
                </c:pt>
                <c:pt idx="3">
                  <c:v>6.9306930693069313E-2</c:v>
                </c:pt>
                <c:pt idx="4">
                  <c:v>8.7330316742081499E-2</c:v>
                </c:pt>
                <c:pt idx="5">
                  <c:v>8.5000000000000006E-2</c:v>
                </c:pt>
                <c:pt idx="6">
                  <c:v>0.11616161616161616</c:v>
                </c:pt>
                <c:pt idx="7">
                  <c:v>0.13235294117647059</c:v>
                </c:pt>
                <c:pt idx="8">
                  <c:v>0.13698630136986301</c:v>
                </c:pt>
                <c:pt idx="9">
                  <c:v>0.16666666666666666</c:v>
                </c:pt>
                <c:pt idx="10">
                  <c:v>0.17088607594936708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summary!$AA$12</c:f>
              <c:strCache>
                <c:ptCount val="1"/>
                <c:pt idx="0">
                  <c:v>Qb,nc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summary!$Z$13:$Z$63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5.1000000000000004E-3</c:v>
                </c:pt>
                <c:pt idx="2">
                  <c:v>5.1999999999999998E-3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5.8999999999999999E-3</c:v>
                </c:pt>
                <c:pt idx="10">
                  <c:v>6.0000000000000001E-3</c:v>
                </c:pt>
                <c:pt idx="11">
                  <c:v>6.1000000000000004E-3</c:v>
                </c:pt>
                <c:pt idx="12">
                  <c:v>6.1999999999999998E-3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6.4999999999999997E-3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6.8999999999999999E-3</c:v>
                </c:pt>
                <c:pt idx="20">
                  <c:v>7.0000000000000097E-3</c:v>
                </c:pt>
                <c:pt idx="21">
                  <c:v>7.1000000000000099E-3</c:v>
                </c:pt>
                <c:pt idx="22">
                  <c:v>7.2000000000000102E-3</c:v>
                </c:pt>
                <c:pt idx="23">
                  <c:v>7.3000000000000096E-3</c:v>
                </c:pt>
                <c:pt idx="24">
                  <c:v>7.4000000000000099E-3</c:v>
                </c:pt>
                <c:pt idx="25">
                  <c:v>7.5000000000000101E-3</c:v>
                </c:pt>
                <c:pt idx="26">
                  <c:v>7.6000000000000104E-3</c:v>
                </c:pt>
                <c:pt idx="27">
                  <c:v>7.7000000000000098E-3</c:v>
                </c:pt>
                <c:pt idx="28">
                  <c:v>7.8000000000000101E-3</c:v>
                </c:pt>
                <c:pt idx="29">
                  <c:v>7.9000000000000094E-3</c:v>
                </c:pt>
                <c:pt idx="30">
                  <c:v>8.0000000000000106E-3</c:v>
                </c:pt>
                <c:pt idx="31">
                  <c:v>8.10000000000001E-3</c:v>
                </c:pt>
                <c:pt idx="32">
                  <c:v>8.2000000000000094E-3</c:v>
                </c:pt>
                <c:pt idx="33">
                  <c:v>8.3000000000000105E-3</c:v>
                </c:pt>
                <c:pt idx="34">
                  <c:v>8.4000000000000099E-3</c:v>
                </c:pt>
                <c:pt idx="35">
                  <c:v>8.5000000000000093E-3</c:v>
                </c:pt>
                <c:pt idx="36">
                  <c:v>8.6000000000000104E-3</c:v>
                </c:pt>
                <c:pt idx="37">
                  <c:v>8.7000000000000098E-3</c:v>
                </c:pt>
                <c:pt idx="38">
                  <c:v>8.8000000000000092E-3</c:v>
                </c:pt>
                <c:pt idx="39">
                  <c:v>8.9000000000000103E-3</c:v>
                </c:pt>
                <c:pt idx="40">
                  <c:v>9.0000000000000097E-3</c:v>
                </c:pt>
                <c:pt idx="41">
                  <c:v>9.1000000000000109E-3</c:v>
                </c:pt>
                <c:pt idx="42">
                  <c:v>9.2000000000000103E-3</c:v>
                </c:pt>
                <c:pt idx="43">
                  <c:v>9.3000000000000096E-3</c:v>
                </c:pt>
                <c:pt idx="44">
                  <c:v>9.4000000000000108E-3</c:v>
                </c:pt>
                <c:pt idx="45">
                  <c:v>9.5000000000000102E-3</c:v>
                </c:pt>
                <c:pt idx="46">
                  <c:v>9.6000000000000096E-3</c:v>
                </c:pt>
                <c:pt idx="47">
                  <c:v>9.7000000000000107E-3</c:v>
                </c:pt>
                <c:pt idx="48">
                  <c:v>9.8000000000000101E-3</c:v>
                </c:pt>
                <c:pt idx="49">
                  <c:v>9.9000000000000095E-3</c:v>
                </c:pt>
                <c:pt idx="50">
                  <c:v>0.01</c:v>
                </c:pt>
              </c:numCache>
            </c:numRef>
          </c:xVal>
          <c:yVal>
            <c:numRef>
              <c:f>summary!$AA$13:$AA$63</c:f>
              <c:numCache>
                <c:formatCode>General</c:formatCode>
                <c:ptCount val="51"/>
                <c:pt idx="0">
                  <c:v>4.4068552174112798E-2</c:v>
                </c:pt>
                <c:pt idx="1">
                  <c:v>4.6431855111579885E-2</c:v>
                </c:pt>
                <c:pt idx="2">
                  <c:v>4.8872294767334991E-2</c:v>
                </c:pt>
                <c:pt idx="3">
                  <c:v>5.1390832734071787E-2</c:v>
                </c:pt>
                <c:pt idx="4">
                  <c:v>5.3988423932523642E-2</c:v>
                </c:pt>
                <c:pt idx="5">
                  <c:v>5.6666016782380618E-2</c:v>
                </c:pt>
                <c:pt idx="6">
                  <c:v>5.9424553365753752E-2</c:v>
                </c:pt>
                <c:pt idx="7">
                  <c:v>6.2264969583638169E-2</c:v>
                </c:pt>
                <c:pt idx="8">
                  <c:v>6.5188195305797073E-2</c:v>
                </c:pt>
                <c:pt idx="9">
                  <c:v>6.8195154514452572E-2</c:v>
                </c:pt>
                <c:pt idx="10">
                  <c:v>7.1286765442139535E-2</c:v>
                </c:pt>
                <c:pt idx="11">
                  <c:v>7.4463940704058887E-2</c:v>
                </c:pt>
                <c:pt idx="12">
                  <c:v>7.7727587425231073E-2</c:v>
                </c:pt>
                <c:pt idx="13">
                  <c:v>8.1078607362742708E-2</c:v>
                </c:pt>
                <c:pt idx="14">
                  <c:v>8.4517897023345875E-2</c:v>
                </c:pt>
                <c:pt idx="15">
                  <c:v>8.8046347776661121E-2</c:v>
                </c:pt>
                <c:pt idx="16">
                  <c:v>9.1664845964212455E-2</c:v>
                </c:pt>
                <c:pt idx="17">
                  <c:v>9.5374273004510929E-2</c:v>
                </c:pt>
                <c:pt idx="18">
                  <c:v>9.9175505494386959E-2</c:v>
                </c:pt>
                <c:pt idx="19">
                  <c:v>0.10306941530675767</c:v>
                </c:pt>
                <c:pt idx="20">
                  <c:v>0.10705686968500906</c:v>
                </c:pt>
                <c:pt idx="21">
                  <c:v>0.11113873133415227</c:v>
                </c:pt>
                <c:pt idx="22">
                  <c:v>0.11531585850891331</c:v>
                </c:pt>
                <c:pt idx="23">
                  <c:v>0.11958910509889904</c:v>
                </c:pt>
                <c:pt idx="24">
                  <c:v>0.12395932071097306</c:v>
                </c:pt>
                <c:pt idx="25">
                  <c:v>0.12842735074897688</c:v>
                </c:pt>
                <c:pt idx="26">
                  <c:v>0.1329940364909073</c:v>
                </c:pt>
                <c:pt idx="27">
                  <c:v>0.13766021516367141</c:v>
                </c:pt>
                <c:pt idx="28">
                  <c:v>0.14242672001552498</c:v>
                </c:pt>
                <c:pt idx="29">
                  <c:v>0.14729438038628889</c:v>
                </c:pt>
                <c:pt idx="30">
                  <c:v>0.15226402177544746</c:v>
                </c:pt>
                <c:pt idx="31">
                  <c:v>0.15733646590821423</c:v>
                </c:pt>
                <c:pt idx="32">
                  <c:v>0.1625125307996515</c:v>
                </c:pt>
                <c:pt idx="33">
                  <c:v>0.16779303081692235</c:v>
                </c:pt>
                <c:pt idx="34">
                  <c:v>0.17317877673975562</c:v>
                </c:pt>
                <c:pt idx="35">
                  <c:v>0.17867057581919094</c:v>
                </c:pt>
                <c:pt idx="36">
                  <c:v>0.18426923183467936</c:v>
                </c:pt>
                <c:pt idx="37">
                  <c:v>0.18997554514959408</c:v>
                </c:pt>
                <c:pt idx="38">
                  <c:v>0.19579031276522707</c:v>
                </c:pt>
                <c:pt idx="39">
                  <c:v>0.20171432837331554</c:v>
                </c:pt>
                <c:pt idx="40">
                  <c:v>0.20774838240716523</c:v>
                </c:pt>
                <c:pt idx="41">
                  <c:v>0.21389326209142201</c:v>
                </c:pt>
                <c:pt idx="42">
                  <c:v>0.22014975149053018</c:v>
                </c:pt>
                <c:pt idx="43">
                  <c:v>0.22651863155594773</c:v>
                </c:pt>
                <c:pt idx="44">
                  <c:v>0.23300068017214084</c:v>
                </c:pt>
                <c:pt idx="45">
                  <c:v>0.23959667220142017</c:v>
                </c:pt>
                <c:pt idx="46">
                  <c:v>0.24630737952764781</c:v>
                </c:pt>
                <c:pt idx="47">
                  <c:v>0.25313357109886098</c:v>
                </c:pt>
                <c:pt idx="48">
                  <c:v>0.26007601296884925</c:v>
                </c:pt>
                <c:pt idx="49">
                  <c:v>0.26713546833771956</c:v>
                </c:pt>
                <c:pt idx="50">
                  <c:v>0.27431269759149002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49008"/>
        <c:axId val="462544528"/>
        <c:extLst/>
      </c:scatterChart>
      <c:valAx>
        <c:axId val="462549008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Discharge [m³/s]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44528"/>
        <c:crosses val="autoZero"/>
        <c:crossBetween val="midCat"/>
      </c:valAx>
      <c:valAx>
        <c:axId val="462544528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Bedload capacity [kg/s]</a:t>
                </a:r>
              </a:p>
            </c:rich>
          </c:tx>
          <c:layout>
            <c:manualLayout>
              <c:xMode val="edge"/>
              <c:yMode val="edge"/>
              <c:x val="2.1724532755553207E-3"/>
              <c:y val="0.28894209548475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49008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1907738378340289"/>
          <c:y val="0.91828177707515157"/>
          <c:w val="0.31446402085645336"/>
          <c:h val="4.06309697333958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8659773073438406"/>
        </c:manualLayout>
      </c:layout>
      <c:scatterChart>
        <c:scatterStyle val="lineMarker"/>
        <c:varyColors val="0"/>
        <c:ser>
          <c:idx val="9"/>
          <c:order val="0"/>
          <c:tx>
            <c:strRef>
              <c:f>Q_Qb_plots!$O$6</c:f>
              <c:strCache>
                <c:ptCount val="1"/>
                <c:pt idx="0">
                  <c:v>b = 0.100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ysClr val="window" lastClr="FFFFFF">
                    <a:lumMod val="65000"/>
                  </a:sysClr>
                </a:solidFill>
              </a:ln>
              <a:effectLst/>
            </c:spPr>
          </c:marker>
          <c:xVal>
            <c:numRef>
              <c:f>Q_Qb_plots!$D$13:$D$23</c:f>
              <c:numCache>
                <c:formatCode>General</c:formatCode>
                <c:ptCount val="11"/>
                <c:pt idx="0">
                  <c:v>7.4163636363636376E-3</c:v>
                </c:pt>
                <c:pt idx="1">
                  <c:v>7.7689655172413765E-3</c:v>
                </c:pt>
                <c:pt idx="2">
                  <c:v>5.0913043478260801E-3</c:v>
                </c:pt>
                <c:pt idx="3">
                  <c:v>8.3396103896103777E-3</c:v>
                </c:pt>
                <c:pt idx="4">
                  <c:v>5.4028571428571424E-3</c:v>
                </c:pt>
                <c:pt idx="5">
                  <c:v>6.8265306122448997E-3</c:v>
                </c:pt>
                <c:pt idx="6">
                  <c:v>9.7597826086956389E-3</c:v>
                </c:pt>
                <c:pt idx="7">
                  <c:v>8.7479674796747953E-3</c:v>
                </c:pt>
                <c:pt idx="8">
                  <c:v>9.2589353612167156E-3</c:v>
                </c:pt>
                <c:pt idx="9">
                  <c:v>6.4185185185185161E-3</c:v>
                </c:pt>
                <c:pt idx="10">
                  <c:v>6.0295373665480373E-3</c:v>
                </c:pt>
              </c:numCache>
            </c:numRef>
          </c:xVal>
          <c:yVal>
            <c:numRef>
              <c:f>Q_Qb_plots!$E$13:$E$23</c:f>
              <c:numCache>
                <c:formatCode>General</c:formatCode>
                <c:ptCount val="11"/>
                <c:pt idx="0">
                  <c:v>4.1337386018244407E-4</c:v>
                </c:pt>
                <c:pt idx="1">
                  <c:v>5.8959537572240137E-4</c:v>
                </c:pt>
                <c:pt idx="2">
                  <c:v>2.1500000000001405E-3</c:v>
                </c:pt>
                <c:pt idx="3">
                  <c:v>2.254901960784492E-3</c:v>
                </c:pt>
                <c:pt idx="4">
                  <c:v>2.4423076923078759E-3</c:v>
                </c:pt>
                <c:pt idx="5">
                  <c:v>2.6288659793813965E-3</c:v>
                </c:pt>
                <c:pt idx="6">
                  <c:v>3.472727272727215E-3</c:v>
                </c:pt>
                <c:pt idx="7">
                  <c:v>3.8749999999999666E-3</c:v>
                </c:pt>
                <c:pt idx="8">
                  <c:v>4.0992366412214206E-3</c:v>
                </c:pt>
                <c:pt idx="9">
                  <c:v>5.2049689440995172E-3</c:v>
                </c:pt>
                <c:pt idx="10">
                  <c:v>6.2535714285713445E-3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Q_Qb_plots!$O$5</c:f>
              <c:strCache>
                <c:ptCount val="1"/>
                <c:pt idx="0">
                  <c:v>b = 0.136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rgbClr val="E7E6E6">
                    <a:lumMod val="75000"/>
                  </a:srgbClr>
                </a:solidFill>
              </a:ln>
              <a:effectLst/>
            </c:spPr>
          </c:marker>
          <c:xVal>
            <c:numRef>
              <c:f>(Q_Qb_plots!$D$35:$D$37,Q_Qb_plots!$D$41:$D$48)</c:f>
              <c:numCache>
                <c:formatCode>General</c:formatCode>
                <c:ptCount val="11"/>
                <c:pt idx="0">
                  <c:v>9.2043478260869643E-3</c:v>
                </c:pt>
                <c:pt idx="1">
                  <c:v>8.8486111111111179E-3</c:v>
                </c:pt>
                <c:pt idx="2">
                  <c:v>9.7397849462365557E-3</c:v>
                </c:pt>
                <c:pt idx="3">
                  <c:v>5.1013333333333353E-3</c:v>
                </c:pt>
                <c:pt idx="4">
                  <c:v>5.2940860215053729E-3</c:v>
                </c:pt>
                <c:pt idx="5">
                  <c:v>6.3259459459459409E-3</c:v>
                </c:pt>
                <c:pt idx="6">
                  <c:v>5.9490384615384605E-3</c:v>
                </c:pt>
                <c:pt idx="7">
                  <c:v>6.929473684210527E-3</c:v>
                </c:pt>
                <c:pt idx="8">
                  <c:v>7.3684684684684676E-3</c:v>
                </c:pt>
                <c:pt idx="9">
                  <c:v>7.9103448275862041E-3</c:v>
                </c:pt>
                <c:pt idx="10">
                  <c:v>8.3691666666666723E-3</c:v>
                </c:pt>
              </c:numCache>
            </c:numRef>
          </c:xVal>
          <c:yVal>
            <c:numRef>
              <c:f>(Q_Qb_plots!$E$35:$E$37,Q_Qb_plots!$E$41:$E$48)</c:f>
              <c:numCache>
                <c:formatCode>General</c:formatCode>
                <c:ptCount val="11"/>
                <c:pt idx="0">
                  <c:v>2.2058823529411766E-2</c:v>
                </c:pt>
                <c:pt idx="1">
                  <c:v>2.8169014084507043E-2</c:v>
                </c:pt>
                <c:pt idx="2">
                  <c:v>5.8695652173912795E-2</c:v>
                </c:pt>
                <c:pt idx="3">
                  <c:v>1.0810810810810581E-2</c:v>
                </c:pt>
                <c:pt idx="4">
                  <c:v>1.0810810810810811E-2</c:v>
                </c:pt>
                <c:pt idx="5">
                  <c:v>2.1195652173912921E-2</c:v>
                </c:pt>
                <c:pt idx="6">
                  <c:v>2.4271844660194174E-2</c:v>
                </c:pt>
                <c:pt idx="7">
                  <c:v>2.6595744680851064E-2</c:v>
                </c:pt>
                <c:pt idx="8">
                  <c:v>3.0909090909090702E-2</c:v>
                </c:pt>
                <c:pt idx="9">
                  <c:v>3.1395348837209174E-2</c:v>
                </c:pt>
                <c:pt idx="10">
                  <c:v>3.3613445378151259E-2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Q_Qb_plots!$O$4</c:f>
              <c:strCache>
                <c:ptCount val="1"/>
                <c:pt idx="0">
                  <c:v>b = 0.150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Q_Qb_plots!$D$57:$D$67</c:f>
              <c:numCache>
                <c:formatCode>General</c:formatCode>
                <c:ptCount val="11"/>
                <c:pt idx="0">
                  <c:v>5.0039215686274504E-3</c:v>
                </c:pt>
                <c:pt idx="1">
                  <c:v>5.3043103448275897E-3</c:v>
                </c:pt>
                <c:pt idx="2">
                  <c:v>6.015887850467287E-3</c:v>
                </c:pt>
                <c:pt idx="3">
                  <c:v>7.8767999999999963E-3</c:v>
                </c:pt>
                <c:pt idx="4">
                  <c:v>8.3378947368421101E-3</c:v>
                </c:pt>
                <c:pt idx="5">
                  <c:v>6.4519999999999994E-3</c:v>
                </c:pt>
                <c:pt idx="6">
                  <c:v>6.7036697247706461E-3</c:v>
                </c:pt>
                <c:pt idx="7">
                  <c:v>8.8264705882352898E-3</c:v>
                </c:pt>
                <c:pt idx="8">
                  <c:v>7.4580357142857113E-3</c:v>
                </c:pt>
                <c:pt idx="9">
                  <c:v>9.2024096385542146E-3</c:v>
                </c:pt>
                <c:pt idx="10">
                  <c:v>9.7599999999999944E-3</c:v>
                </c:pt>
              </c:numCache>
            </c:numRef>
          </c:xVal>
          <c:yVal>
            <c:numRef>
              <c:f>Q_Qb_plots!$E$57:$E$67</c:f>
              <c:numCache>
                <c:formatCode>General</c:formatCode>
                <c:ptCount val="11"/>
                <c:pt idx="0">
                  <c:v>1.3157894736842105E-2</c:v>
                </c:pt>
                <c:pt idx="1">
                  <c:v>2.1739130434782608E-2</c:v>
                </c:pt>
                <c:pt idx="2">
                  <c:v>3.3018867924528301E-2</c:v>
                </c:pt>
                <c:pt idx="3">
                  <c:v>3.6290322580645164E-2</c:v>
                </c:pt>
                <c:pt idx="4">
                  <c:v>3.7234042553191488E-2</c:v>
                </c:pt>
                <c:pt idx="5">
                  <c:v>4.0322580645161289E-2</c:v>
                </c:pt>
                <c:pt idx="6">
                  <c:v>4.1666666666666664E-2</c:v>
                </c:pt>
                <c:pt idx="7">
                  <c:v>4.4554455445544552E-2</c:v>
                </c:pt>
                <c:pt idx="8">
                  <c:v>4.5045045045045043E-2</c:v>
                </c:pt>
                <c:pt idx="9">
                  <c:v>6.7073170731707321E-2</c:v>
                </c:pt>
                <c:pt idx="10">
                  <c:v>7.3643410852713184E-2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Q_Qb_plots!$O$3</c:f>
              <c:strCache>
                <c:ptCount val="1"/>
                <c:pt idx="0">
                  <c:v>b = 0.186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(Q_Qb_plots!$D$79:$D$81,Q_Qb_plots!$D$85:$D$92)</c:f>
              <c:numCache>
                <c:formatCode>General</c:formatCode>
                <c:ptCount val="11"/>
                <c:pt idx="0">
                  <c:v>9.1673076923076916E-3</c:v>
                </c:pt>
                <c:pt idx="1">
                  <c:v>8.9254716981132052E-3</c:v>
                </c:pt>
                <c:pt idx="2">
                  <c:v>9.7160000000000007E-3</c:v>
                </c:pt>
                <c:pt idx="3">
                  <c:v>5.0766917293233009E-3</c:v>
                </c:pt>
                <c:pt idx="4">
                  <c:v>5.3370689655172403E-3</c:v>
                </c:pt>
                <c:pt idx="5">
                  <c:v>5.9894736842105237E-3</c:v>
                </c:pt>
                <c:pt idx="6">
                  <c:v>6.3690721649484559E-3</c:v>
                </c:pt>
                <c:pt idx="7">
                  <c:v>6.837614678899079E-3</c:v>
                </c:pt>
                <c:pt idx="8">
                  <c:v>7.4430107526881721E-3</c:v>
                </c:pt>
                <c:pt idx="9">
                  <c:v>7.7198473282442696E-3</c:v>
                </c:pt>
                <c:pt idx="10">
                  <c:v>8.3470588235294036E-3</c:v>
                </c:pt>
              </c:numCache>
            </c:numRef>
          </c:xVal>
          <c:yVal>
            <c:numRef>
              <c:f>(Q_Qb_plots!$E$79:$E$81,Q_Qb_plots!$E$85:$E$92)</c:f>
              <c:numCache>
                <c:formatCode>General</c:formatCode>
                <c:ptCount val="11"/>
                <c:pt idx="0">
                  <c:v>0.13106796116504854</c:v>
                </c:pt>
                <c:pt idx="1">
                  <c:v>0.13333333333333333</c:v>
                </c:pt>
                <c:pt idx="2">
                  <c:v>0.14646464646464646</c:v>
                </c:pt>
                <c:pt idx="3">
                  <c:v>2.3773584905660419E-2</c:v>
                </c:pt>
                <c:pt idx="4">
                  <c:v>3.3043478260869667E-2</c:v>
                </c:pt>
                <c:pt idx="5">
                  <c:v>4.7787610619468825E-2</c:v>
                </c:pt>
                <c:pt idx="6">
                  <c:v>6.7708333333333329E-2</c:v>
                </c:pt>
                <c:pt idx="7">
                  <c:v>7.407407407407407E-2</c:v>
                </c:pt>
                <c:pt idx="8">
                  <c:v>8.6956521739130432E-2</c:v>
                </c:pt>
                <c:pt idx="9">
                  <c:v>0.1</c:v>
                </c:pt>
                <c:pt idx="10">
                  <c:v>0.1228813559322034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Q_Qb_plots!$O$2</c:f>
              <c:strCache>
                <c:ptCount val="1"/>
                <c:pt idx="0">
                  <c:v>b = 0.200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rgbClr val="E7E6E6">
                    <a:lumMod val="25000"/>
                  </a:srgbClr>
                </a:solidFill>
              </a:ln>
              <a:effectLst/>
            </c:spPr>
          </c:marker>
          <c:xVal>
            <c:numRef>
              <c:f>Q_Qb_plots!$D$101:$D$111</c:f>
              <c:numCache>
                <c:formatCode>General</c:formatCode>
                <c:ptCount val="11"/>
                <c:pt idx="0">
                  <c:v>5.0382488479262626E-3</c:v>
                </c:pt>
                <c:pt idx="1">
                  <c:v>5.3475806451612866E-3</c:v>
                </c:pt>
                <c:pt idx="2">
                  <c:v>5.9790697674418636E-3</c:v>
                </c:pt>
                <c:pt idx="3">
                  <c:v>6.4019607843137224E-3</c:v>
                </c:pt>
                <c:pt idx="4">
                  <c:v>6.8711711711711577E-3</c:v>
                </c:pt>
                <c:pt idx="5">
                  <c:v>7.4762376237623744E-3</c:v>
                </c:pt>
                <c:pt idx="6">
                  <c:v>7.8489999999999983E-3</c:v>
                </c:pt>
                <c:pt idx="7">
                  <c:v>8.2834951456310681E-3</c:v>
                </c:pt>
                <c:pt idx="8">
                  <c:v>8.8627272727272426E-3</c:v>
                </c:pt>
                <c:pt idx="9">
                  <c:v>9.2571428571428631E-3</c:v>
                </c:pt>
                <c:pt idx="10">
                  <c:v>9.7725000000000034E-3</c:v>
                </c:pt>
              </c:numCache>
            </c:numRef>
          </c:xVal>
          <c:yVal>
            <c:numRef>
              <c:f>Q_Qb_plots!$E$101:$E$111</c:f>
              <c:numCache>
                <c:formatCode>General</c:formatCode>
                <c:ptCount val="11"/>
                <c:pt idx="0">
                  <c:v>2.5462962962962962E-2</c:v>
                </c:pt>
                <c:pt idx="1">
                  <c:v>4.55284552845528E-2</c:v>
                </c:pt>
                <c:pt idx="2">
                  <c:v>6.4705882352941183E-2</c:v>
                </c:pt>
                <c:pt idx="3">
                  <c:v>6.9306930693069313E-2</c:v>
                </c:pt>
                <c:pt idx="4">
                  <c:v>8.7330316742081499E-2</c:v>
                </c:pt>
                <c:pt idx="5">
                  <c:v>0.105</c:v>
                </c:pt>
                <c:pt idx="6">
                  <c:v>0.11616161616161616</c:v>
                </c:pt>
                <c:pt idx="7">
                  <c:v>0.13235294117647059</c:v>
                </c:pt>
                <c:pt idx="8">
                  <c:v>0.13698630136986301</c:v>
                </c:pt>
                <c:pt idx="9">
                  <c:v>0.16666666666666666</c:v>
                </c:pt>
                <c:pt idx="10">
                  <c:v>0.17088607594936708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Q_Qb_plots!$O$1</c:f>
              <c:strCache>
                <c:ptCount val="1"/>
                <c:pt idx="0">
                  <c:v>b = 0.236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Q_Qb_plots!$D$123:$D$125</c:f>
              <c:numCache>
                <c:formatCode>General</c:formatCode>
                <c:ptCount val="3"/>
                <c:pt idx="0">
                  <c:v>8.8086956521739174E-3</c:v>
                </c:pt>
                <c:pt idx="1">
                  <c:v>9.1916666666666674E-3</c:v>
                </c:pt>
                <c:pt idx="2">
                  <c:v>9.8720930232558141E-3</c:v>
                </c:pt>
              </c:numCache>
            </c:numRef>
          </c:xVal>
          <c:yVal>
            <c:numRef>
              <c:f>Q_Qb_plots!$E$123:$E$125</c:f>
              <c:numCache>
                <c:formatCode>General</c:formatCode>
                <c:ptCount val="3"/>
                <c:pt idx="0">
                  <c:v>0.16483516483516483</c:v>
                </c:pt>
                <c:pt idx="1">
                  <c:v>0.18421052631578946</c:v>
                </c:pt>
                <c:pt idx="2">
                  <c:v>0.19411764705882353</c:v>
                </c:pt>
              </c:numCache>
            </c:numRef>
          </c:yVal>
          <c:smooth val="0"/>
        </c:ser>
        <c:ser>
          <c:idx val="0"/>
          <c:order val="6"/>
          <c:tx>
            <c:strRef>
              <c:f>Q_Qb_plots!$O$12</c:f>
              <c:strCache>
                <c:ptCount val="1"/>
                <c:pt idx="0">
                  <c:v>Qb,nc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Q_Qb_plots!$N$13:$N$63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5.1000000000000004E-3</c:v>
                </c:pt>
                <c:pt idx="2">
                  <c:v>5.1999999999999998E-3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5.8999999999999999E-3</c:v>
                </c:pt>
                <c:pt idx="10">
                  <c:v>6.0000000000000001E-3</c:v>
                </c:pt>
                <c:pt idx="11">
                  <c:v>6.1000000000000004E-3</c:v>
                </c:pt>
                <c:pt idx="12">
                  <c:v>6.1999999999999998E-3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6.4999999999999997E-3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6.8999999999999999E-3</c:v>
                </c:pt>
                <c:pt idx="20">
                  <c:v>7.0000000000000097E-3</c:v>
                </c:pt>
                <c:pt idx="21">
                  <c:v>7.1000000000000099E-3</c:v>
                </c:pt>
                <c:pt idx="22">
                  <c:v>7.2000000000000102E-3</c:v>
                </c:pt>
                <c:pt idx="23">
                  <c:v>7.3000000000000096E-3</c:v>
                </c:pt>
                <c:pt idx="24">
                  <c:v>7.4000000000000099E-3</c:v>
                </c:pt>
                <c:pt idx="25">
                  <c:v>7.5000000000000101E-3</c:v>
                </c:pt>
                <c:pt idx="26">
                  <c:v>7.6000000000000104E-3</c:v>
                </c:pt>
                <c:pt idx="27">
                  <c:v>7.7000000000000098E-3</c:v>
                </c:pt>
                <c:pt idx="28">
                  <c:v>7.8000000000000101E-3</c:v>
                </c:pt>
                <c:pt idx="29">
                  <c:v>7.9000000000000094E-3</c:v>
                </c:pt>
                <c:pt idx="30">
                  <c:v>8.0000000000000106E-3</c:v>
                </c:pt>
                <c:pt idx="31">
                  <c:v>8.10000000000001E-3</c:v>
                </c:pt>
                <c:pt idx="32">
                  <c:v>8.2000000000000094E-3</c:v>
                </c:pt>
                <c:pt idx="33">
                  <c:v>8.3000000000000105E-3</c:v>
                </c:pt>
                <c:pt idx="34">
                  <c:v>8.4000000000000099E-3</c:v>
                </c:pt>
                <c:pt idx="35">
                  <c:v>8.5000000000000093E-3</c:v>
                </c:pt>
                <c:pt idx="36">
                  <c:v>8.6000000000000104E-3</c:v>
                </c:pt>
                <c:pt idx="37">
                  <c:v>8.7000000000000098E-3</c:v>
                </c:pt>
                <c:pt idx="38">
                  <c:v>8.8000000000000092E-3</c:v>
                </c:pt>
                <c:pt idx="39">
                  <c:v>8.9000000000000103E-3</c:v>
                </c:pt>
                <c:pt idx="40">
                  <c:v>9.0000000000000097E-3</c:v>
                </c:pt>
                <c:pt idx="41">
                  <c:v>9.1000000000000109E-3</c:v>
                </c:pt>
                <c:pt idx="42">
                  <c:v>9.2000000000000103E-3</c:v>
                </c:pt>
                <c:pt idx="43">
                  <c:v>9.3000000000000096E-3</c:v>
                </c:pt>
                <c:pt idx="44">
                  <c:v>9.4000000000000108E-3</c:v>
                </c:pt>
                <c:pt idx="45">
                  <c:v>9.5000000000000102E-3</c:v>
                </c:pt>
                <c:pt idx="46">
                  <c:v>9.6000000000000096E-3</c:v>
                </c:pt>
                <c:pt idx="47">
                  <c:v>9.7000000000000107E-3</c:v>
                </c:pt>
                <c:pt idx="48">
                  <c:v>9.8000000000000101E-3</c:v>
                </c:pt>
                <c:pt idx="49">
                  <c:v>9.9000000000000095E-3</c:v>
                </c:pt>
                <c:pt idx="50">
                  <c:v>0.01</c:v>
                </c:pt>
              </c:numCache>
            </c:numRef>
          </c:xVal>
          <c:yVal>
            <c:numRef>
              <c:f>Q_Qb_plots!$O$13:$O$63</c:f>
              <c:numCache>
                <c:formatCode>General</c:formatCode>
                <c:ptCount val="51"/>
                <c:pt idx="0">
                  <c:v>4.050315312958571E-2</c:v>
                </c:pt>
                <c:pt idx="1">
                  <c:v>4.3134940768664622E-2</c:v>
                </c:pt>
                <c:pt idx="2">
                  <c:v>4.5843351650480049E-2</c:v>
                </c:pt>
                <c:pt idx="3">
                  <c:v>4.8629078708645253E-2</c:v>
                </c:pt>
                <c:pt idx="4">
                  <c:v>5.1492807764556794E-2</c:v>
                </c:pt>
                <c:pt idx="5">
                  <c:v>5.4435217732583294E-2</c:v>
                </c:pt>
                <c:pt idx="6">
                  <c:v>5.7456980815659961E-2</c:v>
                </c:pt>
                <c:pt idx="7">
                  <c:v>6.055876269190337E-2</c:v>
                </c:pt>
                <c:pt idx="8">
                  <c:v>6.37412226928121E-2</c:v>
                </c:pt>
                <c:pt idx="9">
                  <c:v>6.7005013973572128E-2</c:v>
                </c:pt>
                <c:pt idx="10">
                  <c:v>7.0350783675946035E-2</c:v>
                </c:pt>
                <c:pt idx="11">
                  <c:v>7.3779173084190852E-2</c:v>
                </c:pt>
                <c:pt idx="12">
                  <c:v>7.7290817774410436E-2</c:v>
                </c:pt>
                <c:pt idx="13">
                  <c:v>8.0886347757724075E-2</c:v>
                </c:pt>
                <c:pt idx="14">
                  <c:v>8.4566387617602282E-2</c:v>
                </c:pt>
                <c:pt idx="15">
                  <c:v>8.8331556641694176E-2</c:v>
                </c:pt>
                <c:pt idx="16">
                  <c:v>9.2182468948452057E-2</c:v>
                </c:pt>
                <c:pt idx="17">
                  <c:v>9.6119733608833274E-2</c:v>
                </c:pt>
                <c:pt idx="18">
                  <c:v>0.10014395476334378</c:v>
                </c:pt>
                <c:pt idx="19">
                  <c:v>0.10425573173466539</c:v>
                </c:pt>
                <c:pt idx="20">
                  <c:v>0.10845565913610125</c:v>
                </c:pt>
                <c:pt idx="21">
                  <c:v>0.11274432697604514</c:v>
                </c:pt>
                <c:pt idx="22">
                  <c:v>0.11712232075868277</c:v>
                </c:pt>
                <c:pt idx="23">
                  <c:v>0.12159022158110692</c:v>
                </c:pt>
                <c:pt idx="24">
                  <c:v>0.12614860622702265</c:v>
                </c:pt>
                <c:pt idx="25">
                  <c:v>0.13079804725720992</c:v>
                </c:pt>
                <c:pt idx="26">
                  <c:v>0.13553911309689401</c:v>
                </c:pt>
                <c:pt idx="27">
                  <c:v>0.14037236812017265</c:v>
                </c:pt>
                <c:pt idx="28">
                  <c:v>0.14529837273163559</c:v>
                </c:pt>
                <c:pt idx="29">
                  <c:v>0.15031768344530244</c:v>
                </c:pt>
                <c:pt idx="30">
                  <c:v>0.15543085296100337</c:v>
                </c:pt>
                <c:pt idx="31">
                  <c:v>0.16063843023831376</c:v>
                </c:pt>
                <c:pt idx="32">
                  <c:v>0.16594096056815563</c:v>
                </c:pt>
                <c:pt idx="33">
                  <c:v>0.17133898564216182</c:v>
                </c:pt>
                <c:pt idx="34">
                  <c:v>0.17683304361989846</c:v>
                </c:pt>
                <c:pt idx="35">
                  <c:v>0.18242366919404585</c:v>
                </c:pt>
                <c:pt idx="36">
                  <c:v>0.18811139365361235</c:v>
                </c:pt>
                <c:pt idx="37">
                  <c:v>0.19389674494526812</c:v>
                </c:pt>
                <c:pt idx="38">
                  <c:v>0.19978024773287886</c:v>
                </c:pt>
                <c:pt idx="39">
                  <c:v>0.20576242345530305</c:v>
                </c:pt>
                <c:pt idx="40">
                  <c:v>0.21184379038253326</c:v>
                </c:pt>
                <c:pt idx="41">
                  <c:v>0.2180248636702424</c:v>
                </c:pt>
                <c:pt idx="42">
                  <c:v>0.22430615541279006</c:v>
                </c:pt>
                <c:pt idx="43">
                  <c:v>0.2306881746947653</c:v>
                </c:pt>
                <c:pt idx="44">
                  <c:v>0.23717142764110535</c:v>
                </c:pt>
                <c:pt idx="45">
                  <c:v>0.24375641746585405</c:v>
                </c:pt>
                <c:pt idx="46">
                  <c:v>0.2504436445196081</c:v>
                </c:pt>
                <c:pt idx="47">
                  <c:v>0.25723360633569803</c:v>
                </c:pt>
                <c:pt idx="48">
                  <c:v>0.26412679767515718</c:v>
                </c:pt>
                <c:pt idx="49">
                  <c:v>0.2711237105705091</c:v>
                </c:pt>
                <c:pt idx="50">
                  <c:v>0.2782248343684367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65248"/>
        <c:axId val="462541168"/>
        <c:extLst/>
      </c:scatterChart>
      <c:valAx>
        <c:axId val="462565248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Discharge [m³/s]</a:t>
                </a:r>
              </a:p>
            </c:rich>
          </c:tx>
          <c:layout>
            <c:manualLayout>
              <c:xMode val="edge"/>
              <c:yMode val="edge"/>
              <c:x val="0.41660793743063995"/>
              <c:y val="0.95481408831765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41168"/>
        <c:crosses val="autoZero"/>
        <c:crossBetween val="midCat"/>
      </c:valAx>
      <c:valAx>
        <c:axId val="462541168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Bedload capacity [kg/s]</a:t>
                </a:r>
              </a:p>
            </c:rich>
          </c:tx>
          <c:layout>
            <c:manualLayout>
              <c:xMode val="edge"/>
              <c:yMode val="edge"/>
              <c:x val="2.1724532755553207E-3"/>
              <c:y val="0.28894209548475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65248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29476298684141"/>
          <c:y val="5.9652807602659313E-2"/>
          <c:w val="0.18806433088481389"/>
          <c:h val="0.43398066811573399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43703</xdr:colOff>
      <xdr:row>7</xdr:row>
      <xdr:rowOff>96372</xdr:rowOff>
    </xdr:from>
    <xdr:to>
      <xdr:col>50</xdr:col>
      <xdr:colOff>429746</xdr:colOff>
      <xdr:row>42</xdr:row>
      <xdr:rowOff>124946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320488</xdr:colOff>
      <xdr:row>79</xdr:row>
      <xdr:rowOff>70036</xdr:rowOff>
    </xdr:from>
    <xdr:to>
      <xdr:col>39</xdr:col>
      <xdr:colOff>20170</xdr:colOff>
      <xdr:row>114</xdr:row>
      <xdr:rowOff>117660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37539</xdr:colOff>
      <xdr:row>79</xdr:row>
      <xdr:rowOff>135591</xdr:rowOff>
    </xdr:from>
    <xdr:to>
      <xdr:col>50</xdr:col>
      <xdr:colOff>428064</xdr:colOff>
      <xdr:row>114</xdr:row>
      <xdr:rowOff>183215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301439</xdr:colOff>
      <xdr:row>43</xdr:row>
      <xdr:rowOff>10646</xdr:rowOff>
    </xdr:from>
    <xdr:to>
      <xdr:col>39</xdr:col>
      <xdr:colOff>82363</xdr:colOff>
      <xdr:row>78</xdr:row>
      <xdr:rowOff>58270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145676</xdr:colOff>
      <xdr:row>43</xdr:row>
      <xdr:rowOff>89648</xdr:rowOff>
    </xdr:from>
    <xdr:to>
      <xdr:col>50</xdr:col>
      <xdr:colOff>536201</xdr:colOff>
      <xdr:row>78</xdr:row>
      <xdr:rowOff>137272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250452</xdr:colOff>
      <xdr:row>7</xdr:row>
      <xdr:rowOff>45383</xdr:rowOff>
    </xdr:from>
    <xdr:to>
      <xdr:col>39</xdr:col>
      <xdr:colOff>31377</xdr:colOff>
      <xdr:row>42</xdr:row>
      <xdr:rowOff>77319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485775</xdr:colOff>
      <xdr:row>2</xdr:row>
      <xdr:rowOff>123825</xdr:rowOff>
    </xdr:from>
    <xdr:to>
      <xdr:col>29</xdr:col>
      <xdr:colOff>266700</xdr:colOff>
      <xdr:row>37</xdr:row>
      <xdr:rowOff>133349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2:X128" totalsRowShown="0" headerRowDxfId="37" dataDxfId="36">
  <sortState ref="B13:W118">
    <sortCondition ref="E13:E118"/>
    <sortCondition ref="K13:K118"/>
    <sortCondition ref="D13:D118"/>
  </sortState>
  <tableColumns count="23">
    <tableColumn id="1" name="Exp." dataDxfId="35"/>
    <tableColumn id="2" name="File" dataDxfId="34"/>
    <tableColumn id="3" name="Q " dataDxfId="33"/>
    <tableColumn id="4" name="Qb" dataDxfId="32"/>
    <tableColumn id="5" name="h US 1" dataDxfId="31"/>
    <tableColumn id="6" name="h US 2" dataDxfId="30"/>
    <tableColumn id="7" name="h US 3" dataDxfId="29"/>
    <tableColumn id="8" name="h US 4" dataDxfId="28"/>
    <tableColumn id="9" name="h US 5" dataDxfId="27"/>
    <tableColumn id="10" name="b" dataDxfId="26"/>
    <tableColumn id="11" name="b/wnc,max" dataDxfId="25"/>
    <tableColumn id="12" name="α" dataDxfId="24"/>
    <tableColumn id="13" name="ϑrel" dataDxfId="23"/>
    <tableColumn id="14" name="Fr" dataDxfId="22"/>
    <tableColumn id="15" name="hnc/h0" dataDxfId="21">
      <calculatedColumnFormula>IF(Table2[[#This Row],[Qb]]&gt;0,(Table2[[#This Row],[Q ]]*$I$7+I84)/Table2[[#This Row],[h US 4]],(Table2[[#This Row],[Q ]]*$I$4+$I$5)/Table2[[#This Row],[h US 4]])</calculatedColumnFormula>
    </tableColumn>
    <tableColumn id="16" name="τ*" dataDxfId="20"/>
    <tableColumn id="17" name="η" dataDxfId="19"/>
    <tableColumn id="18" name="b* x Fr" dataDxfId="18">
      <calculatedColumnFormula>Table2[[#This Row],[Fr]]*Table2[[#This Row],[b/wnc,max]]</calculatedColumnFormula>
    </tableColumn>
    <tableColumn id="19" name="τ*nc" dataDxfId="17"/>
    <tableColumn id="20" name="ζ" dataDxfId="16"/>
    <tableColumn id="21" name="dEc" dataDxfId="15"/>
    <tableColumn id="22" name="µ(H0)" dataDxfId="14"/>
    <tableColumn id="23" name="b/hnc" dataDxfId="0">
      <calculatedColumnFormula>IF(Table2[[#This Row],[Qb]]&gt;0,Table2[[#This Row],[b]]/(Table2[[#This Row],[Q ]]*$I$7+$I$8),Table2[[#This Row],[b]]/(Table2[[#This Row],[Q ]]*$I$4+$I$5))</calculatedColumn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B12:L128" totalsRowShown="0" headerRowDxfId="13" dataDxfId="12">
  <autoFilter ref="B12:L128"/>
  <sortState ref="B13:L128">
    <sortCondition ref="K13:K128"/>
    <sortCondition ref="E13:E128"/>
    <sortCondition ref="D13:D128"/>
  </sortState>
  <tableColumns count="11">
    <tableColumn id="1" name="Exp." dataDxfId="11"/>
    <tableColumn id="2" name="File" dataDxfId="10"/>
    <tableColumn id="3" name="Q " dataDxfId="9"/>
    <tableColumn id="4" name="Qb" dataDxfId="8"/>
    <tableColumn id="5" name="h US 1" dataDxfId="7"/>
    <tableColumn id="6" name="h US 2" dataDxfId="6"/>
    <tableColumn id="7" name="h US 3" dataDxfId="5"/>
    <tableColumn id="8" name="h US 4" dataDxfId="4"/>
    <tableColumn id="9" name="h US 5" dataDxfId="3"/>
    <tableColumn id="10" name="b" dataDxfId="2"/>
    <tableColumn id="14" name="Fr" dataDxfId="1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28"/>
  <sheetViews>
    <sheetView tabSelected="1" topLeftCell="C76" zoomScale="85" zoomScaleNormal="85" workbookViewId="0">
      <selection activeCell="X13" sqref="X13:X128"/>
    </sheetView>
  </sheetViews>
  <sheetFormatPr defaultRowHeight="15" x14ac:dyDescent="0.25"/>
  <cols>
    <col min="1" max="1" width="14" style="1" customWidth="1"/>
    <col min="2" max="2" width="9.85546875" style="3" customWidth="1"/>
    <col min="3" max="5" width="9.140625" style="2"/>
    <col min="6" max="6" width="10.140625" style="2" bestFit="1" customWidth="1"/>
    <col min="7" max="10" width="9.140625" style="2"/>
    <col min="11" max="11" width="9.42578125" style="2" bestFit="1" customWidth="1"/>
    <col min="12" max="12" width="10.85546875" style="2" customWidth="1"/>
    <col min="13" max="13" width="10.85546875" style="1" customWidth="1"/>
    <col min="14" max="14" width="11.140625" style="1" customWidth="1"/>
    <col min="15" max="16384" width="9.140625" style="1"/>
  </cols>
  <sheetData>
    <row r="1" spans="2:27" x14ac:dyDescent="0.25">
      <c r="B1" s="8"/>
    </row>
    <row r="2" spans="2:27" x14ac:dyDescent="0.25">
      <c r="B2" s="56" t="s">
        <v>22</v>
      </c>
      <c r="C2" s="57"/>
      <c r="D2" s="57"/>
      <c r="E2" s="57"/>
      <c r="F2" s="57"/>
      <c r="G2" s="57"/>
      <c r="H2" s="57"/>
      <c r="I2" s="57"/>
      <c r="J2" s="58"/>
      <c r="K2" s="19"/>
      <c r="L2" s="19"/>
      <c r="M2" s="44" t="s">
        <v>40</v>
      </c>
      <c r="N2" s="45"/>
      <c r="R2" s="1" t="s">
        <v>28</v>
      </c>
      <c r="S2" s="1" t="s">
        <v>29</v>
      </c>
      <c r="V2" s="1" t="s">
        <v>47</v>
      </c>
    </row>
    <row r="3" spans="2:27" ht="16.5" x14ac:dyDescent="0.3">
      <c r="B3" s="12" t="s">
        <v>16</v>
      </c>
      <c r="C3" s="13" t="s">
        <v>19</v>
      </c>
      <c r="D3" s="13" t="s">
        <v>0</v>
      </c>
      <c r="E3" s="13" t="s">
        <v>12</v>
      </c>
      <c r="F3" s="13" t="s">
        <v>6</v>
      </c>
      <c r="G3" s="13" t="s">
        <v>7</v>
      </c>
      <c r="H3" s="13" t="s">
        <v>8</v>
      </c>
      <c r="I3" s="13" t="s">
        <v>9</v>
      </c>
      <c r="J3" s="14" t="s">
        <v>10</v>
      </c>
      <c r="M3" s="46" t="s">
        <v>41</v>
      </c>
      <c r="N3" s="47"/>
      <c r="V3" s="1" t="s">
        <v>48</v>
      </c>
    </row>
    <row r="4" spans="2:27" x14ac:dyDescent="0.25">
      <c r="B4" s="15" t="s">
        <v>20</v>
      </c>
      <c r="C4" s="16" t="s">
        <v>11</v>
      </c>
      <c r="D4" s="59" t="s">
        <v>14</v>
      </c>
      <c r="E4" s="59" t="s">
        <v>15</v>
      </c>
      <c r="F4" s="52">
        <v>2.447318544914705</v>
      </c>
      <c r="G4" s="52">
        <v>1.8697691248398904</v>
      </c>
      <c r="H4" s="52">
        <v>1.9967258173055482</v>
      </c>
      <c r="I4" s="52">
        <v>2.4372593174458999</v>
      </c>
      <c r="J4" s="49">
        <v>2.2392019212682559</v>
      </c>
      <c r="M4" s="48" t="s">
        <v>20</v>
      </c>
      <c r="N4" s="49"/>
      <c r="O4" s="19"/>
      <c r="P4" s="19"/>
      <c r="Q4" s="19"/>
      <c r="R4" s="19"/>
      <c r="S4" s="19"/>
      <c r="V4" s="1" t="s">
        <v>49</v>
      </c>
    </row>
    <row r="5" spans="2:27" x14ac:dyDescent="0.25">
      <c r="B5" s="15" t="s">
        <v>21</v>
      </c>
      <c r="C5" s="16" t="s">
        <v>11</v>
      </c>
      <c r="D5" s="59"/>
      <c r="E5" s="59"/>
      <c r="F5" s="52">
        <v>2.4261923525625305E-2</v>
      </c>
      <c r="G5" s="52">
        <v>2.6570356030734356E-2</v>
      </c>
      <c r="H5" s="52">
        <v>2.7007529057756201E-2</v>
      </c>
      <c r="I5" s="52">
        <v>2.3163936768124647E-2</v>
      </c>
      <c r="J5" s="49">
        <v>2.7421679346658651E-2</v>
      </c>
      <c r="L5" s="11"/>
      <c r="M5" s="48" t="s">
        <v>21</v>
      </c>
      <c r="N5" s="49"/>
      <c r="V5" s="1" t="s">
        <v>50</v>
      </c>
    </row>
    <row r="6" spans="2:27" x14ac:dyDescent="0.25">
      <c r="B6" s="15" t="s">
        <v>18</v>
      </c>
      <c r="C6" s="16" t="s">
        <v>11</v>
      </c>
      <c r="D6" s="59"/>
      <c r="E6" s="59"/>
      <c r="F6" s="52">
        <v>0.99160859411489743</v>
      </c>
      <c r="G6" s="52">
        <v>0.97511347237840151</v>
      </c>
      <c r="H6" s="52">
        <v>0.97744207444260289</v>
      </c>
      <c r="I6" s="52">
        <v>0.99289506582525444</v>
      </c>
      <c r="J6" s="49">
        <v>0.98315047555540747</v>
      </c>
      <c r="K6" s="7"/>
      <c r="L6" s="7"/>
      <c r="M6" s="48" t="s">
        <v>42</v>
      </c>
      <c r="N6" s="49"/>
      <c r="V6" s="1" t="s">
        <v>51</v>
      </c>
    </row>
    <row r="7" spans="2:27" x14ac:dyDescent="0.25">
      <c r="B7" s="15" t="s">
        <v>20</v>
      </c>
      <c r="C7" s="16" t="s">
        <v>11</v>
      </c>
      <c r="D7" s="60" t="s">
        <v>14</v>
      </c>
      <c r="E7" s="33">
        <v>51790</v>
      </c>
      <c r="F7" s="52">
        <v>2.6684306063593035</v>
      </c>
      <c r="G7" s="52">
        <v>2.2346783832989581</v>
      </c>
      <c r="H7" s="52">
        <v>2.3385105220647704</v>
      </c>
      <c r="I7" s="52">
        <v>2.6623059844596346</v>
      </c>
      <c r="J7" s="49">
        <v>3.3573275277527195</v>
      </c>
      <c r="K7" s="7"/>
      <c r="L7" s="7"/>
      <c r="M7" s="50" t="s">
        <v>18</v>
      </c>
      <c r="N7" s="51"/>
    </row>
    <row r="8" spans="2:27" x14ac:dyDescent="0.25">
      <c r="B8" s="15" t="s">
        <v>21</v>
      </c>
      <c r="C8" s="16" t="s">
        <v>11</v>
      </c>
      <c r="D8" s="60"/>
      <c r="E8" s="33">
        <v>2.6379999999999999</v>
      </c>
      <c r="F8" s="52">
        <v>2.3774027794636922E-2</v>
      </c>
      <c r="G8" s="52">
        <v>2.5016554930705114E-2</v>
      </c>
      <c r="H8" s="52">
        <v>2.5985345132213226E-2</v>
      </c>
      <c r="I8" s="52">
        <v>2.3837950157261562E-2</v>
      </c>
      <c r="J8" s="49">
        <v>2.1343359460126065E-2</v>
      </c>
      <c r="L8" s="4"/>
    </row>
    <row r="9" spans="2:27" x14ac:dyDescent="0.25">
      <c r="B9" s="17" t="s">
        <v>18</v>
      </c>
      <c r="C9" s="18" t="s">
        <v>11</v>
      </c>
      <c r="D9" s="61"/>
      <c r="E9" s="34">
        <v>0</v>
      </c>
      <c r="F9" s="53">
        <v>0.94463916329969189</v>
      </c>
      <c r="G9" s="53">
        <v>0.9217414700818527</v>
      </c>
      <c r="H9" s="53">
        <v>0.92514338579865052</v>
      </c>
      <c r="I9" s="53">
        <v>0.93015402382999168</v>
      </c>
      <c r="J9" s="54">
        <v>0.88000979687990255</v>
      </c>
      <c r="K9" s="7"/>
      <c r="L9" s="7"/>
    </row>
    <row r="10" spans="2:27" x14ac:dyDescent="0.25">
      <c r="B10" s="55" t="s">
        <v>13</v>
      </c>
      <c r="C10" s="55"/>
      <c r="D10" s="55"/>
      <c r="E10" s="55"/>
      <c r="F10" s="55"/>
      <c r="G10" s="55"/>
      <c r="H10" s="55"/>
      <c r="I10" s="55"/>
      <c r="J10" s="55"/>
      <c r="L10" s="20" t="s">
        <v>25</v>
      </c>
    </row>
    <row r="11" spans="2:27" x14ac:dyDescent="0.25">
      <c r="B11" s="5" t="s">
        <v>3</v>
      </c>
      <c r="C11" s="6" t="s">
        <v>3</v>
      </c>
      <c r="D11" s="6" t="s">
        <v>26</v>
      </c>
      <c r="E11" s="6" t="s">
        <v>4</v>
      </c>
      <c r="F11" s="6" t="s">
        <v>5</v>
      </c>
      <c r="G11" s="6" t="s">
        <v>5</v>
      </c>
      <c r="H11" s="6" t="s">
        <v>5</v>
      </c>
      <c r="I11" s="6" t="s">
        <v>5</v>
      </c>
      <c r="J11" s="6" t="s">
        <v>5</v>
      </c>
      <c r="K11" s="6" t="s">
        <v>5</v>
      </c>
      <c r="L11" s="6" t="s">
        <v>24</v>
      </c>
      <c r="M11" s="6" t="s">
        <v>24</v>
      </c>
      <c r="N11" s="6" t="s">
        <v>24</v>
      </c>
      <c r="O11" s="6" t="s">
        <v>24</v>
      </c>
      <c r="P11" s="6" t="s">
        <v>24</v>
      </c>
      <c r="Q11" s="6" t="s">
        <v>24</v>
      </c>
      <c r="R11" s="6" t="s">
        <v>24</v>
      </c>
      <c r="S11" s="6" t="s">
        <v>24</v>
      </c>
      <c r="T11" s="6" t="s">
        <v>24</v>
      </c>
      <c r="U11" s="6" t="s">
        <v>24</v>
      </c>
      <c r="V11" s="6" t="s">
        <v>5</v>
      </c>
      <c r="W11" s="6" t="s">
        <v>24</v>
      </c>
      <c r="X11" s="6" t="s">
        <v>24</v>
      </c>
      <c r="Z11" s="6" t="s">
        <v>45</v>
      </c>
      <c r="AA11" s="6" t="s">
        <v>4</v>
      </c>
    </row>
    <row r="12" spans="2:27" ht="16.5" x14ac:dyDescent="0.3">
      <c r="B12" s="9" t="s">
        <v>1</v>
      </c>
      <c r="C12" s="10" t="s">
        <v>2</v>
      </c>
      <c r="D12" s="10" t="s">
        <v>0</v>
      </c>
      <c r="E12" s="10" t="s">
        <v>43</v>
      </c>
      <c r="F12" s="10" t="s">
        <v>6</v>
      </c>
      <c r="G12" s="10" t="s">
        <v>7</v>
      </c>
      <c r="H12" s="10" t="s">
        <v>8</v>
      </c>
      <c r="I12" s="10" t="s">
        <v>9</v>
      </c>
      <c r="J12" s="10" t="s">
        <v>10</v>
      </c>
      <c r="K12" s="10" t="s">
        <v>17</v>
      </c>
      <c r="L12" s="10" t="s">
        <v>27</v>
      </c>
      <c r="M12" s="10" t="s">
        <v>37</v>
      </c>
      <c r="N12" s="10" t="s">
        <v>23</v>
      </c>
      <c r="O12" s="10" t="s">
        <v>30</v>
      </c>
      <c r="P12" s="10" t="s">
        <v>34</v>
      </c>
      <c r="Q12" s="21" t="s">
        <v>31</v>
      </c>
      <c r="R12" s="10" t="s">
        <v>32</v>
      </c>
      <c r="S12" s="10" t="s">
        <v>38</v>
      </c>
      <c r="T12" s="22" t="s">
        <v>33</v>
      </c>
      <c r="U12" s="10" t="s">
        <v>35</v>
      </c>
      <c r="V12" s="10" t="s">
        <v>36</v>
      </c>
      <c r="W12" s="10" t="s">
        <v>39</v>
      </c>
      <c r="X12" s="10" t="s">
        <v>53</v>
      </c>
      <c r="Z12" s="43" t="s">
        <v>46</v>
      </c>
      <c r="AA12" s="10" t="s">
        <v>44</v>
      </c>
    </row>
    <row r="13" spans="2:27" x14ac:dyDescent="0.25">
      <c r="B13" s="23">
        <v>2200</v>
      </c>
      <c r="C13" s="24">
        <v>4</v>
      </c>
      <c r="D13" s="24">
        <v>5.0382488479262626E-3</v>
      </c>
      <c r="E13" s="24">
        <v>3.1481481481481534E-2</v>
      </c>
      <c r="F13" s="25">
        <v>3.5856079544357287E-2</v>
      </c>
      <c r="G13" s="25">
        <v>3.3802642792021199E-2</v>
      </c>
      <c r="H13" s="25">
        <v>3.5315318434980272E-2</v>
      </c>
      <c r="I13" s="25">
        <v>3.3915393974163162E-2</v>
      </c>
      <c r="J13" s="25">
        <v>3.811861041839032E-2</v>
      </c>
      <c r="K13" s="40">
        <v>0.2</v>
      </c>
      <c r="L13" s="26">
        <v>0.72706267667384883</v>
      </c>
      <c r="M13" s="26"/>
      <c r="N13" s="24">
        <v>0.70760528657956634</v>
      </c>
      <c r="O13" s="24">
        <v>1.8888306436470768</v>
      </c>
      <c r="P13" s="26">
        <f>IF(Table2[[#This Row],[Qb]]&gt;0,(Table2[[#This Row],[Q ]]*$I$7+I84)/Table2[[#This Row],[h US 4]],(Table2[[#This Row],[Q ]]*$I$4+$I$5)/Table2[[#This Row],[h US 4]])</f>
        <v>1.464026248227893</v>
      </c>
      <c r="Q13" s="24">
        <v>5.2152787702349032E-2</v>
      </c>
      <c r="R13" s="24">
        <v>1.2211534429360007</v>
      </c>
      <c r="S13" s="27">
        <f>Table2[[#This Row],[Fr]]*Table2[[#This Row],[b/wnc,max]]</f>
        <v>1.3732982635536324</v>
      </c>
      <c r="T13" s="28">
        <v>4.2707808755760357E-2</v>
      </c>
      <c r="U13" s="24">
        <v>0.95134514808885307</v>
      </c>
      <c r="V13" s="24">
        <v>2.5703291050076578E-2</v>
      </c>
      <c r="W13" s="29"/>
      <c r="X13" s="24">
        <f>IF(Table2[[#This Row],[Qb]]&gt;0,Table2[[#This Row],[b]]/(Table2[[#This Row],[Q ]]*$I$7+$I$8),Table2[[#This Row],[b]]/(Table2[[#This Row],[Q ]]*$I$4+$I$5))</f>
        <v>5.3689386719215726</v>
      </c>
      <c r="Z13" s="1">
        <v>5.0000000000000001E-3</v>
      </c>
      <c r="AA13" s="1">
        <f>$E$7*Z13^$E$8+$E$9</f>
        <v>4.4068552174112798E-2</v>
      </c>
    </row>
    <row r="14" spans="2:27" x14ac:dyDescent="0.25">
      <c r="B14" s="23">
        <v>2200</v>
      </c>
      <c r="C14" s="24">
        <v>6</v>
      </c>
      <c r="D14" s="24">
        <v>5.0039215686274504E-3</v>
      </c>
      <c r="E14" s="24">
        <v>1.8421052631579022E-2</v>
      </c>
      <c r="F14" s="25">
        <v>3.6265801019104059E-2</v>
      </c>
      <c r="G14" s="25">
        <v>3.4657557909958087E-2</v>
      </c>
      <c r="H14" s="25">
        <v>3.6015105654782151E-2</v>
      </c>
      <c r="I14" s="25">
        <v>4.2054525386233721E-2</v>
      </c>
      <c r="J14" s="25">
        <v>3.6216282141902686E-2</v>
      </c>
      <c r="K14" s="40">
        <v>0.15</v>
      </c>
      <c r="L14" s="26">
        <v>0.54616712172210113</v>
      </c>
      <c r="M14" s="26"/>
      <c r="N14" s="24">
        <v>0.42158857045013959</v>
      </c>
      <c r="O14" s="24">
        <v>1.2377478047963406</v>
      </c>
      <c r="P14" s="26">
        <f>IF(Table2[[#This Row],[Qb]]&gt;0,(Table2[[#This Row],[Q ]]*$I$7+I85)/Table2[[#This Row],[h US 4]],(Table2[[#This Row],[Q ]]*$I$4+$I$5)/Table2[[#This Row],[h US 4]])</f>
        <v>1.4061643157746617</v>
      </c>
      <c r="Q14" s="24">
        <v>2.7708228363981662E-2</v>
      </c>
      <c r="R14" s="24">
        <v>0.64991696050562509</v>
      </c>
      <c r="S14" s="27">
        <f>Table2[[#This Row],[Fr]]*Table2[[#This Row],[b/wnc,max]]</f>
        <v>0.67601715596346645</v>
      </c>
      <c r="T14" s="28">
        <v>4.2633490196078434E-2</v>
      </c>
      <c r="U14" s="24">
        <v>0.41922416491111258</v>
      </c>
      <c r="V14" s="24">
        <v>1.1254271654321316E-2</v>
      </c>
      <c r="W14" s="29">
        <v>0.73909638985280524</v>
      </c>
      <c r="X14" s="24">
        <f>IF(Table2[[#This Row],[Qb]]&gt;0,Table2[[#This Row],[b]]/(Table2[[#This Row],[Q ]]*$I$7+$I$8),Table2[[#This Row],[b]]/(Table2[[#This Row],[Q ]]*$I$4+$I$5))</f>
        <v>4.0366071294322596</v>
      </c>
      <c r="Z14" s="1">
        <v>5.1000000000000004E-3</v>
      </c>
      <c r="AA14" s="1">
        <f t="shared" ref="AA14:AA63" si="0">$E$7*Z14^$E$8+$E$9</f>
        <v>4.6431855111579885E-2</v>
      </c>
    </row>
    <row r="15" spans="2:27" x14ac:dyDescent="0.25">
      <c r="B15" s="23">
        <v>2200</v>
      </c>
      <c r="C15" s="24">
        <v>9</v>
      </c>
      <c r="D15" s="24">
        <v>5.0913043478260801E-3</v>
      </c>
      <c r="E15" s="24">
        <v>2.1500000000001405E-3</v>
      </c>
      <c r="F15" s="25">
        <v>3.6395363473968233E-2</v>
      </c>
      <c r="G15" s="25">
        <v>3.5993784706127942E-2</v>
      </c>
      <c r="H15" s="25">
        <v>5.5862106762417339E-2</v>
      </c>
      <c r="I15" s="25">
        <v>7.0433592081581065E-2</v>
      </c>
      <c r="J15" s="25">
        <v>3.341795471361441E-2</v>
      </c>
      <c r="K15" s="40">
        <v>0.1</v>
      </c>
      <c r="L15" s="26">
        <v>0.36263841218329335</v>
      </c>
      <c r="M15" s="26">
        <v>1.4671528390347579</v>
      </c>
      <c r="N15" s="24">
        <v>4.7007140461987638E-2</v>
      </c>
      <c r="O15" s="24">
        <v>0.44194468457013936</v>
      </c>
      <c r="P15" s="26">
        <f>IF(Table2[[#This Row],[Qb]]&gt;0,(Table2[[#This Row],[Q ]]*$I$7+I86)/Table2[[#This Row],[h US 4]],(Table2[[#This Row],[Q ]]*$I$4+$I$5)/Table2[[#This Row],[h US 4]])</f>
        <v>1.0229534880772433</v>
      </c>
      <c r="Q15" s="24">
        <v>5.7456215772525004E-3</v>
      </c>
      <c r="R15" s="24">
        <v>0.13417241503694208</v>
      </c>
      <c r="S15" s="27">
        <f>Table2[[#This Row],[Fr]]*Table2[[#This Row],[b/wnc,max]]</f>
        <v>0.16026611868536175</v>
      </c>
      <c r="T15" s="28">
        <v>4.2822673913043466E-2</v>
      </c>
      <c r="U15" s="24">
        <v>0.57264788744685058</v>
      </c>
      <c r="V15" s="24">
        <v>1.5623121571620546E-2</v>
      </c>
      <c r="W15" s="29">
        <v>0.847061086559041</v>
      </c>
      <c r="X15" s="24">
        <f>IF(Table2[[#This Row],[Qb]]&gt;0,Table2[[#This Row],[b]]/(Table2[[#This Row],[Q ]]*$I$7+$I$8),Table2[[#This Row],[b]]/(Table2[[#This Row],[Q ]]*$I$4+$I$5))</f>
        <v>2.6743287832849729</v>
      </c>
      <c r="Z15" s="1">
        <v>5.1999999999999998E-3</v>
      </c>
      <c r="AA15" s="1">
        <f t="shared" si="0"/>
        <v>4.8872294767334991E-2</v>
      </c>
    </row>
    <row r="16" spans="2:27" x14ac:dyDescent="0.25">
      <c r="B16" s="23">
        <v>2200</v>
      </c>
      <c r="C16" s="24">
        <v>11</v>
      </c>
      <c r="D16" s="24">
        <v>5.0766917293233009E-3</v>
      </c>
      <c r="E16" s="24">
        <v>3.3783783783783786E-2</v>
      </c>
      <c r="F16" s="24">
        <v>3.6121336964119996E-2</v>
      </c>
      <c r="G16" s="24">
        <v>3.4388189337582115E-2</v>
      </c>
      <c r="H16" s="24">
        <v>3.5904925890600958E-2</v>
      </c>
      <c r="I16" s="25">
        <v>3.4654552383665618E-2</v>
      </c>
      <c r="J16" s="24">
        <v>3.835824712283626E-2</v>
      </c>
      <c r="K16" s="40">
        <v>0.18640000000000001</v>
      </c>
      <c r="L16" s="26">
        <v>0.67641559917406402</v>
      </c>
      <c r="M16" s="26"/>
      <c r="N16" s="24">
        <v>0.74426755192375216</v>
      </c>
      <c r="O16" s="24">
        <v>1.8265551811573522</v>
      </c>
      <c r="P16" s="26">
        <f>IF(Table2[[#This Row],[Qb]]&gt;0,(Table2[[#This Row],[Q ]]*$I$7+I87)/Table2[[#This Row],[h US 4]],(Table2[[#This Row],[Q ]]*$I$4+$I$5)/Table2[[#This Row],[h US 4]])</f>
        <v>1.4515154415107829</v>
      </c>
      <c r="Q16" s="24">
        <v>4.944894619542315E-2</v>
      </c>
      <c r="R16" s="24">
        <v>1.155591193291702</v>
      </c>
      <c r="S16" s="27">
        <f>Table2[[#This Row],[Fr]]*Table2[[#This Row],[b/wnc,max]]</f>
        <v>1.2355104172870415</v>
      </c>
      <c r="T16" s="28">
        <v>4.2791037593984949E-2</v>
      </c>
      <c r="U16" s="24">
        <v>0.89135892805692674</v>
      </c>
      <c r="V16" s="24">
        <v>2.425357900744507E-2</v>
      </c>
      <c r="W16" s="29"/>
      <c r="X16" s="24">
        <f>IF(Table2[[#This Row],[Qb]]&gt;0,Table2[[#This Row],[b]]/(Table2[[#This Row],[Q ]]*$I$7+$I$8),Table2[[#This Row],[b]]/(Table2[[#This Row],[Q ]]*$I$4+$I$5))</f>
        <v>4.9901405999371438</v>
      </c>
      <c r="Z16" s="1">
        <v>5.3E-3</v>
      </c>
      <c r="AA16" s="1">
        <f t="shared" si="0"/>
        <v>5.1390832734071787E-2</v>
      </c>
    </row>
    <row r="17" spans="2:27" x14ac:dyDescent="0.25">
      <c r="B17" s="23">
        <v>2200</v>
      </c>
      <c r="C17" s="24">
        <v>14</v>
      </c>
      <c r="D17" s="24">
        <v>5.1013333333333353E-3</v>
      </c>
      <c r="E17" s="24">
        <v>1.0810810810810581E-2</v>
      </c>
      <c r="F17" s="25">
        <v>3.6140002944608285E-2</v>
      </c>
      <c r="G17" s="25">
        <v>3.4873002998021464E-2</v>
      </c>
      <c r="H17" s="25">
        <v>3.5293248948085124E-2</v>
      </c>
      <c r="I17" s="25">
        <v>5.3585108771664849E-2</v>
      </c>
      <c r="J17" s="25">
        <v>3.5146703029940184E-2</v>
      </c>
      <c r="K17" s="40">
        <v>0.13640000000000002</v>
      </c>
      <c r="L17" s="26">
        <v>0.49440923916393348</v>
      </c>
      <c r="M17" s="26">
        <v>1.3757144033896869</v>
      </c>
      <c r="N17" s="24">
        <v>0.23514047012966591</v>
      </c>
      <c r="O17" s="24">
        <v>0.77828173662109179</v>
      </c>
      <c r="P17" s="26">
        <f>IF(Table2[[#This Row],[Qb]]&gt;0,(Table2[[#This Row],[Q ]]*$I$7+I88)/Table2[[#This Row],[h US 4]],(Table2[[#This Row],[Q ]]*$I$4+$I$5)/Table2[[#This Row],[h US 4]])</f>
        <v>0.9312197560190546</v>
      </c>
      <c r="Q17" s="24">
        <v>1.3615315299600353E-2</v>
      </c>
      <c r="R17" s="24">
        <v>0.31778527734633655</v>
      </c>
      <c r="S17" s="27">
        <f>Table2[[#This Row],[Fr]]*Table2[[#This Row],[b/wnc,max]]</f>
        <v>0.38478968125801888</v>
      </c>
      <c r="T17" s="28">
        <v>4.2844386666666671E-2</v>
      </c>
      <c r="U17" s="24">
        <v>0.31233941668551601</v>
      </c>
      <c r="V17" s="24">
        <v>8.5368470880721747E-3</v>
      </c>
      <c r="W17" s="29">
        <v>0.79426908112508099</v>
      </c>
      <c r="X17" s="24">
        <f>IF(Table2[[#This Row],[Qb]]&gt;0,Table2[[#This Row],[b]]/(Table2[[#This Row],[Q ]]*$I$7+$I$8),Table2[[#This Row],[b]]/(Table2[[#This Row],[Q ]]*$I$4+$I$5))</f>
        <v>3.6451816115954356</v>
      </c>
      <c r="Z17" s="1">
        <v>5.4000000000000003E-3</v>
      </c>
      <c r="AA17" s="1">
        <f t="shared" si="0"/>
        <v>5.3988423932523642E-2</v>
      </c>
    </row>
    <row r="18" spans="2:27" x14ac:dyDescent="0.25">
      <c r="B18" s="23">
        <v>2200</v>
      </c>
      <c r="C18" s="24">
        <v>16</v>
      </c>
      <c r="D18" s="24">
        <v>5.2940860215053729E-3</v>
      </c>
      <c r="E18" s="24">
        <v>1.0810810810810811E-2</v>
      </c>
      <c r="F18" s="25">
        <v>3.5936229715512955E-2</v>
      </c>
      <c r="G18" s="25">
        <v>3.459270152923468E-2</v>
      </c>
      <c r="H18" s="25">
        <v>3.5959797417299169E-2</v>
      </c>
      <c r="I18" s="25">
        <v>5.5105692720633745E-2</v>
      </c>
      <c r="J18" s="25">
        <v>3.6535461672426793E-2</v>
      </c>
      <c r="K18" s="40">
        <v>0.13640000000000002</v>
      </c>
      <c r="L18" s="26">
        <v>0.49003832606892328</v>
      </c>
      <c r="M18" s="26">
        <v>1.3815793317329306</v>
      </c>
      <c r="N18" s="24">
        <v>0.21320831252301836</v>
      </c>
      <c r="O18" s="24">
        <v>0.76307826656807964</v>
      </c>
      <c r="P18" s="26">
        <f>IF(Table2[[#This Row],[Qb]]&gt;0,(Table2[[#This Row],[Q ]]*$I$7+I89)/Table2[[#This Row],[h US 4]],(Table2[[#This Row],[Q ]]*$I$4+$I$5)/Table2[[#This Row],[h US 4]])</f>
        <v>1.100623794445974</v>
      </c>
      <c r="Q18" s="24">
        <v>1.3049670145957922E-2</v>
      </c>
      <c r="R18" s="24">
        <v>0.30164490256232823</v>
      </c>
      <c r="S18" s="27">
        <f>Table2[[#This Row],[Fr]]*Table2[[#This Row],[b/wnc,max]]</f>
        <v>0.37393759640859736</v>
      </c>
      <c r="T18" s="28">
        <v>4.3261696236559136E-2</v>
      </c>
      <c r="U18" s="24">
        <v>0.34561397693213802</v>
      </c>
      <c r="V18" s="24">
        <v>9.7706644601155447E-3</v>
      </c>
      <c r="W18" s="29">
        <v>0.79765519908283056</v>
      </c>
      <c r="X18" s="24">
        <f>IF(Table2[[#This Row],[Qb]]&gt;0,Table2[[#This Row],[b]]/(Table2[[#This Row],[Q ]]*$I$7+$I$8),Table2[[#This Row],[b]]/(Table2[[#This Row],[Q ]]*$I$4+$I$5))</f>
        <v>3.5958679839761256</v>
      </c>
      <c r="Z18" s="1">
        <v>5.4999999999999997E-3</v>
      </c>
      <c r="AA18" s="1">
        <f t="shared" si="0"/>
        <v>5.6666016782380618E-2</v>
      </c>
    </row>
    <row r="19" spans="2:27" x14ac:dyDescent="0.25">
      <c r="B19" s="23">
        <v>2200</v>
      </c>
      <c r="C19" s="24">
        <v>19</v>
      </c>
      <c r="D19" s="24">
        <v>5.3370689655172403E-3</v>
      </c>
      <c r="E19" s="24">
        <v>3.3043478260869667E-2</v>
      </c>
      <c r="F19" s="25">
        <v>3.7817115577622455E-2</v>
      </c>
      <c r="G19" s="25">
        <v>3.5855426089171222E-2</v>
      </c>
      <c r="H19" s="25">
        <v>3.6046471606797047E-2</v>
      </c>
      <c r="I19" s="25">
        <v>3.6985984624978686E-2</v>
      </c>
      <c r="J19" s="25">
        <v>3.9710110294347484E-2</v>
      </c>
      <c r="K19" s="40">
        <v>0.18640000000000001</v>
      </c>
      <c r="L19" s="26">
        <v>0.66835353150034948</v>
      </c>
      <c r="M19" s="26"/>
      <c r="N19" s="24">
        <v>0.63791147460536712</v>
      </c>
      <c r="O19" s="24">
        <v>1.6946957489066914</v>
      </c>
      <c r="P19" s="26">
        <f>IF(Table2[[#This Row],[Qb]]&gt;0,(Table2[[#This Row],[Q ]]*$I$7+I90)/Table2[[#This Row],[h US 4]],(Table2[[#This Row],[Q ]]*$I$4+$I$5)/Table2[[#This Row],[h US 4]])</f>
        <v>2.5578129954716933</v>
      </c>
      <c r="Q19" s="24">
        <v>4.3507898496937827E-2</v>
      </c>
      <c r="R19" s="24">
        <v>1.0035323504660354</v>
      </c>
      <c r="S19" s="27">
        <f>Table2[[#This Row],[Fr]]*Table2[[#This Row],[b/wnc,max]]</f>
        <v>1.1326558886004168</v>
      </c>
      <c r="T19" s="28">
        <v>4.3354754310344829E-2</v>
      </c>
      <c r="U19" s="24">
        <v>0.75940370370204391</v>
      </c>
      <c r="V19" s="24">
        <v>2.1624296431525653E-2</v>
      </c>
      <c r="W19" s="29"/>
      <c r="X19" s="24">
        <f>IF(Table2[[#This Row],[Qb]]&gt;0,Table2[[#This Row],[b]]/(Table2[[#This Row],[Q ]]*$I$7+$I$8),Table2[[#This Row],[b]]/(Table2[[#This Row],[Q ]]*$I$4+$I$5))</f>
        <v>4.8992215405641701</v>
      </c>
      <c r="Z19" s="1">
        <v>5.5999999999999999E-3</v>
      </c>
      <c r="AA19" s="1">
        <f t="shared" si="0"/>
        <v>5.9424553365753752E-2</v>
      </c>
    </row>
    <row r="20" spans="2:27" x14ac:dyDescent="0.25">
      <c r="B20" s="23">
        <v>2200</v>
      </c>
      <c r="C20" s="24">
        <v>21</v>
      </c>
      <c r="D20" s="24">
        <v>5.3475806451612866E-3</v>
      </c>
      <c r="E20" s="24">
        <v>4.55284552845528E-2</v>
      </c>
      <c r="F20" s="25">
        <v>3.6708401269322261E-2</v>
      </c>
      <c r="G20" s="25">
        <v>3.4976589779640528E-2</v>
      </c>
      <c r="H20" s="25">
        <v>3.5901861856340041E-2</v>
      </c>
      <c r="I20" s="25">
        <v>3.554696033817524E-2</v>
      </c>
      <c r="J20" s="25">
        <v>3.9574240392289114E-2</v>
      </c>
      <c r="K20" s="40">
        <v>0.2</v>
      </c>
      <c r="L20" s="26">
        <v>0.71677263089275645</v>
      </c>
      <c r="M20" s="26"/>
      <c r="N20" s="24">
        <v>0.87438282753949736</v>
      </c>
      <c r="O20" s="24">
        <v>1.8326409451249772</v>
      </c>
      <c r="P20" s="26">
        <f>IF(Table2[[#This Row],[Qb]]&gt;0,(Table2[[#This Row],[Q ]]*$I$7+I91)/Table2[[#This Row],[h US 4]],(Table2[[#This Row],[Q ]]*$I$4+$I$5)/Table2[[#This Row],[h US 4]])</f>
        <v>2.7808482183256427</v>
      </c>
      <c r="Q20" s="24">
        <v>4.8908080889988506E-2</v>
      </c>
      <c r="R20" s="24">
        <v>1.1274985246013132</v>
      </c>
      <c r="S20" s="27">
        <f>Table2[[#This Row],[Fr]]*Table2[[#This Row],[b/wnc,max]]</f>
        <v>1.3135868717190176</v>
      </c>
      <c r="T20" s="28">
        <v>4.3377512096774186E-2</v>
      </c>
      <c r="U20" s="24">
        <v>0.86935776885751581</v>
      </c>
      <c r="V20" s="24">
        <v>2.4798632100631685E-2</v>
      </c>
      <c r="W20" s="29"/>
      <c r="X20" s="24">
        <f>IF(Table2[[#This Row],[Qb]]&gt;0,Table2[[#This Row],[b]]/(Table2[[#This Row],[Q ]]*$I$7+$I$8),Table2[[#This Row],[b]]/(Table2[[#This Row],[Q ]]*$I$4+$I$5))</f>
        <v>5.2528117754067498</v>
      </c>
      <c r="Z20" s="1">
        <v>5.7000000000000002E-3</v>
      </c>
      <c r="AA20" s="1">
        <f t="shared" si="0"/>
        <v>6.2264969583638169E-2</v>
      </c>
    </row>
    <row r="21" spans="2:27" x14ac:dyDescent="0.25">
      <c r="B21" s="23">
        <v>2200</v>
      </c>
      <c r="C21" s="24">
        <v>24</v>
      </c>
      <c r="D21" s="24">
        <v>5.3043103448275897E-3</v>
      </c>
      <c r="E21" s="24">
        <v>2.1739130434782608E-2</v>
      </c>
      <c r="F21" s="24">
        <v>3.6717115275787984E-2</v>
      </c>
      <c r="G21" s="24">
        <v>3.5256129293088849E-2</v>
      </c>
      <c r="H21" s="24">
        <v>3.6243986554429883E-2</v>
      </c>
      <c r="I21" s="25">
        <v>4.3928804957742332E-2</v>
      </c>
      <c r="J21" s="24">
        <v>3.7680304077392063E-2</v>
      </c>
      <c r="K21" s="40">
        <v>0.15</v>
      </c>
      <c r="L21" s="26">
        <v>0.53864585841048884</v>
      </c>
      <c r="M21" s="26"/>
      <c r="N21" s="24">
        <v>0.42655584073088443</v>
      </c>
      <c r="O21" s="24">
        <v>1.2041721929915947</v>
      </c>
      <c r="P21" s="26">
        <f>IF(Table2[[#This Row],[Qb]]&gt;0,(Table2[[#This Row],[Q ]]*$I$7+I92)/Table2[[#This Row],[h US 4]],(Table2[[#This Row],[Q ]]*$I$4+$I$5)/Table2[[#This Row],[h US 4]])</f>
        <v>1.5930043599916157</v>
      </c>
      <c r="Q21" s="24">
        <v>2.6043487287401697E-2</v>
      </c>
      <c r="R21" s="24">
        <v>0.60169088886690014</v>
      </c>
      <c r="S21" s="27">
        <f>Table2[[#This Row],[Fr]]*Table2[[#This Row],[b/wnc,max]]</f>
        <v>0.64862236456799838</v>
      </c>
      <c r="T21" s="28">
        <v>4.328383189655173E-2</v>
      </c>
      <c r="U21" s="24">
        <v>0.39747701889609605</v>
      </c>
      <c r="V21" s="24">
        <v>1.1256287280829553E-2</v>
      </c>
      <c r="W21" s="29">
        <v>0.75347601698603794</v>
      </c>
      <c r="X21" s="24">
        <f>IF(Table2[[#This Row],[Qb]]&gt;0,Table2[[#This Row],[b]]/(Table2[[#This Row],[Q ]]*$I$7+$I$8),Table2[[#This Row],[b]]/(Table2[[#This Row],[Q ]]*$I$4+$I$5))</f>
        <v>3.9515646362348553</v>
      </c>
      <c r="Z21" s="1">
        <v>5.7999999999999996E-3</v>
      </c>
      <c r="AA21" s="1">
        <f t="shared" si="0"/>
        <v>6.5188195305797073E-2</v>
      </c>
    </row>
    <row r="22" spans="2:27" x14ac:dyDescent="0.25">
      <c r="B22" s="23">
        <v>2200</v>
      </c>
      <c r="C22" s="24">
        <v>26</v>
      </c>
      <c r="D22" s="24">
        <v>5.4028571428571424E-3</v>
      </c>
      <c r="E22" s="24">
        <v>2.4423076923078759E-3</v>
      </c>
      <c r="F22" s="25">
        <v>3.66812134279925E-2</v>
      </c>
      <c r="G22" s="25">
        <v>3.671152108945859E-2</v>
      </c>
      <c r="H22" s="25">
        <v>5.9165171406996994E-2</v>
      </c>
      <c r="I22" s="25">
        <v>7.2569387622186829E-2</v>
      </c>
      <c r="J22" s="25">
        <v>3.3933364649194026E-2</v>
      </c>
      <c r="K22" s="40">
        <v>0.1</v>
      </c>
      <c r="L22" s="26">
        <v>0.35748221673152114</v>
      </c>
      <c r="M22" s="26">
        <v>1.4896049456250895</v>
      </c>
      <c r="N22" s="24">
        <v>4.5648705590195605E-2</v>
      </c>
      <c r="O22" s="24">
        <v>0.44044730455819514</v>
      </c>
      <c r="P22" s="26">
        <f>IF(Table2[[#This Row],[Qb]]&gt;0,(Table2[[#This Row],[Q ]]*$I$7+I93)/Table2[[#This Row],[h US 4]],(Table2[[#This Row],[Q ]]*$I$4+$I$5)/Table2[[#This Row],[h US 4]])</f>
        <v>0.71797585591751989</v>
      </c>
      <c r="Q22" s="24">
        <v>5.6074411363497773E-3</v>
      </c>
      <c r="R22" s="24">
        <v>0.12891503310542074</v>
      </c>
      <c r="S22" s="27">
        <f>Table2[[#This Row],[Fr]]*Table2[[#This Row],[b/wnc,max]]</f>
        <v>0.15745207878688702</v>
      </c>
      <c r="T22" s="28">
        <v>4.3497185714285715E-2</v>
      </c>
      <c r="U22" s="24">
        <v>0.49751113052686768</v>
      </c>
      <c r="V22" s="24">
        <v>1.4321306746168765E-2</v>
      </c>
      <c r="W22" s="29">
        <v>0.86002381634284353</v>
      </c>
      <c r="X22" s="24">
        <f>IF(Table2[[#This Row],[Qb]]&gt;0,Table2[[#This Row],[b]]/(Table2[[#This Row],[Q ]]*$I$7+$I$8),Table2[[#This Row],[b]]/(Table2[[#This Row],[Q ]]*$I$4+$I$5))</f>
        <v>2.6162936604961899</v>
      </c>
      <c r="Z22" s="1">
        <v>5.8999999999999999E-3</v>
      </c>
      <c r="AA22" s="1">
        <f t="shared" si="0"/>
        <v>6.8195154514452572E-2</v>
      </c>
    </row>
    <row r="23" spans="2:27" x14ac:dyDescent="0.25">
      <c r="B23" s="23">
        <v>2200</v>
      </c>
      <c r="C23" s="24">
        <v>28</v>
      </c>
      <c r="D23" s="24">
        <v>6.0295373665480373E-3</v>
      </c>
      <c r="E23" s="24">
        <v>6.2535714285713445E-3</v>
      </c>
      <c r="F23" s="25">
        <v>3.8466511749579255E-2</v>
      </c>
      <c r="G23" s="25">
        <v>4.2182253962846181E-2</v>
      </c>
      <c r="H23" s="25">
        <v>6.5259944598949043E-2</v>
      </c>
      <c r="I23" s="25">
        <v>7.8332309589344118E-2</v>
      </c>
      <c r="J23" s="25">
        <v>3.4823313691071958E-2</v>
      </c>
      <c r="K23" s="40">
        <v>0.1</v>
      </c>
      <c r="L23" s="26">
        <v>0.34754241504656436</v>
      </c>
      <c r="M23" s="26">
        <v>1.4945795185746809</v>
      </c>
      <c r="N23" s="24">
        <v>8.7484772672524719E-2</v>
      </c>
      <c r="O23" s="24">
        <v>0.41817446149048448</v>
      </c>
      <c r="P23" s="26">
        <f>IF(Table2[[#This Row],[Qb]]&gt;0,(Table2[[#This Row],[Q ]]*$I$7+I94)/Table2[[#This Row],[h US 4]],(Table2[[#This Row],[Q ]]*$I$4+$I$5)/Table2[[#This Row],[h US 4]])</f>
        <v>0.69567182188018173</v>
      </c>
      <c r="Q23" s="24">
        <v>5.1069154863884981E-3</v>
      </c>
      <c r="R23" s="24">
        <v>0.11385654259482254</v>
      </c>
      <c r="S23" s="27">
        <f>Table2[[#This Row],[Fr]]*Table2[[#This Row],[b/wnc,max]]</f>
        <v>0.14533336225719951</v>
      </c>
      <c r="T23" s="28">
        <v>4.4853948398576503E-2</v>
      </c>
      <c r="U23" s="24">
        <v>0.39689264639117994</v>
      </c>
      <c r="V23" s="24">
        <v>1.2525200245838128E-2</v>
      </c>
      <c r="W23" s="29">
        <v>0.86289588737439349</v>
      </c>
      <c r="X23" s="24">
        <f>IF(Table2[[#This Row],[Qb]]&gt;0,Table2[[#This Row],[b]]/(Table2[[#This Row],[Q ]]*$I$7+$I$8),Table2[[#This Row],[b]]/(Table2[[#This Row],[Q ]]*$I$4+$I$5))</f>
        <v>2.5068673392285201</v>
      </c>
      <c r="Z23" s="1">
        <v>6.0000000000000001E-3</v>
      </c>
      <c r="AA23" s="1">
        <f t="shared" si="0"/>
        <v>7.1286765442139535E-2</v>
      </c>
    </row>
    <row r="24" spans="2:27" x14ac:dyDescent="0.25">
      <c r="B24" s="23">
        <v>2200</v>
      </c>
      <c r="C24" s="24">
        <v>30</v>
      </c>
      <c r="D24" s="24">
        <v>6.015887850467287E-3</v>
      </c>
      <c r="E24" s="24">
        <v>3.3018867924528301E-2</v>
      </c>
      <c r="F24" s="25">
        <v>3.9123943589486794E-2</v>
      </c>
      <c r="G24" s="25">
        <v>3.7248507284107862E-2</v>
      </c>
      <c r="H24" s="25">
        <v>3.9364998999367504E-2</v>
      </c>
      <c r="I24" s="25">
        <v>4.9583623756567018E-2</v>
      </c>
      <c r="J24" s="25">
        <v>3.9192792271159793E-2</v>
      </c>
      <c r="K24" s="40">
        <v>0.15</v>
      </c>
      <c r="L24" s="26">
        <v>0.52162952772235094</v>
      </c>
      <c r="M24" s="26"/>
      <c r="N24" s="24">
        <v>0.46469176588367334</v>
      </c>
      <c r="O24" s="24">
        <v>1.0732912860617927</v>
      </c>
      <c r="P24" s="26">
        <f>IF(Table2[[#This Row],[Qb]]&gt;0,(Table2[[#This Row],[Q ]]*$I$7+I95)/Table2[[#This Row],[h US 4]],(Table2[[#This Row],[Q ]]*$I$4+$I$5)/Table2[[#This Row],[h US 4]])</f>
        <v>1.5238544564609087</v>
      </c>
      <c r="Q24" s="24">
        <v>2.1532325481820231E-2</v>
      </c>
      <c r="R24" s="24">
        <v>0.48037066483107133</v>
      </c>
      <c r="S24" s="27">
        <f>Table2[[#This Row],[Fr]]*Table2[[#This Row],[b/wnc,max]]</f>
        <v>0.55986042665692759</v>
      </c>
      <c r="T24" s="28">
        <v>4.4824397196261676E-2</v>
      </c>
      <c r="U24" s="24">
        <v>0.27008179400002641</v>
      </c>
      <c r="V24" s="24">
        <v>8.5079337077697426E-3</v>
      </c>
      <c r="W24" s="29">
        <v>0.78649327400858182</v>
      </c>
      <c r="X24" s="24">
        <f>IF(Table2[[#This Row],[Qb]]&gt;0,Table2[[#This Row],[b]]/(Table2[[#This Row],[Q ]]*$I$7+$I$8),Table2[[#This Row],[b]]/(Table2[[#This Row],[Q ]]*$I$4+$I$5))</f>
        <v>3.7637296734003769</v>
      </c>
      <c r="Z24" s="1">
        <v>6.1000000000000004E-3</v>
      </c>
      <c r="AA24" s="1">
        <f t="shared" si="0"/>
        <v>7.4463940704058887E-2</v>
      </c>
    </row>
    <row r="25" spans="2:27" x14ac:dyDescent="0.25">
      <c r="B25" s="23">
        <v>2200</v>
      </c>
      <c r="C25" s="24">
        <v>33</v>
      </c>
      <c r="D25" s="24">
        <v>5.9790697674418636E-3</v>
      </c>
      <c r="E25" s="24">
        <v>6.1176470588235159E-2</v>
      </c>
      <c r="F25" s="25">
        <v>3.7211328243036731E-2</v>
      </c>
      <c r="G25" s="25">
        <v>3.7057109894234087E-2</v>
      </c>
      <c r="H25" s="25">
        <v>3.9491553063627269E-2</v>
      </c>
      <c r="I25" s="25">
        <v>4.022413764559922E-2</v>
      </c>
      <c r="J25" s="25">
        <v>4.249193231006658E-2</v>
      </c>
      <c r="K25" s="40">
        <v>0.2</v>
      </c>
      <c r="L25" s="26">
        <v>0.6966447464011325</v>
      </c>
      <c r="M25" s="26"/>
      <c r="N25" s="24">
        <v>0.87503565047483944</v>
      </c>
      <c r="O25" s="24">
        <v>1.6134492105169915</v>
      </c>
      <c r="P25" s="26">
        <f>IF(Table2[[#This Row],[Qb]]&gt;0,(Table2[[#This Row],[Q ]]*$I$7+I96)/Table2[[#This Row],[h US 4]],(Table2[[#This Row],[Q ]]*$I$4+$I$5)/Table2[[#This Row],[h US 4]])</f>
        <v>1.9321826689780865</v>
      </c>
      <c r="Q25" s="24">
        <v>3.9872847904043059E-2</v>
      </c>
      <c r="R25" s="24">
        <v>0.8911191792159554</v>
      </c>
      <c r="S25" s="27">
        <f>Table2[[#This Row],[Fr]]*Table2[[#This Row],[b/wnc,max]]</f>
        <v>1.124000916091717</v>
      </c>
      <c r="T25" s="28">
        <v>4.4744686046511634E-2</v>
      </c>
      <c r="U25" s="24">
        <v>0.65242870201506842</v>
      </c>
      <c r="V25" s="24">
        <v>2.0451839134331476E-2</v>
      </c>
      <c r="W25" s="29"/>
      <c r="X25" s="24">
        <f>IF(Table2[[#This Row],[Qb]]&gt;0,Table2[[#This Row],[b]]/(Table2[[#This Row],[Q ]]*$I$7+$I$8),Table2[[#This Row],[b]]/(Table2[[#This Row],[Q ]]*$I$4+$I$5))</f>
        <v>5.0306791717581358</v>
      </c>
      <c r="Z25" s="1">
        <v>6.1999999999999998E-3</v>
      </c>
      <c r="AA25" s="1">
        <f t="shared" si="0"/>
        <v>7.7727587425231073E-2</v>
      </c>
    </row>
    <row r="26" spans="2:27" x14ac:dyDescent="0.25">
      <c r="B26" s="23">
        <v>2200</v>
      </c>
      <c r="C26" s="24">
        <v>35</v>
      </c>
      <c r="D26" s="24">
        <v>5.9894736842105237E-3</v>
      </c>
      <c r="E26" s="24">
        <v>4.7787610619468825E-2</v>
      </c>
      <c r="F26" s="24">
        <v>3.8997880666883457E-2</v>
      </c>
      <c r="G26" s="24">
        <v>3.6882164030752194E-2</v>
      </c>
      <c r="H26" s="24">
        <v>3.9067454334238479E-2</v>
      </c>
      <c r="I26" s="25">
        <v>3.7126229703970379E-2</v>
      </c>
      <c r="J26" s="24">
        <v>4.2621711888319175E-2</v>
      </c>
      <c r="K26" s="40">
        <v>0.18640000000000001</v>
      </c>
      <c r="L26" s="26">
        <v>0.64897265980043861</v>
      </c>
      <c r="M26" s="26"/>
      <c r="N26" s="24">
        <v>0.6803984882516293</v>
      </c>
      <c r="O26" s="24">
        <v>1.8880280041154618</v>
      </c>
      <c r="P26" s="26">
        <f>IF(Table2[[#This Row],[Qb]]&gt;0,(Table2[[#This Row],[Q ]]*$I$7+I97)/Table2[[#This Row],[h US 4]],(Table2[[#This Row],[Q ]]*$I$4+$I$5)/Table2[[#This Row],[h US 4]])</f>
        <v>1.508141334244802</v>
      </c>
      <c r="Q26" s="24">
        <v>5.0506587799741556E-2</v>
      </c>
      <c r="R26" s="24">
        <v>1.128204934056634</v>
      </c>
      <c r="S26" s="27">
        <f>Table2[[#This Row],[Fr]]*Table2[[#This Row],[b/wnc,max]]</f>
        <v>1.2252785556085246</v>
      </c>
      <c r="T26" s="28">
        <v>4.4767210526315784E-2</v>
      </c>
      <c r="U26" s="24">
        <v>0.87435114781330936</v>
      </c>
      <c r="V26" s="24">
        <v>2.7446665460461622E-2</v>
      </c>
      <c r="W26" s="29"/>
      <c r="X26" s="24">
        <f>IF(Table2[[#This Row],[Qb]]&gt;0,Table2[[#This Row],[b]]/(Table2[[#This Row],[Q ]]*$I$7+$I$8),Table2[[#This Row],[b]]/(Table2[[#This Row],[Q ]]*$I$4+$I$5))</f>
        <v>4.6853286771015341</v>
      </c>
      <c r="Z26" s="1">
        <v>6.3E-3</v>
      </c>
      <c r="AA26" s="1">
        <f t="shared" si="0"/>
        <v>8.1078607362742708E-2</v>
      </c>
    </row>
    <row r="27" spans="2:27" x14ac:dyDescent="0.25">
      <c r="B27" s="23">
        <v>2200</v>
      </c>
      <c r="C27" s="24">
        <v>37</v>
      </c>
      <c r="D27" s="24">
        <v>5.9490384615384605E-3</v>
      </c>
      <c r="E27" s="24">
        <v>2.4271844660194174E-2</v>
      </c>
      <c r="F27" s="25">
        <v>3.8224988350007212E-2</v>
      </c>
      <c r="G27" s="25">
        <v>3.6290968253382433E-2</v>
      </c>
      <c r="H27" s="25">
        <v>3.9314680755600587E-2</v>
      </c>
      <c r="I27" s="25">
        <v>5.7310186830942966E-2</v>
      </c>
      <c r="J27" s="25">
        <v>3.8631454199541206E-2</v>
      </c>
      <c r="K27" s="40">
        <v>0.13640000000000002</v>
      </c>
      <c r="L27" s="26">
        <v>0.4757470496817286</v>
      </c>
      <c r="M27" s="26">
        <v>1.4395973286127706</v>
      </c>
      <c r="N27" s="24">
        <v>0.35181745479784771</v>
      </c>
      <c r="O27" s="24">
        <v>0.79155883115436942</v>
      </c>
      <c r="P27" s="26">
        <f>IF(Table2[[#This Row],[Qb]]&gt;0,(Table2[[#This Row],[Q ]]*$I$7+I98)/Table2[[#This Row],[h US 4]],(Table2[[#This Row],[Q ]]*$I$4+$I$5)/Table2[[#This Row],[h US 4]])</f>
        <v>0.957761524777198</v>
      </c>
      <c r="Q27" s="24">
        <v>1.3559623198481224E-2</v>
      </c>
      <c r="R27" s="24">
        <v>0.30348531499324571</v>
      </c>
      <c r="S27" s="27">
        <f>Table2[[#This Row],[Fr]]*Table2[[#This Row],[b/wnc,max]]</f>
        <v>0.37658177857120878</v>
      </c>
      <c r="T27" s="28">
        <v>4.4679668269230768E-2</v>
      </c>
      <c r="U27" s="24">
        <v>0.2799993042836017</v>
      </c>
      <c r="V27" s="24">
        <v>8.7417789447620763E-3</v>
      </c>
      <c r="W27" s="29">
        <v>0.83115190519924875</v>
      </c>
      <c r="X27" s="24">
        <f>IF(Table2[[#This Row],[Qb]]&gt;0,Table2[[#This Row],[b]]/(Table2[[#This Row],[Q ]]*$I$7+$I$8),Table2[[#This Row],[b]]/(Table2[[#This Row],[Q ]]*$I$4+$I$5))</f>
        <v>3.4378369517570095</v>
      </c>
      <c r="Z27" s="1">
        <v>6.4000000000000003E-3</v>
      </c>
      <c r="AA27" s="1">
        <f t="shared" si="0"/>
        <v>8.4517897023345875E-2</v>
      </c>
    </row>
    <row r="28" spans="2:27" x14ac:dyDescent="0.25">
      <c r="B28" s="23">
        <v>2200</v>
      </c>
      <c r="C28" s="24">
        <v>39</v>
      </c>
      <c r="D28" s="24">
        <v>6.3259459459459409E-3</v>
      </c>
      <c r="E28" s="24">
        <v>4.619565217391304E-2</v>
      </c>
      <c r="F28" s="24">
        <v>3.8160655076426256E-2</v>
      </c>
      <c r="G28" s="24">
        <v>3.6758015536215646E-2</v>
      </c>
      <c r="H28" s="24">
        <v>4.030587685016148E-2</v>
      </c>
      <c r="I28" s="25">
        <v>5.8949404236069439E-2</v>
      </c>
      <c r="J28" s="24">
        <v>3.9018455899369128E-2</v>
      </c>
      <c r="K28" s="40">
        <v>0.13640000000000002</v>
      </c>
      <c r="L28" s="26">
        <v>0.46789444282577414</v>
      </c>
      <c r="M28" s="26">
        <v>1.4650744008574781</v>
      </c>
      <c r="N28" s="24">
        <v>0.56935604154006259</v>
      </c>
      <c r="O28" s="24">
        <v>0.7944659117868883</v>
      </c>
      <c r="P28" s="26">
        <f>IF(Table2[[#This Row],[Qb]]&gt;0,(Table2[[#This Row],[Q ]]*$I$7+I99)/Table2[[#This Row],[h US 4]],(Table2[[#This Row],[Q ]]*$I$4+$I$5)/Table2[[#This Row],[h US 4]])</f>
        <v>1.294153737135654</v>
      </c>
      <c r="Q28" s="24">
        <v>1.3648298059516794E-2</v>
      </c>
      <c r="R28" s="24">
        <v>0.29999112371905484</v>
      </c>
      <c r="S28" s="27">
        <f>Table2[[#This Row],[Fr]]*Table2[[#This Row],[b/wnc,max]]</f>
        <v>0.37172618513959671</v>
      </c>
      <c r="T28" s="28">
        <v>4.5495672972972967E-2</v>
      </c>
      <c r="U28" s="24">
        <v>0.21302416368294336</v>
      </c>
      <c r="V28" s="24">
        <v>6.9774216851940206E-3</v>
      </c>
      <c r="W28" s="29">
        <v>0.84586109971789469</v>
      </c>
      <c r="X28" s="24">
        <f>IF(Table2[[#This Row],[Qb]]&gt;0,Table2[[#This Row],[b]]/(Table2[[#This Row],[Q ]]*$I$7+$I$8),Table2[[#This Row],[b]]/(Table2[[#This Row],[Q ]]*$I$4+$I$5))</f>
        <v>3.3530357858258828</v>
      </c>
      <c r="Z28" s="1">
        <v>6.4999999999999997E-3</v>
      </c>
      <c r="AA28" s="1">
        <f t="shared" si="0"/>
        <v>8.8046347776661121E-2</v>
      </c>
    </row>
    <row r="29" spans="2:27" x14ac:dyDescent="0.25">
      <c r="B29" s="23">
        <v>2200</v>
      </c>
      <c r="C29" s="24">
        <v>43</v>
      </c>
      <c r="D29" s="24">
        <v>6.3690721649484559E-3</v>
      </c>
      <c r="E29" s="24">
        <v>6.7708333333333329E-2</v>
      </c>
      <c r="F29" s="25">
        <v>3.8074648346847137E-2</v>
      </c>
      <c r="G29" s="25">
        <v>3.6889503157038331E-2</v>
      </c>
      <c r="H29" s="25">
        <v>3.8870327663741766E-2</v>
      </c>
      <c r="I29" s="25">
        <v>3.7353781680755448E-2</v>
      </c>
      <c r="J29" s="25">
        <v>4.4498781892724902E-2</v>
      </c>
      <c r="K29" s="40">
        <v>0.18640000000000001</v>
      </c>
      <c r="L29" s="26">
        <v>0.63820467551714843</v>
      </c>
      <c r="M29" s="26"/>
      <c r="N29" s="24">
        <v>0.81966260992720474</v>
      </c>
      <c r="O29" s="24">
        <v>1.9841558714938679</v>
      </c>
      <c r="P29" s="26">
        <f>IF(Table2[[#This Row],[Qb]]&gt;0,(Table2[[#This Row],[Q ]]*$I$7+I100)/Table2[[#This Row],[h US 4]],(Table2[[#This Row],[Q ]]*$I$4+$I$5)/Table2[[#This Row],[h US 4]])</f>
        <v>2.8635524117164515</v>
      </c>
      <c r="Q29" s="24">
        <v>5.4575308067359503E-2</v>
      </c>
      <c r="R29" s="24">
        <v>1.1971146263749566</v>
      </c>
      <c r="S29" s="27">
        <f>Table2[[#This Row],[Fr]]*Table2[[#This Row],[b/wnc,max]]</f>
        <v>1.2662975541421888</v>
      </c>
      <c r="T29" s="28">
        <v>4.5589041237113409E-2</v>
      </c>
      <c r="U29" s="24">
        <v>0.94384362644741138</v>
      </c>
      <c r="V29" s="24">
        <v>3.1073323965677573E-2</v>
      </c>
      <c r="W29" s="29"/>
      <c r="X29" s="24">
        <f>IF(Table2[[#This Row],[Qb]]&gt;0,Table2[[#This Row],[b]]/(Table2[[#This Row],[Q ]]*$I$7+$I$8),Table2[[#This Row],[b]]/(Table2[[#This Row],[Q ]]*$I$4+$I$5))</f>
        <v>4.5692580648737113</v>
      </c>
      <c r="Z29" s="1">
        <v>6.6E-3</v>
      </c>
      <c r="AA29" s="1">
        <f t="shared" si="0"/>
        <v>9.1664845964212455E-2</v>
      </c>
    </row>
    <row r="30" spans="2:27" x14ac:dyDescent="0.25">
      <c r="B30" s="23">
        <v>2200</v>
      </c>
      <c r="C30" s="24">
        <v>45</v>
      </c>
      <c r="D30" s="24">
        <v>6.4019607843137224E-3</v>
      </c>
      <c r="E30" s="24">
        <v>6.9306930693069313E-2</v>
      </c>
      <c r="F30" s="25">
        <v>3.8906284076811314E-2</v>
      </c>
      <c r="G30" s="25">
        <v>3.7611912782048236E-2</v>
      </c>
      <c r="H30" s="25">
        <v>3.9220975783717034E-2</v>
      </c>
      <c r="I30" s="25">
        <v>3.7900264426122099E-2</v>
      </c>
      <c r="J30" s="25">
        <v>4.3919162809668726E-2</v>
      </c>
      <c r="K30" s="40">
        <v>0.2</v>
      </c>
      <c r="L30" s="26">
        <v>0.6837859745186099</v>
      </c>
      <c r="M30" s="26"/>
      <c r="N30" s="24">
        <v>0.82768371448437061</v>
      </c>
      <c r="O30" s="24">
        <v>1.9392116577249603</v>
      </c>
      <c r="P30" s="26">
        <f>IF(Table2[[#This Row],[Qb]]&gt;0,(Table2[[#This Row],[Q ]]*$I$7+I101)/Table2[[#This Row],[h US 4]],(Table2[[#This Row],[Q ]]*$I$4+$I$5)/Table2[[#This Row],[h US 4]])</f>
        <v>3.1117516756487946</v>
      </c>
      <c r="Q30" s="24">
        <v>5.2753520582976769E-2</v>
      </c>
      <c r="R30" s="24">
        <v>1.1553490453173709</v>
      </c>
      <c r="S30" s="27">
        <f>Table2[[#This Row],[Fr]]*Table2[[#This Row],[b/wnc,max]]</f>
        <v>1.326005733175311</v>
      </c>
      <c r="T30" s="28">
        <v>4.5660245098039211E-2</v>
      </c>
      <c r="U30" s="24">
        <v>0.8829971820259731</v>
      </c>
      <c r="V30" s="24">
        <v>2.9182344557686639E-2</v>
      </c>
      <c r="W30" s="29"/>
      <c r="X30" s="24">
        <f>IF(Table2[[#This Row],[Qb]]&gt;0,Table2[[#This Row],[b]]/(Table2[[#This Row],[Q ]]*$I$7+$I$8),Table2[[#This Row],[b]]/(Table2[[#This Row],[Q ]]*$I$4+$I$5))</f>
        <v>4.8921371013548054</v>
      </c>
      <c r="Z30" s="1">
        <v>6.7000000000000002E-3</v>
      </c>
      <c r="AA30" s="1">
        <f t="shared" si="0"/>
        <v>9.5374273004510929E-2</v>
      </c>
    </row>
    <row r="31" spans="2:27" x14ac:dyDescent="0.25">
      <c r="B31" s="23">
        <v>2200</v>
      </c>
      <c r="C31" s="24">
        <v>47</v>
      </c>
      <c r="D31" s="24">
        <v>6.4519999999999994E-3</v>
      </c>
      <c r="E31" s="24">
        <v>4.0322580645161289E-2</v>
      </c>
      <c r="F31" s="25">
        <v>3.832861205378997E-2</v>
      </c>
      <c r="G31" s="25">
        <v>3.7849047379635022E-2</v>
      </c>
      <c r="H31" s="25">
        <v>3.8597871173064187E-2</v>
      </c>
      <c r="I31" s="25">
        <v>4.7261882220433704E-2</v>
      </c>
      <c r="J31" s="25">
        <v>4.0316064874417787E-2</v>
      </c>
      <c r="K31" s="40">
        <v>0.15</v>
      </c>
      <c r="L31" s="26">
        <v>0.51172183529983251</v>
      </c>
      <c r="M31" s="26"/>
      <c r="N31" s="24">
        <v>0.47174716741545575</v>
      </c>
      <c r="O31" s="24">
        <v>1.2669478013341264</v>
      </c>
      <c r="P31" s="26">
        <f>IF(Table2[[#This Row],[Qb]]&gt;0,(Table2[[#This Row],[Q ]]*$I$7+I102)/Table2[[#This Row],[h US 4]],(Table2[[#This Row],[Q ]]*$I$4+$I$5)/Table2[[#This Row],[h US 4]])</f>
        <v>1.6728883061850368</v>
      </c>
      <c r="Q31" s="24">
        <v>2.7775386322667649E-2</v>
      </c>
      <c r="R31" s="24">
        <v>0.60686580887297892</v>
      </c>
      <c r="S31" s="27">
        <f>Table2[[#This Row],[Fr]]*Table2[[#This Row],[b/wnc,max]]</f>
        <v>0.64832485412778673</v>
      </c>
      <c r="T31" s="28">
        <v>4.5768580000000003E-2</v>
      </c>
      <c r="U31" s="24">
        <v>0.28754828669956389</v>
      </c>
      <c r="V31" s="24">
        <v>9.5583528949699879E-3</v>
      </c>
      <c r="W31" s="29">
        <v>0.78357443880982303</v>
      </c>
      <c r="X31" s="24">
        <f>IF(Table2[[#This Row],[Qb]]&gt;0,Table2[[#This Row],[b]]/(Table2[[#This Row],[Q ]]*$I$7+$I$8),Table2[[#This Row],[b]]/(Table2[[#This Row],[Q ]]*$I$4+$I$5))</f>
        <v>3.6571853562619454</v>
      </c>
      <c r="Z31" s="1">
        <v>6.7999999999999996E-3</v>
      </c>
      <c r="AA31" s="1">
        <f t="shared" si="0"/>
        <v>9.9175505494386959E-2</v>
      </c>
    </row>
    <row r="32" spans="2:27" x14ac:dyDescent="0.25">
      <c r="B32" s="23">
        <v>2200</v>
      </c>
      <c r="C32" s="24">
        <v>49</v>
      </c>
      <c r="D32" s="24">
        <v>6.4185185185185161E-3</v>
      </c>
      <c r="E32" s="24">
        <v>5.2049689440995172E-3</v>
      </c>
      <c r="F32" s="25">
        <v>3.8107392168929936E-2</v>
      </c>
      <c r="G32" s="25">
        <v>4.5524025855103199E-2</v>
      </c>
      <c r="H32" s="25">
        <v>6.7695137248638057E-2</v>
      </c>
      <c r="I32" s="25">
        <v>8.1495800973814814E-2</v>
      </c>
      <c r="J32" s="25">
        <v>3.5967143273615117E-2</v>
      </c>
      <c r="K32" s="40">
        <v>0.1</v>
      </c>
      <c r="L32" s="26">
        <v>0.34164607820718518</v>
      </c>
      <c r="M32" s="26">
        <v>1.5040971674496038</v>
      </c>
      <c r="N32" s="24">
        <v>6.1736835314953421E-2</v>
      </c>
      <c r="O32" s="24">
        <v>0.40915961083841501</v>
      </c>
      <c r="P32" s="26">
        <f>IF(Table2[[#This Row],[Qb]]&gt;0,(Table2[[#This Row],[Q ]]*$I$7+I103)/Table2[[#This Row],[h US 4]],(Table2[[#This Row],[Q ]]*$I$4+$I$5)/Table2[[#This Row],[h US 4]])</f>
        <v>0.70617414100232478</v>
      </c>
      <c r="Q32" s="24">
        <v>4.9457154218723728E-3</v>
      </c>
      <c r="R32" s="24">
        <v>0.10823059787554092</v>
      </c>
      <c r="S32" s="27">
        <f>Table2[[#This Row],[Fr]]*Table2[[#This Row],[b/wnc,max]]</f>
        <v>0.13978777640372259</v>
      </c>
      <c r="T32" s="28">
        <v>4.5696092592592594E-2</v>
      </c>
      <c r="U32" s="24">
        <v>0.39157939267177866</v>
      </c>
      <c r="V32" s="24">
        <v>1.2966305893627197E-2</v>
      </c>
      <c r="W32" s="29">
        <v>0.86839090451438239</v>
      </c>
      <c r="X32" s="24">
        <f>IF(Table2[[#This Row],[Qb]]&gt;0,Table2[[#This Row],[b]]/(Table2[[#This Row],[Q ]]*$I$7+$I$8),Table2[[#This Row],[b]]/(Table2[[#This Row],[Q ]]*$I$4+$I$5))</f>
        <v>2.4434338693801045</v>
      </c>
      <c r="Z32" s="1">
        <v>6.8999999999999999E-3</v>
      </c>
      <c r="AA32" s="1">
        <f t="shared" si="0"/>
        <v>0.10306941530675767</v>
      </c>
    </row>
    <row r="33" spans="2:27" x14ac:dyDescent="0.25">
      <c r="B33" s="23">
        <v>2200</v>
      </c>
      <c r="C33" s="24">
        <v>51</v>
      </c>
      <c r="D33" s="24">
        <v>6.8265306122448997E-3</v>
      </c>
      <c r="E33" s="24">
        <v>2.6288659793813965E-3</v>
      </c>
      <c r="F33" s="25">
        <v>3.8469736212518486E-2</v>
      </c>
      <c r="G33" s="25">
        <v>5.1989452153407487E-2</v>
      </c>
      <c r="H33" s="25">
        <v>7.0790329842380401E-2</v>
      </c>
      <c r="I33" s="25">
        <v>8.5385488233285234E-2</v>
      </c>
      <c r="J33" s="25">
        <v>3.669599537242775E-2</v>
      </c>
      <c r="K33" s="40">
        <v>0.1</v>
      </c>
      <c r="L33" s="26">
        <v>0.33567249786719233</v>
      </c>
      <c r="M33" s="26">
        <v>1.499568196694151</v>
      </c>
      <c r="N33" s="24">
        <v>2.6499301355512494E-2</v>
      </c>
      <c r="O33" s="24">
        <v>0.39384497981165312</v>
      </c>
      <c r="P33" s="26">
        <f>IF(Table2[[#This Row],[Qb]]&gt;0,(Table2[[#This Row],[Q ]]*$I$7+I104)/Table2[[#This Row],[h US 4]],(Table2[[#This Row],[Q ]]*$I$4+$I$5)/Table2[[#This Row],[h US 4]])</f>
        <v>0.69784589061579705</v>
      </c>
      <c r="Q33" s="24">
        <v>4.6935045166827845E-3</v>
      </c>
      <c r="R33" s="24">
        <v>0.10076344069543534</v>
      </c>
      <c r="S33" s="27">
        <f>Table2[[#This Row],[Fr]]*Table2[[#This Row],[b/wnc,max]]</f>
        <v>0.13220292814583154</v>
      </c>
      <c r="T33" s="28">
        <v>4.6579438775510212E-2</v>
      </c>
      <c r="U33" s="24">
        <v>0.36517713979031396</v>
      </c>
      <c r="V33" s="24">
        <v>1.2639446343804969E-2</v>
      </c>
      <c r="W33" s="29">
        <v>0.86577610202956989</v>
      </c>
      <c r="X33" s="24">
        <f>IF(Table2[[#This Row],[Qb]]&gt;0,Table2[[#This Row],[b]]/(Table2[[#This Row],[Q ]]*$I$7+$I$8),Table2[[#This Row],[b]]/(Table2[[#This Row],[Q ]]*$I$4+$I$5))</f>
        <v>2.3802573764392845</v>
      </c>
      <c r="Z33" s="1">
        <v>7.0000000000000097E-3</v>
      </c>
      <c r="AA33" s="1">
        <f t="shared" si="0"/>
        <v>0.10705686968500906</v>
      </c>
    </row>
    <row r="34" spans="2:27" x14ac:dyDescent="0.25">
      <c r="B34" s="23">
        <v>2200</v>
      </c>
      <c r="C34" s="24">
        <v>53</v>
      </c>
      <c r="D34" s="24">
        <v>6.7036697247706461E-3</v>
      </c>
      <c r="E34" s="24">
        <v>4.1666666666666664E-2</v>
      </c>
      <c r="F34" s="25">
        <v>3.9142214025216032E-2</v>
      </c>
      <c r="G34" s="25">
        <v>3.8294138570964364E-2</v>
      </c>
      <c r="H34" s="25">
        <v>4.1389393806323019E-2</v>
      </c>
      <c r="I34" s="25">
        <v>6.010175663387396E-2</v>
      </c>
      <c r="J34" s="25">
        <v>4.0633069354571998E-2</v>
      </c>
      <c r="K34" s="40">
        <v>0.15</v>
      </c>
      <c r="L34" s="26">
        <v>0.50617375472284809</v>
      </c>
      <c r="M34" s="26">
        <v>1.3594599008888868</v>
      </c>
      <c r="N34" s="24">
        <v>0.44063354698426344</v>
      </c>
      <c r="O34" s="24">
        <v>0.80907411079127733</v>
      </c>
      <c r="P34" s="26">
        <f>IF(Table2[[#This Row],[Qb]]&gt;0,(Table2[[#This Row],[Q ]]*$I$7+I105)/Table2[[#This Row],[h US 4]],(Table2[[#This Row],[Q ]]*$I$4+$I$5)/Table2[[#This Row],[h US 4]])</f>
        <v>1.3533256713914694</v>
      </c>
      <c r="Q34" s="24">
        <v>1.4112342989346431E-2</v>
      </c>
      <c r="R34" s="24">
        <v>0.30471373924621936</v>
      </c>
      <c r="S34" s="27">
        <f>Table2[[#This Row],[Fr]]*Table2[[#This Row],[b/wnc,max]]</f>
        <v>0.40953208050827045</v>
      </c>
      <c r="T34" s="28">
        <v>4.6313444954128452E-2</v>
      </c>
      <c r="U34" s="24">
        <v>0.21459234817743875</v>
      </c>
      <c r="V34" s="24">
        <v>7.3335521551701338E-3</v>
      </c>
      <c r="W34" s="29">
        <v>0.78488453973070071</v>
      </c>
      <c r="X34" s="24">
        <f>IF(Table2[[#This Row],[Qb]]&gt;0,Table2[[#This Row],[b]]/(Table2[[#This Row],[Q ]]*$I$7+$I$8),Table2[[#This Row],[b]]/(Table2[[#This Row],[Q ]]*$I$4+$I$5))</f>
        <v>3.5984020058020501</v>
      </c>
      <c r="Z34" s="1">
        <v>7.1000000000000099E-3</v>
      </c>
      <c r="AA34" s="1">
        <f t="shared" si="0"/>
        <v>0.11113873133415227</v>
      </c>
    </row>
    <row r="35" spans="2:27" x14ac:dyDescent="0.25">
      <c r="B35" s="23">
        <v>2200</v>
      </c>
      <c r="C35" s="24">
        <v>55</v>
      </c>
      <c r="D35" s="24">
        <v>6.8711711711711577E-3</v>
      </c>
      <c r="E35" s="24">
        <v>8.7330316742081499E-2</v>
      </c>
      <c r="F35" s="25">
        <v>3.9448760628587251E-2</v>
      </c>
      <c r="G35" s="25">
        <v>3.8091203585046182E-2</v>
      </c>
      <c r="H35" s="25">
        <v>4.0361396423863091E-2</v>
      </c>
      <c r="I35" s="25">
        <v>3.9077867487709743E-2</v>
      </c>
      <c r="J35" s="25">
        <v>4.4503336608652799E-2</v>
      </c>
      <c r="K35" s="40">
        <v>0.2</v>
      </c>
      <c r="L35" s="26">
        <v>0.67006316523356946</v>
      </c>
      <c r="M35" s="26"/>
      <c r="N35" s="24">
        <v>0.86528245510646806</v>
      </c>
      <c r="O35" s="24">
        <v>1.9614961379728308</v>
      </c>
      <c r="P35" s="26">
        <f>IF(Table2[[#This Row],[Qb]]&gt;0,(Table2[[#This Row],[Q ]]*$I$7+I106)/Table2[[#This Row],[h US 4]],(Table2[[#This Row],[Q ]]*$I$4+$I$5)/Table2[[#This Row],[h US 4]])</f>
        <v>2.163836749158174</v>
      </c>
      <c r="Q35" s="24">
        <v>5.4201803204995298E-2</v>
      </c>
      <c r="R35" s="24">
        <v>1.1612328352944365</v>
      </c>
      <c r="S35" s="27">
        <f>Table2[[#This Row],[Fr]]*Table2[[#This Row],[b/wnc,max]]</f>
        <v>1.3143263108034973</v>
      </c>
      <c r="T35" s="28">
        <v>4.6676085585585558E-2</v>
      </c>
      <c r="U35" s="24">
        <v>0.84411403610141844</v>
      </c>
      <c r="V35" s="24">
        <v>2.9348038155354549E-2</v>
      </c>
      <c r="W35" s="29"/>
      <c r="X35" s="24">
        <f>IF(Table2[[#This Row],[Qb]]&gt;0,Table2[[#This Row],[b]]/(Table2[[#This Row],[Q ]]*$I$7+$I$8),Table2[[#This Row],[b]]/(Table2[[#This Row],[Q ]]*$I$4+$I$5))</f>
        <v>4.7470859096728981</v>
      </c>
      <c r="Z35" s="1">
        <v>7.2000000000000102E-3</v>
      </c>
      <c r="AA35" s="1">
        <f t="shared" si="0"/>
        <v>0.11531585850891331</v>
      </c>
    </row>
    <row r="36" spans="2:27" x14ac:dyDescent="0.25">
      <c r="B36" s="23">
        <v>2200</v>
      </c>
      <c r="C36" s="24">
        <v>57</v>
      </c>
      <c r="D36" s="24">
        <v>6.837614678899079E-3</v>
      </c>
      <c r="E36" s="24">
        <v>7.407407407407407E-2</v>
      </c>
      <c r="F36" s="24">
        <v>3.9874352917710076E-2</v>
      </c>
      <c r="G36" s="24">
        <v>3.8721682470021571E-2</v>
      </c>
      <c r="H36" s="24">
        <v>4.106272031153195E-2</v>
      </c>
      <c r="I36" s="25">
        <v>4.0770540476644176E-2</v>
      </c>
      <c r="J36" s="24">
        <v>4.4566308162507069E-2</v>
      </c>
      <c r="K36" s="40">
        <v>0.18640000000000001</v>
      </c>
      <c r="L36" s="26">
        <v>0.62539647902238737</v>
      </c>
      <c r="M36" s="26"/>
      <c r="N36" s="24">
        <v>0.74348483575392299</v>
      </c>
      <c r="O36" s="24">
        <v>1.7971713497235622</v>
      </c>
      <c r="P36" s="26">
        <f>IF(Table2[[#This Row],[Qb]]&gt;0,(Table2[[#This Row],[Q ]]*$I$7+I107)/Table2[[#This Row],[h US 4]],(Table2[[#This Row],[Q ]]*$I$4+$I$5)/Table2[[#This Row],[h US 4]])</f>
        <v>1.521851166207876</v>
      </c>
      <c r="Q36" s="24">
        <v>4.7469990249610516E-2</v>
      </c>
      <c r="R36" s="24">
        <v>1.0185942185440608</v>
      </c>
      <c r="S36" s="27">
        <f>Table2[[#This Row],[Fr]]*Table2[[#This Row],[b/wnc,max]]</f>
        <v>1.1239446343170274</v>
      </c>
      <c r="T36" s="28">
        <v>4.6603435779816509E-2</v>
      </c>
      <c r="U36" s="24">
        <v>0.71132825922651166</v>
      </c>
      <c r="V36" s="24">
        <v>2.4648029432068366E-2</v>
      </c>
      <c r="W36" s="29"/>
      <c r="X36" s="24">
        <f>IF(Table2[[#This Row],[Qb]]&gt;0,Table2[[#This Row],[b]]/(Table2[[#This Row],[Q ]]*$I$7+$I$8),Table2[[#This Row],[b]]/(Table2[[#This Row],[Q ]]*$I$4+$I$5))</f>
        <v>4.4336855539471829</v>
      </c>
      <c r="Z36" s="1">
        <v>7.3000000000000096E-3</v>
      </c>
      <c r="AA36" s="1">
        <f t="shared" si="0"/>
        <v>0.11958910509889904</v>
      </c>
    </row>
    <row r="37" spans="2:27" x14ac:dyDescent="0.25">
      <c r="B37" s="23">
        <v>2200</v>
      </c>
      <c r="C37" s="24">
        <v>59</v>
      </c>
      <c r="D37" s="24">
        <v>6.929473684210527E-3</v>
      </c>
      <c r="E37" s="24">
        <v>2.6595744680851064E-2</v>
      </c>
      <c r="F37" s="24">
        <v>4.0011937342428409E-2</v>
      </c>
      <c r="G37" s="24">
        <v>3.8961336804560952E-2</v>
      </c>
      <c r="H37" s="24">
        <v>4.6214967703085891E-2</v>
      </c>
      <c r="I37" s="25">
        <v>6.2646316710332745E-2</v>
      </c>
      <c r="J37" s="24">
        <v>3.9529102215150921E-2</v>
      </c>
      <c r="K37" s="40">
        <v>0.13640000000000002</v>
      </c>
      <c r="L37" s="26">
        <v>0.45584633914611561</v>
      </c>
      <c r="M37" s="26">
        <v>1.4887996004276378</v>
      </c>
      <c r="N37" s="24">
        <v>0.25770187864948257</v>
      </c>
      <c r="O37" s="24">
        <v>0.76777421267009727</v>
      </c>
      <c r="P37" s="26">
        <f>IF(Table2[[#This Row],[Qb]]&gt;0,(Table2[[#This Row],[Q ]]*$I$7+I108)/Table2[[#This Row],[h US 4]],(Table2[[#This Row],[Q ]]*$I$4+$I$5)/Table2[[#This Row],[h US 4]])</f>
        <v>0.96842149067534633</v>
      </c>
      <c r="Q37" s="24">
        <v>1.3092606671858393E-2</v>
      </c>
      <c r="R37" s="24">
        <v>0.27974274185665982</v>
      </c>
      <c r="S37" s="27">
        <f>Table2[[#This Row],[Fr]]*Table2[[#This Row],[b/wnc,max]]</f>
        <v>0.34998706413645503</v>
      </c>
      <c r="T37" s="28">
        <v>4.6802310526315796E-2</v>
      </c>
      <c r="U37" s="24">
        <v>0.11673118451139411</v>
      </c>
      <c r="V37" s="24">
        <v>4.0820109997960555E-3</v>
      </c>
      <c r="W37" s="29">
        <v>0.85955885007630362</v>
      </c>
      <c r="X37" s="24">
        <f>IF(Table2[[#This Row],[Qb]]&gt;0,Table2[[#This Row],[b]]/(Table2[[#This Row],[Q ]]*$I$7+$I$8),Table2[[#This Row],[b]]/(Table2[[#This Row],[Q ]]*$I$4+$I$5))</f>
        <v>3.2256287524625442</v>
      </c>
      <c r="Z37" s="1">
        <v>7.4000000000000099E-3</v>
      </c>
      <c r="AA37" s="1">
        <f t="shared" si="0"/>
        <v>0.12395932071097306</v>
      </c>
    </row>
    <row r="38" spans="2:27" x14ac:dyDescent="0.25">
      <c r="B38" s="23">
        <v>2200</v>
      </c>
      <c r="C38" s="24">
        <v>61</v>
      </c>
      <c r="D38" s="24">
        <v>7.3684684684684676E-3</v>
      </c>
      <c r="E38" s="24">
        <v>3.0909090909090702E-2</v>
      </c>
      <c r="F38" s="24">
        <v>4.0612239487077567E-2</v>
      </c>
      <c r="G38" s="24">
        <v>3.9654146432746409E-2</v>
      </c>
      <c r="H38" s="24">
        <v>4.8439589404622355E-2</v>
      </c>
      <c r="I38" s="25">
        <v>6.45955984620422E-2</v>
      </c>
      <c r="J38" s="24">
        <v>4.0401808713166967E-2</v>
      </c>
      <c r="K38" s="40">
        <v>0.13640000000000002</v>
      </c>
      <c r="L38" s="26">
        <v>0.44746540556153563</v>
      </c>
      <c r="M38" s="26">
        <v>1.5136209673586867</v>
      </c>
      <c r="N38" s="24">
        <v>0.25466216989324214</v>
      </c>
      <c r="O38" s="24">
        <v>0.76619437601742335</v>
      </c>
      <c r="P38" s="26">
        <f>IF(Table2[[#This Row],[Qb]]&gt;0,(Table2[[#This Row],[Q ]]*$I$7+I109)/Table2[[#This Row],[h US 4]],(Table2[[#This Row],[Q ]]*$I$4+$I$5)/Table2[[#This Row],[h US 4]])</f>
        <v>1.2932962054649308</v>
      </c>
      <c r="Q38" s="24">
        <v>1.3207961640402041E-2</v>
      </c>
      <c r="R38" s="24">
        <v>0.27659068851670426</v>
      </c>
      <c r="S38" s="27">
        <f>Table2[[#This Row],[Fr]]*Table2[[#This Row],[b/wnc,max]]</f>
        <v>0.34284547720360409</v>
      </c>
      <c r="T38" s="28">
        <v>4.7752734234234234E-2</v>
      </c>
      <c r="U38" s="24">
        <v>7.680305309513337E-2</v>
      </c>
      <c r="V38" s="24">
        <v>2.7959042354683827E-3</v>
      </c>
      <c r="W38" s="29">
        <v>0.87388947295559949</v>
      </c>
      <c r="X38" s="24">
        <f>IF(Table2[[#This Row],[Qb]]&gt;0,Table2[[#This Row],[b]]/(Table2[[#This Row],[Q ]]*$I$7+$I$8),Table2[[#This Row],[b]]/(Table2[[#This Row],[Q ]]*$I$4+$I$5))</f>
        <v>3.1388743989155414</v>
      </c>
      <c r="Z38" s="1">
        <v>7.5000000000000101E-3</v>
      </c>
      <c r="AA38" s="1">
        <f t="shared" si="0"/>
        <v>0.12842735074897688</v>
      </c>
    </row>
    <row r="39" spans="2:27" x14ac:dyDescent="0.25">
      <c r="B39" s="23">
        <v>2200</v>
      </c>
      <c r="C39" s="24">
        <v>63</v>
      </c>
      <c r="D39" s="24">
        <v>7.4430107526881721E-3</v>
      </c>
      <c r="E39" s="24">
        <v>8.6956521739130432E-2</v>
      </c>
      <c r="F39" s="25">
        <v>4.0683927794473891E-2</v>
      </c>
      <c r="G39" s="25">
        <v>3.9461226711002176E-2</v>
      </c>
      <c r="H39" s="25">
        <v>4.1663383059540995E-2</v>
      </c>
      <c r="I39" s="25">
        <v>4.1080510421019824E-2</v>
      </c>
      <c r="J39" s="25">
        <v>4.6094368766543083E-2</v>
      </c>
      <c r="K39" s="40">
        <v>0.18640000000000001</v>
      </c>
      <c r="L39" s="26">
        <v>0.60958924464843989</v>
      </c>
      <c r="M39" s="26"/>
      <c r="N39" s="24">
        <v>0.69765357192337873</v>
      </c>
      <c r="O39" s="24">
        <v>1.9275434445551312</v>
      </c>
      <c r="P39" s="26">
        <f>IF(Table2[[#This Row],[Qb]]&gt;0,(Table2[[#This Row],[Q ]]*$I$7+I110)/Table2[[#This Row],[h US 4]],(Table2[[#This Row],[Q ]]*$I$4+$I$5)/Table2[[#This Row],[h US 4]])</f>
        <v>3.0424439285405924</v>
      </c>
      <c r="Q39" s="24">
        <v>5.3713695934550339E-2</v>
      </c>
      <c r="R39" s="24">
        <v>1.1210411015212884</v>
      </c>
      <c r="S39" s="27">
        <f>Table2[[#This Row],[Fr]]*Table2[[#This Row],[b/wnc,max]]</f>
        <v>1.1750097523934144</v>
      </c>
      <c r="T39" s="28">
        <v>4.7914118279569894E-2</v>
      </c>
      <c r="U39" s="24">
        <v>0.7783456914879654</v>
      </c>
      <c r="V39" s="24">
        <v>2.8513072134188182E-2</v>
      </c>
      <c r="W39" s="29"/>
      <c r="X39" s="24">
        <f>IF(Table2[[#This Row],[Qb]]&gt;0,Table2[[#This Row],[b]]/(Table2[[#This Row],[Q ]]*$I$7+$I$8),Table2[[#This Row],[b]]/(Table2[[#This Row],[Q ]]*$I$4+$I$5))</f>
        <v>4.2699876319870382</v>
      </c>
      <c r="Z39" s="1">
        <v>7.6000000000000104E-3</v>
      </c>
      <c r="AA39" s="1">
        <f t="shared" si="0"/>
        <v>0.1329940364909073</v>
      </c>
    </row>
    <row r="40" spans="2:27" x14ac:dyDescent="0.25">
      <c r="B40" s="23">
        <v>2200</v>
      </c>
      <c r="C40" s="24">
        <v>65</v>
      </c>
      <c r="D40" s="24">
        <v>7.4762376237623744E-3</v>
      </c>
      <c r="E40" s="24">
        <v>8.5000000000000006E-2</v>
      </c>
      <c r="F40" s="24">
        <v>4.1672433752028712E-2</v>
      </c>
      <c r="G40" s="24">
        <v>4.0634501051242986E-2</v>
      </c>
      <c r="H40" s="24">
        <v>4.3118070865832955E-2</v>
      </c>
      <c r="I40" s="25">
        <v>4.5086965692666459E-2</v>
      </c>
      <c r="J40" s="24">
        <v>4.5315191085972047E-2</v>
      </c>
      <c r="K40" s="40">
        <v>0.2</v>
      </c>
      <c r="L40" s="26">
        <v>0.65315962668510297</v>
      </c>
      <c r="M40" s="26"/>
      <c r="N40" s="24">
        <v>0.67398408259758846</v>
      </c>
      <c r="O40" s="24">
        <v>1.6121253790736521</v>
      </c>
      <c r="P40" s="26">
        <f>IF(Table2[[#This Row],[Qb]]&gt;0,(Table2[[#This Row],[Q ]]*$I$7+I111)/Table2[[#This Row],[h US 4]],(Table2[[#This Row],[Q ]]*$I$4+$I$5)/Table2[[#This Row],[h US 4]])</f>
        <v>2.8691992092754033</v>
      </c>
      <c r="Q40" s="24">
        <v>4.1059701180373311E-2</v>
      </c>
      <c r="R40" s="24">
        <v>0.85565903774182428</v>
      </c>
      <c r="S40" s="27">
        <f>Table2[[#This Row],[Fr]]*Table2[[#This Row],[b/wnc,max]]</f>
        <v>1.0529752107653267</v>
      </c>
      <c r="T40" s="28">
        <v>4.7986054455445543E-2</v>
      </c>
      <c r="U40" s="24">
        <v>0.50517617731229847</v>
      </c>
      <c r="V40" s="24">
        <v>1.8557069095081386E-2</v>
      </c>
      <c r="W40" s="29"/>
      <c r="X40" s="24">
        <f>IF(Table2[[#This Row],[Qb]]&gt;0,Table2[[#This Row],[b]]/(Table2[[#This Row],[Q ]]*$I$7+$I$8),Table2[[#This Row],[b]]/(Table2[[#This Row],[Q ]]*$I$4+$I$5))</f>
        <v>4.5722664902897865</v>
      </c>
      <c r="Z40" s="1">
        <v>7.7000000000000098E-3</v>
      </c>
      <c r="AA40" s="1">
        <f t="shared" si="0"/>
        <v>0.13766021516367141</v>
      </c>
    </row>
    <row r="41" spans="2:27" x14ac:dyDescent="0.25">
      <c r="B41" s="23">
        <v>2200</v>
      </c>
      <c r="C41" s="24">
        <v>67</v>
      </c>
      <c r="D41" s="24">
        <v>7.4580357142857113E-3</v>
      </c>
      <c r="E41" s="24">
        <v>4.5045045045045043E-2</v>
      </c>
      <c r="F41" s="25">
        <v>4.0677022820072975E-2</v>
      </c>
      <c r="G41" s="25">
        <v>3.9746226155200057E-2</v>
      </c>
      <c r="H41" s="25">
        <v>4.248491282159339E-2</v>
      </c>
      <c r="I41" s="25">
        <v>6.1469332223596088E-2</v>
      </c>
      <c r="J41" s="25">
        <v>4.2303529791037423E-2</v>
      </c>
      <c r="K41" s="40">
        <v>0.15</v>
      </c>
      <c r="L41" s="26">
        <v>0.49024175695032352</v>
      </c>
      <c r="M41" s="26">
        <v>1.4174834712180642</v>
      </c>
      <c r="N41" s="24">
        <v>0.35947818764170769</v>
      </c>
      <c r="O41" s="24">
        <v>0.85935164201483305</v>
      </c>
      <c r="P41" s="26">
        <f>IF(Table2[[#This Row],[Qb]]&gt;0,(Table2[[#This Row],[Q ]]*$I$7+I112)/Table2[[#This Row],[h US 4]],(Table2[[#This Row],[Q ]]*$I$4+$I$5)/Table2[[#This Row],[h US 4]])</f>
        <v>1.3989916905036446</v>
      </c>
      <c r="Q41" s="24">
        <v>1.5780464187257676E-2</v>
      </c>
      <c r="R41" s="24">
        <v>0.3291254982119467</v>
      </c>
      <c r="S41" s="27">
        <f>Table2[[#This Row],[Fr]]*Table2[[#This Row],[b/wnc,max]]</f>
        <v>0.42129005881949722</v>
      </c>
      <c r="T41" s="28">
        <v>4.7946647321428566E-2</v>
      </c>
      <c r="U41" s="24">
        <v>0.14346034205679001</v>
      </c>
      <c r="V41" s="24">
        <v>5.26193295424612E-3</v>
      </c>
      <c r="W41" s="29">
        <v>0.81838446367959428</v>
      </c>
      <c r="X41" s="24">
        <f>IF(Table2[[#This Row],[Qb]]&gt;0,Table2[[#This Row],[b]]/(Table2[[#This Row],[Q ]]*$I$7+$I$8),Table2[[#This Row],[b]]/(Table2[[#This Row],[Q ]]*$I$4+$I$5))</f>
        <v>3.4330030807355802</v>
      </c>
      <c r="Z41" s="1">
        <v>7.8000000000000101E-3</v>
      </c>
      <c r="AA41" s="1">
        <f t="shared" si="0"/>
        <v>0.14242672001552498</v>
      </c>
    </row>
    <row r="42" spans="2:27" x14ac:dyDescent="0.25">
      <c r="B42" s="23">
        <v>2200</v>
      </c>
      <c r="C42" s="24">
        <v>69</v>
      </c>
      <c r="D42" s="24">
        <v>7.4163636363636376E-3</v>
      </c>
      <c r="E42" s="24">
        <v>4.1337386018244407E-4</v>
      </c>
      <c r="F42" s="24">
        <v>4.0570582218783249E-2</v>
      </c>
      <c r="G42" s="24">
        <v>5.7012356920873253E-2</v>
      </c>
      <c r="H42" s="24">
        <v>7.525730633112046E-2</v>
      </c>
      <c r="I42" s="25">
        <v>8.9522621400731278E-2</v>
      </c>
      <c r="J42" s="24">
        <v>3.7177747343280818E-2</v>
      </c>
      <c r="K42" s="40">
        <v>0.1</v>
      </c>
      <c r="L42" s="26">
        <v>0.32739709511419512</v>
      </c>
      <c r="M42" s="26">
        <v>1.5213170627727943</v>
      </c>
      <c r="N42" s="24">
        <v>3.3480568031794603E-3</v>
      </c>
      <c r="O42" s="24">
        <v>0.38646516012267051</v>
      </c>
      <c r="P42" s="26">
        <f>IF(Table2[[#This Row],[Qb]]&gt;0,(Table2[[#This Row],[Q ]]*$I$7+I113)/Table2[[#This Row],[h US 4]],(Table2[[#This Row],[Q ]]*$I$4+$I$5)/Table2[[#This Row],[h US 4]])</f>
        <v>0.7062434328669932</v>
      </c>
      <c r="Q42" s="24">
        <v>4.6259098840142213E-3</v>
      </c>
      <c r="R42" s="24">
        <v>9.6662248889826011E-2</v>
      </c>
      <c r="S42" s="27">
        <f>Table2[[#This Row],[Fr]]*Table2[[#This Row],[b/wnc,max]]</f>
        <v>0.12652757078700461</v>
      </c>
      <c r="T42" s="28">
        <v>4.7856427272727278E-2</v>
      </c>
      <c r="U42" s="24">
        <v>0.24828082608886184</v>
      </c>
      <c r="V42" s="24">
        <v>9.0750087905269519E-3</v>
      </c>
      <c r="W42" s="29">
        <v>0.87833281571464383</v>
      </c>
      <c r="X42" s="24">
        <f>IF(Table2[[#This Row],[Qb]]&gt;0,Table2[[#This Row],[b]]/(Table2[[#This Row],[Q ]]*$I$7+$I$8),Table2[[#This Row],[b]]/(Table2[[#This Row],[Q ]]*$I$4+$I$5))</f>
        <v>2.2944947560153897</v>
      </c>
      <c r="Z42" s="1">
        <v>7.9000000000000094E-3</v>
      </c>
      <c r="AA42" s="1">
        <f t="shared" si="0"/>
        <v>0.14729438038628889</v>
      </c>
    </row>
    <row r="43" spans="2:27" x14ac:dyDescent="0.25">
      <c r="B43" s="23">
        <v>2200</v>
      </c>
      <c r="C43" s="24">
        <v>71</v>
      </c>
      <c r="D43" s="24">
        <v>7.7689655172413765E-3</v>
      </c>
      <c r="E43" s="24">
        <v>5.8959537572240137E-4</v>
      </c>
      <c r="F43" s="25">
        <v>4.0548985277324624E-2</v>
      </c>
      <c r="G43" s="25">
        <v>6.6700490959512124E-2</v>
      </c>
      <c r="H43" s="25">
        <v>8.0036291350356809E-2</v>
      </c>
      <c r="I43" s="25">
        <v>9.9306021587268797E-2</v>
      </c>
      <c r="J43" s="25">
        <v>3.676855210496905E-2</v>
      </c>
      <c r="K43" s="40">
        <v>0.1</v>
      </c>
      <c r="L43" s="26">
        <v>0.32264210129575455</v>
      </c>
      <c r="M43" s="26">
        <v>1.3907142201455767</v>
      </c>
      <c r="N43" s="24">
        <v>4.2242472100949341E-3</v>
      </c>
      <c r="O43" s="24">
        <v>0.32328559260805539</v>
      </c>
      <c r="P43" s="26">
        <f>IF(Table2[[#This Row],[Qb]]&gt;0,(Table2[[#This Row],[Q ]]*$I$7+I114)/Table2[[#This Row],[h US 4]],(Table2[[#This Row],[Q ]]*$I$4+$I$5)/Table2[[#This Row],[h US 4]])</f>
        <v>0.63644994632338381</v>
      </c>
      <c r="Q43" s="24">
        <v>3.5492258237156222E-3</v>
      </c>
      <c r="R43" s="24">
        <v>7.2999581827723162E-2</v>
      </c>
      <c r="S43" s="27">
        <f>Table2[[#This Row],[Fr]]*Table2[[#This Row],[b/wnc,max]]</f>
        <v>0.10430554291770625</v>
      </c>
      <c r="T43" s="28">
        <v>4.8619810344827583E-2</v>
      </c>
      <c r="U43" s="24">
        <v>0.27239247577790787</v>
      </c>
      <c r="V43" s="24">
        <v>1.023902219766927E-2</v>
      </c>
      <c r="W43" s="29">
        <v>0.80292922936688937</v>
      </c>
      <c r="X43" s="24">
        <f>IF(Table2[[#This Row],[Qb]]&gt;0,Table2[[#This Row],[b]]/(Table2[[#This Row],[Q ]]*$I$7+$I$8),Table2[[#This Row],[b]]/(Table2[[#This Row],[Q ]]*$I$4+$I$5))</f>
        <v>2.2461152206283406</v>
      </c>
      <c r="Z43" s="1">
        <v>8.0000000000000106E-3</v>
      </c>
      <c r="AA43" s="1">
        <f t="shared" si="0"/>
        <v>0.15226402177544746</v>
      </c>
    </row>
    <row r="44" spans="2:27" x14ac:dyDescent="0.25">
      <c r="B44" s="23">
        <v>2200</v>
      </c>
      <c r="C44" s="24">
        <v>73</v>
      </c>
      <c r="D44" s="24">
        <v>7.8767999999999963E-3</v>
      </c>
      <c r="E44" s="24">
        <v>3.6290322580645164E-2</v>
      </c>
      <c r="F44" s="25">
        <v>4.1603312569739648E-2</v>
      </c>
      <c r="G44" s="25">
        <v>4.0034134094862908E-2</v>
      </c>
      <c r="H44" s="25">
        <v>4.2846104823550391E-2</v>
      </c>
      <c r="I44" s="25">
        <v>6.2447545335139062E-2</v>
      </c>
      <c r="J44" s="25">
        <v>4.2885377731500272E-2</v>
      </c>
      <c r="K44" s="40">
        <v>0.15</v>
      </c>
      <c r="L44" s="26">
        <v>0.48182304371617884</v>
      </c>
      <c r="M44" s="26">
        <v>1.4444488986692394</v>
      </c>
      <c r="N44" s="24">
        <v>0.25071562281376081</v>
      </c>
      <c r="O44" s="24">
        <v>0.87848954389922274</v>
      </c>
      <c r="P44" s="26">
        <f>IF(Table2[[#This Row],[Qb]]&gt;0,(Table2[[#This Row],[Q ]]*$I$7+I115)/Table2[[#This Row],[h US 4]],(Table2[[#This Row],[Q ]]*$I$4+$I$5)/Table2[[#This Row],[h US 4]])</f>
        <v>1.0551297153033243</v>
      </c>
      <c r="Q44" s="24">
        <v>1.6546249898960773E-2</v>
      </c>
      <c r="R44" s="24">
        <v>0.338692767578818</v>
      </c>
      <c r="S44" s="27">
        <f>Table2[[#This Row],[Fr]]*Table2[[#This Row],[b/wnc,max]]</f>
        <v>0.42327650591436122</v>
      </c>
      <c r="T44" s="28">
        <v>4.8853271999999989E-2</v>
      </c>
      <c r="U44" s="24">
        <v>9.4839293993793899E-2</v>
      </c>
      <c r="V44" s="24">
        <v>3.59339176617577E-3</v>
      </c>
      <c r="W44" s="29">
        <v>0.8339529604773438</v>
      </c>
      <c r="X44" s="24">
        <f>IF(Table2[[#This Row],[Qb]]&gt;0,Table2[[#This Row],[b]]/(Table2[[#This Row],[Q ]]*$I$7+$I$8),Table2[[#This Row],[b]]/(Table2[[#This Row],[Q ]]*$I$4+$I$5))</f>
        <v>3.347586468613776</v>
      </c>
      <c r="Z44" s="1">
        <v>8.10000000000001E-3</v>
      </c>
      <c r="AA44" s="1">
        <f t="shared" si="0"/>
        <v>0.15733646590821423</v>
      </c>
    </row>
    <row r="45" spans="2:27" x14ac:dyDescent="0.25">
      <c r="B45" s="30">
        <v>2200</v>
      </c>
      <c r="C45" s="31">
        <v>75</v>
      </c>
      <c r="D45" s="31">
        <v>7.8489999999999983E-3</v>
      </c>
      <c r="E45" s="31">
        <v>0.11616161616161616</v>
      </c>
      <c r="F45" s="32">
        <v>4.1663935941128646E-2</v>
      </c>
      <c r="G45" s="32">
        <v>4.0426338356467528E-2</v>
      </c>
      <c r="H45" s="32">
        <v>4.2844160225333293E-2</v>
      </c>
      <c r="I45" s="32">
        <v>4.1589426894635365E-2</v>
      </c>
      <c r="J45" s="32">
        <v>4.686722817132246E-2</v>
      </c>
      <c r="K45" s="41">
        <v>0.2</v>
      </c>
      <c r="L45" s="26">
        <v>0.64316394151389766</v>
      </c>
      <c r="M45" s="26"/>
      <c r="N45" s="24">
        <v>0.81004082248786735</v>
      </c>
      <c r="O45" s="24">
        <v>1.9842859673516464</v>
      </c>
      <c r="P45" s="26">
        <f>IF(Table2[[#This Row],[Qb]]&gt;0,(Table2[[#This Row],[Q ]]*$I$7+I116)/Table2[[#This Row],[h US 4]],(Table2[[#This Row],[Q ]]*$I$4+$I$5)/Table2[[#This Row],[h US 4]])</f>
        <v>2.1830698782117892</v>
      </c>
      <c r="Q45" s="24">
        <v>5.6921998179293408E-2</v>
      </c>
      <c r="R45" s="24">
        <v>1.1665996970532486</v>
      </c>
      <c r="S45" s="27">
        <f>Table2[[#This Row],[Fr]]*Table2[[#This Row],[b/wnc,max]]</f>
        <v>1.2762211838526021</v>
      </c>
      <c r="T45" s="28">
        <v>4.8793085E-2</v>
      </c>
      <c r="U45" s="24">
        <v>0.79749525994209558</v>
      </c>
      <c r="V45" s="24">
        <v>3.015543386023338E-2</v>
      </c>
      <c r="W45" s="29"/>
      <c r="X45" s="24">
        <f>IF(Table2[[#This Row],[Qb]]&gt;0,Table2[[#This Row],[b]]/(Table2[[#This Row],[Q ]]*$I$7+$I$8),Table2[[#This Row],[b]]/(Table2[[#This Row],[Q ]]*$I$4+$I$5))</f>
        <v>4.4708333066179575</v>
      </c>
      <c r="Z45" s="1">
        <v>8.2000000000000094E-3</v>
      </c>
      <c r="AA45" s="1">
        <f t="shared" si="0"/>
        <v>0.1625125307996515</v>
      </c>
    </row>
    <row r="46" spans="2:27" x14ac:dyDescent="0.25">
      <c r="B46" s="30">
        <v>2200</v>
      </c>
      <c r="C46" s="31">
        <v>77</v>
      </c>
      <c r="D46" s="31">
        <v>7.7198473282442696E-3</v>
      </c>
      <c r="E46" s="31">
        <v>0.1</v>
      </c>
      <c r="F46" s="31">
        <v>4.3041216428731967E-2</v>
      </c>
      <c r="G46" s="31">
        <v>4.1173041370367772E-2</v>
      </c>
      <c r="H46" s="31">
        <v>4.3412099003725932E-2</v>
      </c>
      <c r="I46" s="32">
        <v>4.5261244236089598E-2</v>
      </c>
      <c r="J46" s="31">
        <v>4.6210772409510305E-2</v>
      </c>
      <c r="K46" s="41">
        <v>0.18640000000000001</v>
      </c>
      <c r="L46" s="26">
        <v>0.60262408914013355</v>
      </c>
      <c r="M46" s="26"/>
      <c r="N46" s="24">
        <v>0.72856296398993936</v>
      </c>
      <c r="O46" s="24">
        <v>1.6519815518384864</v>
      </c>
      <c r="P46" s="26">
        <f>IF(Table2[[#This Row],[Qb]]&gt;0,(Table2[[#This Row],[Q ]]*$I$7+I117)/Table2[[#This Row],[h US 4]],(Table2[[#This Row],[Q ]]*$I$4+$I$5)/Table2[[#This Row],[h US 4]])</f>
        <v>2.0930681210719468</v>
      </c>
      <c r="Q46" s="24">
        <v>4.2961086670249962E-2</v>
      </c>
      <c r="R46" s="24">
        <v>0.8855496657617864</v>
      </c>
      <c r="S46" s="27">
        <f>Table2[[#This Row],[Fr]]*Table2[[#This Row],[b/wnc,max]]</f>
        <v>0.99552387795297215</v>
      </c>
      <c r="T46" s="28">
        <v>4.8513469465648842E-2</v>
      </c>
      <c r="U46" s="24">
        <v>0.52893654285425395</v>
      </c>
      <c r="V46" s="24">
        <v>1.9808620221602558E-2</v>
      </c>
      <c r="W46" s="29"/>
      <c r="X46" s="24">
        <f>IF(Table2[[#This Row],[Qb]]&gt;0,Table2[[#This Row],[b]]/(Table2[[#This Row],[Q ]]*$I$7+$I$8),Table2[[#This Row],[b]]/(Table2[[#This Row],[Q ]]*$I$4+$I$5))</f>
        <v>4.1990923118357575</v>
      </c>
      <c r="Z46" s="1">
        <v>8.3000000000000105E-3</v>
      </c>
      <c r="AA46" s="1">
        <f t="shared" si="0"/>
        <v>0.16779303081692235</v>
      </c>
    </row>
    <row r="47" spans="2:27" x14ac:dyDescent="0.25">
      <c r="B47" s="30">
        <v>2200</v>
      </c>
      <c r="C47" s="31">
        <v>79</v>
      </c>
      <c r="D47" s="31">
        <v>7.9103448275862041E-3</v>
      </c>
      <c r="E47" s="31">
        <v>3.1395348837209174E-2</v>
      </c>
      <c r="F47" s="32">
        <v>4.1806314915005839E-2</v>
      </c>
      <c r="G47" s="32">
        <v>3.9806423096820781E-2</v>
      </c>
      <c r="H47" s="32">
        <v>4.9395087139883817E-2</v>
      </c>
      <c r="I47" s="32">
        <v>6.5041859993752865E-2</v>
      </c>
      <c r="J47" s="32">
        <v>4.0913971738414046E-2</v>
      </c>
      <c r="K47" s="41">
        <v>0.13640000000000002</v>
      </c>
      <c r="L47" s="26">
        <v>0.43753588120101433</v>
      </c>
      <c r="M47" s="26">
        <v>1.565945732099447</v>
      </c>
      <c r="N47" s="24">
        <v>0.21447837203324854</v>
      </c>
      <c r="O47" s="24">
        <v>0.81086317699430521</v>
      </c>
      <c r="P47" s="26">
        <f>IF(Table2[[#This Row],[Qb]]&gt;0,(Table2[[#This Row],[Q ]]*$I$7+I118)/Table2[[#This Row],[h US 4]],(Table2[[#This Row],[Q ]]*$I$4+$I$5)/Table2[[#This Row],[h US 4]])</f>
        <v>1.0352593748185523</v>
      </c>
      <c r="Q47" s="24">
        <v>1.4657430118834667E-2</v>
      </c>
      <c r="R47" s="24">
        <v>0.29958429281595134</v>
      </c>
      <c r="S47" s="27">
        <f>Table2[[#This Row],[Fr]]*Table2[[#This Row],[b/wnc,max]]</f>
        <v>0.3547817346796574</v>
      </c>
      <c r="T47" s="28">
        <v>4.8925896551724135E-2</v>
      </c>
      <c r="U47" s="24"/>
      <c r="V47" s="24"/>
      <c r="W47" s="29">
        <v>0.9040991899639611</v>
      </c>
      <c r="X47" s="24">
        <f>IF(Table2[[#This Row],[Qb]]&gt;0,Table2[[#This Row],[b]]/(Table2[[#This Row],[Q ]]*$I$7+$I$8),Table2[[#This Row],[b]]/(Table2[[#This Row],[Q ]]*$I$4+$I$5))</f>
        <v>3.038016960401777</v>
      </c>
      <c r="Z47" s="1">
        <v>8.4000000000000099E-3</v>
      </c>
      <c r="AA47" s="1">
        <f t="shared" si="0"/>
        <v>0.17317877673975562</v>
      </c>
    </row>
    <row r="48" spans="2:27" x14ac:dyDescent="0.25">
      <c r="B48" s="30">
        <v>2200</v>
      </c>
      <c r="C48" s="31">
        <v>81</v>
      </c>
      <c r="D48" s="31">
        <v>8.3691666666666723E-3</v>
      </c>
      <c r="E48" s="31">
        <v>3.3613445378151259E-2</v>
      </c>
      <c r="F48" s="31">
        <v>4.2748252415697567E-2</v>
      </c>
      <c r="G48" s="31">
        <v>4.1042460734617175E-2</v>
      </c>
      <c r="H48" s="31">
        <v>5.4619812293683102E-2</v>
      </c>
      <c r="I48" s="32">
        <v>6.7815442405337642E-2</v>
      </c>
      <c r="J48" s="31">
        <v>4.2633759910980569E-2</v>
      </c>
      <c r="K48" s="41">
        <v>0.13640000000000002</v>
      </c>
      <c r="L48" s="26">
        <v>0.42946646500608998</v>
      </c>
      <c r="M48" s="26">
        <v>1.5795687381889372</v>
      </c>
      <c r="N48" s="24">
        <v>0.19787278527166163</v>
      </c>
      <c r="O48" s="24">
        <v>0.78642495842474502</v>
      </c>
      <c r="P48" s="26">
        <f>IF(Table2[[#This Row],[Qb]]&gt;0,(Table2[[#This Row],[Q ]]*$I$7+I119)/Table2[[#This Row],[h US 4]],(Table2[[#This Row],[Q ]]*$I$4+$I$5)/Table2[[#This Row],[h US 4]])</f>
        <v>0.9692926758934437</v>
      </c>
      <c r="Q48" s="24">
        <v>1.4216142301547621E-2</v>
      </c>
      <c r="R48" s="24">
        <v>0.28478279397512168</v>
      </c>
      <c r="S48" s="27">
        <f>Table2[[#This Row],[Fr]]*Table2[[#This Row],[b/wnc,max]]</f>
        <v>0.3377431468872365</v>
      </c>
      <c r="T48" s="28">
        <v>4.9919245833333348E-2</v>
      </c>
      <c r="U48" s="24">
        <v>9.7535579111166244E-3</v>
      </c>
      <c r="V48" s="24">
        <v>3.8195454195159156E-4</v>
      </c>
      <c r="W48" s="29">
        <v>0.91196443619690026</v>
      </c>
      <c r="X48" s="24">
        <f>IF(Table2[[#This Row],[Qb]]&gt;0,Table2[[#This Row],[b]]/(Table2[[#This Row],[Q ]]*$I$7+$I$8),Table2[[#This Row],[b]]/(Table2[[#This Row],[Q ]]*$I$4+$I$5))</f>
        <v>2.9575513757766627</v>
      </c>
      <c r="Z48" s="1">
        <v>8.5000000000000093E-3</v>
      </c>
      <c r="AA48" s="1">
        <f t="shared" si="0"/>
        <v>0.17867057581919094</v>
      </c>
    </row>
    <row r="49" spans="2:27" x14ac:dyDescent="0.25">
      <c r="B49" s="30">
        <v>2200</v>
      </c>
      <c r="C49" s="31">
        <v>83</v>
      </c>
      <c r="D49" s="31">
        <v>8.3470588235294036E-3</v>
      </c>
      <c r="E49" s="31">
        <v>0.1228813559322034</v>
      </c>
      <c r="F49" s="32">
        <v>4.2791226950319561E-2</v>
      </c>
      <c r="G49" s="32">
        <v>4.0908357738354245E-2</v>
      </c>
      <c r="H49" s="32">
        <v>4.3069288723574781E-2</v>
      </c>
      <c r="I49" s="32">
        <v>4.3232764945049823E-2</v>
      </c>
      <c r="J49" s="32">
        <v>4.7794521290158203E-2</v>
      </c>
      <c r="K49" s="41">
        <v>0.18640000000000001</v>
      </c>
      <c r="L49" s="26">
        <v>0.58741752966819782</v>
      </c>
      <c r="M49" s="26"/>
      <c r="N49" s="24">
        <v>0.72843652237780721</v>
      </c>
      <c r="O49" s="24">
        <v>1.9555443971300639</v>
      </c>
      <c r="P49" s="26">
        <f>IF(Table2[[#This Row],[Qb]]&gt;0,(Table2[[#This Row],[Q ]]*$I$7+I120)/Table2[[#This Row],[h US 4]],(Table2[[#This Row],[Q ]]*$I$4+$I$5)/Table2[[#This Row],[h US 4]])</f>
        <v>1.5546724779398298</v>
      </c>
      <c r="Q49" s="24">
        <v>5.6738057921664177E-2</v>
      </c>
      <c r="R49" s="24">
        <v>1.1376876927157815</v>
      </c>
      <c r="S49" s="27">
        <f>Table2[[#This Row],[Fr]]*Table2[[#This Row],[b/wnc,max]]</f>
        <v>1.1487210589186274</v>
      </c>
      <c r="T49" s="28">
        <v>4.9871382352941161E-2</v>
      </c>
      <c r="U49" s="24">
        <v>0.73893509130780721</v>
      </c>
      <c r="V49" s="24">
        <v>2.8897408753913188E-2</v>
      </c>
      <c r="W49" s="29"/>
      <c r="X49" s="24">
        <f>IF(Table2[[#This Row],[Qb]]&gt;0,Table2[[#This Row],[b]]/(Table2[[#This Row],[Q ]]*$I$7+$I$8),Table2[[#This Row],[b]]/(Table2[[#This Row],[Q ]]*$I$4+$I$5))</f>
        <v>4.0468624223209435</v>
      </c>
      <c r="Z49" s="1">
        <v>8.6000000000000104E-3</v>
      </c>
      <c r="AA49" s="1">
        <f t="shared" si="0"/>
        <v>0.18426923183467936</v>
      </c>
    </row>
    <row r="50" spans="2:27" x14ac:dyDescent="0.25">
      <c r="B50" s="30">
        <v>2200</v>
      </c>
      <c r="C50" s="31">
        <v>85</v>
      </c>
      <c r="D50" s="31">
        <v>8.2834951456310681E-3</v>
      </c>
      <c r="E50" s="31">
        <v>0.13235294117647059</v>
      </c>
      <c r="F50" s="31">
        <v>4.4510908526734574E-2</v>
      </c>
      <c r="G50" s="31">
        <v>4.2102032824328749E-2</v>
      </c>
      <c r="H50" s="31">
        <v>4.4777134335174086E-2</v>
      </c>
      <c r="I50" s="32">
        <v>4.4967270121025381E-2</v>
      </c>
      <c r="J50" s="31">
        <v>4.9504952876566657E-2</v>
      </c>
      <c r="K50" s="41">
        <v>0.2</v>
      </c>
      <c r="L50" s="26">
        <v>0.6318922492758362</v>
      </c>
      <c r="M50" s="26"/>
      <c r="N50" s="24">
        <v>0.80057813270089528</v>
      </c>
      <c r="O50" s="24">
        <v>1.7956241747450867</v>
      </c>
      <c r="P50" s="26">
        <f>IF(Table2[[#This Row],[Qb]]&gt;0,(Table2[[#This Row],[Q ]]*$I$7+I121)/Table2[[#This Row],[h US 4]],(Table2[[#This Row],[Q ]]*$I$4+$I$5)/Table2[[#This Row],[h US 4]])</f>
        <v>2.0171664024342935</v>
      </c>
      <c r="Q50" s="24">
        <v>4.9755307051047262E-2</v>
      </c>
      <c r="R50" s="24">
        <v>1.0004331073646644</v>
      </c>
      <c r="S50" s="27">
        <f>Table2[[#This Row],[Fr]]*Table2[[#This Row],[b/wnc,max]]</f>
        <v>1.13464099863374</v>
      </c>
      <c r="T50" s="28">
        <v>4.9733766990291264E-2</v>
      </c>
      <c r="U50" s="24">
        <v>0.66393320361871522</v>
      </c>
      <c r="V50" s="24">
        <v>2.5860654054421991E-2</v>
      </c>
      <c r="W50" s="29"/>
      <c r="X50" s="24">
        <f>IF(Table2[[#This Row],[Qb]]&gt;0,Table2[[#This Row],[b]]/(Table2[[#This Row],[Q ]]*$I$7+$I$8),Table2[[#This Row],[b]]/(Table2[[#This Row],[Q ]]*$I$4+$I$5))</f>
        <v>4.3581388783445636</v>
      </c>
      <c r="Z50" s="1">
        <v>8.7000000000000098E-3</v>
      </c>
      <c r="AA50" s="1">
        <f t="shared" si="0"/>
        <v>0.18997554514959408</v>
      </c>
    </row>
    <row r="51" spans="2:27" x14ac:dyDescent="0.25">
      <c r="B51" s="30">
        <v>2200</v>
      </c>
      <c r="C51" s="31">
        <v>87</v>
      </c>
      <c r="D51" s="31">
        <v>8.3378947368421101E-3</v>
      </c>
      <c r="E51" s="31">
        <v>6.3829787234042548E-2</v>
      </c>
      <c r="F51" s="32">
        <v>4.3265873861335805E-2</v>
      </c>
      <c r="G51" s="32">
        <v>4.1075801755293212E-2</v>
      </c>
      <c r="H51" s="32">
        <v>4.6577973759099334E-2</v>
      </c>
      <c r="I51" s="32">
        <v>6.524250828367617E-2</v>
      </c>
      <c r="J51" s="32">
        <v>4.4752826564756022E-2</v>
      </c>
      <c r="K51" s="41">
        <v>0.15</v>
      </c>
      <c r="L51" s="26">
        <v>0.47288158556827914</v>
      </c>
      <c r="M51" s="26">
        <v>1.4590078916829867</v>
      </c>
      <c r="N51" s="24">
        <v>0.37947971753584653</v>
      </c>
      <c r="O51" s="24">
        <v>0.84923673491826557</v>
      </c>
      <c r="P51" s="26">
        <f>IF(Table2[[#This Row],[Qb]]&gt;0,(Table2[[#This Row],[Q ]]*$I$7+I122)/Table2[[#This Row],[h US 4]],(Table2[[#This Row],[Q ]]*$I$4+$I$5)/Table2[[#This Row],[h US 4]])</f>
        <v>2.0252398870001267</v>
      </c>
      <c r="Q51" s="24">
        <v>1.597084117957533E-2</v>
      </c>
      <c r="R51" s="24">
        <v>0.32036804690720244</v>
      </c>
      <c r="S51" s="27">
        <f>Table2[[#This Row],[Fr]]*Table2[[#This Row],[b/wnc,max]]</f>
        <v>0.40158841373097781</v>
      </c>
      <c r="T51" s="28">
        <v>4.9851542105263172E-2</v>
      </c>
      <c r="U51" s="24">
        <v>0.12018770778419191</v>
      </c>
      <c r="V51" s="24">
        <v>4.6974737137784293E-3</v>
      </c>
      <c r="W51" s="29">
        <v>0.8423585990129604</v>
      </c>
      <c r="X51" s="24">
        <f>IF(Table2[[#This Row],[Qb]]&gt;0,Table2[[#This Row],[b]]/(Table2[[#This Row],[Q ]]*$I$7+$I$8),Table2[[#This Row],[b]]/(Table2[[#This Row],[Q ]]*$I$4+$I$5))</f>
        <v>3.2583211887984453</v>
      </c>
      <c r="Z51" s="1">
        <v>8.8000000000000092E-3</v>
      </c>
      <c r="AA51" s="1">
        <f t="shared" si="0"/>
        <v>0.19579031276522707</v>
      </c>
    </row>
    <row r="52" spans="2:27" x14ac:dyDescent="0.25">
      <c r="B52" s="30">
        <v>2200</v>
      </c>
      <c r="C52" s="31">
        <v>89</v>
      </c>
      <c r="D52" s="31">
        <v>8.3396103896103777E-3</v>
      </c>
      <c r="E52" s="31">
        <v>2.254901960784492E-3</v>
      </c>
      <c r="F52" s="31">
        <v>4.3080998347069133E-2</v>
      </c>
      <c r="G52" s="31">
        <v>7.1609276491988255E-2</v>
      </c>
      <c r="H52" s="31">
        <v>8.6266117213850468E-2</v>
      </c>
      <c r="I52" s="32">
        <v>0.10529164132141525</v>
      </c>
      <c r="J52" s="31">
        <v>3.8142069922051977E-2</v>
      </c>
      <c r="K52" s="41">
        <v>0.1</v>
      </c>
      <c r="L52" s="26">
        <v>0.31523262375018418</v>
      </c>
      <c r="M52" s="26">
        <v>1.3741316904766441</v>
      </c>
      <c r="N52" s="24">
        <v>1.3398523499798901E-2</v>
      </c>
      <c r="O52" s="24">
        <v>0.3053285468381951</v>
      </c>
      <c r="P52" s="26">
        <f>IF(Table2[[#This Row],[Qb]]&gt;0,(Table2[[#This Row],[Q ]]*$I$7+I123)/Table2[[#This Row],[h US 4]],(Table2[[#This Row],[Q ]]*$I$4+$I$5)/Table2[[#This Row],[h US 4]])</f>
        <v>1.2920244780504742</v>
      </c>
      <c r="Q52" s="24">
        <v>3.3103812484247611E-3</v>
      </c>
      <c r="R52" s="24">
        <v>6.6399843893209742E-2</v>
      </c>
      <c r="S52" s="27">
        <f>Table2[[#This Row],[Fr]]*Table2[[#This Row],[b/wnc,max]]</f>
        <v>9.6249518925635241E-2</v>
      </c>
      <c r="T52" s="28">
        <v>4.9855256493506472E-2</v>
      </c>
      <c r="U52" s="24">
        <v>0.31344360724379172</v>
      </c>
      <c r="V52" s="24">
        <v>1.2252092442507509E-2</v>
      </c>
      <c r="W52" s="29">
        <v>0.79335530139868604</v>
      </c>
      <c r="X52" s="24">
        <f>IF(Table2[[#This Row],[Qb]]&gt;0,Table2[[#This Row],[b]]/(Table2[[#This Row],[Q ]]*$I$7+$I$8),Table2[[#This Row],[b]]/(Table2[[#This Row],[Q ]]*$I$4+$I$5))</f>
        <v>2.1719986247398553</v>
      </c>
      <c r="Z52" s="1">
        <v>8.9000000000000103E-3</v>
      </c>
      <c r="AA52" s="1">
        <f t="shared" si="0"/>
        <v>0.20171432837331554</v>
      </c>
    </row>
    <row r="53" spans="2:27" x14ac:dyDescent="0.25">
      <c r="B53" s="30">
        <v>2201</v>
      </c>
      <c r="C53" s="31">
        <v>3</v>
      </c>
      <c r="D53" s="31">
        <v>8.7479674796747953E-3</v>
      </c>
      <c r="E53" s="31">
        <v>3.8749999999999666E-3</v>
      </c>
      <c r="F53" s="31">
        <v>4.3917616299762999E-2</v>
      </c>
      <c r="G53" s="31">
        <v>7.5294787924046758E-2</v>
      </c>
      <c r="H53" s="31">
        <v>8.9803421458206273E-2</v>
      </c>
      <c r="I53" s="32">
        <v>0.11021311440788195</v>
      </c>
      <c r="J53" s="31">
        <v>4.0080010824211212E-2</v>
      </c>
      <c r="K53" s="41">
        <v>0.1</v>
      </c>
      <c r="L53" s="26">
        <v>0.31013588064504072</v>
      </c>
      <c r="M53" s="26">
        <v>1.3514373072870509</v>
      </c>
      <c r="N53" s="24">
        <v>2.029508589444972E-2</v>
      </c>
      <c r="O53" s="24">
        <v>0.28966899994515866</v>
      </c>
      <c r="P53" s="26">
        <f>IF(Table2[[#This Row],[Qb]]&gt;0,(Table2[[#This Row],[Q ]]*$I$7+I124)/Table2[[#This Row],[h US 4]],(Table2[[#This Row],[Q ]]*$I$4+$I$5)/Table2[[#This Row],[h US 4]])</f>
        <v>0.84909186189489949</v>
      </c>
      <c r="Q53" s="24">
        <v>3.0945780307876287E-3</v>
      </c>
      <c r="R53" s="24">
        <v>6.0989706324188077E-2</v>
      </c>
      <c r="S53" s="27">
        <f>Table2[[#This Row],[Fr]]*Table2[[#This Row],[b/wnc,max]]</f>
        <v>8.9836750393560025E-2</v>
      </c>
      <c r="T53" s="28">
        <v>5.0739349593495936E-2</v>
      </c>
      <c r="U53" s="24">
        <v>0.46270648765720024</v>
      </c>
      <c r="V53" s="24">
        <v>1.8523777108700887E-2</v>
      </c>
      <c r="W53" s="29">
        <v>0.78025269315508161</v>
      </c>
      <c r="X53" s="24">
        <f>IF(Table2[[#This Row],[Qb]]&gt;0,Table2[[#This Row],[b]]/(Table2[[#This Row],[Q ]]*$I$7+$I$8),Table2[[#This Row],[b]]/(Table2[[#This Row],[Q ]]*$I$4+$I$5))</f>
        <v>2.1218936071340182</v>
      </c>
      <c r="Z53" s="1">
        <v>9.0000000000000097E-3</v>
      </c>
      <c r="AA53" s="1">
        <f t="shared" si="0"/>
        <v>0.20774838240716523</v>
      </c>
    </row>
    <row r="54" spans="2:27" x14ac:dyDescent="0.25">
      <c r="B54" s="30">
        <v>2201</v>
      </c>
      <c r="C54" s="31">
        <v>6</v>
      </c>
      <c r="D54" s="31">
        <v>8.8264705882352898E-3</v>
      </c>
      <c r="E54" s="31">
        <v>4.4554455445544552E-2</v>
      </c>
      <c r="F54" s="31">
        <v>4.3110621924946073E-2</v>
      </c>
      <c r="G54" s="31">
        <v>4.2486382265534334E-2</v>
      </c>
      <c r="H54" s="31">
        <v>4.9503773347973033E-2</v>
      </c>
      <c r="I54" s="32">
        <v>6.771718266878253E-2</v>
      </c>
      <c r="J54" s="31">
        <v>4.5743442979266039E-2</v>
      </c>
      <c r="K54" s="41">
        <v>0.15</v>
      </c>
      <c r="L54" s="26">
        <v>0.46376235685090683</v>
      </c>
      <c r="M54" s="26">
        <v>1.4767535365678843</v>
      </c>
      <c r="N54" s="24">
        <v>0.22791207863008736</v>
      </c>
      <c r="O54" s="24">
        <v>0.83191150729834096</v>
      </c>
      <c r="P54" s="26">
        <f>IF(Table2[[#This Row],[Qb]]&gt;0,(Table2[[#This Row],[Q ]]*$I$7+I125)/Table2[[#This Row],[h US 4]],(Table2[[#This Row],[Q ]]*$I$4+$I$5)/Table2[[#This Row],[h US 4]])</f>
        <v>1.0336890959567921</v>
      </c>
      <c r="Q54" s="24">
        <v>1.5756591302400234E-2</v>
      </c>
      <c r="R54" s="24">
        <v>0.30950314719491556</v>
      </c>
      <c r="S54" s="27">
        <f>Table2[[#This Row],[Fr]]*Table2[[#This Row],[b/wnc,max]]</f>
        <v>0.38580924131606897</v>
      </c>
      <c r="T54" s="28">
        <v>5.0909308823529405E-2</v>
      </c>
      <c r="U54" s="24">
        <v>9.6984394638486848E-2</v>
      </c>
      <c r="V54" s="24">
        <v>3.8991196303257564E-3</v>
      </c>
      <c r="W54" s="29">
        <v>0.85260405186419985</v>
      </c>
      <c r="X54" s="24">
        <f>IF(Table2[[#This Row],[Qb]]&gt;0,Table2[[#This Row],[b]]/(Table2[[#This Row],[Q ]]*$I$7+$I$8),Table2[[#This Row],[b]]/(Table2[[#This Row],[Q ]]*$I$4+$I$5))</f>
        <v>3.1687876528063001</v>
      </c>
      <c r="Z54" s="1">
        <v>9.1000000000000109E-3</v>
      </c>
      <c r="AA54" s="1">
        <f t="shared" si="0"/>
        <v>0.21389326209142201</v>
      </c>
    </row>
    <row r="55" spans="2:27" x14ac:dyDescent="0.25">
      <c r="B55" s="30">
        <v>2201</v>
      </c>
      <c r="C55" s="31">
        <v>9</v>
      </c>
      <c r="D55" s="31">
        <v>8.8627272727272426E-3</v>
      </c>
      <c r="E55" s="31">
        <v>0.13698630136986301</v>
      </c>
      <c r="F55" s="31">
        <v>4.50551767087655E-2</v>
      </c>
      <c r="G55" s="31">
        <v>4.3087283540647371E-2</v>
      </c>
      <c r="H55" s="31">
        <v>4.5101982663504826E-2</v>
      </c>
      <c r="I55" s="32">
        <v>4.5603884371204079E-2</v>
      </c>
      <c r="J55" s="31">
        <v>5.0881982388670456E-2</v>
      </c>
      <c r="K55" s="41">
        <v>0.2</v>
      </c>
      <c r="L55" s="26">
        <v>0.61746616995482217</v>
      </c>
      <c r="M55" s="26"/>
      <c r="N55" s="24">
        <v>0.69319166463637838</v>
      </c>
      <c r="O55" s="24">
        <v>1.8684013672169206</v>
      </c>
      <c r="P55" s="26">
        <f>IF(Table2[[#This Row],[Qb]]&gt;0,(Table2[[#This Row],[Q ]]*$I$7+I126)/Table2[[#This Row],[h US 4]],(Table2[[#This Row],[Q ]]*$I$4+$I$5)/Table2[[#This Row],[h US 4]])</f>
        <v>1.5149118546834359</v>
      </c>
      <c r="Q55" s="24">
        <v>5.4038799611671309E-2</v>
      </c>
      <c r="R55" s="24">
        <v>1.0598377414641755</v>
      </c>
      <c r="S55" s="27">
        <f>Table2[[#This Row],[Fr]]*Table2[[#This Row],[b/wnc,max]]</f>
        <v>1.1536746361537853</v>
      </c>
      <c r="T55" s="28">
        <v>5.0987804545454485E-2</v>
      </c>
      <c r="U55" s="24">
        <v>0.70007402177106171</v>
      </c>
      <c r="V55" s="24">
        <v>2.8199599359001758E-2</v>
      </c>
      <c r="W55" s="29"/>
      <c r="X55" s="24">
        <f>IF(Table2[[#This Row],[Qb]]&gt;0,Table2[[#This Row],[b]]/(Table2[[#This Row],[Q ]]*$I$7+$I$8),Table2[[#This Row],[b]]/(Table2[[#This Row],[Q ]]*$I$4+$I$5))</f>
        <v>4.2164522496827299</v>
      </c>
      <c r="Z55" s="1">
        <v>9.2000000000000103E-3</v>
      </c>
      <c r="AA55" s="1">
        <f t="shared" si="0"/>
        <v>0.22014975149053018</v>
      </c>
    </row>
    <row r="56" spans="2:27" x14ac:dyDescent="0.25">
      <c r="B56" s="30">
        <v>2201</v>
      </c>
      <c r="C56" s="31">
        <v>11</v>
      </c>
      <c r="D56" s="31">
        <v>8.8086956521739174E-3</v>
      </c>
      <c r="E56" s="31">
        <v>0.16483516483516483</v>
      </c>
      <c r="F56" s="31">
        <v>4.4237254647048876E-2</v>
      </c>
      <c r="G56" s="31">
        <v>4.284124086734583E-2</v>
      </c>
      <c r="H56" s="31">
        <v>4.4334880622430517E-2</v>
      </c>
      <c r="I56" s="32">
        <v>4.3055405105964367E-2</v>
      </c>
      <c r="J56" s="31">
        <v>5.0183612793388253E-2</v>
      </c>
      <c r="K56" s="41">
        <v>0.23599999999999999</v>
      </c>
      <c r="L56" s="26">
        <v>0.73016504934738802</v>
      </c>
      <c r="M56" s="26"/>
      <c r="N56" s="24">
        <v>0.84769050472006824</v>
      </c>
      <c r="O56" s="24">
        <v>2.0804661206292088</v>
      </c>
      <c r="P56" s="26">
        <f>IF(Table2[[#This Row],[Qb]]&gt;0,(Table2[[#This Row],[Q ]]*$I$7+I127)/Table2[[#This Row],[h US 4]],(Table2[[#This Row],[Q ]]*$I$4+$I$5)/Table2[[#This Row],[h US 4]])</f>
        <v>1.6876157563005323</v>
      </c>
      <c r="Q56" s="24">
        <v>6.3434684143216541E-2</v>
      </c>
      <c r="R56" s="24">
        <v>1.2469757034175906</v>
      </c>
      <c r="S56" s="27">
        <f>Table2[[#This Row],[Fr]]*Table2[[#This Row],[b/wnc,max]]</f>
        <v>1.5190836476347951</v>
      </c>
      <c r="T56" s="28">
        <v>5.0870826086956533E-2</v>
      </c>
      <c r="U56" s="24">
        <v>0.87263754393377235</v>
      </c>
      <c r="V56" s="24">
        <v>3.5049832476085417E-2</v>
      </c>
      <c r="W56" s="29"/>
      <c r="X56" s="24">
        <f>IF(Table2[[#This Row],[Qb]]&gt;0,Table2[[#This Row],[b]]/(Table2[[#This Row],[Q ]]*$I$7+$I$8),Table2[[#This Row],[b]]/(Table2[[#This Row],[Q ]]*$I$4+$I$5))</f>
        <v>4.9905482708620523</v>
      </c>
      <c r="Z56" s="1">
        <v>9.3000000000000096E-3</v>
      </c>
      <c r="AA56" s="1">
        <f t="shared" si="0"/>
        <v>0.22651863155594773</v>
      </c>
    </row>
    <row r="57" spans="2:27" x14ac:dyDescent="0.25">
      <c r="B57" s="30">
        <v>2201</v>
      </c>
      <c r="C57" s="31">
        <v>13</v>
      </c>
      <c r="D57" s="31">
        <v>8.9254716981132052E-3</v>
      </c>
      <c r="E57" s="31">
        <v>0.13333333333333333</v>
      </c>
      <c r="F57" s="31">
        <v>4.494969820084984E-2</v>
      </c>
      <c r="G57" s="31">
        <v>4.3037084301460055E-2</v>
      </c>
      <c r="H57" s="31">
        <v>4.4694823505927649E-2</v>
      </c>
      <c r="I57" s="32">
        <v>4.6992308926228396E-2</v>
      </c>
      <c r="J57" s="31">
        <v>4.9405564450024017E-2</v>
      </c>
      <c r="K57" s="41">
        <v>0.186</v>
      </c>
      <c r="L57" s="26">
        <v>0.57282692508345934</v>
      </c>
      <c r="M57" s="26"/>
      <c r="N57" s="24">
        <v>0.66225693943821695</v>
      </c>
      <c r="O57" s="24">
        <v>1.7727405227971407</v>
      </c>
      <c r="P57" s="26">
        <f>IF(Table2[[#This Row],[Qb]]&gt;0,(Table2[[#This Row],[Q ]]*$I$7+I128)/Table2[[#This Row],[h US 4]],(Table2[[#This Row],[Q ]]*$I$4+$I$5)/Table2[[#This Row],[h US 4]])</f>
        <v>2.2217032421732856</v>
      </c>
      <c r="Q57" s="24">
        <v>5.0031318392717808E-2</v>
      </c>
      <c r="R57" s="24">
        <v>0.97863360862682591</v>
      </c>
      <c r="S57" s="27">
        <f>Table2[[#This Row],[Fr]]*Table2[[#This Row],[b/wnc,max]]</f>
        <v>1.0154735026447301</v>
      </c>
      <c r="T57" s="28">
        <v>5.112364622641509E-2</v>
      </c>
      <c r="U57" s="24">
        <v>0.57498834351288897</v>
      </c>
      <c r="V57" s="24">
        <v>2.3236915623349071E-2</v>
      </c>
      <c r="W57" s="29"/>
      <c r="X57" s="24">
        <f>IF(Table2[[#This Row],[Qb]]&gt;0,Table2[[#This Row],[b]]/(Table2[[#This Row],[Q ]]*$I$7+$I$8),Table2[[#This Row],[b]]/(Table2[[#This Row],[Q ]]*$I$4+$I$5))</f>
        <v>3.90753947544873</v>
      </c>
      <c r="Z57" s="1">
        <v>9.4000000000000108E-3</v>
      </c>
      <c r="AA57" s="1">
        <f t="shared" si="0"/>
        <v>0.23300068017214084</v>
      </c>
    </row>
    <row r="58" spans="2:27" x14ac:dyDescent="0.25">
      <c r="B58" s="30">
        <v>2201</v>
      </c>
      <c r="C58" s="31">
        <v>15</v>
      </c>
      <c r="D58" s="31">
        <v>8.8486111111111179E-3</v>
      </c>
      <c r="E58" s="31">
        <v>2.8169014084507043E-2</v>
      </c>
      <c r="F58" s="32">
        <v>4.4497909560343621E-2</v>
      </c>
      <c r="G58" s="32">
        <v>4.2346946032153721E-2</v>
      </c>
      <c r="H58" s="32">
        <v>5.9067880045121465E-2</v>
      </c>
      <c r="I58" s="32">
        <v>7.2660565364836144E-2</v>
      </c>
      <c r="J58" s="32">
        <v>4.3272320740894224E-2</v>
      </c>
      <c r="K58" s="41">
        <v>0.13600000000000001</v>
      </c>
      <c r="L58" s="26">
        <v>0.42011073557325718</v>
      </c>
      <c r="M58" s="26">
        <v>1.5702511191624708</v>
      </c>
      <c r="N58" s="24">
        <v>0.14314475813918889</v>
      </c>
      <c r="O58" s="24">
        <v>0.71944446799859618</v>
      </c>
      <c r="P58" s="26">
        <f>IF(Table2[[#This Row],[Qb]]&gt;0,(Table2[[#This Row],[Q ]]*$I$7+I129)/Table2[[#This Row],[h US 4]],(Table2[[#This Row],[Q ]]*$I$4+$I$5)/Table2[[#This Row],[h US 4]])</f>
        <v>0.32421589616020008</v>
      </c>
      <c r="Q58" s="24">
        <v>1.262416206013342E-2</v>
      </c>
      <c r="R58" s="24">
        <v>0.24774028780108975</v>
      </c>
      <c r="S58" s="27">
        <f>Table2[[#This Row],[Fr]]*Table2[[#This Row],[b/wnc,max]]</f>
        <v>0.30224634465500094</v>
      </c>
      <c r="T58" s="28">
        <v>5.0957243055555573E-2</v>
      </c>
      <c r="U58" s="24"/>
      <c r="V58" s="24"/>
      <c r="W58" s="29">
        <v>0.90658490634376387</v>
      </c>
      <c r="X58" s="24">
        <f>IF(Table2[[#This Row],[Qb]]&gt;0,Table2[[#This Row],[b]]/(Table2[[#This Row],[Q ]]*$I$7+$I$8),Table2[[#This Row],[b]]/(Table2[[#This Row],[Q ]]*$I$4+$I$5))</f>
        <v>2.8694610148713471</v>
      </c>
      <c r="Z58" s="1">
        <v>9.5000000000000102E-3</v>
      </c>
      <c r="AA58" s="1">
        <f t="shared" si="0"/>
        <v>0.23959667220142017</v>
      </c>
    </row>
    <row r="59" spans="2:27" x14ac:dyDescent="0.25">
      <c r="B59" s="30">
        <v>2201</v>
      </c>
      <c r="C59" s="31">
        <v>17</v>
      </c>
      <c r="D59" s="31">
        <v>9.2043478260869643E-3</v>
      </c>
      <c r="E59" s="31">
        <v>2.2058823529411766E-2</v>
      </c>
      <c r="F59" s="32">
        <v>4.5562931504811319E-2</v>
      </c>
      <c r="G59" s="32">
        <v>4.2740592648503418E-2</v>
      </c>
      <c r="H59" s="32">
        <v>6.3043214543101522E-2</v>
      </c>
      <c r="I59" s="32">
        <v>7.6256531693563764E-2</v>
      </c>
      <c r="J59" s="32">
        <v>4.366977835876916E-2</v>
      </c>
      <c r="K59" s="41">
        <v>0.13600000000000001</v>
      </c>
      <c r="L59" s="26">
        <v>0.41429858991482793</v>
      </c>
      <c r="M59" s="26">
        <v>1.5560914518720008</v>
      </c>
      <c r="N59" s="24">
        <v>0.10101709084069287</v>
      </c>
      <c r="O59" s="24">
        <v>0.67578655274260346</v>
      </c>
      <c r="P59" s="26">
        <f>IF(Table2[[#This Row],[Qb]]&gt;0,(Table2[[#This Row],[Q ]]*$I$7+I130)/Table2[[#This Row],[h US 4]],(Table2[[#This Row],[Q ]]*$I$4+$I$5)/Table2[[#This Row],[h US 4]])</f>
        <v>0.32134677195799632</v>
      </c>
      <c r="Q59" s="24">
        <v>1.1620477776600547E-2</v>
      </c>
      <c r="R59" s="24">
        <v>0.22464834587481156</v>
      </c>
      <c r="S59" s="27">
        <f>Table2[[#This Row],[Fr]]*Table2[[#This Row],[b/wnc,max]]</f>
        <v>0.27997741588466313</v>
      </c>
      <c r="T59" s="28">
        <v>5.1727413043478276E-2</v>
      </c>
      <c r="U59" s="24"/>
      <c r="V59" s="24"/>
      <c r="W59" s="29">
        <v>0.89840981862197522</v>
      </c>
      <c r="X59" s="24">
        <f>IF(Table2[[#This Row],[Qb]]&gt;0,Table2[[#This Row],[b]]/(Table2[[#This Row],[Q ]]*$I$7+$I$8),Table2[[#This Row],[b]]/(Table2[[#This Row],[Q ]]*$I$4+$I$5))</f>
        <v>2.8132455610165032</v>
      </c>
      <c r="Z59" s="1">
        <v>9.6000000000000096E-3</v>
      </c>
      <c r="AA59" s="1">
        <f t="shared" si="0"/>
        <v>0.24630737952764781</v>
      </c>
    </row>
    <row r="60" spans="2:27" x14ac:dyDescent="0.25">
      <c r="B60" s="30">
        <v>2201</v>
      </c>
      <c r="C60" s="31">
        <v>19</v>
      </c>
      <c r="D60" s="31">
        <v>9.1673076923076916E-3</v>
      </c>
      <c r="E60" s="31">
        <v>0.1553398058252427</v>
      </c>
      <c r="F60" s="32">
        <v>4.4666499303965775E-2</v>
      </c>
      <c r="G60" s="32">
        <v>4.3112183370283039E-2</v>
      </c>
      <c r="H60" s="32">
        <v>4.5099164896108823E-2</v>
      </c>
      <c r="I60" s="32">
        <v>4.669317817244692E-2</v>
      </c>
      <c r="J60" s="32">
        <v>5.0893698627362871E-2</v>
      </c>
      <c r="K60" s="41">
        <v>0.186</v>
      </c>
      <c r="L60" s="26">
        <v>0.56743163946611863</v>
      </c>
      <c r="M60" s="26"/>
      <c r="N60" s="24">
        <v>0.71898275368660647</v>
      </c>
      <c r="O60" s="24">
        <v>1.8440682077130359</v>
      </c>
      <c r="P60" s="26">
        <f>IF(Table2[[#This Row],[Qb]]&gt;0,(Table2[[#This Row],[Q ]]*$I$7+I131)/Table2[[#This Row],[h US 4]],(Table2[[#This Row],[Q ]]*$I$4+$I$5)/Table2[[#This Row],[h US 4]])</f>
        <v>0.52269258777967276</v>
      </c>
      <c r="Q60" s="24">
        <v>5.3617950266202585E-2</v>
      </c>
      <c r="R60" s="24">
        <v>1.0381575052505931</v>
      </c>
      <c r="S60" s="27">
        <f>Table2[[#This Row],[Fr]]*Table2[[#This Row],[b/wnc,max]]</f>
        <v>1.046382646389955</v>
      </c>
      <c r="T60" s="28">
        <v>5.1647221153846151E-2</v>
      </c>
      <c r="U60" s="24">
        <v>0.65140044484532889</v>
      </c>
      <c r="V60" s="24">
        <v>2.6642488610794199E-2</v>
      </c>
      <c r="W60" s="29"/>
      <c r="X60" s="24">
        <f>IF(Table2[[#This Row],[Qb]]&gt;0,Table2[[#This Row],[b]]/(Table2[[#This Row],[Q ]]*$I$7+$I$8),Table2[[#This Row],[b]]/(Table2[[#This Row],[Q ]]*$I$4+$I$5))</f>
        <v>3.8553914559328031</v>
      </c>
      <c r="Z60" s="1">
        <v>9.7000000000000107E-3</v>
      </c>
      <c r="AA60" s="1">
        <f t="shared" si="0"/>
        <v>0.25313357109886098</v>
      </c>
    </row>
    <row r="61" spans="2:27" x14ac:dyDescent="0.25">
      <c r="B61" s="30">
        <v>2201</v>
      </c>
      <c r="C61" s="31">
        <v>21</v>
      </c>
      <c r="D61" s="31">
        <v>9.1916666666666674E-3</v>
      </c>
      <c r="E61" s="31">
        <v>0.18421052631578946</v>
      </c>
      <c r="F61" s="31">
        <v>4.603764901632907E-2</v>
      </c>
      <c r="G61" s="31">
        <v>4.4791715238705919E-2</v>
      </c>
      <c r="H61" s="31">
        <v>4.7117683450106938E-2</v>
      </c>
      <c r="I61" s="32">
        <v>4.6597432620705495E-2</v>
      </c>
      <c r="J61" s="31">
        <v>5.2630433753599645E-2</v>
      </c>
      <c r="K61" s="41">
        <v>0.23599999999999999</v>
      </c>
      <c r="L61" s="26">
        <v>0.71928464080675503</v>
      </c>
      <c r="M61" s="26"/>
      <c r="N61" s="24">
        <v>0.84665732305462538</v>
      </c>
      <c r="O61" s="24">
        <v>1.8565349046641357</v>
      </c>
      <c r="P61" s="26">
        <f>IF(Table2[[#This Row],[Qb]]&gt;0,(Table2[[#This Row],[Q ]]*$I$7+I132)/Table2[[#This Row],[h US 4]],(Table2[[#This Row],[Q ]]*$I$4+$I$5)/Table2[[#This Row],[h US 4]])</f>
        <v>0.52515831447226879</v>
      </c>
      <c r="Q61" s="24">
        <v>5.4219618494999657E-2</v>
      </c>
      <c r="R61" s="24">
        <v>1.0487362126178306</v>
      </c>
      <c r="S61" s="27">
        <f>Table2[[#This Row],[Fr]]*Table2[[#This Row],[b/wnc,max]]</f>
        <v>1.3353770420465461</v>
      </c>
      <c r="T61" s="28">
        <v>5.1699958333333337E-2</v>
      </c>
      <c r="U61" s="24">
        <v>0.70359463550108781</v>
      </c>
      <c r="V61" s="24">
        <v>2.8810508275312299E-2</v>
      </c>
      <c r="W61" s="29"/>
      <c r="X61" s="24">
        <f>IF(Table2[[#This Row],[Qb]]&gt;0,Table2[[#This Row],[b]]/(Table2[[#This Row],[Q ]]*$I$7+$I$8),Table2[[#This Row],[b]]/(Table2[[#This Row],[Q ]]*$I$4+$I$5))</f>
        <v>4.885220165439021</v>
      </c>
      <c r="Z61" s="1">
        <v>9.8000000000000101E-3</v>
      </c>
      <c r="AA61" s="1">
        <f t="shared" si="0"/>
        <v>0.26007601296884925</v>
      </c>
    </row>
    <row r="62" spans="2:27" x14ac:dyDescent="0.25">
      <c r="B62" s="30">
        <v>2201</v>
      </c>
      <c r="C62" s="31">
        <v>24</v>
      </c>
      <c r="D62" s="31">
        <v>9.2571428571428631E-3</v>
      </c>
      <c r="E62" s="31">
        <v>0.16666666666666666</v>
      </c>
      <c r="F62" s="32">
        <v>4.5306615036952803E-2</v>
      </c>
      <c r="G62" s="32">
        <v>4.3128257102043495E-2</v>
      </c>
      <c r="H62" s="32">
        <v>4.5549865320453707E-2</v>
      </c>
      <c r="I62" s="32">
        <v>4.6445792460262751E-2</v>
      </c>
      <c r="J62" s="32">
        <v>5.0696882185932934E-2</v>
      </c>
      <c r="K62" s="41">
        <v>0.2</v>
      </c>
      <c r="L62" s="26">
        <v>0.60801424067709975</v>
      </c>
      <c r="M62" s="26"/>
      <c r="N62" s="24">
        <v>0.75180229777436591</v>
      </c>
      <c r="O62" s="24">
        <v>1.8819210681146434</v>
      </c>
      <c r="P62" s="26">
        <f>IF(Table2[[#This Row],[Qb]]&gt;0,(Table2[[#This Row],[Q ]]*$I$7+I133)/Table2[[#This Row],[h US 4]],(Table2[[#This Row],[Q ]]*$I$4+$I$5)/Table2[[#This Row],[h US 4]])</f>
        <v>0.53062603784088358</v>
      </c>
      <c r="Q62" s="24">
        <v>5.5488899007135793E-2</v>
      </c>
      <c r="R62" s="24">
        <v>1.0703523170804274</v>
      </c>
      <c r="S62" s="27">
        <f>Table2[[#This Row],[Fr]]*Table2[[#This Row],[b/wnc,max]]</f>
        <v>1.1442348092439614</v>
      </c>
      <c r="T62" s="28">
        <v>5.1841714285714297E-2</v>
      </c>
      <c r="U62" s="24">
        <v>0.66761039227466878</v>
      </c>
      <c r="V62" s="24">
        <v>2.7420782966737785E-2</v>
      </c>
      <c r="W62" s="29"/>
      <c r="X62" s="24">
        <f>IF(Table2[[#This Row],[Qb]]&gt;0,Table2[[#This Row],[b]]/(Table2[[#This Row],[Q ]]*$I$7+$I$8),Table2[[#This Row],[b]]/(Table2[[#This Row],[Q ]]*$I$4+$I$5))</f>
        <v>4.125132002936498</v>
      </c>
      <c r="Z62" s="1">
        <v>9.9000000000000095E-3</v>
      </c>
      <c r="AA62" s="1">
        <f t="shared" si="0"/>
        <v>0.26713546833771956</v>
      </c>
    </row>
    <row r="63" spans="2:27" x14ac:dyDescent="0.25">
      <c r="B63" s="30">
        <v>2201</v>
      </c>
      <c r="C63" s="31">
        <v>26</v>
      </c>
      <c r="D63" s="31">
        <v>9.2024096385542146E-3</v>
      </c>
      <c r="E63" s="31">
        <v>6.7073170731707321E-2</v>
      </c>
      <c r="F63" s="31">
        <v>4.4607775470449626E-2</v>
      </c>
      <c r="G63" s="31">
        <v>4.300589575603854E-2</v>
      </c>
      <c r="H63" s="31">
        <v>5.4494511274262247E-2</v>
      </c>
      <c r="I63" s="32">
        <v>7.1454713967963032E-2</v>
      </c>
      <c r="J63" s="31">
        <v>4.6776608922884898E-2</v>
      </c>
      <c r="K63" s="41">
        <v>0.15</v>
      </c>
      <c r="L63" s="26">
        <v>0.45698142013594928</v>
      </c>
      <c r="M63" s="26">
        <v>1.4704748785871835</v>
      </c>
      <c r="N63" s="24">
        <v>0.30732847667413804</v>
      </c>
      <c r="O63" s="24">
        <v>0.77502193558794075</v>
      </c>
      <c r="P63" s="26">
        <f>IF(Table2[[#This Row],[Qb]]&gt;0,(Table2[[#This Row],[Q ]]*$I$7+I134)/Table2[[#This Row],[h US 4]],(Table2[[#This Row],[Q ]]*$I$4+$I$5)/Table2[[#This Row],[h US 4]])</f>
        <v>0.34286933487910126</v>
      </c>
      <c r="Q63" s="24">
        <v>1.4337060873135851E-2</v>
      </c>
      <c r="R63" s="24">
        <v>0.27718811283280437</v>
      </c>
      <c r="S63" s="27">
        <f>Table2[[#This Row],[Fr]]*Table2[[#This Row],[b/wnc,max]]</f>
        <v>0.35417062476148936</v>
      </c>
      <c r="T63" s="28">
        <v>5.1723216867469876E-2</v>
      </c>
      <c r="U63" s="24">
        <v>0.10996265298107163</v>
      </c>
      <c r="V63" s="24">
        <v>4.5049872077913E-3</v>
      </c>
      <c r="W63" s="29">
        <v>0.84897906698889269</v>
      </c>
      <c r="X63" s="24">
        <f>IF(Table2[[#This Row],[Qb]]&gt;0,Table2[[#This Row],[b]]/(Table2[[#This Row],[Q ]]*$I$7+$I$8),Table2[[#This Row],[b]]/(Table2[[#This Row],[Q ]]*$I$4+$I$5))</f>
        <v>3.1031755981465361</v>
      </c>
      <c r="Z63" s="1">
        <v>0.01</v>
      </c>
      <c r="AA63" s="1">
        <f t="shared" si="0"/>
        <v>0.27431269759149002</v>
      </c>
    </row>
    <row r="64" spans="2:27" x14ac:dyDescent="0.25">
      <c r="B64" s="30">
        <v>2201</v>
      </c>
      <c r="C64" s="31">
        <v>28</v>
      </c>
      <c r="D64" s="31">
        <v>9.2589353612167156E-3</v>
      </c>
      <c r="E64" s="31">
        <v>4.0992366412214206E-3</v>
      </c>
      <c r="F64" s="31">
        <v>4.4968630873233037E-2</v>
      </c>
      <c r="G64" s="31">
        <v>7.37829306264558E-2</v>
      </c>
      <c r="H64" s="31">
        <v>8.7304812889458114E-2</v>
      </c>
      <c r="I64" s="32">
        <v>0.10834140752797856</v>
      </c>
      <c r="J64" s="31">
        <v>4.0420151667899404E-2</v>
      </c>
      <c r="K64" s="41">
        <v>0.1</v>
      </c>
      <c r="L64" s="26">
        <v>0.30398597245437142</v>
      </c>
      <c r="M64" s="26">
        <v>1.4565104014573322</v>
      </c>
      <c r="N64" s="24">
        <v>1.8481444022803863E-2</v>
      </c>
      <c r="O64" s="24">
        <v>0.31837360871321385</v>
      </c>
      <c r="P64" s="26">
        <f>IF(Table2[[#This Row],[Qb]]&gt;0,(Table2[[#This Row],[Q ]]*$I$7+I135)/Table2[[#This Row],[h US 4]],(Table2[[#This Row],[Q ]]*$I$4+$I$5)/Table2[[#This Row],[h US 4]])</f>
        <v>0.22752260270872368</v>
      </c>
      <c r="Q64" s="24">
        <v>3.6477159750513215E-3</v>
      </c>
      <c r="R64" s="24">
        <v>7.0357297877255531E-2</v>
      </c>
      <c r="S64" s="27">
        <f>Table2[[#This Row],[Fr]]*Table2[[#This Row],[b/wnc,max]]</f>
        <v>9.6781111048493851E-2</v>
      </c>
      <c r="T64" s="28">
        <v>5.1845595057034191E-2</v>
      </c>
      <c r="U64" s="24">
        <v>0.25847590252963459</v>
      </c>
      <c r="V64" s="24">
        <v>1.0617268020977594E-2</v>
      </c>
      <c r="W64" s="29">
        <v>0.84091667235888079</v>
      </c>
      <c r="X64" s="24">
        <f>IF(Table2[[#This Row],[Qb]]&gt;0,Table2[[#This Row],[b]]/(Table2[[#This Row],[Q ]]*$I$7+$I$8),Table2[[#This Row],[b]]/(Table2[[#This Row],[Q ]]*$I$4+$I$5))</f>
        <v>2.0623630037838776</v>
      </c>
    </row>
    <row r="65" spans="2:24" x14ac:dyDescent="0.25">
      <c r="B65" s="30">
        <v>2201</v>
      </c>
      <c r="C65" s="31">
        <v>30</v>
      </c>
      <c r="D65" s="31">
        <v>9.7597826086956389E-3</v>
      </c>
      <c r="E65" s="31">
        <v>3.472727272727215E-3</v>
      </c>
      <c r="F65" s="32">
        <v>4.6229727507658989E-2</v>
      </c>
      <c r="G65" s="32">
        <v>7.762407940679672E-2</v>
      </c>
      <c r="H65" s="32">
        <v>9.1386102785715753E-2</v>
      </c>
      <c r="I65" s="32">
        <v>0.11207810548000648</v>
      </c>
      <c r="J65" s="32">
        <v>4.1462237709043517E-2</v>
      </c>
      <c r="K65" s="41">
        <v>0.1</v>
      </c>
      <c r="L65" s="26">
        <v>0.2981900645421563</v>
      </c>
      <c r="M65" s="26">
        <v>1.4619439817620445</v>
      </c>
      <c r="N65" s="24">
        <v>1.3623941997952685E-2</v>
      </c>
      <c r="O65" s="24">
        <v>0.31142986542642936</v>
      </c>
      <c r="P65" s="26">
        <f>IF(Table2[[#This Row],[Qb]]&gt;0,(Table2[[#This Row],[Q ]]*$I$7+I136)/Table2[[#This Row],[h US 4]],(Table2[[#This Row],[Q ]]*$I$4+$I$5)/Table2[[#This Row],[h US 4]])</f>
        <v>0.23183410832002907</v>
      </c>
      <c r="Q65" s="24">
        <v>3.5888441462061721E-3</v>
      </c>
      <c r="R65" s="24">
        <v>6.7803682914864369E-2</v>
      </c>
      <c r="S65" s="27">
        <f>Table2[[#This Row],[Fr]]*Table2[[#This Row],[b/wnc,max]]</f>
        <v>9.2865291671862027E-2</v>
      </c>
      <c r="T65" s="28">
        <v>5.292992934782606E-2</v>
      </c>
      <c r="U65" s="24">
        <v>0.26307533105631986</v>
      </c>
      <c r="V65" s="24">
        <v>1.103849031962123E-2</v>
      </c>
      <c r="W65" s="29">
        <v>0.84405375141046945</v>
      </c>
      <c r="X65" s="24">
        <f>IF(Table2[[#This Row],[Qb]]&gt;0,Table2[[#This Row],[b]]/(Table2[[#This Row],[Q ]]*$I$7+$I$8),Table2[[#This Row],[b]]/(Table2[[#This Row],[Q ]]*$I$4+$I$5))</f>
        <v>2.0071664753617857</v>
      </c>
    </row>
    <row r="66" spans="2:24" x14ac:dyDescent="0.25">
      <c r="B66" s="30">
        <v>2201</v>
      </c>
      <c r="C66" s="31">
        <v>32</v>
      </c>
      <c r="D66" s="31">
        <v>9.7599999999999944E-3</v>
      </c>
      <c r="E66" s="31">
        <v>7.3643410852713184E-2</v>
      </c>
      <c r="F66" s="31">
        <v>4.6132624202047667E-2</v>
      </c>
      <c r="G66" s="31">
        <v>4.389749724966039E-2</v>
      </c>
      <c r="H66" s="31">
        <v>5.1356125609473648E-2</v>
      </c>
      <c r="I66" s="32">
        <v>7.0194460990094881E-2</v>
      </c>
      <c r="J66" s="31">
        <v>4.8245405357744388E-2</v>
      </c>
      <c r="K66" s="41">
        <v>0.15</v>
      </c>
      <c r="L66" s="26">
        <v>0.44728139524598326</v>
      </c>
      <c r="M66" s="26">
        <v>1.5270515757650858</v>
      </c>
      <c r="N66" s="24">
        <v>0.28889529262307684</v>
      </c>
      <c r="O66" s="24">
        <v>0.85327072484275668</v>
      </c>
      <c r="P66" s="26">
        <f>IF(Table2[[#This Row],[Qb]]&gt;0,(Table2[[#This Row],[Q ]]*$I$7+I137)/Table2[[#This Row],[h US 4]],(Table2[[#This Row],[Q ]]*$I$4+$I$5)/Table2[[#This Row],[h US 4]])</f>
        <v>0.37017317380630116</v>
      </c>
      <c r="Q66" s="24">
        <v>1.6964715706062176E-2</v>
      </c>
      <c r="R66" s="24">
        <v>0.32050987156836486</v>
      </c>
      <c r="S66" s="27">
        <f>Table2[[#This Row],[Fr]]*Table2[[#This Row],[b/wnc,max]]</f>
        <v>0.38165212033021967</v>
      </c>
      <c r="T66" s="28">
        <v>5.2930399999999989E-2</v>
      </c>
      <c r="U66" s="24">
        <v>7.9367334403175366E-2</v>
      </c>
      <c r="V66" s="24">
        <v>3.3302360999507771E-3</v>
      </c>
      <c r="W66" s="29">
        <v>0.88164363833441428</v>
      </c>
      <c r="X66" s="24">
        <f>IF(Table2[[#This Row],[Qb]]&gt;0,Table2[[#This Row],[b]]/(Table2[[#This Row],[Q ]]*$I$7+$I$8),Table2[[#This Row],[b]]/(Table2[[#This Row],[Q ]]*$I$4+$I$5))</f>
        <v>3.0107147384117816</v>
      </c>
    </row>
    <row r="67" spans="2:24" x14ac:dyDescent="0.25">
      <c r="B67" s="30">
        <v>2201</v>
      </c>
      <c r="C67" s="31">
        <v>34</v>
      </c>
      <c r="D67" s="31">
        <v>9.7725000000000034E-3</v>
      </c>
      <c r="E67" s="31">
        <v>0.17088607594936708</v>
      </c>
      <c r="F67" s="31">
        <v>4.5924297993666714E-2</v>
      </c>
      <c r="G67" s="31">
        <v>4.4522327802764494E-2</v>
      </c>
      <c r="H67" s="31">
        <v>4.7017664236411037E-2</v>
      </c>
      <c r="I67" s="32">
        <v>4.8546024875457082E-2</v>
      </c>
      <c r="J67" s="31">
        <v>5.2863361271211703E-2</v>
      </c>
      <c r="K67" s="41">
        <v>0.2</v>
      </c>
      <c r="L67" s="26">
        <v>0.59609154416154542</v>
      </c>
      <c r="M67" s="26"/>
      <c r="N67" s="24">
        <v>0.66810661742607358</v>
      </c>
      <c r="O67" s="24">
        <v>1.8189559656245251</v>
      </c>
      <c r="P67" s="26">
        <f>IF(Table2[[#This Row],[Qb]]&gt;0,(Table2[[#This Row],[Q ]]*$I$7+I138)/Table2[[#This Row],[h US 4]],(Table2[[#This Row],[Q ]]*$I$4+$I$5)/Table2[[#This Row],[h US 4]])</f>
        <v>0.53593235079243595</v>
      </c>
      <c r="Q67" s="24">
        <v>5.3783136689217304E-2</v>
      </c>
      <c r="R67" s="24">
        <v>1.0155912717535758</v>
      </c>
      <c r="S67" s="27">
        <f>Table2[[#This Row],[Fr]]*Table2[[#This Row],[b/wnc,max]]</f>
        <v>1.0842642703109782</v>
      </c>
      <c r="T67" s="28">
        <v>5.295746250000001E-2</v>
      </c>
      <c r="U67" s="24">
        <v>0.6310351120218457</v>
      </c>
      <c r="V67" s="24">
        <v>2.6490951392412386E-2</v>
      </c>
      <c r="W67" s="29"/>
      <c r="X67" s="24">
        <f>IF(Table2[[#This Row],[Qb]]&gt;0,Table2[[#This Row],[b]]/(Table2[[#This Row],[Q ]]*$I$7+$I$8),Table2[[#This Row],[b]]/(Table2[[#This Row],[Q ]]*$I$4+$I$5))</f>
        <v>4.011606750489098</v>
      </c>
    </row>
    <row r="68" spans="2:24" x14ac:dyDescent="0.25">
      <c r="B68" s="30">
        <v>2201</v>
      </c>
      <c r="C68" s="31">
        <v>36</v>
      </c>
      <c r="D68" s="31">
        <v>9.8720930232558141E-3</v>
      </c>
      <c r="E68" s="31">
        <v>0.19411764705882353</v>
      </c>
      <c r="F68" s="31">
        <v>4.608175130764032E-2</v>
      </c>
      <c r="G68" s="31">
        <v>4.5247672677525518E-2</v>
      </c>
      <c r="H68" s="31">
        <v>4.7146089463071014E-2</v>
      </c>
      <c r="I68" s="32">
        <v>4.6645565901823345E-2</v>
      </c>
      <c r="J68" s="31">
        <v>5.2294675125567389E-2</v>
      </c>
      <c r="K68" s="41">
        <v>0.23599999999999999</v>
      </c>
      <c r="L68" s="26">
        <v>0.70073259933086152</v>
      </c>
      <c r="M68" s="26"/>
      <c r="N68" s="24">
        <v>0.73888817543798613</v>
      </c>
      <c r="O68" s="24">
        <v>1.98987608140005</v>
      </c>
      <c r="P68" s="26">
        <f>IF(Table2[[#This Row],[Qb]]&gt;0,(Table2[[#This Row],[Q ]]*$I$7+I139)/Table2[[#This Row],[h US 4]],(Table2[[#This Row],[Q ]]*$I$4+$I$5)/Table2[[#This Row],[h US 4]])</f>
        <v>0.56345189144610197</v>
      </c>
      <c r="Q68" s="24">
        <v>6.185995295184854E-2</v>
      </c>
      <c r="R68" s="24">
        <v>1.163369722584096</v>
      </c>
      <c r="S68" s="27">
        <f>Table2[[#This Row],[Fr]]*Table2[[#This Row],[b/wnc,max]]</f>
        <v>1.394371038865766</v>
      </c>
      <c r="T68" s="28">
        <v>5.3173081395348841E-2</v>
      </c>
      <c r="U68" s="24">
        <v>0.75011881212119813</v>
      </c>
      <c r="V68" s="24">
        <v>3.1609758402040826E-2</v>
      </c>
      <c r="W68" s="29"/>
      <c r="X68" s="24">
        <f>IF(Table2[[#This Row],[Qb]]&gt;0,Table2[[#This Row],[b]]/(Table2[[#This Row],[Q ]]*$I$7+$I$8),Table2[[#This Row],[b]]/(Table2[[#This Row],[Q ]]*$I$4+$I$5))</f>
        <v>4.7086537931202885</v>
      </c>
    </row>
    <row r="69" spans="2:24" x14ac:dyDescent="0.25">
      <c r="B69" s="30">
        <v>2201</v>
      </c>
      <c r="C69" s="31">
        <v>38</v>
      </c>
      <c r="D69" s="31">
        <v>9.7160000000000007E-3</v>
      </c>
      <c r="E69" s="31">
        <v>0.14646464646464646</v>
      </c>
      <c r="F69" s="31">
        <v>4.647594911741746E-2</v>
      </c>
      <c r="G69" s="31">
        <v>4.4688561688459152E-2</v>
      </c>
      <c r="H69" s="31">
        <v>4.7707384003907213E-2</v>
      </c>
      <c r="I69" s="31">
        <v>5.5344609594492909E-2</v>
      </c>
      <c r="J69" s="31">
        <v>5.1014935224061073E-2</v>
      </c>
      <c r="K69" s="41">
        <v>0.186</v>
      </c>
      <c r="L69" s="26">
        <v>0.55555948562874125</v>
      </c>
      <c r="M69" s="26"/>
      <c r="N69" s="24">
        <v>0.58146004883395641</v>
      </c>
      <c r="O69" s="24">
        <v>1.3881696812673736</v>
      </c>
      <c r="P69" s="26">
        <f>IF(Table2[[#This Row],[Qb]]&gt;0,(Table2[[#This Row],[Q ]]*$I$7+I140)/Table2[[#This Row],[h US 4]],(Table2[[#This Row],[Q ]]*$I$4+$I$5)/Table2[[#This Row],[h US 4]])</f>
        <v>0.46738002371930576</v>
      </c>
      <c r="Q69" s="24">
        <v>3.5601778009455874E-2</v>
      </c>
      <c r="R69" s="24">
        <v>0.67382764594653999</v>
      </c>
      <c r="S69" s="27">
        <f>Table2[[#This Row],[Fr]]*Table2[[#This Row],[b/wnc,max]]</f>
        <v>0.77121083409031577</v>
      </c>
      <c r="T69" s="28">
        <v>5.2835140000000003E-2</v>
      </c>
      <c r="U69" s="24">
        <v>0.29980663434339722</v>
      </c>
      <c r="V69" s="24">
        <v>1.2558134235224791E-2</v>
      </c>
      <c r="W69" s="29"/>
      <c r="X69" s="24">
        <f>IF(Table2[[#This Row],[Qb]]&gt;0,Table2[[#This Row],[b]]/(Table2[[#This Row],[Q ]]*$I$7+$I$8),Table2[[#This Row],[b]]/(Table2[[#This Row],[Q ]]*$I$4+$I$5))</f>
        <v>3.7420846533444805</v>
      </c>
    </row>
    <row r="70" spans="2:24" x14ac:dyDescent="0.25">
      <c r="B70" s="30">
        <v>2201</v>
      </c>
      <c r="C70" s="31">
        <v>40</v>
      </c>
      <c r="D70" s="31">
        <v>9.7397849462365557E-3</v>
      </c>
      <c r="E70" s="31">
        <v>5.8695652173912795E-2</v>
      </c>
      <c r="F70" s="31">
        <v>4.7625139100097469E-2</v>
      </c>
      <c r="G70" s="31">
        <v>4.5973590456823067E-2</v>
      </c>
      <c r="H70" s="31">
        <v>6.6694908519421489E-2</v>
      </c>
      <c r="I70" s="31">
        <v>8.700363833370181E-2</v>
      </c>
      <c r="J70" s="31">
        <v>4.6198178203728082E-2</v>
      </c>
      <c r="K70" s="41">
        <v>0.13600000000000001</v>
      </c>
      <c r="L70" s="26">
        <v>0.4058474495132558</v>
      </c>
      <c r="M70" s="26">
        <v>1.4446071516459131</v>
      </c>
      <c r="N70" s="24">
        <v>0.23152062729902731</v>
      </c>
      <c r="O70" s="24">
        <v>0.53971221857217189</v>
      </c>
      <c r="P70" s="26">
        <f>IF(Table2[[#This Row],[Qb]]&gt;0,(Table2[[#This Row],[Q ]]*$I$7+I141)/Table2[[#This Row],[h US 4]],(Table2[[#This Row],[Q ]]*$I$4+$I$5)/Table2[[#This Row],[h US 4]])</f>
        <v>0.29803682060122605</v>
      </c>
      <c r="Q70" s="24">
        <v>8.3877889155933409E-3</v>
      </c>
      <c r="R70" s="24">
        <v>0.15859940813758883</v>
      </c>
      <c r="S70" s="27">
        <f>Table2[[#This Row],[Fr]]*Table2[[#This Row],[b/wnc,max]]</f>
        <v>0.21904082737865682</v>
      </c>
      <c r="T70" s="28">
        <v>5.2886634408602147E-2</v>
      </c>
      <c r="U70" s="24">
        <v>0.17004928717395981</v>
      </c>
      <c r="V70" s="24">
        <v>7.1296004422645651E-3</v>
      </c>
      <c r="W70" s="29">
        <v>0.83404432787602656</v>
      </c>
      <c r="X70" s="24">
        <f>IF(Table2[[#This Row],[Qb]]&gt;0,Table2[[#This Row],[b]]/(Table2[[#This Row],[Q ]]*$I$7+$I$8),Table2[[#This Row],[b]]/(Table2[[#This Row],[Q ]]*$I$4+$I$5))</f>
        <v>2.7326665704781603</v>
      </c>
    </row>
    <row r="71" spans="2:24" x14ac:dyDescent="0.25">
      <c r="B71" s="30">
        <v>2200</v>
      </c>
      <c r="C71" s="31">
        <v>2</v>
      </c>
      <c r="D71" s="31">
        <v>4.9953271028037377E-3</v>
      </c>
      <c r="E71" s="31"/>
      <c r="F71" s="32">
        <v>3.5607386722927438E-2</v>
      </c>
      <c r="G71" s="32">
        <v>3.4035410995054576E-2</v>
      </c>
      <c r="H71" s="32">
        <v>3.5612804186625754E-2</v>
      </c>
      <c r="I71" s="32">
        <v>3.3592327530754973E-2</v>
      </c>
      <c r="J71" s="32">
        <v>3.8319480912073593E-2</v>
      </c>
      <c r="K71" s="41">
        <v>0.2</v>
      </c>
      <c r="L71" s="26">
        <v>0.75213788380376367</v>
      </c>
      <c r="M71" s="26"/>
      <c r="N71" s="24"/>
      <c r="O71" s="24">
        <v>1.9071713088308631</v>
      </c>
      <c r="P71" s="26">
        <f>IF(Table2[[#This Row],[Qb]]&gt;0,(Table2[[#This Row],[Q ]]*$I$7+I142)/Table2[[#This Row],[h US 4]],(Table2[[#This Row],[Q ]]*$I$4+$I$5)/Table2[[#This Row],[h US 4]])</f>
        <v>1.0519915376738667</v>
      </c>
      <c r="Q71" s="24"/>
      <c r="R71" s="24"/>
      <c r="S71" s="27">
        <f>Table2[[#This Row],[Fr]]*Table2[[#This Row],[b/wnc,max]]</f>
        <v>1.4344557922752996</v>
      </c>
      <c r="T71" s="28">
        <v>4.261488317757009E-2</v>
      </c>
      <c r="U71" s="24">
        <v>0.85374328658338394</v>
      </c>
      <c r="V71" s="24">
        <v>2.648708132428134E-2</v>
      </c>
      <c r="W71" s="29"/>
      <c r="X71" s="24">
        <f>IF(Table2[[#This Row],[Qb]]&gt;0,Table2[[#This Row],[b]]/(Table2[[#This Row],[Q ]]*$I$7+$I$8),Table2[[#This Row],[b]]/(Table2[[#This Row],[Q ]]*$I$4+$I$5))</f>
        <v>5.6594946439411391</v>
      </c>
    </row>
    <row r="72" spans="2:24" x14ac:dyDescent="0.25">
      <c r="B72" s="30">
        <v>2200</v>
      </c>
      <c r="C72" s="31">
        <v>5</v>
      </c>
      <c r="D72" s="31">
        <v>5.0476562499999975E-3</v>
      </c>
      <c r="E72" s="31"/>
      <c r="F72" s="32">
        <v>3.5832032882854845E-2</v>
      </c>
      <c r="G72" s="32">
        <v>3.4070795431360885E-2</v>
      </c>
      <c r="H72" s="32">
        <v>3.5601043472427145E-2</v>
      </c>
      <c r="I72" s="32">
        <v>3.716659746686285E-2</v>
      </c>
      <c r="J72" s="32">
        <v>3.7555466727142855E-2</v>
      </c>
      <c r="K72" s="41">
        <v>0.15</v>
      </c>
      <c r="L72" s="26">
        <v>0.56280896257232971</v>
      </c>
      <c r="M72" s="26"/>
      <c r="N72" s="24"/>
      <c r="O72" s="24">
        <v>1.5878126391413727</v>
      </c>
      <c r="P72" s="26">
        <f>IF(Table2[[#This Row],[Qb]]&gt;0,(Table2[[#This Row],[Q ]]*$I$7+I143)/Table2[[#This Row],[h US 4]],(Table2[[#This Row],[Q ]]*$I$4+$I$5)/Table2[[#This Row],[h US 4]])</f>
        <v>0.95425426086750176</v>
      </c>
      <c r="Q72" s="24"/>
      <c r="R72" s="24"/>
      <c r="S72" s="27">
        <f>Table2[[#This Row],[Fr]]*Table2[[#This Row],[b/wnc,max]]</f>
        <v>0.89363518419438892</v>
      </c>
      <c r="T72" s="28">
        <v>4.2728175781249995E-2</v>
      </c>
      <c r="U72" s="24">
        <v>0.57947436298407851</v>
      </c>
      <c r="V72" s="24">
        <v>1.8163469579128497E-2</v>
      </c>
      <c r="W72" s="29"/>
      <c r="X72" s="24">
        <f>IF(Table2[[#This Row],[Qb]]&gt;0,Table2[[#This Row],[b]]/(Table2[[#This Row],[Q ]]*$I$7+$I$8),Table2[[#This Row],[b]]/(Table2[[#This Row],[Q ]]*$I$4+$I$5))</f>
        <v>4.2293570165599803</v>
      </c>
    </row>
    <row r="73" spans="2:24" x14ac:dyDescent="0.25">
      <c r="B73" s="30">
        <v>2200</v>
      </c>
      <c r="C73" s="31">
        <v>8</v>
      </c>
      <c r="D73" s="31">
        <v>5.0053571428571447E-3</v>
      </c>
      <c r="E73" s="31"/>
      <c r="F73" s="32">
        <v>3.5887836064685819E-2</v>
      </c>
      <c r="G73" s="32">
        <v>3.484150837612747E-2</v>
      </c>
      <c r="H73" s="32">
        <v>5.3978026283379332E-2</v>
      </c>
      <c r="I73" s="32">
        <v>7.0134223387873854E-2</v>
      </c>
      <c r="J73" s="32">
        <v>3.350307977124755E-2</v>
      </c>
      <c r="K73" s="41">
        <v>0.1</v>
      </c>
      <c r="L73" s="26">
        <v>0.37590322781267027</v>
      </c>
      <c r="M73" s="26">
        <v>1.4535529890325694</v>
      </c>
      <c r="N73" s="24"/>
      <c r="O73" s="24">
        <v>0.438383295344901</v>
      </c>
      <c r="P73" s="26">
        <f>IF(Table2[[#This Row],[Qb]]&gt;0,(Table2[[#This Row],[Q ]]*$I$7+I144)/Table2[[#This Row],[h US 4]],(Table2[[#This Row],[Q ]]*$I$4+$I$5)/Table2[[#This Row],[h US 4]])</f>
        <v>0.5042230225623614</v>
      </c>
      <c r="Q73" s="24"/>
      <c r="R73" s="24"/>
      <c r="S73" s="27">
        <f>Table2[[#This Row],[Fr]]*Table2[[#This Row],[b/wnc,max]]</f>
        <v>0.16478969573930344</v>
      </c>
      <c r="T73" s="28">
        <v>4.2636598214285719E-2</v>
      </c>
      <c r="U73" s="24">
        <v>0.53785108361211575</v>
      </c>
      <c r="V73" s="24">
        <v>1.6719740835956017E-2</v>
      </c>
      <c r="W73" s="29">
        <v>0.83920920949933897</v>
      </c>
      <c r="X73" s="24">
        <f>IF(Table2[[#This Row],[Qb]]&gt;0,Table2[[#This Row],[b]]/(Table2[[#This Row],[Q ]]*$I$7+$I$8),Table2[[#This Row],[b]]/(Table2[[#This Row],[Q ]]*$I$4+$I$5))</f>
        <v>2.8277911843728449</v>
      </c>
    </row>
    <row r="74" spans="2:24" x14ac:dyDescent="0.25">
      <c r="B74" s="30">
        <v>2200</v>
      </c>
      <c r="C74" s="31">
        <v>10</v>
      </c>
      <c r="D74" s="31">
        <v>4.9928571428571426E-3</v>
      </c>
      <c r="E74" s="31"/>
      <c r="F74" s="32">
        <v>3.5003924411890312E-2</v>
      </c>
      <c r="G74" s="32">
        <v>3.4070676027770155E-2</v>
      </c>
      <c r="H74" s="32">
        <v>3.5639417854461883E-2</v>
      </c>
      <c r="I74" s="32">
        <v>3.4163812185003965E-2</v>
      </c>
      <c r="J74" s="32">
        <v>3.8796496789929878E-2</v>
      </c>
      <c r="K74" s="41">
        <v>0.18640000000000001</v>
      </c>
      <c r="L74" s="26">
        <v>0.70106861585214353</v>
      </c>
      <c r="M74" s="26"/>
      <c r="N74" s="24"/>
      <c r="O74" s="24">
        <v>1.8459609502682388</v>
      </c>
      <c r="P74" s="26">
        <f>IF(Table2[[#This Row],[Qb]]&gt;0,(Table2[[#This Row],[Q ]]*$I$7+I145)/Table2[[#This Row],[h US 4]],(Table2[[#This Row],[Q ]]*$I$4+$I$5)/Table2[[#This Row],[h US 4]])</f>
        <v>1.0342178492521599</v>
      </c>
      <c r="Q74" s="24"/>
      <c r="R74" s="24"/>
      <c r="S74" s="27">
        <f>Table2[[#This Row],[Fr]]*Table2[[#This Row],[b/wnc,max]]</f>
        <v>1.2941452883216618</v>
      </c>
      <c r="T74" s="28">
        <v>4.2609535714285718E-2</v>
      </c>
      <c r="U74" s="24">
        <v>0.8176229261093777</v>
      </c>
      <c r="V74" s="24">
        <v>2.535405654099801E-2</v>
      </c>
      <c r="W74" s="29"/>
      <c r="X74" s="24">
        <f>IF(Table2[[#This Row],[Qb]]&gt;0,Table2[[#This Row],[b]]/(Table2[[#This Row],[Q ]]*$I$7+$I$8),Table2[[#This Row],[b]]/(Table2[[#This Row],[Q ]]*$I$4+$I$5))</f>
        <v>5.2755476918457447</v>
      </c>
    </row>
    <row r="75" spans="2:24" x14ac:dyDescent="0.25">
      <c r="B75" s="30">
        <v>2200</v>
      </c>
      <c r="C75" s="31">
        <v>13</v>
      </c>
      <c r="D75" s="31">
        <v>5.0741935483871008E-3</v>
      </c>
      <c r="E75" s="31"/>
      <c r="F75" s="31">
        <v>3.5432578896414615E-2</v>
      </c>
      <c r="G75" s="31">
        <v>3.3797379587056621E-2</v>
      </c>
      <c r="H75" s="31">
        <v>3.4666149405036956E-2</v>
      </c>
      <c r="I75" s="32">
        <v>5.1215615312580828E-2</v>
      </c>
      <c r="J75" s="31">
        <v>3.5062607009758197E-2</v>
      </c>
      <c r="K75" s="41">
        <v>0.13640000000000002</v>
      </c>
      <c r="L75" s="26">
        <v>0.51118608455056247</v>
      </c>
      <c r="M75" s="26">
        <v>1.4026014763858692</v>
      </c>
      <c r="N75" s="24"/>
      <c r="O75" s="24">
        <v>0.84822447414800561</v>
      </c>
      <c r="P75" s="26">
        <f>IF(Table2[[#This Row],[Qb]]&gt;0,(Table2[[#This Row],[Q ]]*$I$7+I146)/Table2[[#This Row],[h US 4]],(Table2[[#This Row],[Q ]]*$I$4+$I$5)/Table2[[#This Row],[h US 4]])</f>
        <v>0.69375447420870817</v>
      </c>
      <c r="Q75" s="24"/>
      <c r="R75" s="24"/>
      <c r="S75" s="27">
        <f>Table2[[#This Row],[Fr]]*Table2[[#This Row],[b/wnc,max]]</f>
        <v>0.43360054775967877</v>
      </c>
      <c r="T75" s="28">
        <v>4.2785629032258077E-2</v>
      </c>
      <c r="U75" s="24">
        <v>0.25113251135323478</v>
      </c>
      <c r="V75" s="24">
        <v>7.9122064191528493E-3</v>
      </c>
      <c r="W75" s="29">
        <v>0.80979233995714817</v>
      </c>
      <c r="X75" s="24">
        <f>IF(Table2[[#This Row],[Qb]]&gt;0,Table2[[#This Row],[b]]/(Table2[[#This Row],[Q ]]*$I$7+$I$8),Table2[[#This Row],[b]]/(Table2[[#This Row],[Q ]]*$I$4+$I$5))</f>
        <v>3.838894513034091</v>
      </c>
    </row>
    <row r="76" spans="2:24" x14ac:dyDescent="0.25">
      <c r="B76" s="30">
        <v>2200</v>
      </c>
      <c r="C76" s="31">
        <v>15</v>
      </c>
      <c r="D76" s="31">
        <v>5.3529411764705898E-3</v>
      </c>
      <c r="E76" s="31"/>
      <c r="F76" s="31">
        <v>3.622661774554687E-2</v>
      </c>
      <c r="G76" s="31">
        <v>3.4692716905927332E-2</v>
      </c>
      <c r="H76" s="31">
        <v>3.5832227349970429E-2</v>
      </c>
      <c r="I76" s="32">
        <v>5.3875258569989794E-2</v>
      </c>
      <c r="J76" s="31">
        <v>3.615159563408378E-2</v>
      </c>
      <c r="K76" s="41">
        <v>0.13640000000000002</v>
      </c>
      <c r="L76" s="26">
        <v>0.50502016580640841</v>
      </c>
      <c r="M76" s="26">
        <v>1.4067731561717207</v>
      </c>
      <c r="N76" s="24"/>
      <c r="O76" s="24">
        <v>0.80777549024398676</v>
      </c>
      <c r="P76" s="26">
        <f>IF(Table2[[#This Row],[Qb]]&gt;0,(Table2[[#This Row],[Q ]]*$I$7+I147)/Table2[[#This Row],[h US 4]],(Table2[[#This Row],[Q ]]*$I$4+$I$5)/Table2[[#This Row],[h US 4]])</f>
        <v>0.67211635706910111</v>
      </c>
      <c r="Q76" s="24"/>
      <c r="R76" s="24"/>
      <c r="S76" s="27">
        <f>Table2[[#This Row],[Fr]]*Table2[[#This Row],[b/wnc,max]]</f>
        <v>0.40794291201737104</v>
      </c>
      <c r="T76" s="28">
        <v>4.3389117647058828E-2</v>
      </c>
      <c r="U76" s="24">
        <v>0.24788315770742042</v>
      </c>
      <c r="V76" s="24">
        <v>8.220282471317536E-3</v>
      </c>
      <c r="W76" s="29">
        <v>0.81220086040448225</v>
      </c>
      <c r="X76" s="24">
        <f>IF(Table2[[#This Row],[Qb]]&gt;0,Table2[[#This Row],[b]]/(Table2[[#This Row],[Q ]]*$I$7+$I$8),Table2[[#This Row],[b]]/(Table2[[#This Row],[Q ]]*$I$4+$I$5))</f>
        <v>3.7668691814865962</v>
      </c>
    </row>
    <row r="77" spans="2:24" x14ac:dyDescent="0.25">
      <c r="B77" s="30">
        <v>2200</v>
      </c>
      <c r="C77" s="31">
        <v>17</v>
      </c>
      <c r="D77" s="31">
        <v>5.310588235294119E-3</v>
      </c>
      <c r="E77" s="31"/>
      <c r="F77" s="31">
        <v>3.6867751725179039E-2</v>
      </c>
      <c r="G77" s="31">
        <v>3.5021888735262949E-2</v>
      </c>
      <c r="H77" s="31">
        <v>3.5503929952801619E-2</v>
      </c>
      <c r="I77" s="32">
        <v>3.486662679582448E-2</v>
      </c>
      <c r="J77" s="31">
        <v>4.0069135416679308E-2</v>
      </c>
      <c r="K77" s="41">
        <v>0.18640000000000001</v>
      </c>
      <c r="L77" s="26">
        <v>0.69141201019190179</v>
      </c>
      <c r="M77" s="26"/>
      <c r="N77" s="24"/>
      <c r="O77" s="24">
        <v>1.8885593141757608</v>
      </c>
      <c r="P77" s="26">
        <f>IF(Table2[[#This Row],[Qb]]&gt;0,(Table2[[#This Row],[Q ]]*$I$7+I148)/Table2[[#This Row],[h US 4]],(Table2[[#This Row],[Q ]]*$I$4+$I$5)/Table2[[#This Row],[h US 4]])</f>
        <v>1.0355810338968008</v>
      </c>
      <c r="Q77" s="24"/>
      <c r="R77" s="24"/>
      <c r="S77" s="27">
        <f>Table2[[#This Row],[Fr]]*Table2[[#This Row],[b/wnc,max]]</f>
        <v>1.3057725917809022</v>
      </c>
      <c r="T77" s="28">
        <v>4.3297423529411766E-2</v>
      </c>
      <c r="U77" s="24">
        <v>0.81365962872535902</v>
      </c>
      <c r="V77" s="24">
        <v>2.6781580576393661E-2</v>
      </c>
      <c r="W77" s="29"/>
      <c r="X77" s="24">
        <f>IF(Table2[[#This Row],[Qb]]&gt;0,Table2[[#This Row],[b]]/(Table2[[#This Row],[Q ]]*$I$7+$I$8),Table2[[#This Row],[b]]/(Table2[[#This Row],[Q ]]*$I$4+$I$5))</f>
        <v>5.1624027906192218</v>
      </c>
    </row>
    <row r="78" spans="2:24" x14ac:dyDescent="0.25">
      <c r="B78" s="30">
        <v>2200</v>
      </c>
      <c r="C78" s="31">
        <v>20</v>
      </c>
      <c r="D78" s="31">
        <v>5.3852941176470584E-3</v>
      </c>
      <c r="E78" s="31"/>
      <c r="F78" s="31">
        <v>3.6997979534738872E-2</v>
      </c>
      <c r="G78" s="31">
        <v>3.4459793894048053E-2</v>
      </c>
      <c r="H78" s="31">
        <v>3.5649301846097221E-2</v>
      </c>
      <c r="I78" s="32">
        <v>3.4775218153624846E-2</v>
      </c>
      <c r="J78" s="31">
        <v>3.9993315260835875E-2</v>
      </c>
      <c r="K78" s="41">
        <v>0.2</v>
      </c>
      <c r="L78" s="26">
        <v>0.73946354378980295</v>
      </c>
      <c r="M78" s="26"/>
      <c r="N78" s="24"/>
      <c r="O78" s="24">
        <v>1.9247612040803215</v>
      </c>
      <c r="P78" s="26">
        <f>IF(Table2[[#This Row],[Qb]]&gt;0,(Table2[[#This Row],[Q ]]*$I$7+I149)/Table2[[#This Row],[h US 4]],(Table2[[#This Row],[Q ]]*$I$4+$I$5)/Table2[[#This Row],[h US 4]])</f>
        <v>1.0435389613728094</v>
      </c>
      <c r="Q78" s="24"/>
      <c r="R78" s="24"/>
      <c r="S78" s="27">
        <f>Table2[[#This Row],[Fr]]*Table2[[#This Row],[b/wnc,max]]</f>
        <v>1.4232907409183626</v>
      </c>
      <c r="T78" s="28">
        <v>4.3459161764705885E-2</v>
      </c>
      <c r="U78" s="24">
        <v>0.82507858857280392</v>
      </c>
      <c r="V78" s="24">
        <v>2.751591667147768E-2</v>
      </c>
      <c r="W78" s="29"/>
      <c r="X78" s="24">
        <f>IF(Table2[[#This Row],[Qb]]&gt;0,Table2[[#This Row],[b]]/(Table2[[#This Row],[Q ]]*$I$7+$I$8),Table2[[#This Row],[b]]/(Table2[[#This Row],[Q ]]*$I$4+$I$5))</f>
        <v>5.511267160607999</v>
      </c>
    </row>
    <row r="79" spans="2:24" x14ac:dyDescent="0.25">
      <c r="B79" s="30">
        <v>2200</v>
      </c>
      <c r="C79" s="31">
        <v>23</v>
      </c>
      <c r="D79" s="31">
        <v>5.2574626865671608E-3</v>
      </c>
      <c r="E79" s="31"/>
      <c r="F79" s="31">
        <v>3.6331462058648248E-2</v>
      </c>
      <c r="G79" s="31">
        <v>3.4257884261729078E-2</v>
      </c>
      <c r="H79" s="31">
        <v>3.5937068122537122E-2</v>
      </c>
      <c r="I79" s="31">
        <v>4.0143686317765583E-2</v>
      </c>
      <c r="J79" s="31">
        <v>3.8327153376776155E-2</v>
      </c>
      <c r="K79" s="41">
        <v>0.15</v>
      </c>
      <c r="L79" s="26">
        <v>0.55767815847574087</v>
      </c>
      <c r="M79" s="26"/>
      <c r="N79" s="24"/>
      <c r="O79" s="24">
        <v>1.4242726017018397</v>
      </c>
      <c r="P79" s="26">
        <f>IF(Table2[[#This Row],[Qb]]&gt;0,(Table2[[#This Row],[Q ]]*$I$7+I150)/Table2[[#This Row],[h US 4]],(Table2[[#This Row],[Q ]]*$I$4+$I$5)/Table2[[#This Row],[h US 4]])</f>
        <v>0.89622403887613755</v>
      </c>
      <c r="Q79" s="24"/>
      <c r="R79" s="24"/>
      <c r="S79" s="27">
        <f>Table2[[#This Row],[Fr]]*Table2[[#This Row],[b/wnc,max]]</f>
        <v>0.79428572168453426</v>
      </c>
      <c r="T79" s="28">
        <v>4.3182406716417904E-2</v>
      </c>
      <c r="U79" s="24">
        <v>0.46545139713015221</v>
      </c>
      <c r="V79" s="24">
        <v>1.517504036521139E-2</v>
      </c>
      <c r="W79" s="29"/>
      <c r="X79" s="24">
        <f>IF(Table2[[#This Row],[Qb]]&gt;0,Table2[[#This Row],[b]]/(Table2[[#This Row],[Q ]]*$I$7+$I$8),Table2[[#This Row],[b]]/(Table2[[#This Row],[Q ]]*$I$4+$I$5))</f>
        <v>4.1692450335222837</v>
      </c>
    </row>
    <row r="80" spans="2:24" x14ac:dyDescent="0.25">
      <c r="B80" s="30">
        <v>2200</v>
      </c>
      <c r="C80" s="31">
        <v>25</v>
      </c>
      <c r="D80" s="31">
        <v>5.3013157894736844E-3</v>
      </c>
      <c r="E80" s="31"/>
      <c r="F80" s="32">
        <v>3.6471890200244571E-2</v>
      </c>
      <c r="G80" s="32">
        <v>3.741740870657459E-2</v>
      </c>
      <c r="H80" s="32">
        <v>5.9378054771853504E-2</v>
      </c>
      <c r="I80" s="32">
        <v>7.2617435509826994E-2</v>
      </c>
      <c r="J80" s="32">
        <v>3.3703127951067426E-2</v>
      </c>
      <c r="K80" s="41">
        <v>0.1</v>
      </c>
      <c r="L80" s="26">
        <v>0.37107835407208195</v>
      </c>
      <c r="M80" s="26">
        <v>1.4649653895930577</v>
      </c>
      <c r="N80" s="24"/>
      <c r="O80" s="24">
        <v>0.43156763548593963</v>
      </c>
      <c r="P80" s="26">
        <f>IF(Table2[[#This Row],[Qb]]&gt;0,(Table2[[#This Row],[Q ]]*$I$7+I151)/Table2[[#This Row],[h US 4]],(Table2[[#This Row],[Q ]]*$I$4+$I$5)/Table2[[#This Row],[h US 4]])</f>
        <v>0.49691396862753823</v>
      </c>
      <c r="Q80" s="24"/>
      <c r="R80" s="24"/>
      <c r="S80" s="27">
        <f>Table2[[#This Row],[Fr]]*Table2[[#This Row],[b/wnc,max]]</f>
        <v>0.1601454078469027</v>
      </c>
      <c r="T80" s="28">
        <v>4.3277348684210529E-2</v>
      </c>
      <c r="U80" s="24">
        <v>0.4620065013516973</v>
      </c>
      <c r="V80" s="24">
        <v>1.5181847388081725E-2</v>
      </c>
      <c r="W80" s="29">
        <v>0.84579816203503677</v>
      </c>
      <c r="X80" s="24">
        <f>IF(Table2[[#This Row],[Qb]]&gt;0,Table2[[#This Row],[b]]/(Table2[[#This Row],[Q ]]*$I$7+$I$8),Table2[[#This Row],[b]]/(Table2[[#This Row],[Q ]]*$I$4+$I$5))</f>
        <v>2.7712639164963311</v>
      </c>
    </row>
    <row r="81" spans="2:24" x14ac:dyDescent="0.25">
      <c r="B81" s="30">
        <v>2200</v>
      </c>
      <c r="C81" s="31">
        <v>27</v>
      </c>
      <c r="D81" s="31">
        <v>5.8923076923076906E-3</v>
      </c>
      <c r="E81" s="31"/>
      <c r="F81" s="31">
        <v>3.8352804497229054E-2</v>
      </c>
      <c r="G81" s="31">
        <v>4.1285127551940658E-2</v>
      </c>
      <c r="H81" s="31">
        <v>6.4991803408658566E-2</v>
      </c>
      <c r="I81" s="32">
        <v>7.8149122246784247E-2</v>
      </c>
      <c r="J81" s="31">
        <v>3.5173134504723855E-2</v>
      </c>
      <c r="K81" s="41">
        <v>0.1</v>
      </c>
      <c r="L81" s="26">
        <v>0.36180503917675283</v>
      </c>
      <c r="M81" s="26">
        <v>1.4695748702349085</v>
      </c>
      <c r="N81" s="24"/>
      <c r="O81" s="24">
        <v>0.410694651000936</v>
      </c>
      <c r="P81" s="26">
        <f>IF(Table2[[#This Row],[Qb]]&gt;0,(Table2[[#This Row],[Q ]]*$I$7+I152)/Table2[[#This Row],[h US 4]],(Table2[[#This Row],[Q ]]*$I$4+$I$5)/Table2[[#This Row],[h US 4]])</f>
        <v>0.48017197779855841</v>
      </c>
      <c r="Q81" s="24"/>
      <c r="R81" s="24"/>
      <c r="S81" s="27">
        <f>Table2[[#This Row],[Fr]]*Table2[[#This Row],[b/wnc,max]]</f>
        <v>0.14859139429507648</v>
      </c>
      <c r="T81" s="28">
        <v>4.4556846153846155E-2</v>
      </c>
      <c r="U81" s="24">
        <v>0.42344186943726775</v>
      </c>
      <c r="V81" s="24">
        <v>1.5312082119370768E-2</v>
      </c>
      <c r="W81" s="29">
        <v>0.84845944692443387</v>
      </c>
      <c r="X81" s="24">
        <f>IF(Table2[[#This Row],[Qb]]&gt;0,Table2[[#This Row],[b]]/(Table2[[#This Row],[Q ]]*$I$7+$I$8),Table2[[#This Row],[b]]/(Table2[[#This Row],[Q ]]*$I$4+$I$5))</f>
        <v>2.6648887529157421</v>
      </c>
    </row>
    <row r="82" spans="2:24" x14ac:dyDescent="0.25">
      <c r="B82" s="30">
        <v>2200</v>
      </c>
      <c r="C82" s="31">
        <v>29</v>
      </c>
      <c r="D82" s="31">
        <v>6.0750000000000023E-3</v>
      </c>
      <c r="E82" s="31"/>
      <c r="F82" s="32">
        <v>3.8383053276059453E-2</v>
      </c>
      <c r="G82" s="32">
        <v>3.6324140014006953E-2</v>
      </c>
      <c r="H82" s="32">
        <v>3.843806596377379E-2</v>
      </c>
      <c r="I82" s="32">
        <v>4.4114915573792803E-2</v>
      </c>
      <c r="J82" s="32">
        <v>3.9854840290236698E-2</v>
      </c>
      <c r="K82" s="41">
        <v>0.15</v>
      </c>
      <c r="L82" s="26">
        <v>0.53854718948799085</v>
      </c>
      <c r="M82" s="26"/>
      <c r="N82" s="24"/>
      <c r="O82" s="24">
        <v>1.3676699870734672</v>
      </c>
      <c r="P82" s="26">
        <f>IF(Table2[[#This Row],[Qb]]&gt;0,(Table2[[#This Row],[Q ]]*$I$7+I153)/Table2[[#This Row],[h US 4]],(Table2[[#This Row],[Q ]]*$I$4+$I$5)/Table2[[#This Row],[h US 4]])</f>
        <v>0.8607131313238956</v>
      </c>
      <c r="Q82" s="24"/>
      <c r="R82" s="24"/>
      <c r="S82" s="27">
        <f>Table2[[#This Row],[Fr]]*Table2[[#This Row],[b/wnc,max]]</f>
        <v>0.73655482768549252</v>
      </c>
      <c r="T82" s="28">
        <v>4.4952375000000003E-2</v>
      </c>
      <c r="U82" s="24">
        <v>0.33307317755428989</v>
      </c>
      <c r="V82" s="24">
        <v>1.236220389776127E-2</v>
      </c>
      <c r="W82" s="29"/>
      <c r="X82" s="24">
        <f>IF(Table2[[#This Row],[Qb]]&gt;0,Table2[[#This Row],[b]]/(Table2[[#This Row],[Q ]]*$I$7+$I$8),Table2[[#This Row],[b]]/(Table2[[#This Row],[Q ]]*$I$4+$I$5))</f>
        <v>3.9504573541830439</v>
      </c>
    </row>
    <row r="83" spans="2:24" x14ac:dyDescent="0.25">
      <c r="B83" s="30">
        <v>2200</v>
      </c>
      <c r="C83" s="31">
        <v>31</v>
      </c>
      <c r="D83" s="31">
        <v>5.9688888888888899E-3</v>
      </c>
      <c r="E83" s="31"/>
      <c r="F83" s="31">
        <v>3.8775768969726378E-2</v>
      </c>
      <c r="G83" s="31">
        <v>3.6677088576613559E-2</v>
      </c>
      <c r="H83" s="31">
        <v>3.871162011305021E-2</v>
      </c>
      <c r="I83" s="32">
        <v>3.6492590923208709E-2</v>
      </c>
      <c r="J83" s="31">
        <v>4.2636578315130395E-2</v>
      </c>
      <c r="K83" s="41">
        <v>0.2</v>
      </c>
      <c r="L83" s="26">
        <v>0.72127441347993659</v>
      </c>
      <c r="M83" s="26"/>
      <c r="N83" s="24"/>
      <c r="O83" s="24">
        <v>1.944978274904908</v>
      </c>
      <c r="P83" s="26">
        <f>IF(Table2[[#This Row],[Qb]]&gt;0,(Table2[[#This Row],[Q ]]*$I$7+I154)/Table2[[#This Row],[h US 4]],(Table2[[#This Row],[Q ]]*$I$4+$I$5)/Table2[[#This Row],[h US 4]])</f>
        <v>1.0334061208951975</v>
      </c>
      <c r="Q83" s="24"/>
      <c r="R83" s="24"/>
      <c r="S83" s="27">
        <f>Table2[[#This Row],[Fr]]*Table2[[#This Row],[b/wnc,max]]</f>
        <v>1.4028630644632565</v>
      </c>
      <c r="T83" s="28">
        <v>4.4722644444444445E-2</v>
      </c>
      <c r="U83" s="24">
        <v>0.79637206591020926</v>
      </c>
      <c r="V83" s="24">
        <v>2.9119264907123625E-2</v>
      </c>
      <c r="W83" s="29"/>
      <c r="X83" s="24">
        <f>IF(Table2[[#This Row],[Qb]]&gt;0,Table2[[#This Row],[b]]/(Table2[[#This Row],[Q ]]*$I$7+$I$8),Table2[[#This Row],[b]]/(Table2[[#This Row],[Q ]]*$I$4+$I$5))</f>
        <v>5.3033985719998586</v>
      </c>
    </row>
    <row r="84" spans="2:24" x14ac:dyDescent="0.25">
      <c r="B84" s="30">
        <v>2200</v>
      </c>
      <c r="C84" s="31">
        <v>34</v>
      </c>
      <c r="D84" s="31">
        <v>6.0211538461538445E-3</v>
      </c>
      <c r="E84" s="31"/>
      <c r="F84" s="32">
        <v>3.843681417325763E-2</v>
      </c>
      <c r="G84" s="32">
        <v>3.6359873138311252E-2</v>
      </c>
      <c r="H84" s="32">
        <v>3.8495117436902114E-2</v>
      </c>
      <c r="I84" s="32">
        <v>3.6239666938134033E-2</v>
      </c>
      <c r="J84" s="32">
        <v>4.2324908294328459E-2</v>
      </c>
      <c r="K84" s="41">
        <v>0.18640000000000001</v>
      </c>
      <c r="L84" s="26">
        <v>0.6707501592286752</v>
      </c>
      <c r="M84" s="26"/>
      <c r="N84" s="24"/>
      <c r="O84" s="24">
        <v>1.9884275786516854</v>
      </c>
      <c r="P84" s="26">
        <f>IF(Table2[[#This Row],[Qb]]&gt;0,(Table2[[#This Row],[Q ]]*$I$7+I155)/Table2[[#This Row],[h US 4]],(Table2[[#This Row],[Q ]]*$I$4+$I$5)/Table2[[#This Row],[h US 4]])</f>
        <v>1.0441334945498988</v>
      </c>
      <c r="Q84" s="24"/>
      <c r="R84" s="24"/>
      <c r="S84" s="27">
        <f>Table2[[#This Row],[Fr]]*Table2[[#This Row],[b/wnc,max]]</f>
        <v>1.3337381149953071</v>
      </c>
      <c r="T84" s="28">
        <v>4.4835798076923075E-2</v>
      </c>
      <c r="U84" s="24">
        <v>0.8148593678069288</v>
      </c>
      <c r="V84" s="24">
        <v>3.0017329735805634E-2</v>
      </c>
      <c r="W84" s="29"/>
      <c r="X84" s="24">
        <f>IF(Table2[[#This Row],[Qb]]&gt;0,Table2[[#This Row],[b]]/(Table2[[#This Row],[Q ]]*$I$7+$I$8),Table2[[#This Row],[b]]/(Table2[[#This Row],[Q ]]*$I$4+$I$5))</f>
        <v>4.9261278916575453</v>
      </c>
    </row>
    <row r="85" spans="2:24" x14ac:dyDescent="0.25">
      <c r="B85" s="30">
        <v>2200</v>
      </c>
      <c r="C85" s="31">
        <v>36</v>
      </c>
      <c r="D85" s="31">
        <v>5.9166666666666673E-3</v>
      </c>
      <c r="E85" s="31"/>
      <c r="F85" s="32">
        <v>3.0937664567856342E-2</v>
      </c>
      <c r="G85" s="32">
        <v>2.8671629642714053E-2</v>
      </c>
      <c r="H85" s="32">
        <v>3.1497374156954805E-2</v>
      </c>
      <c r="I85" s="32">
        <v>4.5813602577037982E-2</v>
      </c>
      <c r="J85" s="32">
        <v>3.091161538399604E-2</v>
      </c>
      <c r="K85" s="41">
        <v>0.13640000000000002</v>
      </c>
      <c r="L85" s="26">
        <v>0.49299427807249208</v>
      </c>
      <c r="M85" s="26"/>
      <c r="N85" s="24"/>
      <c r="O85" s="24">
        <v>1.2360217522294914</v>
      </c>
      <c r="P85" s="26">
        <f>IF(Table2[[#This Row],[Qb]]&gt;0,(Table2[[#This Row],[Q ]]*$I$7+I156)/Table2[[#This Row],[h US 4]],(Table2[[#This Row],[Q ]]*$I$4+$I$5)/Table2[[#This Row],[h US 4]])</f>
        <v>0.82037616811468672</v>
      </c>
      <c r="Q85" s="24"/>
      <c r="R85" s="24"/>
      <c r="S85" s="27">
        <f>Table2[[#This Row],[Fr]]*Table2[[#This Row],[b/wnc,max]]</f>
        <v>0.60935165142227476</v>
      </c>
      <c r="T85" s="28">
        <v>4.4609583333333334E-2</v>
      </c>
      <c r="U85" s="24"/>
      <c r="V85" s="24"/>
      <c r="W85" s="29">
        <v>0.84751829293847758</v>
      </c>
      <c r="X85" s="24">
        <f>IF(Table2[[#This Row],[Qb]]&gt;0,Table2[[#This Row],[b]]/(Table2[[#This Row],[Q ]]*$I$7+$I$8),Table2[[#This Row],[b]]/(Table2[[#This Row],[Q ]]*$I$4+$I$5))</f>
        <v>3.6291664768104757</v>
      </c>
    </row>
    <row r="86" spans="2:24" x14ac:dyDescent="0.25">
      <c r="B86" s="30">
        <v>2200</v>
      </c>
      <c r="C86" s="31">
        <v>38</v>
      </c>
      <c r="D86" s="31">
        <v>6.3999999999999968E-3</v>
      </c>
      <c r="E86" s="31"/>
      <c r="F86" s="32">
        <v>3.7864660517218672E-2</v>
      </c>
      <c r="G86" s="32">
        <v>3.651131405121303E-2</v>
      </c>
      <c r="H86" s="32">
        <v>3.9242285763160432E-2</v>
      </c>
      <c r="I86" s="32">
        <v>5.8495678663740322E-2</v>
      </c>
      <c r="J86" s="32">
        <v>3.9174023876116328E-2</v>
      </c>
      <c r="K86" s="41">
        <v>0.13640000000000002</v>
      </c>
      <c r="L86" s="26">
        <v>0.48313030718788375</v>
      </c>
      <c r="M86" s="26">
        <v>1.4794144398869418</v>
      </c>
      <c r="N86" s="24"/>
      <c r="O86" s="24">
        <v>0.81660517988373049</v>
      </c>
      <c r="P86" s="26">
        <f>IF(Table2[[#This Row],[Qb]]&gt;0,(Table2[[#This Row],[Q ]]*$I$7+I157)/Table2[[#This Row],[h US 4]],(Table2[[#This Row],[Q ]]*$I$4+$I$5)/Table2[[#This Row],[h US 4]])</f>
        <v>0.66265401624968268</v>
      </c>
      <c r="Q86" s="24"/>
      <c r="R86" s="24"/>
      <c r="S86" s="27">
        <f>Table2[[#This Row],[Fr]]*Table2[[#This Row],[b/wnc,max]]</f>
        <v>0.39452671140844375</v>
      </c>
      <c r="T86" s="28">
        <v>4.5655999999999995E-2</v>
      </c>
      <c r="U86" s="24">
        <v>0.16858345953609141</v>
      </c>
      <c r="V86" s="24">
        <v>6.5305675659249919E-3</v>
      </c>
      <c r="W86" s="29">
        <v>0.85414032511174509</v>
      </c>
      <c r="X86" s="24">
        <f>IF(Table2[[#This Row],[Qb]]&gt;0,Table2[[#This Row],[b]]/(Table2[[#This Row],[Q ]]*$I$7+$I$8),Table2[[#This Row],[b]]/(Table2[[#This Row],[Q ]]*$I$4+$I$5))</f>
        <v>3.5188742871630048</v>
      </c>
    </row>
    <row r="87" spans="2:24" x14ac:dyDescent="0.25">
      <c r="B87" s="30">
        <v>2200</v>
      </c>
      <c r="C87" s="31">
        <v>41</v>
      </c>
      <c r="D87" s="31">
        <v>6.4807692307692283E-3</v>
      </c>
      <c r="E87" s="31"/>
      <c r="F87" s="32">
        <v>3.8134178506708818E-2</v>
      </c>
      <c r="G87" s="32">
        <v>3.6317496131336849E-2</v>
      </c>
      <c r="H87" s="32">
        <v>3.8869607855706832E-2</v>
      </c>
      <c r="I87" s="32">
        <v>3.6785911131300801E-2</v>
      </c>
      <c r="J87" s="32">
        <v>4.3775283291964728E-2</v>
      </c>
      <c r="K87" s="41">
        <v>0.18640000000000001</v>
      </c>
      <c r="L87" s="26">
        <v>0.6580306946616008</v>
      </c>
      <c r="M87" s="26"/>
      <c r="N87" s="24"/>
      <c r="O87" s="24">
        <v>2.0794791985419496</v>
      </c>
      <c r="P87" s="26">
        <f>IF(Table2[[#This Row],[Qb]]&gt;0,(Table2[[#This Row],[Q ]]*$I$7+I158)/Table2[[#This Row],[h US 4]],(Table2[[#This Row],[Q ]]*$I$4+$I$5)/Table2[[#This Row],[h US 4]])</f>
        <v>1.0590807937575746</v>
      </c>
      <c r="Q87" s="24"/>
      <c r="R87" s="24"/>
      <c r="S87" s="27">
        <f>Table2[[#This Row],[Fr]]*Table2[[#This Row],[b/wnc,max]]</f>
        <v>1.368361141550908</v>
      </c>
      <c r="T87" s="28">
        <v>4.583086538461538E-2</v>
      </c>
      <c r="U87" s="24">
        <v>0.85003247386605763</v>
      </c>
      <c r="V87" s="24">
        <v>3.3258502460687782E-2</v>
      </c>
      <c r="W87" s="29"/>
      <c r="X87" s="24">
        <f>IF(Table2[[#This Row],[Qb]]&gt;0,Table2[[#This Row],[b]]/(Table2[[#This Row],[Q ]]*$I$7+$I$8),Table2[[#This Row],[b]]/(Table2[[#This Row],[Q ]]*$I$4+$I$5))</f>
        <v>4.7844861136250367</v>
      </c>
    </row>
    <row r="88" spans="2:24" x14ac:dyDescent="0.25">
      <c r="B88" s="30">
        <v>2200</v>
      </c>
      <c r="C88" s="31">
        <v>44</v>
      </c>
      <c r="D88" s="31">
        <v>6.3647058823529433E-3</v>
      </c>
      <c r="E88" s="31"/>
      <c r="F88" s="31">
        <v>3.8248842044693365E-2</v>
      </c>
      <c r="G88" s="31">
        <v>3.6567024752921271E-2</v>
      </c>
      <c r="H88" s="31">
        <v>3.8431603117523395E-2</v>
      </c>
      <c r="I88" s="32">
        <v>3.6318201654547494E-2</v>
      </c>
      <c r="J88" s="31">
        <v>4.3455320701627671E-2</v>
      </c>
      <c r="K88" s="41">
        <v>0.2</v>
      </c>
      <c r="L88" s="26">
        <v>0.70943873638746724</v>
      </c>
      <c r="M88" s="26"/>
      <c r="N88" s="24"/>
      <c r="O88" s="24">
        <v>2.0931530690172062</v>
      </c>
      <c r="P88" s="26">
        <f>IF(Table2[[#This Row],[Qb]]&gt;0,(Table2[[#This Row],[Q ]]*$I$7+I159)/Table2[[#This Row],[h US 4]],(Table2[[#This Row],[Q ]]*$I$4+$I$5)/Table2[[#This Row],[h US 4]])</f>
        <v>1.0649309084897742</v>
      </c>
      <c r="Q88" s="24"/>
      <c r="R88" s="24"/>
      <c r="S88" s="27">
        <f>Table2[[#This Row],[Fr]]*Table2[[#This Row],[b/wnc,max]]</f>
        <v>1.4849638683491158</v>
      </c>
      <c r="T88" s="28">
        <v>4.5579588235294122E-2</v>
      </c>
      <c r="U88" s="24">
        <v>0.87189482112678862</v>
      </c>
      <c r="V88" s="24">
        <v>3.3625822559565026E-2</v>
      </c>
      <c r="W88" s="29"/>
      <c r="X88" s="24">
        <f>IF(Table2[[#This Row],[Qb]]&gt;0,Table2[[#This Row],[b]]/(Table2[[#This Row],[Q ]]*$I$7+$I$8),Table2[[#This Row],[b]]/(Table2[[#This Row],[Q ]]*$I$4+$I$5))</f>
        <v>5.1711153773833134</v>
      </c>
    </row>
    <row r="89" spans="2:24" x14ac:dyDescent="0.25">
      <c r="B89" s="30">
        <v>2200</v>
      </c>
      <c r="C89" s="31">
        <v>46</v>
      </c>
      <c r="D89" s="31">
        <v>6.3696428571428541E-3</v>
      </c>
      <c r="E89" s="31"/>
      <c r="F89" s="31">
        <v>3.8106745954042287E-2</v>
      </c>
      <c r="G89" s="31">
        <v>3.686587104153901E-2</v>
      </c>
      <c r="H89" s="31">
        <v>3.8679488056632995E-2</v>
      </c>
      <c r="I89" s="32">
        <v>4.6556159720459941E-2</v>
      </c>
      <c r="J89" s="31">
        <v>4.0668085342524529E-2</v>
      </c>
      <c r="K89" s="41">
        <v>0.15</v>
      </c>
      <c r="L89" s="26">
        <v>0.53197017273542146</v>
      </c>
      <c r="M89" s="26"/>
      <c r="N89" s="24"/>
      <c r="O89" s="24">
        <v>1.2888117451910552</v>
      </c>
      <c r="P89" s="26">
        <f>IF(Table2[[#This Row],[Qb]]&gt;0,(Table2[[#This Row],[Q ]]*$I$7+I160)/Table2[[#This Row],[h US 4]],(Table2[[#This Row],[Q ]]*$I$4+$I$5)/Table2[[#This Row],[h US 4]])</f>
        <v>0.83100514309595153</v>
      </c>
      <c r="Q89" s="24"/>
      <c r="R89" s="24"/>
      <c r="S89" s="27">
        <f>Table2[[#This Row],[Fr]]*Table2[[#This Row],[b/wnc,max]]</f>
        <v>0.68560940671272563</v>
      </c>
      <c r="T89" s="28">
        <v>4.5590276785714284E-2</v>
      </c>
      <c r="U89" s="24">
        <v>0.28130058863950846</v>
      </c>
      <c r="V89" s="24">
        <v>1.085551197606271E-2</v>
      </c>
      <c r="W89" s="29"/>
      <c r="X89" s="24">
        <f>IF(Table2[[#This Row],[Qb]]&gt;0,Table2[[#This Row],[b]]/(Table2[[#This Row],[Q ]]*$I$7+$I$8),Table2[[#This Row],[b]]/(Table2[[#This Row],[Q ]]*$I$4+$I$5))</f>
        <v>3.8771303109436288</v>
      </c>
    </row>
    <row r="90" spans="2:24" x14ac:dyDescent="0.25">
      <c r="B90" s="30">
        <v>2200</v>
      </c>
      <c r="C90" s="31">
        <v>48</v>
      </c>
      <c r="D90" s="31">
        <v>6.4802197802197791E-3</v>
      </c>
      <c r="E90" s="31"/>
      <c r="F90" s="31">
        <v>3.7995102717379527E-2</v>
      </c>
      <c r="G90" s="31">
        <v>4.4797601615472221E-2</v>
      </c>
      <c r="H90" s="31">
        <v>6.6631315173325947E-2</v>
      </c>
      <c r="I90" s="32">
        <v>8.0394321477716385E-2</v>
      </c>
      <c r="J90" s="31">
        <v>3.6253878595288565E-2</v>
      </c>
      <c r="K90" s="41">
        <v>0.1</v>
      </c>
      <c r="L90" s="26">
        <v>0.35302876192706972</v>
      </c>
      <c r="M90" s="26">
        <v>1.5410159172291553</v>
      </c>
      <c r="N90" s="24"/>
      <c r="O90" s="24">
        <v>0.42525716963489063</v>
      </c>
      <c r="P90" s="26">
        <f>IF(Table2[[#This Row],[Qb]]&gt;0,(Table2[[#This Row],[Q ]]*$I$7+I161)/Table2[[#This Row],[h US 4]],(Table2[[#This Row],[Q ]]*$I$4+$I$5)/Table2[[#This Row],[h US 4]])</f>
        <v>0.48458537979402982</v>
      </c>
      <c r="Q90" s="24"/>
      <c r="R90" s="24"/>
      <c r="S90" s="27">
        <f>Table2[[#This Row],[Fr]]*Table2[[#This Row],[b/wnc,max]]</f>
        <v>0.15012801209681531</v>
      </c>
      <c r="T90" s="28">
        <v>4.5829675824175825E-2</v>
      </c>
      <c r="U90" s="24">
        <v>0.30838600412567696</v>
      </c>
      <c r="V90" s="24">
        <v>1.2065150253729173E-2</v>
      </c>
      <c r="W90" s="29">
        <v>0.88970595463775115</v>
      </c>
      <c r="X90" s="24">
        <f>IF(Table2[[#This Row],[Qb]]&gt;0,Table2[[#This Row],[b]]/(Table2[[#This Row],[Q ]]*$I$7+$I$8),Table2[[#This Row],[b]]/(Table2[[#This Row],[Q ]]*$I$4+$I$5))</f>
        <v>2.5668726273024269</v>
      </c>
    </row>
    <row r="91" spans="2:24" x14ac:dyDescent="0.25">
      <c r="B91" s="30">
        <v>2200</v>
      </c>
      <c r="C91" s="31">
        <v>50</v>
      </c>
      <c r="D91" s="31">
        <v>6.675000000000003E-3</v>
      </c>
      <c r="E91" s="31"/>
      <c r="F91" s="31">
        <v>3.8093464392182814E-2</v>
      </c>
      <c r="G91" s="31">
        <v>4.9820616042152925E-2</v>
      </c>
      <c r="H91" s="31">
        <v>7.0475448419870967E-2</v>
      </c>
      <c r="I91" s="32">
        <v>8.4613805369313483E-2</v>
      </c>
      <c r="J91" s="31">
        <v>3.7025089552490835E-2</v>
      </c>
      <c r="K91" s="41">
        <v>0.1</v>
      </c>
      <c r="L91" s="26">
        <v>0.35021425704081666</v>
      </c>
      <c r="M91" s="26">
        <v>1.4869608053538164</v>
      </c>
      <c r="N91" s="24"/>
      <c r="O91" s="24">
        <v>0.39267397482183553</v>
      </c>
      <c r="P91" s="26">
        <f>IF(Table2[[#This Row],[Qb]]&gt;0,(Table2[[#This Row],[Q ]]*$I$7+I162)/Table2[[#This Row],[h US 4]],(Table2[[#This Row],[Q ]]*$I$4+$I$5)/Table2[[#This Row],[h US 4]])</f>
        <v>0.46603083905710851</v>
      </c>
      <c r="Q91" s="24"/>
      <c r="R91" s="24"/>
      <c r="S91" s="27">
        <f>Table2[[#This Row],[Fr]]*Table2[[#This Row],[b/wnc,max]]</f>
        <v>0.13752002435149346</v>
      </c>
      <c r="T91" s="28">
        <v>4.6251375000000011E-2</v>
      </c>
      <c r="U91" s="24">
        <v>0.3776244608001203</v>
      </c>
      <c r="V91" s="24">
        <v>1.5118512151155235E-2</v>
      </c>
      <c r="W91" s="29">
        <v>0.85849722124544847</v>
      </c>
      <c r="X91" s="24">
        <f>IF(Table2[[#This Row],[Qb]]&gt;0,Table2[[#This Row],[b]]/(Table2[[#This Row],[Q ]]*$I$7+$I$8),Table2[[#This Row],[b]]/(Table2[[#This Row],[Q ]]*$I$4+$I$5))</f>
        <v>2.5359700269182199</v>
      </c>
    </row>
    <row r="92" spans="2:24" x14ac:dyDescent="0.25">
      <c r="B92" s="30">
        <v>2200</v>
      </c>
      <c r="C92" s="31">
        <v>52</v>
      </c>
      <c r="D92" s="31">
        <v>6.8519999999999935E-3</v>
      </c>
      <c r="E92" s="31"/>
      <c r="F92" s="31">
        <v>3.8337911124436977E-2</v>
      </c>
      <c r="G92" s="31">
        <v>3.7307558852177916E-2</v>
      </c>
      <c r="H92" s="31">
        <v>4.0030938250927718E-2</v>
      </c>
      <c r="I92" s="31">
        <v>5.5857080652439203E-2</v>
      </c>
      <c r="J92" s="31">
        <v>4.0443860809686163E-2</v>
      </c>
      <c r="K92" s="41">
        <v>0.15</v>
      </c>
      <c r="L92" s="26">
        <v>0.5215429638949769</v>
      </c>
      <c r="M92" s="26">
        <v>1.4056702129126595</v>
      </c>
      <c r="N92" s="24"/>
      <c r="O92" s="24">
        <v>0.96077179758029241</v>
      </c>
      <c r="P92" s="26">
        <f>IF(Table2[[#This Row],[Qb]]&gt;0,(Table2[[#This Row],[Q ]]*$I$7+I163)/Table2[[#This Row],[h US 4]],(Table2[[#This Row],[Q ]]*$I$4+$I$5)/Table2[[#This Row],[h US 4]])</f>
        <v>0.71367921748919982</v>
      </c>
      <c r="Q92" s="24"/>
      <c r="R92" s="24"/>
      <c r="S92" s="27">
        <f>Table2[[#This Row],[Fr]]*Table2[[#This Row],[b/wnc,max]]</f>
        <v>0.50108377093673051</v>
      </c>
      <c r="T92" s="28">
        <v>4.6634579999999988E-2</v>
      </c>
      <c r="U92" s="24">
        <v>0.12728057364760967</v>
      </c>
      <c r="V92" s="24">
        <v>5.1975815502251811E-3</v>
      </c>
      <c r="W92" s="29">
        <v>0.81156407581696244</v>
      </c>
      <c r="X92" s="24">
        <f>IF(Table2[[#This Row],[Qb]]&gt;0,Table2[[#This Row],[b]]/(Table2[[#This Row],[Q ]]*$I$7+$I$8),Table2[[#This Row],[b]]/(Table2[[#This Row],[Q ]]*$I$4+$I$5))</f>
        <v>3.7627899477401701</v>
      </c>
    </row>
    <row r="93" spans="2:24" x14ac:dyDescent="0.25">
      <c r="B93" s="30">
        <v>2200</v>
      </c>
      <c r="C93" s="31">
        <v>54</v>
      </c>
      <c r="D93" s="31">
        <v>6.8365384615384633E-3</v>
      </c>
      <c r="E93" s="31"/>
      <c r="F93" s="32">
        <v>3.8685411416521834E-2</v>
      </c>
      <c r="G93" s="32">
        <v>3.7736409079095881E-2</v>
      </c>
      <c r="H93" s="32">
        <v>3.9734212963511525E-2</v>
      </c>
      <c r="I93" s="32">
        <v>3.7719009286840813E-2</v>
      </c>
      <c r="J93" s="32">
        <v>4.4711974149482518E-2</v>
      </c>
      <c r="K93" s="41">
        <v>0.2</v>
      </c>
      <c r="L93" s="26">
        <v>0.69582780484211559</v>
      </c>
      <c r="M93" s="26"/>
      <c r="N93" s="24"/>
      <c r="O93" s="24">
        <v>2.0901326141028513</v>
      </c>
      <c r="P93" s="26">
        <f>IF(Table2[[#This Row],[Qb]]&gt;0,(Table2[[#This Row],[Q ]]*$I$7+I164)/Table2[[#This Row],[h US 4]],(Table2[[#This Row],[Q ]]*$I$4+$I$5)/Table2[[#This Row],[h US 4]])</f>
        <v>1.0558695624723342</v>
      </c>
      <c r="Q93" s="24"/>
      <c r="R93" s="24"/>
      <c r="S93" s="27">
        <f>Table2[[#This Row],[Fr]]*Table2[[#This Row],[b/wnc,max]]</f>
        <v>1.4543723887000997</v>
      </c>
      <c r="T93" s="28">
        <v>4.6601105769230773E-2</v>
      </c>
      <c r="U93" s="24">
        <v>0.8291757913943828</v>
      </c>
      <c r="V93" s="24">
        <v>3.3802892523364214E-2</v>
      </c>
      <c r="W93" s="29"/>
      <c r="X93" s="24">
        <f>IF(Table2[[#This Row],[Qb]]&gt;0,Table2[[#This Row],[b]]/(Table2[[#This Row],[Q ]]*$I$7+$I$8),Table2[[#This Row],[b]]/(Table2[[#This Row],[Q ]]*$I$4+$I$5))</f>
        <v>5.0218004098672218</v>
      </c>
    </row>
    <row r="94" spans="2:24" x14ac:dyDescent="0.25">
      <c r="B94" s="30">
        <v>2200</v>
      </c>
      <c r="C94" s="31">
        <v>56</v>
      </c>
      <c r="D94" s="31">
        <v>6.7550000000000015E-3</v>
      </c>
      <c r="E94" s="31"/>
      <c r="F94" s="31">
        <v>3.8889847180896185E-2</v>
      </c>
      <c r="G94" s="31">
        <v>3.7994078215910818E-2</v>
      </c>
      <c r="H94" s="31">
        <v>3.9696822979843518E-2</v>
      </c>
      <c r="I94" s="32">
        <v>3.8441107109617623E-2</v>
      </c>
      <c r="J94" s="31">
        <v>4.4606744337031004E-2</v>
      </c>
      <c r="K94" s="41">
        <v>0.18640000000000001</v>
      </c>
      <c r="L94" s="26">
        <v>0.65066879910371134</v>
      </c>
      <c r="M94" s="26"/>
      <c r="N94" s="24"/>
      <c r="O94" s="24">
        <v>1.9907844815117131</v>
      </c>
      <c r="P94" s="26">
        <f>IF(Table2[[#This Row],[Qb]]&gt;0,(Table2[[#This Row],[Q ]]*$I$7+I165)/Table2[[#This Row],[h US 4]],(Table2[[#This Row],[Q ]]*$I$4+$I$5)/Table2[[#This Row],[h US 4]])</f>
        <v>1.0308658214361683</v>
      </c>
      <c r="Q94" s="24"/>
      <c r="R94" s="24"/>
      <c r="S94" s="27">
        <f>Table2[[#This Row],[Fr]]*Table2[[#This Row],[b/wnc,max]]</f>
        <v>1.295341347859531</v>
      </c>
      <c r="T94" s="28">
        <v>4.642457500000001E-2</v>
      </c>
      <c r="U94" s="24">
        <v>0.75855543010054893</v>
      </c>
      <c r="V94" s="24">
        <v>3.0646206188254747E-2</v>
      </c>
      <c r="W94" s="29"/>
      <c r="X94" s="24">
        <f>IF(Table2[[#This Row],[Qb]]&gt;0,Table2[[#This Row],[b]]/(Table2[[#This Row],[Q ]]*$I$7+$I$8),Table2[[#This Row],[b]]/(Table2[[#This Row],[Q ]]*$I$4+$I$5))</f>
        <v>4.7037895219743415</v>
      </c>
    </row>
    <row r="95" spans="2:24" x14ac:dyDescent="0.25">
      <c r="B95" s="30">
        <v>2200</v>
      </c>
      <c r="C95" s="31">
        <v>58</v>
      </c>
      <c r="D95" s="31">
        <v>6.7352941176470555E-3</v>
      </c>
      <c r="E95" s="31"/>
      <c r="F95" s="32">
        <v>3.8862752086030697E-2</v>
      </c>
      <c r="G95" s="32">
        <v>3.7733410467408801E-2</v>
      </c>
      <c r="H95" s="32">
        <v>4.171569776781732E-2</v>
      </c>
      <c r="I95" s="32">
        <v>5.9542091802788563E-2</v>
      </c>
      <c r="J95" s="32">
        <v>3.9854043553667888E-2</v>
      </c>
      <c r="K95" s="41">
        <v>0.13640000000000002</v>
      </c>
      <c r="L95" s="26">
        <v>0.47651626713138301</v>
      </c>
      <c r="M95" s="26">
        <v>1.5049896696210636</v>
      </c>
      <c r="N95" s="24"/>
      <c r="O95" s="24">
        <v>0.82867717026641285</v>
      </c>
      <c r="P95" s="26">
        <f>IF(Table2[[#This Row],[Qb]]&gt;0,(Table2[[#This Row],[Q ]]*$I$7+I166)/Table2[[#This Row],[h US 4]],(Table2[[#This Row],[Q ]]*$I$4+$I$5)/Table2[[#This Row],[h US 4]])</f>
        <v>0.66473303026019726</v>
      </c>
      <c r="Q95" s="24"/>
      <c r="R95" s="24"/>
      <c r="S95" s="27">
        <f>Table2[[#This Row],[Fr]]*Table2[[#This Row],[b/wnc,max]]</f>
        <v>0.39487815183234853</v>
      </c>
      <c r="T95" s="28">
        <v>4.638191176470588E-2</v>
      </c>
      <c r="U95" s="24">
        <v>0.13536199578353003</v>
      </c>
      <c r="V95" s="24">
        <v>5.4566298846182547E-3</v>
      </c>
      <c r="W95" s="29">
        <v>0.86890619088332677</v>
      </c>
      <c r="X95" s="24">
        <f>IF(Table2[[#This Row],[Qb]]&gt;0,Table2[[#This Row],[b]]/(Table2[[#This Row],[Q ]]*$I$7+$I$8),Table2[[#This Row],[b]]/(Table2[[#This Row],[Q ]]*$I$4+$I$5))</f>
        <v>3.4462201953729927</v>
      </c>
    </row>
    <row r="96" spans="2:24" x14ac:dyDescent="0.25">
      <c r="B96" s="30">
        <v>2200</v>
      </c>
      <c r="C96" s="31">
        <v>60</v>
      </c>
      <c r="D96" s="31">
        <v>7.4284210526315746E-3</v>
      </c>
      <c r="E96" s="31"/>
      <c r="F96" s="31">
        <v>3.991895993700479E-2</v>
      </c>
      <c r="G96" s="31">
        <v>3.858396697966001E-2</v>
      </c>
      <c r="H96" s="31">
        <v>4.3439592279405033E-2</v>
      </c>
      <c r="I96" s="32">
        <v>6.1802268410053672E-2</v>
      </c>
      <c r="J96" s="31">
        <v>4.1080041379899415E-2</v>
      </c>
      <c r="K96" s="41">
        <v>0.13640000000000002</v>
      </c>
      <c r="L96" s="26">
        <v>0.4634019043136654</v>
      </c>
      <c r="M96" s="26">
        <v>1.5527130289573547</v>
      </c>
      <c r="N96" s="24"/>
      <c r="O96" s="24">
        <v>0.84645083879920535</v>
      </c>
      <c r="P96" s="26">
        <f>IF(Table2[[#This Row],[Qb]]&gt;0,(Table2[[#This Row],[Q ]]*$I$7+I167)/Table2[[#This Row],[h US 4]],(Table2[[#This Row],[Q ]]*$I$4+$I$5)/Table2[[#This Row],[h US 4]])</f>
        <v>0.6677574505638828</v>
      </c>
      <c r="Q96" s="24"/>
      <c r="R96" s="24"/>
      <c r="S96" s="27">
        <f>Table2[[#This Row],[Fr]]*Table2[[#This Row],[b/wnc,max]]</f>
        <v>0.39224693060745119</v>
      </c>
      <c r="T96" s="28">
        <v>4.7882531578947361E-2</v>
      </c>
      <c r="U96" s="24">
        <v>6.9282342046292758E-2</v>
      </c>
      <c r="V96" s="24">
        <v>2.9966251497206206E-3</v>
      </c>
      <c r="W96" s="29">
        <v>0.89645928524276797</v>
      </c>
      <c r="X96" s="24">
        <f>IF(Table2[[#This Row],[Qb]]&gt;0,Table2[[#This Row],[b]]/(Table2[[#This Row],[Q ]]*$I$7+$I$8),Table2[[#This Row],[b]]/(Table2[[#This Row],[Q ]]*$I$4+$I$5))</f>
        <v>3.3051502883477801</v>
      </c>
    </row>
    <row r="97" spans="2:24" x14ac:dyDescent="0.25">
      <c r="B97" s="30">
        <v>2200</v>
      </c>
      <c r="C97" s="31">
        <v>62</v>
      </c>
      <c r="D97" s="31">
        <v>7.3676470588235343E-3</v>
      </c>
      <c r="E97" s="31"/>
      <c r="F97" s="32">
        <v>3.8863566977347677E-2</v>
      </c>
      <c r="G97" s="32">
        <v>3.8589012808236206E-2</v>
      </c>
      <c r="H97" s="32">
        <v>4.0424078247187564E-2</v>
      </c>
      <c r="I97" s="32">
        <v>4.0045789967987716E-2</v>
      </c>
      <c r="J97" s="32">
        <v>4.5964952980209556E-2</v>
      </c>
      <c r="K97" s="41">
        <v>0.18640000000000001</v>
      </c>
      <c r="L97" s="26">
        <v>0.63480247640744558</v>
      </c>
      <c r="M97" s="26"/>
      <c r="N97" s="24"/>
      <c r="O97" s="24">
        <v>2.0054531984012738</v>
      </c>
      <c r="P97" s="26">
        <f>IF(Table2[[#This Row],[Qb]]&gt;0,(Table2[[#This Row],[Q ]]*$I$7+I168)/Table2[[#This Row],[h US 4]],(Table2[[#This Row],[Q ]]*$I$4+$I$5)/Table2[[#This Row],[h US 4]])</f>
        <v>1.0268446007125049</v>
      </c>
      <c r="Q97" s="24"/>
      <c r="R97" s="24"/>
      <c r="S97" s="27">
        <f>Table2[[#This Row],[Fr]]*Table2[[#This Row],[b/wnc,max]]</f>
        <v>1.2730666566643609</v>
      </c>
      <c r="T97" s="28">
        <v>4.7750955882352952E-2</v>
      </c>
      <c r="U97" s="24">
        <v>0.7227861398983273</v>
      </c>
      <c r="V97" s="24">
        <v>3.1087624736102999E-2</v>
      </c>
      <c r="W97" s="29"/>
      <c r="X97" s="24">
        <f>IF(Table2[[#This Row],[Qb]]&gt;0,Table2[[#This Row],[b]]/(Table2[[#This Row],[Q ]]*$I$7+$I$8),Table2[[#This Row],[b]]/(Table2[[#This Row],[Q ]]*$I$4+$I$5))</f>
        <v>4.5329853857316023</v>
      </c>
    </row>
    <row r="98" spans="2:24" x14ac:dyDescent="0.25">
      <c r="B98" s="30">
        <v>2200</v>
      </c>
      <c r="C98" s="31">
        <v>64</v>
      </c>
      <c r="D98" s="31">
        <v>7.3656716417910455E-3</v>
      </c>
      <c r="E98" s="31"/>
      <c r="F98" s="32">
        <v>3.9679814453503201E-2</v>
      </c>
      <c r="G98" s="32">
        <v>3.8084383643803517E-2</v>
      </c>
      <c r="H98" s="32">
        <v>4.1108162465049489E-2</v>
      </c>
      <c r="I98" s="32">
        <v>3.9051331226535646E-2</v>
      </c>
      <c r="J98" s="32">
        <v>4.6506377767406834E-2</v>
      </c>
      <c r="K98" s="41">
        <v>0.2</v>
      </c>
      <c r="L98" s="26">
        <v>0.68117209457739514</v>
      </c>
      <c r="M98" s="26"/>
      <c r="N98" s="24"/>
      <c r="O98" s="24">
        <v>2.1054357994773385</v>
      </c>
      <c r="P98" s="26">
        <f>IF(Table2[[#This Row],[Qb]]&gt;0,(Table2[[#This Row],[Q ]]*$I$7+I169)/Table2[[#This Row],[h US 4]],(Table2[[#This Row],[Q ]]*$I$4+$I$5)/Table2[[#This Row],[h US 4]])</f>
        <v>1.0528703456436415</v>
      </c>
      <c r="Q98" s="24"/>
      <c r="R98" s="24"/>
      <c r="S98" s="27">
        <f>Table2[[#This Row],[Fr]]*Table2[[#This Row],[b/wnc,max]]</f>
        <v>1.4341641135282113</v>
      </c>
      <c r="T98" s="28">
        <v>4.7746679104477614E-2</v>
      </c>
      <c r="U98" s="24">
        <v>0.8151784504136711</v>
      </c>
      <c r="V98" s="24">
        <v>3.5055051610898585E-2</v>
      </c>
      <c r="W98" s="29"/>
      <c r="X98" s="24">
        <f>IF(Table2[[#This Row],[Qb]]&gt;0,Table2[[#This Row],[b]]/(Table2[[#This Row],[Q ]]*$I$7+$I$8),Table2[[#This Row],[b]]/(Table2[[#This Row],[Q ]]*$I$4+$I$5))</f>
        <v>4.8642877571287215</v>
      </c>
    </row>
    <row r="99" spans="2:24" x14ac:dyDescent="0.25">
      <c r="B99" s="30">
        <v>2200</v>
      </c>
      <c r="C99" s="31">
        <v>66</v>
      </c>
      <c r="D99" s="31">
        <v>7.370454545454549E-3</v>
      </c>
      <c r="E99" s="31"/>
      <c r="F99" s="32">
        <v>4.0182852635394027E-2</v>
      </c>
      <c r="G99" s="32">
        <v>3.8902514656359036E-2</v>
      </c>
      <c r="H99" s="32">
        <v>4.1915866033656227E-2</v>
      </c>
      <c r="I99" s="32">
        <v>5.9447988044769563E-2</v>
      </c>
      <c r="J99" s="32">
        <v>4.2096583463195801E-2</v>
      </c>
      <c r="K99" s="41">
        <v>0.15</v>
      </c>
      <c r="L99" s="26">
        <v>0.510781825958737</v>
      </c>
      <c r="M99" s="26">
        <v>1.4254666556499143</v>
      </c>
      <c r="N99" s="24"/>
      <c r="O99" s="24">
        <v>0.9097756742831522</v>
      </c>
      <c r="P99" s="26">
        <f>IF(Table2[[#This Row],[Qb]]&gt;0,(Table2[[#This Row],[Q ]]*$I$7+I170)/Table2[[#This Row],[h US 4]],(Table2[[#This Row],[Q ]]*$I$4+$I$5)/Table2[[#This Row],[h US 4]])</f>
        <v>0.69182569731161458</v>
      </c>
      <c r="Q99" s="24"/>
      <c r="R99" s="24"/>
      <c r="S99" s="27">
        <f>Table2[[#This Row],[Fr]]*Table2[[#This Row],[b/wnc,max]]</f>
        <v>0.46469688012318966</v>
      </c>
      <c r="T99" s="28">
        <v>4.7757034090909103E-2</v>
      </c>
      <c r="U99" s="24">
        <v>0.11938018630192285</v>
      </c>
      <c r="V99" s="24">
        <v>5.1359798890147183E-3</v>
      </c>
      <c r="W99" s="29">
        <v>0.82299355736031365</v>
      </c>
      <c r="X99" s="24">
        <f>IF(Table2[[#This Row],[Qb]]&gt;0,Table2[[#This Row],[b]]/(Table2[[#This Row],[Q ]]*$I$7+$I$8),Table2[[#This Row],[b]]/(Table2[[#This Row],[Q ]]*$I$4+$I$5))</f>
        <v>3.6471817714051253</v>
      </c>
    </row>
    <row r="100" spans="2:24" x14ac:dyDescent="0.25">
      <c r="B100" s="30">
        <v>2200</v>
      </c>
      <c r="C100" s="31">
        <v>68</v>
      </c>
      <c r="D100" s="31">
        <v>7.3910256410256395E-3</v>
      </c>
      <c r="E100" s="31"/>
      <c r="F100" s="32">
        <v>3.9885135277692295E-2</v>
      </c>
      <c r="G100" s="32">
        <v>6.0518828582621254E-2</v>
      </c>
      <c r="H100" s="32">
        <v>7.3396554342373327E-2</v>
      </c>
      <c r="I100" s="32">
        <v>9.0008092678459509E-2</v>
      </c>
      <c r="J100" s="32">
        <v>3.7291883807621398E-2</v>
      </c>
      <c r="K100" s="41">
        <v>0.1</v>
      </c>
      <c r="L100" s="26">
        <v>0.34024266701457334</v>
      </c>
      <c r="M100" s="26">
        <v>1.5067385432494389</v>
      </c>
      <c r="N100" s="24"/>
      <c r="O100" s="24">
        <v>0.38067689389708559</v>
      </c>
      <c r="P100" s="26">
        <f>IF(Table2[[#This Row],[Qb]]&gt;0,(Table2[[#This Row],[Q ]]*$I$7+I171)/Table2[[#This Row],[h US 4]],(Table2[[#This Row],[Q ]]*$I$4+$I$5)/Table2[[#This Row],[h US 4]])</f>
        <v>0.45748978399417289</v>
      </c>
      <c r="Q100" s="24"/>
      <c r="R100" s="24"/>
      <c r="S100" s="27">
        <f>Table2[[#This Row],[Fr]]*Table2[[#This Row],[b/wnc,max]]</f>
        <v>0.12952252165036815</v>
      </c>
      <c r="T100" s="28">
        <v>4.780157051282051E-2</v>
      </c>
      <c r="U100" s="24">
        <v>0.23866246520617368</v>
      </c>
      <c r="V100" s="24">
        <v>1.0287331019440925E-2</v>
      </c>
      <c r="W100" s="29">
        <v>0.86991590354344794</v>
      </c>
      <c r="X100" s="24">
        <f>IF(Table2[[#This Row],[Qb]]&gt;0,Table2[[#This Row],[b]]/(Table2[[#This Row],[Q ]]*$I$7+$I$8),Table2[[#This Row],[b]]/(Table2[[#This Row],[Q ]]*$I$4+$I$5))</f>
        <v>2.4284940327707525</v>
      </c>
    </row>
    <row r="101" spans="2:24" x14ac:dyDescent="0.25">
      <c r="B101" s="30">
        <v>2200</v>
      </c>
      <c r="C101" s="31">
        <v>70</v>
      </c>
      <c r="D101" s="31">
        <v>7.8103448275862091E-3</v>
      </c>
      <c r="E101" s="31"/>
      <c r="F101" s="31">
        <v>4.0903265819760372E-2</v>
      </c>
      <c r="G101" s="31">
        <v>6.677216861448701E-2</v>
      </c>
      <c r="H101" s="31">
        <v>8.0255398690310953E-2</v>
      </c>
      <c r="I101" s="32">
        <v>0.10089223282716353</v>
      </c>
      <c r="J101" s="31">
        <v>3.7187873484032241E-2</v>
      </c>
      <c r="K101" s="41">
        <v>0.1</v>
      </c>
      <c r="L101" s="26">
        <v>0.33466241651444378</v>
      </c>
      <c r="M101" s="26">
        <v>1.3688105165168676</v>
      </c>
      <c r="N101" s="24"/>
      <c r="O101" s="24">
        <v>0.31395824345378931</v>
      </c>
      <c r="P101" s="26">
        <f>IF(Table2[[#This Row],[Qb]]&gt;0,(Table2[[#This Row],[Q ]]*$I$7+I172)/Table2[[#This Row],[h US 4]],(Table2[[#This Row],[Q ]]*$I$4+$I$5)/Table2[[#This Row],[h US 4]])</f>
        <v>0.41826581976747523</v>
      </c>
      <c r="Q101" s="24"/>
      <c r="R101" s="24"/>
      <c r="S101" s="27">
        <f>Table2[[#This Row],[Fr]]*Table2[[#This Row],[b/wnc,max]]</f>
        <v>0.10507002443887518</v>
      </c>
      <c r="T101" s="28">
        <v>4.8709396551724141E-2</v>
      </c>
      <c r="U101" s="24">
        <v>0.28601413717196794</v>
      </c>
      <c r="V101" s="24">
        <v>1.2785157542910833E-2</v>
      </c>
      <c r="W101" s="29">
        <v>0.7902831201806042</v>
      </c>
      <c r="X101" s="24">
        <f>IF(Table2[[#This Row],[Qb]]&gt;0,Table2[[#This Row],[b]]/(Table2[[#This Row],[Q ]]*$I$7+$I$8),Table2[[#This Row],[b]]/(Table2[[#This Row],[Q ]]*$I$4+$I$5))</f>
        <v>2.3696810229780461</v>
      </c>
    </row>
    <row r="102" spans="2:24" x14ac:dyDescent="0.25">
      <c r="B102" s="30">
        <v>2200</v>
      </c>
      <c r="C102" s="31">
        <v>72</v>
      </c>
      <c r="D102" s="31">
        <v>7.7269841269841291E-3</v>
      </c>
      <c r="E102" s="31"/>
      <c r="F102" s="31">
        <v>4.1548678028325826E-2</v>
      </c>
      <c r="G102" s="31">
        <v>4.0121332498761847E-2</v>
      </c>
      <c r="H102" s="31">
        <v>4.2554664512985341E-2</v>
      </c>
      <c r="I102" s="32">
        <v>6.1886651883124477E-2</v>
      </c>
      <c r="J102" s="31">
        <v>4.2932985192993899E-2</v>
      </c>
      <c r="K102" s="41">
        <v>0.15</v>
      </c>
      <c r="L102" s="26">
        <v>0.50363571896777615</v>
      </c>
      <c r="M102" s="26">
        <v>1.4366595894682619</v>
      </c>
      <c r="N102" s="24"/>
      <c r="O102" s="24">
        <v>0.87799460463911871</v>
      </c>
      <c r="P102" s="26">
        <f>IF(Table2[[#This Row],[Qb]]&gt;0,(Table2[[#This Row],[Q ]]*$I$7+I173)/Table2[[#This Row],[h US 4]],(Table2[[#This Row],[Q ]]*$I$4+$I$5)/Table2[[#This Row],[h US 4]])</f>
        <v>0.67860515231435725</v>
      </c>
      <c r="Q102" s="24"/>
      <c r="R102" s="24"/>
      <c r="S102" s="27">
        <f>Table2[[#This Row],[Fr]]*Table2[[#This Row],[b/wnc,max]]</f>
        <v>0.44218944395725091</v>
      </c>
      <c r="T102" s="28">
        <v>4.852892063492064E-2</v>
      </c>
      <c r="U102" s="24">
        <v>0.10512579196961289</v>
      </c>
      <c r="V102" s="24">
        <v>4.6670561294054509E-3</v>
      </c>
      <c r="W102" s="29">
        <v>0.82945580071335812</v>
      </c>
      <c r="X102" s="24">
        <f>IF(Table2[[#This Row],[Qb]]&gt;0,Table2[[#This Row],[b]]/(Table2[[#This Row],[Q ]]*$I$7+$I$8),Table2[[#This Row],[b]]/(Table2[[#This Row],[Q ]]*$I$4+$I$5))</f>
        <v>3.5717176401150623</v>
      </c>
    </row>
    <row r="103" spans="2:24" x14ac:dyDescent="0.25">
      <c r="B103" s="30">
        <v>2200</v>
      </c>
      <c r="C103" s="31">
        <v>74</v>
      </c>
      <c r="D103" s="31">
        <v>7.8114754098360687E-3</v>
      </c>
      <c r="E103" s="31"/>
      <c r="F103" s="31">
        <v>4.1435131567109137E-2</v>
      </c>
      <c r="G103" s="31">
        <v>3.992540393014276E-2</v>
      </c>
      <c r="H103" s="31">
        <v>4.2115973899438192E-2</v>
      </c>
      <c r="I103" s="32">
        <v>4.0462166984763272E-2</v>
      </c>
      <c r="J103" s="31">
        <v>4.7349498579037447E-2</v>
      </c>
      <c r="K103" s="41">
        <v>0.2</v>
      </c>
      <c r="L103" s="26">
        <v>0.66929523654744616</v>
      </c>
      <c r="M103" s="26"/>
      <c r="N103" s="24"/>
      <c r="O103" s="24">
        <v>2.0838005690898087</v>
      </c>
      <c r="P103" s="26">
        <f>IF(Table2[[#This Row],[Qb]]&gt;0,(Table2[[#This Row],[Q ]]*$I$7+I174)/Table2[[#This Row],[h US 4]],(Table2[[#This Row],[Q ]]*$I$4+$I$5)/Table2[[#This Row],[h US 4]])</f>
        <v>1.0430120564140626</v>
      </c>
      <c r="Q103" s="24"/>
      <c r="R103" s="24"/>
      <c r="S103" s="27">
        <f>Table2[[#This Row],[Fr]]*Table2[[#This Row],[b/wnc,max]]</f>
        <v>1.3946777948066664</v>
      </c>
      <c r="T103" s="28">
        <v>4.8711844262295093E-2</v>
      </c>
      <c r="U103" s="24">
        <v>0.7659278714142761</v>
      </c>
      <c r="V103" s="24">
        <v>3.4240999199301243E-2</v>
      </c>
      <c r="W103" s="29"/>
      <c r="X103" s="24">
        <f>IF(Table2[[#This Row],[Qb]]&gt;0,Table2[[#This Row],[b]]/(Table2[[#This Row],[Q ]]*$I$7+$I$8),Table2[[#This Row],[b]]/(Table2[[#This Row],[Q ]]*$I$4+$I$5))</f>
        <v>4.739052599636512</v>
      </c>
    </row>
    <row r="104" spans="2:24" x14ac:dyDescent="0.25">
      <c r="B104" s="30">
        <v>2200</v>
      </c>
      <c r="C104" s="31">
        <v>76</v>
      </c>
      <c r="D104" s="31">
        <v>7.9269230769230797E-3</v>
      </c>
      <c r="E104" s="31"/>
      <c r="F104" s="31">
        <v>4.1354458570172239E-2</v>
      </c>
      <c r="G104" s="31">
        <v>3.9572369867522036E-2</v>
      </c>
      <c r="H104" s="31">
        <v>4.1969925610388502E-2</v>
      </c>
      <c r="I104" s="32">
        <v>4.141159877974511E-2</v>
      </c>
      <c r="J104" s="31">
        <v>4.6833365112287251E-2</v>
      </c>
      <c r="K104" s="41">
        <v>0.18640000000000001</v>
      </c>
      <c r="L104" s="26">
        <v>0.62097925584286373</v>
      </c>
      <c r="M104" s="26"/>
      <c r="N104" s="24"/>
      <c r="O104" s="24">
        <v>2.0208723817297387</v>
      </c>
      <c r="P104" s="26">
        <f>IF(Table2[[#This Row],[Qb]]&gt;0,(Table2[[#This Row],[Q ]]*$I$7+I175)/Table2[[#This Row],[h US 4]],(Table2[[#This Row],[Q ]]*$I$4+$I$5)/Table2[[#This Row],[h US 4]])</f>
        <v>1.0258938352510967</v>
      </c>
      <c r="Q104" s="24"/>
      <c r="R104" s="24"/>
      <c r="S104" s="27">
        <f>Table2[[#This Row],[Fr]]*Table2[[#This Row],[b/wnc,max]]</f>
        <v>1.2549198277599287</v>
      </c>
      <c r="T104" s="28">
        <v>4.8961788461538466E-2</v>
      </c>
      <c r="U104" s="24">
        <v>0.69022182335301008</v>
      </c>
      <c r="V104" s="24">
        <v>3.1142866957709979E-2</v>
      </c>
      <c r="W104" s="29"/>
      <c r="X104" s="24">
        <f>IF(Table2[[#This Row],[Qb]]&gt;0,Table2[[#This Row],[b]]/(Table2[[#This Row],[Q ]]*$I$7+$I$8),Table2[[#This Row],[b]]/(Table2[[#This Row],[Q ]]*$I$4+$I$5))</f>
        <v>4.3875440556537049</v>
      </c>
    </row>
    <row r="105" spans="2:24" x14ac:dyDescent="0.25">
      <c r="B105" s="30">
        <v>2200</v>
      </c>
      <c r="C105" s="31">
        <v>78</v>
      </c>
      <c r="D105" s="31">
        <v>7.8703703703703713E-3</v>
      </c>
      <c r="E105" s="31"/>
      <c r="F105" s="31">
        <v>4.0989268974980439E-2</v>
      </c>
      <c r="G105" s="31">
        <v>3.9447608656196197E-2</v>
      </c>
      <c r="H105" s="31">
        <v>4.6346192595105487E-2</v>
      </c>
      <c r="I105" s="31">
        <v>6.3490030122246424E-2</v>
      </c>
      <c r="J105" s="31">
        <v>4.1845899318240412E-2</v>
      </c>
      <c r="K105" s="41">
        <v>0.13640000000000002</v>
      </c>
      <c r="L105" s="26">
        <v>0.45541033559634692</v>
      </c>
      <c r="M105" s="26">
        <v>1.5784313276586051</v>
      </c>
      <c r="N105" s="24"/>
      <c r="O105" s="24">
        <v>0.84821070674492516</v>
      </c>
      <c r="P105" s="26">
        <f>IF(Table2[[#This Row],[Qb]]&gt;0,(Table2[[#This Row],[Q ]]*$I$7+I176)/Table2[[#This Row],[h US 4]],(Table2[[#This Row],[Q ]]*$I$4+$I$5)/Table2[[#This Row],[h US 4]])</f>
        <v>0.66697196715019724</v>
      </c>
      <c r="Q105" s="24"/>
      <c r="R105" s="24"/>
      <c r="S105" s="27">
        <f>Table2[[#This Row],[Fr]]*Table2[[#This Row],[b/wnc,max]]</f>
        <v>0.38628392261512096</v>
      </c>
      <c r="T105" s="28">
        <v>4.8839351851851856E-2</v>
      </c>
      <c r="U105" s="24">
        <v>3.3553763131260544E-2</v>
      </c>
      <c r="V105" s="24">
        <v>1.5071742347265923E-3</v>
      </c>
      <c r="W105" s="29">
        <v>0.91130775192103353</v>
      </c>
      <c r="X105" s="24">
        <f>IF(Table2[[#This Row],[Qb]]&gt;0,Table2[[#This Row],[b]]/(Table2[[#This Row],[Q ]]*$I$7+$I$8),Table2[[#This Row],[b]]/(Table2[[#This Row],[Q ]]*$I$4+$I$5))</f>
        <v>3.2210781090618226</v>
      </c>
    </row>
    <row r="106" spans="2:24" x14ac:dyDescent="0.25">
      <c r="B106" s="30">
        <v>2200</v>
      </c>
      <c r="C106" s="31">
        <v>80</v>
      </c>
      <c r="D106" s="31">
        <v>8.4025974025974063E-3</v>
      </c>
      <c r="E106" s="31"/>
      <c r="F106" s="32">
        <v>4.3236916382305847E-2</v>
      </c>
      <c r="G106" s="32">
        <v>4.1280667331903997E-2</v>
      </c>
      <c r="H106" s="32">
        <v>5.2309190104690727E-2</v>
      </c>
      <c r="I106" s="32">
        <v>6.6264965619384247E-2</v>
      </c>
      <c r="J106" s="32">
        <v>4.3220794576411765E-2</v>
      </c>
      <c r="K106" s="41">
        <v>0.13640000000000002</v>
      </c>
      <c r="L106" s="26">
        <v>0.44614471656908516</v>
      </c>
      <c r="M106" s="26">
        <v>1.600223418152841</v>
      </c>
      <c r="N106" s="24"/>
      <c r="O106" s="24">
        <v>0.82858286669613479</v>
      </c>
      <c r="P106" s="26">
        <f>IF(Table2[[#This Row],[Qb]]&gt;0,(Table2[[#This Row],[Q ]]*$I$7+I177)/Table2[[#This Row],[h US 4]],(Table2[[#This Row],[Q ]]*$I$4+$I$5)/Table2[[#This Row],[h US 4]])</f>
        <v>0.65861719191151424</v>
      </c>
      <c r="Q106" s="24"/>
      <c r="R106" s="24"/>
      <c r="S106" s="27">
        <f>Table2[[#This Row],[Fr]]*Table2[[#This Row],[b/wnc,max]]</f>
        <v>0.36966786821614711</v>
      </c>
      <c r="T106" s="28">
        <v>4.9991623376623384E-2</v>
      </c>
      <c r="U106" s="24">
        <v>2.3523180715577498E-2</v>
      </c>
      <c r="V106" s="24">
        <v>1.0990267772078149E-3</v>
      </c>
      <c r="W106" s="29">
        <v>0.92388942123408568</v>
      </c>
      <c r="X106" s="24">
        <f>IF(Table2[[#This Row],[Qb]]&gt;0,Table2[[#This Row],[b]]/(Table2[[#This Row],[Q ]]*$I$7+$I$8),Table2[[#This Row],[b]]/(Table2[[#This Row],[Q ]]*$I$4+$I$5))</f>
        <v>3.1253404322353546</v>
      </c>
    </row>
    <row r="107" spans="2:24" x14ac:dyDescent="0.25">
      <c r="B107" s="30">
        <v>2200</v>
      </c>
      <c r="C107" s="31">
        <v>82</v>
      </c>
      <c r="D107" s="31">
        <v>8.3677966101694951E-3</v>
      </c>
      <c r="E107" s="31"/>
      <c r="F107" s="32">
        <v>4.1934794492274018E-2</v>
      </c>
      <c r="G107" s="32">
        <v>4.1329481626060309E-2</v>
      </c>
      <c r="H107" s="32">
        <v>4.3121076367750005E-2</v>
      </c>
      <c r="I107" s="32">
        <v>4.3842872092244294E-2</v>
      </c>
      <c r="J107" s="32">
        <v>4.8016704690257019E-2</v>
      </c>
      <c r="K107" s="41">
        <v>0.18640000000000001</v>
      </c>
      <c r="L107" s="26">
        <v>0.61049967545188799</v>
      </c>
      <c r="M107" s="26"/>
      <c r="N107" s="24"/>
      <c r="O107" s="24">
        <v>1.9069919770623598</v>
      </c>
      <c r="P107" s="26">
        <f>IF(Table2[[#This Row],[Qb]]&gt;0,(Table2[[#This Row],[Q ]]*$I$7+I178)/Table2[[#This Row],[h US 4]],(Table2[[#This Row],[Q ]]*$I$4+$I$5)/Table2[[#This Row],[h US 4]])</f>
        <v>0.99351217071515374</v>
      </c>
      <c r="Q107" s="24"/>
      <c r="R107" s="24"/>
      <c r="S107" s="27">
        <f>Table2[[#This Row],[Fr]]*Table2[[#This Row],[b/wnc,max]]</f>
        <v>1.1642179830859249</v>
      </c>
      <c r="T107" s="28">
        <v>4.9916279661016957E-2</v>
      </c>
      <c r="U107" s="24">
        <v>0.589874066692195</v>
      </c>
      <c r="V107" s="24">
        <v>2.7493827732107692E-2</v>
      </c>
      <c r="W107" s="29"/>
      <c r="X107" s="24">
        <f>IF(Table2[[#This Row],[Qb]]&gt;0,Table2[[#This Row],[b]]/(Table2[[#This Row],[Q ]]*$I$7+$I$8),Table2[[#This Row],[b]]/(Table2[[#This Row],[Q ]]*$I$4+$I$5))</f>
        <v>4.2793097166395651</v>
      </c>
    </row>
    <row r="108" spans="2:24" x14ac:dyDescent="0.25">
      <c r="B108" s="30">
        <v>2200</v>
      </c>
      <c r="C108" s="31">
        <v>84</v>
      </c>
      <c r="D108" s="31">
        <v>8.385000000000007E-3</v>
      </c>
      <c r="E108" s="31"/>
      <c r="F108" s="32">
        <v>4.3015195624030188E-2</v>
      </c>
      <c r="G108" s="32">
        <v>4.1319671250268877E-2</v>
      </c>
      <c r="H108" s="32">
        <v>4.2950584304680184E-2</v>
      </c>
      <c r="I108" s="32">
        <v>4.2219660155311055E-2</v>
      </c>
      <c r="J108" s="32">
        <v>4.9680064850431194E-2</v>
      </c>
      <c r="K108" s="41">
        <v>0.2</v>
      </c>
      <c r="L108" s="26">
        <v>0.65461149761359771</v>
      </c>
      <c r="M108" s="26"/>
      <c r="N108" s="24"/>
      <c r="O108" s="24">
        <v>2.0581865749607831</v>
      </c>
      <c r="P108" s="26">
        <f>IF(Table2[[#This Row],[Qb]]&gt;0,(Table2[[#This Row],[Q ]]*$I$7+I179)/Table2[[#This Row],[h US 4]],(Table2[[#This Row],[Q ]]*$I$4+$I$5)/Table2[[#This Row],[h US 4]])</f>
        <v>1.032702678906424</v>
      </c>
      <c r="Q108" s="24"/>
      <c r="R108" s="24"/>
      <c r="S108" s="27">
        <f>Table2[[#This Row],[Fr]]*Table2[[#This Row],[b/wnc,max]]</f>
        <v>1.3473125962032795</v>
      </c>
      <c r="T108" s="28">
        <v>4.9953525000000013E-2</v>
      </c>
      <c r="U108" s="24">
        <v>0.74079701961842137</v>
      </c>
      <c r="V108" s="24">
        <v>3.4569155821864664E-2</v>
      </c>
      <c r="W108" s="29"/>
      <c r="X108" s="24">
        <f>IF(Table2[[#This Row],[Qb]]&gt;0,Table2[[#This Row],[b]]/(Table2[[#This Row],[Q ]]*$I$7+$I$8),Table2[[#This Row],[b]]/(Table2[[#This Row],[Q ]]*$I$4+$I$5))</f>
        <v>4.5871184936032954</v>
      </c>
    </row>
    <row r="109" spans="2:24" x14ac:dyDescent="0.25">
      <c r="B109" s="30">
        <v>2200</v>
      </c>
      <c r="C109" s="31">
        <v>86</v>
      </c>
      <c r="D109" s="31">
        <v>8.3201923076923062E-3</v>
      </c>
      <c r="E109" s="31"/>
      <c r="F109" s="31">
        <v>4.2993838632999257E-2</v>
      </c>
      <c r="G109" s="31">
        <v>4.066339808777826E-2</v>
      </c>
      <c r="H109" s="31">
        <v>4.40121237193805E-2</v>
      </c>
      <c r="I109" s="32">
        <v>6.3924124680789784E-2</v>
      </c>
      <c r="J109" s="31">
        <v>4.4368798046552568E-2</v>
      </c>
      <c r="K109" s="41">
        <v>0.15</v>
      </c>
      <c r="L109" s="26">
        <v>0.49217878191187042</v>
      </c>
      <c r="M109" s="26">
        <v>1.4680865005963406</v>
      </c>
      <c r="N109" s="24"/>
      <c r="O109" s="24">
        <v>0.88411658339216559</v>
      </c>
      <c r="P109" s="26">
        <f>IF(Table2[[#This Row],[Qb]]&gt;0,(Table2[[#This Row],[Q ]]*$I$7+I180)/Table2[[#This Row],[h US 4]],(Table2[[#This Row],[Q ]]*$I$4+$I$5)/Table2[[#This Row],[h US 4]])</f>
        <v>0.67959323979675168</v>
      </c>
      <c r="Q109" s="24"/>
      <c r="R109" s="24"/>
      <c r="S109" s="27">
        <f>Table2[[#This Row],[Fr]]*Table2[[#This Row],[b/wnc,max]]</f>
        <v>0.43514342308204068</v>
      </c>
      <c r="T109" s="28">
        <v>4.9813216346153849E-2</v>
      </c>
      <c r="U109" s="24">
        <v>8.1494943021442043E-2</v>
      </c>
      <c r="V109" s="24">
        <v>3.7859196180096387E-3</v>
      </c>
      <c r="W109" s="29">
        <v>0.84760013631295261</v>
      </c>
      <c r="X109" s="24">
        <f>IF(Table2[[#This Row],[Qb]]&gt;0,Table2[[#This Row],[b]]/(Table2[[#This Row],[Q ]]*$I$7+$I$8),Table2[[#This Row],[b]]/(Table2[[#This Row],[Q ]]*$I$4+$I$5))</f>
        <v>3.4528476710693567</v>
      </c>
    </row>
    <row r="110" spans="2:24" x14ac:dyDescent="0.25">
      <c r="B110" s="30">
        <v>2200</v>
      </c>
      <c r="C110" s="31">
        <v>88</v>
      </c>
      <c r="D110" s="31">
        <v>8.390540540540543E-3</v>
      </c>
      <c r="E110" s="31"/>
      <c r="F110" s="32">
        <v>4.2765393576596755E-2</v>
      </c>
      <c r="G110" s="32">
        <v>7.1903274981777177E-2</v>
      </c>
      <c r="H110" s="32">
        <v>8.5070077575617117E-2</v>
      </c>
      <c r="I110" s="32">
        <v>0.10516957744250117</v>
      </c>
      <c r="J110" s="32">
        <v>3.8406861907464854E-2</v>
      </c>
      <c r="K110" s="41">
        <v>0.1</v>
      </c>
      <c r="L110" s="26">
        <v>0.32723639335398297</v>
      </c>
      <c r="M110" s="26">
        <v>1.3839544443424969</v>
      </c>
      <c r="N110" s="24"/>
      <c r="O110" s="24">
        <v>0.30797593349504149</v>
      </c>
      <c r="P110" s="26">
        <f>IF(Table2[[#This Row],[Qb]]&gt;0,(Table2[[#This Row],[Q ]]*$I$7+I181)/Table2[[#This Row],[h US 4]],(Table2[[#This Row],[Q ]]*$I$4+$I$5)/Table2[[#This Row],[h US 4]])</f>
        <v>0.41470034338408773</v>
      </c>
      <c r="Q110" s="24"/>
      <c r="R110" s="24"/>
      <c r="S110" s="27">
        <f>Table2[[#This Row],[Fr]]*Table2[[#This Row],[b/wnc,max]]</f>
        <v>0.1007809337167435</v>
      </c>
      <c r="T110" s="28">
        <v>4.9965520270270278E-2</v>
      </c>
      <c r="U110" s="24">
        <v>0.26750916632690147</v>
      </c>
      <c r="V110" s="24">
        <v>1.2488005421015178E-2</v>
      </c>
      <c r="W110" s="29">
        <v>0.79902647098731927</v>
      </c>
      <c r="X110" s="24">
        <f>IF(Table2[[#This Row],[Qb]]&gt;0,Table2[[#This Row],[b]]/(Table2[[#This Row],[Q ]]*$I$7+$I$8),Table2[[#This Row],[b]]/(Table2[[#This Row],[Q ]]*$I$4+$I$5))</f>
        <v>2.2928491144217875</v>
      </c>
    </row>
    <row r="111" spans="2:24" x14ac:dyDescent="0.25">
      <c r="B111" s="30">
        <v>2201</v>
      </c>
      <c r="C111" s="31">
        <v>2</v>
      </c>
      <c r="D111" s="31">
        <v>8.7321839080459762E-3</v>
      </c>
      <c r="E111" s="31"/>
      <c r="F111" s="31">
        <v>4.3750666052914569E-2</v>
      </c>
      <c r="G111" s="31">
        <v>7.4790600120715006E-2</v>
      </c>
      <c r="H111" s="31">
        <v>8.9670912438159833E-2</v>
      </c>
      <c r="I111" s="32">
        <v>0.10945945414704097</v>
      </c>
      <c r="J111" s="31">
        <v>3.8901622169051471E-2</v>
      </c>
      <c r="K111" s="41">
        <v>0.1</v>
      </c>
      <c r="L111" s="26">
        <v>0.32301581831870863</v>
      </c>
      <c r="M111" s="26">
        <v>1.3616104739023418</v>
      </c>
      <c r="N111" s="24"/>
      <c r="O111" s="24">
        <v>0.29355087306771505</v>
      </c>
      <c r="P111" s="26">
        <f>IF(Table2[[#This Row],[Qb]]&gt;0,(Table2[[#This Row],[Q ]]*$I$7+I182)/Table2[[#This Row],[h US 4]],(Table2[[#This Row],[Q ]]*$I$4+$I$5)/Table2[[#This Row],[h US 4]])</f>
        <v>0.40605476891885617</v>
      </c>
      <c r="Q111" s="24"/>
      <c r="R111" s="24"/>
      <c r="S111" s="27">
        <f>Table2[[#This Row],[Fr]]*Table2[[#This Row],[b/wnc,max]]</f>
        <v>9.4821575482139334E-2</v>
      </c>
      <c r="T111" s="28">
        <v>5.0705178160919545E-2</v>
      </c>
      <c r="U111" s="24">
        <v>0.273912430144021</v>
      </c>
      <c r="V111" s="24">
        <v>1.3074388651930113E-2</v>
      </c>
      <c r="W111" s="29">
        <v>0.78612617363893089</v>
      </c>
      <c r="X111" s="24">
        <f>IF(Table2[[#This Row],[Qb]]&gt;0,Table2[[#This Row],[b]]/(Table2[[#This Row],[Q ]]*$I$7+$I$8),Table2[[#This Row],[b]]/(Table2[[#This Row],[Q ]]*$I$4+$I$5))</f>
        <v>2.249894253637311</v>
      </c>
    </row>
    <row r="112" spans="2:24" x14ac:dyDescent="0.25">
      <c r="B112" s="30">
        <v>2201</v>
      </c>
      <c r="C112" s="31">
        <v>4</v>
      </c>
      <c r="D112" s="31">
        <v>8.7521276595744768E-3</v>
      </c>
      <c r="E112" s="31"/>
      <c r="F112" s="31">
        <v>4.2768404658175607E-2</v>
      </c>
      <c r="G112" s="31">
        <v>4.180041729361398E-2</v>
      </c>
      <c r="H112" s="31">
        <v>4.6019634228689557E-2</v>
      </c>
      <c r="I112" s="32">
        <v>6.61395118871623E-2</v>
      </c>
      <c r="J112" s="31">
        <v>4.6108847476185585E-2</v>
      </c>
      <c r="K112" s="41">
        <v>0.15</v>
      </c>
      <c r="L112" s="26">
        <v>0.48415919848447009</v>
      </c>
      <c r="M112" s="26">
        <v>1.4843173098963012</v>
      </c>
      <c r="N112" s="24"/>
      <c r="O112" s="24">
        <v>0.86646231552448227</v>
      </c>
      <c r="P112" s="26">
        <f>IF(Table2[[#This Row],[Qb]]&gt;0,(Table2[[#This Row],[Q ]]*$I$7+I183)/Table2[[#This Row],[h US 4]],(Table2[[#This Row],[Q ]]*$I$4+$I$5)/Table2[[#This Row],[h US 4]])</f>
        <v>0.67274674675267809</v>
      </c>
      <c r="Q112" s="24"/>
      <c r="R112" s="24"/>
      <c r="S112" s="27">
        <f>Table2[[#This Row],[Fr]]*Table2[[#This Row],[b/wnc,max]]</f>
        <v>0.41950570020133138</v>
      </c>
      <c r="T112" s="28">
        <v>5.074835638297874E-2</v>
      </c>
      <c r="U112" s="24">
        <v>9.9595080541504011E-2</v>
      </c>
      <c r="V112" s="24">
        <v>4.7597177358122134E-3</v>
      </c>
      <c r="W112" s="29">
        <v>0.85697099843145064</v>
      </c>
      <c r="X112" s="24">
        <f>IF(Table2[[#This Row],[Qb]]&gt;0,Table2[[#This Row],[b]]/(Table2[[#This Row],[Q ]]*$I$7+$I$8),Table2[[#This Row],[b]]/(Table2[[#This Row],[Q ]]*$I$4+$I$5))</f>
        <v>3.371154582246136</v>
      </c>
    </row>
    <row r="113" spans="2:24" x14ac:dyDescent="0.25">
      <c r="B113" s="30">
        <v>2201</v>
      </c>
      <c r="C113" s="31">
        <v>7</v>
      </c>
      <c r="D113" s="31">
        <v>8.9416666666666724E-3</v>
      </c>
      <c r="E113" s="31"/>
      <c r="F113" s="32">
        <v>4.3296418398308958E-2</v>
      </c>
      <c r="G113" s="32">
        <v>4.2310342751915309E-2</v>
      </c>
      <c r="H113" s="32">
        <v>4.3698818072365274E-2</v>
      </c>
      <c r="I113" s="32">
        <v>4.348013416528488E-2</v>
      </c>
      <c r="J113" s="32">
        <v>5.0852118546941397E-2</v>
      </c>
      <c r="K113" s="41">
        <v>0.2</v>
      </c>
      <c r="L113" s="26">
        <v>0.64096268595007044</v>
      </c>
      <c r="M113" s="26"/>
      <c r="N113" s="24"/>
      <c r="O113" s="24">
        <v>2.0714343545704761</v>
      </c>
      <c r="P113" s="26">
        <f>IF(Table2[[#This Row],[Qb]]&gt;0,(Table2[[#This Row],[Q ]]*$I$7+I184)/Table2[[#This Row],[h US 4]],(Table2[[#This Row],[Q ]]*$I$4+$I$5)/Table2[[#This Row],[h US 4]])</f>
        <v>1.0339686854243371</v>
      </c>
      <c r="Q113" s="24"/>
      <c r="R113" s="24"/>
      <c r="S113" s="27">
        <f>Table2[[#This Row],[Fr]]*Table2[[#This Row],[b/wnc,max]]</f>
        <v>1.327712127674743</v>
      </c>
      <c r="T113" s="28">
        <v>5.1158708333333344E-2</v>
      </c>
      <c r="U113" s="24">
        <v>0.72750352971135579</v>
      </c>
      <c r="V113" s="24">
        <v>3.5163618247353735E-2</v>
      </c>
      <c r="W113" s="29"/>
      <c r="X113" s="24">
        <f>IF(Table2[[#This Row],[Qb]]&gt;0,Table2[[#This Row],[b]]/(Table2[[#This Row],[Q ]]*$I$7+$I$8),Table2[[#This Row],[b]]/(Table2[[#This Row],[Q ]]*$I$4+$I$5))</f>
        <v>4.4486858051838647</v>
      </c>
    </row>
    <row r="114" spans="2:24" x14ac:dyDescent="0.25">
      <c r="B114" s="30">
        <v>2201</v>
      </c>
      <c r="C114" s="31">
        <v>10</v>
      </c>
      <c r="D114" s="31">
        <v>8.7443298969072172E-3</v>
      </c>
      <c r="E114" s="31"/>
      <c r="F114" s="31">
        <v>4.3488994428975816E-2</v>
      </c>
      <c r="G114" s="31">
        <v>4.2448794952603876E-2</v>
      </c>
      <c r="H114" s="31">
        <v>4.368009042082726E-2</v>
      </c>
      <c r="I114" s="32">
        <v>4.2519948719193762E-2</v>
      </c>
      <c r="J114" s="31">
        <v>5.0099626635556206E-2</v>
      </c>
      <c r="K114" s="41">
        <v>0.23599999999999999</v>
      </c>
      <c r="L114" s="26">
        <v>0.76196794433487991</v>
      </c>
      <c r="M114" s="26"/>
      <c r="N114" s="24"/>
      <c r="O114" s="24">
        <v>2.1167199715637932</v>
      </c>
      <c r="P114" s="26">
        <f>IF(Table2[[#This Row],[Qb]]&gt;0,(Table2[[#This Row],[Q ]]*$I$7+I185)/Table2[[#This Row],[h US 4]],(Table2[[#This Row],[Q ]]*$I$4+$I$5)/Table2[[#This Row],[h US 4]])</f>
        <v>1.0460063481710107</v>
      </c>
      <c r="Q114" s="24"/>
      <c r="R114" s="24"/>
      <c r="S114" s="27">
        <f>Table2[[#This Row],[Fr]]*Table2[[#This Row],[b/wnc,max]]</f>
        <v>1.612872765465049</v>
      </c>
      <c r="T114" s="28">
        <v>5.073147422680413E-2</v>
      </c>
      <c r="U114" s="24">
        <v>0.76330365907634334</v>
      </c>
      <c r="V114" s="24">
        <v>3.6461319482157868E-2</v>
      </c>
      <c r="W114" s="29"/>
      <c r="X114" s="24">
        <f>IF(Table2[[#This Row],[Qb]]&gt;0,Table2[[#This Row],[b]]/(Table2[[#This Row],[Q ]]*$I$7+$I$8),Table2[[#This Row],[b]]/(Table2[[#This Row],[Q ]]*$I$4+$I$5))</f>
        <v>5.3062163154655817</v>
      </c>
    </row>
    <row r="115" spans="2:24" x14ac:dyDescent="0.25">
      <c r="B115" s="30">
        <v>2201</v>
      </c>
      <c r="C115" s="31">
        <v>12</v>
      </c>
      <c r="D115" s="31">
        <v>8.9566666666666718E-3</v>
      </c>
      <c r="E115" s="31"/>
      <c r="F115" s="31">
        <v>4.3737387075705542E-2</v>
      </c>
      <c r="G115" s="31">
        <v>4.2180643553475894E-2</v>
      </c>
      <c r="H115" s="31">
        <v>4.3893378866884422E-2</v>
      </c>
      <c r="I115" s="32">
        <v>4.4919808952465071E-2</v>
      </c>
      <c r="J115" s="31">
        <v>5.0081850792245072E-2</v>
      </c>
      <c r="K115" s="41">
        <v>0.186</v>
      </c>
      <c r="L115" s="26">
        <v>0.59576057997174214</v>
      </c>
      <c r="M115" s="26"/>
      <c r="N115" s="24"/>
      <c r="O115" s="24">
        <v>1.9456116845146643</v>
      </c>
      <c r="P115" s="26">
        <f>IF(Table2[[#This Row],[Qb]]&gt;0,(Table2[[#This Row],[Q ]]*$I$7+I186)/Table2[[#This Row],[h US 4]],(Table2[[#This Row],[Q ]]*$I$4+$I$5)/Table2[[#This Row],[h US 4]])</f>
        <v>1.0016439763207403</v>
      </c>
      <c r="Q115" s="24"/>
      <c r="R115" s="24"/>
      <c r="S115" s="27">
        <f>Table2[[#This Row],[Fr]]*Table2[[#This Row],[b/wnc,max]]</f>
        <v>1.1591187455662546</v>
      </c>
      <c r="T115" s="28">
        <v>5.1191183333333348E-2</v>
      </c>
      <c r="U115" s="24">
        <v>0.6137275921067189</v>
      </c>
      <c r="V115" s="24">
        <v>2.9690070676442207E-2</v>
      </c>
      <c r="W115" s="29"/>
      <c r="X115" s="24">
        <f>IF(Table2[[#This Row],[Qb]]&gt;0,Table2[[#This Row],[b]]/(Table2[[#This Row],[Q ]]*$I$7+$I$8),Table2[[#This Row],[b]]/(Table2[[#This Row],[Q ]]*$I$4+$I$5))</f>
        <v>4.1339161186148639</v>
      </c>
    </row>
    <row r="116" spans="2:24" x14ac:dyDescent="0.25">
      <c r="B116" s="30">
        <v>2201</v>
      </c>
      <c r="C116" s="31">
        <v>14</v>
      </c>
      <c r="D116" s="31">
        <v>8.7831578947368469E-3</v>
      </c>
      <c r="E116" s="31"/>
      <c r="F116" s="31">
        <v>4.3515063375127401E-2</v>
      </c>
      <c r="G116" s="31">
        <v>4.1601217844330109E-2</v>
      </c>
      <c r="H116" s="31">
        <v>5.6569451647721522E-2</v>
      </c>
      <c r="I116" s="25">
        <v>6.9896185433746066E-2</v>
      </c>
      <c r="J116" s="31">
        <v>4.4180250381173847E-2</v>
      </c>
      <c r="K116" s="41">
        <v>0.13600000000000001</v>
      </c>
      <c r="L116" s="26">
        <v>0.43845776366302897</v>
      </c>
      <c r="M116" s="26">
        <v>1.6001273174219643</v>
      </c>
      <c r="N116" s="24"/>
      <c r="O116" s="24">
        <v>0.7747564323437649</v>
      </c>
      <c r="P116" s="26">
        <f>IF(Table2[[#This Row],[Qb]]&gt;0,(Table2[[#This Row],[Q ]]*$I$7+I187)/Table2[[#This Row],[h US 4]],(Table2[[#This Row],[Q ]]*$I$4+$I$5)/Table2[[#This Row],[h US 4]])</f>
        <v>0.63767099602193245</v>
      </c>
      <c r="Q116" s="24"/>
      <c r="R116" s="24"/>
      <c r="S116" s="27">
        <f>Table2[[#This Row],[Fr]]*Table2[[#This Row],[b/wnc,max]]</f>
        <v>0.33969797270899393</v>
      </c>
      <c r="T116" s="28">
        <v>5.0815536842105276E-2</v>
      </c>
      <c r="U116" s="24">
        <v>2.9164037917095674E-2</v>
      </c>
      <c r="V116" s="24">
        <v>1.3964164350869085E-3</v>
      </c>
      <c r="W116" s="29">
        <v>0.92383393745124498</v>
      </c>
      <c r="X116" s="24">
        <f>IF(Table2[[#This Row],[Qb]]&gt;0,Table2[[#This Row],[b]]/(Table2[[#This Row],[Q ]]*$I$7+$I$8),Table2[[#This Row],[b]]/(Table2[[#This Row],[Q ]]*$I$4+$I$5))</f>
        <v>3.0513271240223383</v>
      </c>
    </row>
    <row r="117" spans="2:24" x14ac:dyDescent="0.25">
      <c r="B117" s="30">
        <v>2201</v>
      </c>
      <c r="C117" s="31">
        <v>16</v>
      </c>
      <c r="D117" s="31">
        <v>9.0875000000000001E-3</v>
      </c>
      <c r="E117" s="31"/>
      <c r="F117" s="31">
        <v>4.4208957321769896E-2</v>
      </c>
      <c r="G117" s="31">
        <v>4.2146368746763294E-2</v>
      </c>
      <c r="H117" s="31">
        <v>5.9717507361823643E-2</v>
      </c>
      <c r="I117" s="31">
        <v>7.4182271689511095E-2</v>
      </c>
      <c r="J117" s="31">
        <v>4.3947064670966263E-2</v>
      </c>
      <c r="K117" s="41">
        <v>0.13600000000000001</v>
      </c>
      <c r="L117" s="26">
        <v>0.43348680645889537</v>
      </c>
      <c r="M117" s="26">
        <v>1.5739851399857607</v>
      </c>
      <c r="N117" s="24"/>
      <c r="O117" s="24">
        <v>0.70727286490380858</v>
      </c>
      <c r="P117" s="26">
        <f>IF(Table2[[#This Row],[Qb]]&gt;0,(Table2[[#This Row],[Q ]]*$I$7+I188)/Table2[[#This Row],[h US 4]],(Table2[[#This Row],[Q ]]*$I$4+$I$5)/Table2[[#This Row],[h US 4]])</f>
        <v>0.61082695074463678</v>
      </c>
      <c r="Q117" s="24"/>
      <c r="R117" s="24"/>
      <c r="S117" s="27">
        <f>Table2[[#This Row],[Fr]]*Table2[[#This Row],[b/wnc,max]]</f>
        <v>0.3065934555021857</v>
      </c>
      <c r="T117" s="28">
        <v>5.1474437499999998E-2</v>
      </c>
      <c r="U117" s="24"/>
      <c r="V117" s="24"/>
      <c r="W117" s="29">
        <v>0.90874074427124985</v>
      </c>
      <c r="X117" s="24">
        <f>IF(Table2[[#This Row],[Qb]]&gt;0,Table2[[#This Row],[b]]/(Table2[[#This Row],[Q ]]*$I$7+$I$8),Table2[[#This Row],[b]]/(Table2[[#This Row],[Q ]]*$I$4+$I$5))</f>
        <v>3.0013772692152521</v>
      </c>
    </row>
    <row r="118" spans="2:24" x14ac:dyDescent="0.25">
      <c r="B118" s="30">
        <v>2201</v>
      </c>
      <c r="C118" s="31">
        <v>18</v>
      </c>
      <c r="D118" s="31">
        <v>9.1496062992126002E-3</v>
      </c>
      <c r="E118" s="31"/>
      <c r="F118" s="31">
        <v>4.4848694975465855E-2</v>
      </c>
      <c r="G118" s="31">
        <v>4.2421008313226961E-2</v>
      </c>
      <c r="H118" s="31">
        <v>4.4635949275291624E-2</v>
      </c>
      <c r="I118" s="31">
        <v>4.6275436940546325E-2</v>
      </c>
      <c r="J118" s="31">
        <v>5.0884320307004738E-2</v>
      </c>
      <c r="K118" s="41">
        <v>0.186</v>
      </c>
      <c r="L118" s="26">
        <v>0.59148849568685324</v>
      </c>
      <c r="M118" s="26"/>
      <c r="N118" s="24"/>
      <c r="O118" s="24">
        <v>1.8736972985345357</v>
      </c>
      <c r="P118" s="26">
        <f>IF(Table2[[#This Row],[Qb]]&gt;0,(Table2[[#This Row],[Q ]]*$I$7+I189)/Table2[[#This Row],[h US 4]],(Table2[[#This Row],[Q ]]*$I$4+$I$5)/Table2[[#This Row],[h US 4]])</f>
        <v>0.98246289992363089</v>
      </c>
      <c r="Q118" s="24"/>
      <c r="R118" s="24"/>
      <c r="S118" s="27">
        <f>Table2[[#This Row],[Fr]]*Table2[[#This Row],[b/wnc,max]]</f>
        <v>1.1082703964827132</v>
      </c>
      <c r="T118" s="28">
        <v>5.1608897637795283E-2</v>
      </c>
      <c r="U118" s="24">
        <v>0.56572352155898509</v>
      </c>
      <c r="V118" s="24">
        <v>2.76656804889285E-2</v>
      </c>
      <c r="W118" s="29"/>
      <c r="X118" s="24">
        <f>IF(Table2[[#This Row],[Qb]]&gt;0,Table2[[#This Row],[b]]/(Table2[[#This Row],[Q ]]*$I$7+$I$8),Table2[[#This Row],[b]]/(Table2[[#This Row],[Q ]]*$I$4+$I$5))</f>
        <v>4.0911580422092646</v>
      </c>
    </row>
    <row r="119" spans="2:24" x14ac:dyDescent="0.25">
      <c r="B119" s="37">
        <v>2201</v>
      </c>
      <c r="C119" s="38">
        <v>20</v>
      </c>
      <c r="D119" s="38">
        <v>9.3031999999999906E-3</v>
      </c>
      <c r="E119" s="38"/>
      <c r="F119" s="38">
        <v>4.4107826578808108E-2</v>
      </c>
      <c r="G119" s="38">
        <v>4.2313293266012603E-2</v>
      </c>
      <c r="H119" s="38">
        <v>4.4739111405053163E-2</v>
      </c>
      <c r="I119" s="38">
        <v>4.3451729134360663E-2</v>
      </c>
      <c r="J119" s="38">
        <v>5.047605443471196E-2</v>
      </c>
      <c r="K119" s="42">
        <v>0.23599999999999999</v>
      </c>
      <c r="L119" s="38">
        <v>0.74623093976145505</v>
      </c>
      <c r="M119" s="38"/>
      <c r="N119" s="38"/>
      <c r="O119" s="38">
        <v>2.157964874281705</v>
      </c>
      <c r="P119" s="26">
        <f>IF(Table2[[#This Row],[Qb]]&gt;0,(Table2[[#This Row],[Q ]]*$I$7+I190)/Table2[[#This Row],[h US 4]],(Table2[[#This Row],[Q ]]*$I$4+$I$5)/Table2[[#This Row],[h US 4]])</f>
        <v>1.0549234417909379</v>
      </c>
      <c r="Q119" s="38"/>
      <c r="R119" s="38"/>
      <c r="S119" s="39">
        <f>Table2[[#This Row],[Fr]]*Table2[[#This Row],[b/wnc,max]]</f>
        <v>1.6103401561074469</v>
      </c>
      <c r="T119" s="38">
        <v>5.1941427999999984E-2</v>
      </c>
      <c r="U119" s="38">
        <v>0.75525764716191279</v>
      </c>
      <c r="V119" s="38">
        <v>3.7237737818845908E-2</v>
      </c>
      <c r="W119" s="38"/>
      <c r="X119" s="24">
        <f>IF(Table2[[#This Row],[Qb]]&gt;0,Table2[[#This Row],[b]]/(Table2[[#This Row],[Q ]]*$I$7+$I$8),Table2[[#This Row],[b]]/(Table2[[#This Row],[Q ]]*$I$4+$I$5))</f>
        <v>5.1485388752428793</v>
      </c>
    </row>
    <row r="120" spans="2:24" x14ac:dyDescent="0.25">
      <c r="B120" s="37">
        <v>2201</v>
      </c>
      <c r="C120" s="38">
        <v>22</v>
      </c>
      <c r="D120" s="38">
        <v>9.4356164383561716E-3</v>
      </c>
      <c r="E120" s="38"/>
      <c r="F120" s="38">
        <v>4.4539501195668366E-2</v>
      </c>
      <c r="G120" s="38">
        <v>4.2808030366211156E-2</v>
      </c>
      <c r="H120" s="38">
        <v>4.4748487846188831E-2</v>
      </c>
      <c r="I120" s="38">
        <v>4.4990365146791889E-2</v>
      </c>
      <c r="J120" s="38">
        <v>5.1485350211792236E-2</v>
      </c>
      <c r="K120" s="42">
        <v>0.2</v>
      </c>
      <c r="L120" s="38">
        <v>0.62931954895642583</v>
      </c>
      <c r="M120" s="38"/>
      <c r="N120" s="38"/>
      <c r="O120" s="38">
        <v>2.043292738585476</v>
      </c>
      <c r="P120" s="26">
        <f>IF(Table2[[#This Row],[Qb]]&gt;0,(Table2[[#This Row],[Q ]]*$I$7+I191)/Table2[[#This Row],[h US 4]],(Table2[[#This Row],[Q ]]*$I$4+$I$5)/Table2[[#This Row],[h US 4]])</f>
        <v>1.0260192531832675</v>
      </c>
      <c r="Q120" s="38"/>
      <c r="R120" s="38"/>
      <c r="S120" s="39">
        <f>Table2[[#This Row],[Fr]]*Table2[[#This Row],[b/wnc,max]]</f>
        <v>1.2858840646325518</v>
      </c>
      <c r="T120" s="38">
        <v>5.2228109589041116E-2</v>
      </c>
      <c r="U120" s="38">
        <v>0.67931486108088024</v>
      </c>
      <c r="V120" s="38">
        <v>3.3720195353606007E-2</v>
      </c>
      <c r="W120" s="38"/>
      <c r="X120" s="24">
        <f>IF(Table2[[#This Row],[Qb]]&gt;0,Table2[[#This Row],[b]]/(Table2[[#This Row],[Q ]]*$I$7+$I$8),Table2[[#This Row],[b]]/(Table2[[#This Row],[Q ]]*$I$4+$I$5))</f>
        <v>4.3326635683290933</v>
      </c>
    </row>
    <row r="121" spans="2:24" x14ac:dyDescent="0.25">
      <c r="B121" s="37">
        <v>2201</v>
      </c>
      <c r="C121" s="38">
        <v>25</v>
      </c>
      <c r="D121" s="38">
        <v>9.3825688073394461E-3</v>
      </c>
      <c r="E121" s="38"/>
      <c r="F121" s="38">
        <v>4.4936815410848374E-2</v>
      </c>
      <c r="G121" s="38">
        <v>4.2817167887699702E-2</v>
      </c>
      <c r="H121" s="38">
        <v>4.8437294178742749E-2</v>
      </c>
      <c r="I121" s="38">
        <v>6.8653267798863937E-2</v>
      </c>
      <c r="J121" s="38">
        <v>4.729121666718944E-2</v>
      </c>
      <c r="K121" s="42">
        <v>0.15</v>
      </c>
      <c r="L121" s="38">
        <v>0.47291223530125281</v>
      </c>
      <c r="M121" s="38">
        <v>1.5117727171565807</v>
      </c>
      <c r="N121" s="38"/>
      <c r="O121" s="38">
        <v>0.85931394111064441</v>
      </c>
      <c r="P121" s="26">
        <f>IF(Table2[[#This Row],[Qb]]&gt;0,(Table2[[#This Row],[Q ]]*$I$7+I192)/Table2[[#This Row],[h US 4]],(Table2[[#This Row],[Q ]]*$I$4+$I$5)/Table2[[#This Row],[h US 4]])</f>
        <v>0.67049525086337847</v>
      </c>
      <c r="Q121" s="38"/>
      <c r="R121" s="38"/>
      <c r="S121" s="39">
        <f>Table2[[#This Row],[Fr]]*Table2[[#This Row],[b/wnc,max]]</f>
        <v>0.406380076716164</v>
      </c>
      <c r="T121" s="38">
        <v>5.2113261467889901E-2</v>
      </c>
      <c r="U121" s="38">
        <v>7.0905806243030639E-2</v>
      </c>
      <c r="V121" s="38">
        <v>3.5102727910373971E-3</v>
      </c>
      <c r="W121" s="38">
        <v>0.87282238520388378</v>
      </c>
      <c r="X121" s="24">
        <f>IF(Table2[[#This Row],[Qb]]&gt;0,Table2[[#This Row],[b]]/(Table2[[#This Row],[Q ]]*$I$7+$I$8),Table2[[#This Row],[b]]/(Table2[[#This Row],[Q ]]*$I$4+$I$5))</f>
        <v>3.258624655098473</v>
      </c>
    </row>
    <row r="122" spans="2:24" x14ac:dyDescent="0.25">
      <c r="B122" s="37">
        <v>2201</v>
      </c>
      <c r="C122" s="38">
        <v>27</v>
      </c>
      <c r="D122" s="38">
        <v>9.258928571428569E-3</v>
      </c>
      <c r="E122" s="38"/>
      <c r="F122" s="38">
        <v>4.4921819482033068E-2</v>
      </c>
      <c r="G122" s="38">
        <v>7.5541265114382902E-2</v>
      </c>
      <c r="H122" s="38">
        <v>9.0914243127528577E-2</v>
      </c>
      <c r="I122" s="38">
        <v>0.1099337030483479</v>
      </c>
      <c r="J122" s="38">
        <v>4.0086656295562337E-2</v>
      </c>
      <c r="K122" s="42">
        <v>0.1</v>
      </c>
      <c r="L122" s="38">
        <v>0.3167177185073945</v>
      </c>
      <c r="M122" s="38">
        <v>1.4288890338993738</v>
      </c>
      <c r="N122" s="38"/>
      <c r="O122" s="38">
        <v>0.30830814592935196</v>
      </c>
      <c r="P122" s="26">
        <f>IF(Table2[[#This Row],[Qb]]&gt;0,(Table2[[#This Row],[Q ]]*$I$7+I193)/Table2[[#This Row],[h US 4]],(Table2[[#This Row],[Q ]]*$I$4+$I$5)/Table2[[#This Row],[h US 4]])</f>
        <v>0.41598113617889465</v>
      </c>
      <c r="Q122" s="38"/>
      <c r="R122" s="38"/>
      <c r="S122" s="39">
        <f>Table2[[#This Row],[Fr]]*Table2[[#This Row],[b/wnc,max]]</f>
        <v>9.7646652575989201E-2</v>
      </c>
      <c r="T122" s="38">
        <v>5.1845580357142859E-2</v>
      </c>
      <c r="U122" s="38">
        <v>0.21441799093968258</v>
      </c>
      <c r="V122" s="38">
        <v>1.0547336404962068E-2</v>
      </c>
      <c r="W122" s="38">
        <v>0.82496946836390761</v>
      </c>
      <c r="X122" s="24">
        <f>IF(Table2[[#This Row],[Qb]]&gt;0,Table2[[#This Row],[b]]/(Table2[[#This Row],[Q ]]*$I$7+$I$8),Table2[[#This Row],[b]]/(Table2[[#This Row],[Q ]]*$I$4+$I$5))</f>
        <v>2.1867317267351463</v>
      </c>
    </row>
    <row r="123" spans="2:24" x14ac:dyDescent="0.25">
      <c r="B123" s="37">
        <v>2201</v>
      </c>
      <c r="C123" s="38">
        <v>29</v>
      </c>
      <c r="D123" s="38">
        <v>9.7121621621621655E-3</v>
      </c>
      <c r="E123" s="38"/>
      <c r="F123" s="38">
        <v>4.6066665955927642E-2</v>
      </c>
      <c r="G123" s="38">
        <v>7.8265708212601842E-2</v>
      </c>
      <c r="H123" s="38">
        <v>9.3710804441835285E-2</v>
      </c>
      <c r="I123" s="38">
        <v>0.11383678327305782</v>
      </c>
      <c r="J123" s="38">
        <v>4.1020579918827092E-2</v>
      </c>
      <c r="K123" s="42">
        <v>0.1</v>
      </c>
      <c r="L123" s="38">
        <v>0.31149189847630115</v>
      </c>
      <c r="M123" s="38">
        <v>1.4257634176980585</v>
      </c>
      <c r="N123" s="38"/>
      <c r="O123" s="38">
        <v>0.2994313723912243</v>
      </c>
      <c r="P123" s="26">
        <f>IF(Table2[[#This Row],[Qb]]&gt;0,(Table2[[#This Row],[Q ]]*$I$7+I194)/Table2[[#This Row],[h US 4]],(Table2[[#This Row],[Q ]]*$I$4+$I$5)/Table2[[#This Row],[h US 4]])</f>
        <v>0.4114223289150557</v>
      </c>
      <c r="Q123" s="38"/>
      <c r="R123" s="38"/>
      <c r="S123" s="39">
        <f>Table2[[#This Row],[Fr]]*Table2[[#This Row],[b/wnc,max]]</f>
        <v>9.3270446649506761E-2</v>
      </c>
      <c r="T123" s="38">
        <v>5.2826831081081091E-2</v>
      </c>
      <c r="U123" s="38">
        <v>0.22544349210389938</v>
      </c>
      <c r="V123" s="38">
        <v>1.1339829305576046E-2</v>
      </c>
      <c r="W123" s="38">
        <v>0.823164893008695</v>
      </c>
      <c r="X123" s="24">
        <f>IF(Table2[[#This Row],[Qb]]&gt;0,Table2[[#This Row],[b]]/(Table2[[#This Row],[Q ]]*$I$7+$I$8),Table2[[#This Row],[b]]/(Table2[[#This Row],[Q ]]*$I$4+$I$5))</f>
        <v>2.1351555837269864</v>
      </c>
    </row>
    <row r="124" spans="2:24" x14ac:dyDescent="0.25">
      <c r="B124" s="37">
        <v>2201</v>
      </c>
      <c r="C124" s="38">
        <v>31</v>
      </c>
      <c r="D124" s="38">
        <v>9.771875000000001E-3</v>
      </c>
      <c r="E124" s="38"/>
      <c r="F124" s="38">
        <v>4.611170154824526E-2</v>
      </c>
      <c r="G124" s="38">
        <v>4.3873751728303878E-2</v>
      </c>
      <c r="H124" s="38">
        <v>5.0327808357505541E-2</v>
      </c>
      <c r="I124" s="38">
        <v>7.0291292344827574E-2</v>
      </c>
      <c r="J124" s="38">
        <v>4.8694098580036163E-2</v>
      </c>
      <c r="K124" s="42">
        <v>0.15</v>
      </c>
      <c r="L124" s="38">
        <v>0.46622435025759917</v>
      </c>
      <c r="M124" s="38">
        <v>1.5271314754586467</v>
      </c>
      <c r="N124" s="38"/>
      <c r="O124" s="38">
        <v>0.85184243704830709</v>
      </c>
      <c r="P124" s="26">
        <f>IF(Table2[[#This Row],[Qb]]&gt;0,(Table2[[#This Row],[Q ]]*$I$7+I195)/Table2[[#This Row],[h US 4]],(Table2[[#This Row],[Q ]]*$I$4+$I$5)/Table2[[#This Row],[h US 4]])</f>
        <v>0.66836913355240646</v>
      </c>
      <c r="Q124" s="38"/>
      <c r="R124" s="38"/>
      <c r="S124" s="39">
        <f>Table2[[#This Row],[Fr]]*Table2[[#This Row],[b/wnc,max]]</f>
        <v>0.39714968673469681</v>
      </c>
      <c r="T124" s="38">
        <v>5.2956109375000004E-2</v>
      </c>
      <c r="U124" s="38">
        <v>8.2641074397833705E-2</v>
      </c>
      <c r="V124" s="38">
        <v>4.1681477022424661E-3</v>
      </c>
      <c r="W124" s="38">
        <v>0.88168976844399971</v>
      </c>
      <c r="X124" s="24">
        <f>IF(Table2[[#This Row],[Qb]]&gt;0,Table2[[#This Row],[b]]/(Table2[[#This Row],[Q ]]*$I$7+$I$8),Table2[[#This Row],[b]]/(Table2[[#This Row],[Q ]]*$I$4+$I$5))</f>
        <v>3.1928119901291789</v>
      </c>
    </row>
    <row r="125" spans="2:24" x14ac:dyDescent="0.25">
      <c r="B125" s="37">
        <v>2201</v>
      </c>
      <c r="C125" s="38">
        <v>33</v>
      </c>
      <c r="D125" s="38">
        <v>9.7238095238095252E-3</v>
      </c>
      <c r="E125" s="38"/>
      <c r="F125" s="38">
        <v>4.5279375054545344E-2</v>
      </c>
      <c r="G125" s="38">
        <v>4.3844298789303404E-2</v>
      </c>
      <c r="H125" s="38">
        <v>4.5806243723708347E-2</v>
      </c>
      <c r="I125" s="38">
        <v>4.6499747864919012E-2</v>
      </c>
      <c r="J125" s="38">
        <v>5.2683752675287146E-2</v>
      </c>
      <c r="K125" s="42">
        <v>0.2</v>
      </c>
      <c r="L125" s="38">
        <v>0.62271975058332141</v>
      </c>
      <c r="M125" s="38"/>
      <c r="N125" s="38"/>
      <c r="O125" s="38">
        <v>1.972232683693661</v>
      </c>
      <c r="P125" s="26">
        <f>IF(Table2[[#This Row],[Qb]]&gt;0,(Table2[[#This Row],[Q ]]*$I$7+I196)/Table2[[#This Row],[h US 4]],(Table2[[#This Row],[Q ]]*$I$4+$I$5)/Table2[[#This Row],[h US 4]])</f>
        <v>1.0078201341485964</v>
      </c>
      <c r="Q125" s="38"/>
      <c r="R125" s="38"/>
      <c r="S125" s="39">
        <f>Table2[[#This Row],[Fr]]*Table2[[#This Row],[b/wnc,max]]</f>
        <v>1.2281482448819911</v>
      </c>
      <c r="T125" s="38">
        <v>5.2852047619047625E-2</v>
      </c>
      <c r="U125" s="38">
        <v>0.63162155373633044</v>
      </c>
      <c r="V125" s="38">
        <v>3.1787568916162426E-2</v>
      </c>
      <c r="W125" s="38"/>
      <c r="X125" s="24">
        <f>IF(Table2[[#This Row],[Qb]]&gt;0,Table2[[#This Row],[b]]/(Table2[[#This Row],[Q ]]*$I$7+$I$8),Table2[[#This Row],[b]]/(Table2[[#This Row],[Q ]]*$I$4+$I$5))</f>
        <v>4.2677244130717531</v>
      </c>
    </row>
    <row r="126" spans="2:24" x14ac:dyDescent="0.25">
      <c r="B126" s="37">
        <v>2201</v>
      </c>
      <c r="C126" s="38">
        <v>35</v>
      </c>
      <c r="D126" s="38">
        <v>9.8483333333333409E-3</v>
      </c>
      <c r="E126" s="38"/>
      <c r="F126" s="38">
        <v>4.4971045656132115E-2</v>
      </c>
      <c r="G126" s="38">
        <v>4.3308924542334648E-2</v>
      </c>
      <c r="H126" s="38">
        <v>4.5962652649723656E-2</v>
      </c>
      <c r="I126" s="38">
        <v>4.5490573196734378E-2</v>
      </c>
      <c r="J126" s="38">
        <v>5.1555400430209009E-2</v>
      </c>
      <c r="K126" s="42">
        <v>0.23599999999999999</v>
      </c>
      <c r="L126" s="38">
        <v>0.73149464226129268</v>
      </c>
      <c r="M126" s="38"/>
      <c r="N126" s="38"/>
      <c r="O126" s="38">
        <v>2.086451592317927</v>
      </c>
      <c r="P126" s="26">
        <f>IF(Table2[[#This Row],[Qb]]&gt;0,(Table2[[#This Row],[Q ]]*$I$7+I197)/Table2[[#This Row],[h US 4]],(Table2[[#This Row],[Q ]]*$I$4+$I$5)/Table2[[#This Row],[h US 4]])</f>
        <v>1.0368495191766529</v>
      </c>
      <c r="Q126" s="38"/>
      <c r="R126" s="38"/>
      <c r="S126" s="39">
        <f>Table2[[#This Row],[Fr]]*Table2[[#This Row],[b/wnc,max]]</f>
        <v>1.5262281611181066</v>
      </c>
      <c r="T126" s="38">
        <v>5.3121641666666684E-2</v>
      </c>
      <c r="U126" s="38">
        <v>0.67995441642917465</v>
      </c>
      <c r="V126" s="38">
        <v>3.4411540347784063E-2</v>
      </c>
      <c r="W126" s="38"/>
      <c r="X126" s="24">
        <f>IF(Table2[[#This Row],[Qb]]&gt;0,Table2[[#This Row],[b]]/(Table2[[#This Row],[Q ]]*$I$7+$I$8),Table2[[#This Row],[b]]/(Table2[[#This Row],[Q ]]*$I$4+$I$5))</f>
        <v>5.0035110499820723</v>
      </c>
    </row>
    <row r="127" spans="2:24" x14ac:dyDescent="0.25">
      <c r="B127" s="37">
        <v>2201</v>
      </c>
      <c r="C127" s="38">
        <v>37</v>
      </c>
      <c r="D127" s="38">
        <v>9.726612903225804E-3</v>
      </c>
      <c r="E127" s="38"/>
      <c r="F127" s="38">
        <v>4.5398538870407776E-2</v>
      </c>
      <c r="G127" s="38">
        <v>4.3804596680798551E-2</v>
      </c>
      <c r="H127" s="38">
        <v>4.6273376695656225E-2</v>
      </c>
      <c r="I127" s="38">
        <v>4.9209536900661675E-2</v>
      </c>
      <c r="J127" s="38">
        <v>5.2208779750513711E-2</v>
      </c>
      <c r="K127" s="42">
        <v>0.186</v>
      </c>
      <c r="L127" s="38">
        <v>0.57907029503854801</v>
      </c>
      <c r="M127" s="38"/>
      <c r="N127" s="38"/>
      <c r="O127" s="38">
        <v>1.7618705706693714</v>
      </c>
      <c r="P127" s="26">
        <f>IF(Table2[[#This Row],[Qb]]&gt;0,(Table2[[#This Row],[Q ]]*$I$7+I198)/Table2[[#This Row],[h US 4]],(Table2[[#This Row],[Q ]]*$I$4+$I$5)/Table2[[#This Row],[h US 4]])</f>
        <v>0.95246201540805464</v>
      </c>
      <c r="Q127" s="38"/>
      <c r="R127" s="38"/>
      <c r="S127" s="39">
        <f>Table2[[#This Row],[Fr]]*Table2[[#This Row],[b/wnc,max]]</f>
        <v>1.0202469111772479</v>
      </c>
      <c r="T127" s="38">
        <v>5.2858116935483868E-2</v>
      </c>
      <c r="U127" s="38">
        <v>0.47657335367475184</v>
      </c>
      <c r="V127" s="38">
        <v>2.3987541437632647E-2</v>
      </c>
      <c r="W127" s="38"/>
      <c r="X127" s="24">
        <f>IF(Table2[[#This Row],[Qb]]&gt;0,Table2[[#This Row],[b]]/(Table2[[#This Row],[Q ]]*$I$7+$I$8),Table2[[#This Row],[b]]/(Table2[[#This Row],[Q ]]*$I$4+$I$5))</f>
        <v>3.9684051207257638</v>
      </c>
    </row>
    <row r="128" spans="2:24" x14ac:dyDescent="0.25">
      <c r="B128" s="37">
        <v>2201</v>
      </c>
      <c r="C128" s="38">
        <v>39</v>
      </c>
      <c r="D128" s="38">
        <v>9.7710843373493977E-3</v>
      </c>
      <c r="E128" s="38"/>
      <c r="F128" s="38">
        <v>4.5218575346549376E-2</v>
      </c>
      <c r="G128" s="38">
        <v>4.3938166627705749E-2</v>
      </c>
      <c r="H128" s="38">
        <v>6.4235832662902351E-2</v>
      </c>
      <c r="I128" s="38">
        <v>8.0640628382598376E-2</v>
      </c>
      <c r="J128" s="38">
        <v>4.651859547831512E-2</v>
      </c>
      <c r="K128" s="42">
        <v>0.13600000000000001</v>
      </c>
      <c r="L128" s="38">
        <v>0.42272221881227484</v>
      </c>
      <c r="M128" s="38">
        <v>1.5502222051524002</v>
      </c>
      <c r="N128" s="38"/>
      <c r="O128" s="38">
        <v>0.63704927939266065</v>
      </c>
      <c r="P128" s="26">
        <f>IF(Table2[[#This Row],[Qb]]&gt;0,(Table2[[#This Row],[Q ]]*$I$7+I199)/Table2[[#This Row],[h US 4]],(Table2[[#This Row],[Q ]]*$I$4+$I$5)/Table2[[#This Row],[h US 4]])</f>
        <v>0.58256742355714064</v>
      </c>
      <c r="Q128" s="38"/>
      <c r="R128" s="38"/>
      <c r="S128" s="39">
        <f>Table2[[#This Row],[Fr]]*Table2[[#This Row],[b/wnc,max]]</f>
        <v>0.26929488487762632</v>
      </c>
      <c r="T128" s="38">
        <v>5.2954397590361448E-2</v>
      </c>
      <c r="U128" s="38">
        <v>7.234399634755305E-2</v>
      </c>
      <c r="V128" s="38">
        <v>3.6486666019741321E-3</v>
      </c>
      <c r="W128" s="38">
        <v>0.89502120744847358</v>
      </c>
      <c r="X128" s="24">
        <f>IF(Table2[[#This Row],[Qb]]&gt;0,Table2[[#This Row],[b]]/(Table2[[#This Row],[Q ]]*$I$7+$I$8),Table2[[#This Row],[b]]/(Table2[[#This Row],[Q ]]*$I$4+$I$5))</f>
        <v>2.8949349489811786</v>
      </c>
    </row>
  </sheetData>
  <mergeCells count="5">
    <mergeCell ref="B10:J10"/>
    <mergeCell ref="B2:J2"/>
    <mergeCell ref="D4:D6"/>
    <mergeCell ref="E4:E6"/>
    <mergeCell ref="D7:D9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8"/>
  <sheetViews>
    <sheetView topLeftCell="I1" zoomScaleNormal="100" workbookViewId="0">
      <selection activeCell="AE16" sqref="AE16"/>
    </sheetView>
  </sheetViews>
  <sheetFormatPr defaultRowHeight="15" x14ac:dyDescent="0.25"/>
  <cols>
    <col min="1" max="1" width="14" style="1" customWidth="1"/>
    <col min="2" max="2" width="9.85546875" style="3" customWidth="1"/>
    <col min="3" max="5" width="9.140625" style="43"/>
    <col min="6" max="6" width="10.140625" style="43" bestFit="1" customWidth="1"/>
    <col min="7" max="10" width="9.140625" style="43"/>
    <col min="11" max="11" width="9.42578125" style="43" bestFit="1" customWidth="1"/>
    <col min="12" max="16384" width="9.140625" style="1"/>
  </cols>
  <sheetData>
    <row r="1" spans="2:18" x14ac:dyDescent="0.25">
      <c r="B1" s="8"/>
      <c r="O1" s="1" t="s">
        <v>52</v>
      </c>
    </row>
    <row r="2" spans="2:18" x14ac:dyDescent="0.25">
      <c r="B2" s="56" t="s">
        <v>22</v>
      </c>
      <c r="C2" s="57"/>
      <c r="D2" s="57"/>
      <c r="E2" s="57"/>
      <c r="F2" s="57"/>
      <c r="G2" s="57"/>
      <c r="H2" s="57"/>
      <c r="I2" s="57"/>
      <c r="J2" s="58"/>
      <c r="K2" s="19"/>
      <c r="O2" s="1" t="s">
        <v>47</v>
      </c>
      <c r="Q2" s="44" t="s">
        <v>40</v>
      </c>
      <c r="R2" s="45"/>
    </row>
    <row r="3" spans="2:18" ht="16.5" x14ac:dyDescent="0.3">
      <c r="B3" s="12" t="s">
        <v>16</v>
      </c>
      <c r="C3" s="13" t="s">
        <v>19</v>
      </c>
      <c r="D3" s="13" t="s">
        <v>0</v>
      </c>
      <c r="E3" s="13" t="s">
        <v>12</v>
      </c>
      <c r="F3" s="13" t="s">
        <v>6</v>
      </c>
      <c r="G3" s="13" t="s">
        <v>7</v>
      </c>
      <c r="H3" s="13" t="s">
        <v>8</v>
      </c>
      <c r="I3" s="13" t="s">
        <v>9</v>
      </c>
      <c r="J3" s="14" t="s">
        <v>10</v>
      </c>
      <c r="O3" s="1" t="s">
        <v>48</v>
      </c>
      <c r="Q3" s="46" t="s">
        <v>41</v>
      </c>
      <c r="R3" s="47"/>
    </row>
    <row r="4" spans="2:18" x14ac:dyDescent="0.25">
      <c r="B4" s="15" t="s">
        <v>20</v>
      </c>
      <c r="C4" s="16" t="s">
        <v>11</v>
      </c>
      <c r="D4" s="59" t="s">
        <v>14</v>
      </c>
      <c r="E4" s="59" t="s">
        <v>15</v>
      </c>
      <c r="F4" s="13">
        <v>2.447318544914705</v>
      </c>
      <c r="G4" s="13">
        <v>1.8697691248398904</v>
      </c>
      <c r="H4" s="13">
        <v>1.9967258173055482</v>
      </c>
      <c r="I4" s="13">
        <v>2.4372593174458999</v>
      </c>
      <c r="J4" s="14">
        <v>2.2392019212682559</v>
      </c>
      <c r="L4" s="19"/>
      <c r="O4" s="1" t="s">
        <v>49</v>
      </c>
      <c r="Q4" s="48" t="s">
        <v>20</v>
      </c>
      <c r="R4" s="49">
        <v>8.4849567546504123E-10</v>
      </c>
    </row>
    <row r="5" spans="2:18" x14ac:dyDescent="0.25">
      <c r="B5" s="15" t="s">
        <v>21</v>
      </c>
      <c r="C5" s="16" t="s">
        <v>11</v>
      </c>
      <c r="D5" s="59"/>
      <c r="E5" s="59"/>
      <c r="F5" s="13">
        <v>2.4261923525625305E-2</v>
      </c>
      <c r="G5" s="13">
        <v>2.6570356030734356E-2</v>
      </c>
      <c r="H5" s="13">
        <v>2.7007529057756201E-2</v>
      </c>
      <c r="I5" s="13">
        <v>2.3163936768124647E-2</v>
      </c>
      <c r="J5" s="14">
        <v>2.7421679346658651E-2</v>
      </c>
      <c r="O5" s="1" t="s">
        <v>50</v>
      </c>
      <c r="Q5" s="48" t="s">
        <v>21</v>
      </c>
      <c r="R5" s="49">
        <v>33.880611725995536</v>
      </c>
    </row>
    <row r="6" spans="2:18" x14ac:dyDescent="0.25">
      <c r="B6" s="15" t="s">
        <v>18</v>
      </c>
      <c r="C6" s="16" t="s">
        <v>11</v>
      </c>
      <c r="D6" s="59"/>
      <c r="E6" s="59"/>
      <c r="F6" s="13">
        <v>0.99160859411489743</v>
      </c>
      <c r="G6" s="13">
        <v>0.97511347237840151</v>
      </c>
      <c r="H6" s="13">
        <v>0.97744207444260289</v>
      </c>
      <c r="I6" s="13">
        <v>0.99289506582525444</v>
      </c>
      <c r="J6" s="14">
        <v>0.98315047555540747</v>
      </c>
      <c r="O6" s="1" t="s">
        <v>51</v>
      </c>
      <c r="Q6" s="48" t="s">
        <v>42</v>
      </c>
      <c r="R6" s="49">
        <v>5.5957171179533749E-2</v>
      </c>
    </row>
    <row r="7" spans="2:18" x14ac:dyDescent="0.25">
      <c r="B7" s="15" t="s">
        <v>20</v>
      </c>
      <c r="C7" s="16" t="s">
        <v>11</v>
      </c>
      <c r="D7" s="60" t="s">
        <v>14</v>
      </c>
      <c r="E7" s="33">
        <v>24556.231699494154</v>
      </c>
      <c r="F7" s="13">
        <v>2.6647675456817836</v>
      </c>
      <c r="G7" s="13">
        <v>2.25</v>
      </c>
      <c r="H7" s="13">
        <v>2.36</v>
      </c>
      <c r="I7" s="13">
        <v>2.6607208735103729</v>
      </c>
      <c r="J7" s="14">
        <v>3.3580020462897791</v>
      </c>
      <c r="Q7" s="50" t="s">
        <v>18</v>
      </c>
      <c r="R7" s="51">
        <v>0.61675884955260141</v>
      </c>
    </row>
    <row r="8" spans="2:18" x14ac:dyDescent="0.25">
      <c r="B8" s="15" t="s">
        <v>21</v>
      </c>
      <c r="C8" s="16" t="s">
        <v>11</v>
      </c>
      <c r="D8" s="60"/>
      <c r="E8" s="33">
        <v>2.4636109180120114</v>
      </c>
      <c r="F8" s="13">
        <v>2.3804907948164571E-2</v>
      </c>
      <c r="G8" s="13">
        <v>2.4889999999999999E-2</v>
      </c>
      <c r="H8" s="13">
        <v>2.581E-2</v>
      </c>
      <c r="I8" s="13">
        <v>2.3845974920809167E-2</v>
      </c>
      <c r="J8" s="14">
        <v>2.1336354105893771E-2</v>
      </c>
    </row>
    <row r="9" spans="2:18" x14ac:dyDescent="0.25">
      <c r="B9" s="17" t="s">
        <v>18</v>
      </c>
      <c r="C9" s="18" t="s">
        <v>11</v>
      </c>
      <c r="D9" s="61"/>
      <c r="E9" s="34">
        <v>-1.2137237392377447E-2</v>
      </c>
      <c r="F9" s="35">
        <v>0.98939710009818616</v>
      </c>
      <c r="G9" s="35">
        <v>0.97009999999999996</v>
      </c>
      <c r="H9" s="35">
        <v>0.97</v>
      </c>
      <c r="I9" s="35">
        <v>0.98</v>
      </c>
      <c r="J9" s="36">
        <v>0.91881232183793105</v>
      </c>
    </row>
    <row r="10" spans="2:18" x14ac:dyDescent="0.25">
      <c r="B10" s="55" t="s">
        <v>13</v>
      </c>
      <c r="C10" s="55"/>
      <c r="D10" s="55"/>
      <c r="E10" s="55"/>
      <c r="F10" s="55"/>
      <c r="G10" s="55"/>
      <c r="H10" s="55"/>
      <c r="I10" s="55"/>
      <c r="J10" s="55"/>
    </row>
    <row r="11" spans="2:18" x14ac:dyDescent="0.25">
      <c r="B11" s="5" t="s">
        <v>3</v>
      </c>
      <c r="C11" s="6" t="s">
        <v>3</v>
      </c>
      <c r="D11" s="6" t="s">
        <v>26</v>
      </c>
      <c r="E11" s="6" t="s">
        <v>4</v>
      </c>
      <c r="F11" s="6" t="s">
        <v>5</v>
      </c>
      <c r="G11" s="6" t="s">
        <v>5</v>
      </c>
      <c r="H11" s="6" t="s">
        <v>5</v>
      </c>
      <c r="I11" s="6" t="s">
        <v>5</v>
      </c>
      <c r="J11" s="6" t="s">
        <v>5</v>
      </c>
      <c r="K11" s="6" t="s">
        <v>5</v>
      </c>
      <c r="L11" s="6" t="s">
        <v>24</v>
      </c>
      <c r="N11" s="6" t="s">
        <v>45</v>
      </c>
      <c r="O11" s="6" t="s">
        <v>4</v>
      </c>
    </row>
    <row r="12" spans="2:18" ht="16.5" x14ac:dyDescent="0.3">
      <c r="B12" s="9" t="s">
        <v>1</v>
      </c>
      <c r="C12" s="10" t="s">
        <v>2</v>
      </c>
      <c r="D12" s="10" t="s">
        <v>0</v>
      </c>
      <c r="E12" s="10" t="s">
        <v>43</v>
      </c>
      <c r="F12" s="10" t="s">
        <v>6</v>
      </c>
      <c r="G12" s="10" t="s">
        <v>7</v>
      </c>
      <c r="H12" s="10" t="s">
        <v>8</v>
      </c>
      <c r="I12" s="10" t="s">
        <v>9</v>
      </c>
      <c r="J12" s="10" t="s">
        <v>10</v>
      </c>
      <c r="K12" s="10" t="s">
        <v>17</v>
      </c>
      <c r="L12" s="10" t="s">
        <v>30</v>
      </c>
      <c r="N12" s="43" t="s">
        <v>46</v>
      </c>
      <c r="O12" s="10" t="s">
        <v>44</v>
      </c>
    </row>
    <row r="13" spans="2:18" x14ac:dyDescent="0.25">
      <c r="B13" s="23">
        <v>2200</v>
      </c>
      <c r="C13" s="24">
        <v>69</v>
      </c>
      <c r="D13" s="24">
        <v>7.4163636363636376E-3</v>
      </c>
      <c r="E13" s="24">
        <v>4.1337386018244407E-4</v>
      </c>
      <c r="F13" s="24">
        <v>4.039836261642888E-2</v>
      </c>
      <c r="G13" s="24">
        <v>6.2673069700031683E-2</v>
      </c>
      <c r="H13" s="24">
        <v>7.4243772134149344E-2</v>
      </c>
      <c r="I13" s="25">
        <v>9.3304932381805844E-2</v>
      </c>
      <c r="J13" s="24">
        <v>3.6325855924366449E-2</v>
      </c>
      <c r="K13" s="40">
        <v>0.1</v>
      </c>
      <c r="L13" s="24">
        <v>0.35339459594318928</v>
      </c>
      <c r="N13" s="1">
        <v>5.0000000000000001E-3</v>
      </c>
      <c r="O13" s="1">
        <f>$E$7*N13^$E$8+$E$9</f>
        <v>4.050315312958571E-2</v>
      </c>
    </row>
    <row r="14" spans="2:18" x14ac:dyDescent="0.25">
      <c r="B14" s="23">
        <v>2200</v>
      </c>
      <c r="C14" s="24">
        <v>71</v>
      </c>
      <c r="D14" s="24">
        <v>7.7689655172413765E-3</v>
      </c>
      <c r="E14" s="24">
        <v>5.8959537572240137E-4</v>
      </c>
      <c r="F14" s="25">
        <v>4.1895088703819257E-2</v>
      </c>
      <c r="G14" s="25">
        <v>6.7201762837162449E-2</v>
      </c>
      <c r="H14" s="25">
        <v>8.009051231970761E-2</v>
      </c>
      <c r="I14" s="25">
        <v>9.9870129656284209E-2</v>
      </c>
      <c r="J14" s="25">
        <v>3.7072564536916729E-2</v>
      </c>
      <c r="K14" s="40">
        <v>0.1</v>
      </c>
      <c r="L14" s="24">
        <v>0.31931531013163034</v>
      </c>
      <c r="N14" s="1">
        <v>5.1000000000000004E-3</v>
      </c>
      <c r="O14" s="1">
        <f t="shared" ref="O14:O63" si="0">$E$7*N14^$E$8+$E$9</f>
        <v>4.3134940768664622E-2</v>
      </c>
    </row>
    <row r="15" spans="2:18" x14ac:dyDescent="0.25">
      <c r="B15" s="23">
        <v>2200</v>
      </c>
      <c r="C15" s="24">
        <v>9</v>
      </c>
      <c r="D15" s="24">
        <v>5.0913043478260801E-3</v>
      </c>
      <c r="E15" s="24">
        <v>2.1500000000001405E-3</v>
      </c>
      <c r="F15" s="25">
        <v>3.6189766711587495E-2</v>
      </c>
      <c r="G15" s="25">
        <v>3.4983829309378309E-2</v>
      </c>
      <c r="H15" s="25">
        <v>5.3473055184398856E-2</v>
      </c>
      <c r="I15" s="25">
        <v>7.1047079806896979E-2</v>
      </c>
      <c r="J15" s="25">
        <v>3.3701308578638803E-2</v>
      </c>
      <c r="K15" s="40">
        <v>0.1</v>
      </c>
      <c r="L15" s="24">
        <v>0.43397197431995738</v>
      </c>
      <c r="N15" s="1">
        <v>5.1999999999999998E-3</v>
      </c>
      <c r="O15" s="1">
        <f t="shared" si="0"/>
        <v>4.5843351650480049E-2</v>
      </c>
    </row>
    <row r="16" spans="2:18" x14ac:dyDescent="0.25">
      <c r="B16" s="30">
        <v>2200</v>
      </c>
      <c r="C16" s="31">
        <v>89</v>
      </c>
      <c r="D16" s="31">
        <v>8.3396103896103777E-3</v>
      </c>
      <c r="E16" s="31">
        <v>2.254901960784492E-3</v>
      </c>
      <c r="F16" s="31">
        <v>4.316233433742999E-2</v>
      </c>
      <c r="G16" s="31">
        <v>7.1423369119173824E-2</v>
      </c>
      <c r="H16" s="31">
        <v>8.6312116202181197E-2</v>
      </c>
      <c r="I16" s="32">
        <v>0.10539015169632565</v>
      </c>
      <c r="J16" s="31">
        <v>3.8209383535615184E-2</v>
      </c>
      <c r="K16" s="41">
        <v>0.1</v>
      </c>
      <c r="L16" s="24">
        <v>0.30470271057668974</v>
      </c>
      <c r="N16" s="1">
        <v>5.3E-3</v>
      </c>
      <c r="O16" s="1">
        <f t="shared" si="0"/>
        <v>4.8629078708645253E-2</v>
      </c>
    </row>
    <row r="17" spans="2:15" x14ac:dyDescent="0.25">
      <c r="B17" s="23">
        <v>2200</v>
      </c>
      <c r="C17" s="24">
        <v>26</v>
      </c>
      <c r="D17" s="24">
        <v>5.4028571428571424E-3</v>
      </c>
      <c r="E17" s="24">
        <v>2.4423076923078759E-3</v>
      </c>
      <c r="F17" s="25">
        <v>3.7245942249701312E-2</v>
      </c>
      <c r="G17" s="25">
        <v>3.8230995364730583E-2</v>
      </c>
      <c r="H17" s="25">
        <v>6.029302688976803E-2</v>
      </c>
      <c r="I17" s="25">
        <v>7.5460962957363917E-2</v>
      </c>
      <c r="J17" s="25">
        <v>3.4729152269975049E-2</v>
      </c>
      <c r="K17" s="40">
        <v>0.1</v>
      </c>
      <c r="L17" s="24">
        <v>0.40558414050581332</v>
      </c>
      <c r="N17" s="1">
        <v>5.4000000000000003E-3</v>
      </c>
      <c r="O17" s="1">
        <f t="shared" si="0"/>
        <v>5.1492807764556794E-2</v>
      </c>
    </row>
    <row r="18" spans="2:15" x14ac:dyDescent="0.25">
      <c r="B18" s="23">
        <v>2200</v>
      </c>
      <c r="C18" s="24">
        <v>51</v>
      </c>
      <c r="D18" s="24">
        <v>6.8265306122448997E-3</v>
      </c>
      <c r="E18" s="24">
        <v>2.6288659793813965E-3</v>
      </c>
      <c r="F18" s="25">
        <v>3.7794282585483341E-2</v>
      </c>
      <c r="G18" s="25">
        <v>5.1013184700656029E-2</v>
      </c>
      <c r="H18" s="25">
        <v>7.0224701932703401E-2</v>
      </c>
      <c r="I18" s="25">
        <v>8.4855703867297488E-2</v>
      </c>
      <c r="J18" s="25">
        <v>3.6126389552385438E-2</v>
      </c>
      <c r="K18" s="40">
        <v>0.1</v>
      </c>
      <c r="L18" s="24">
        <v>0.39913791905356821</v>
      </c>
      <c r="N18" s="1">
        <v>5.4999999999999997E-3</v>
      </c>
      <c r="O18" s="1">
        <f t="shared" si="0"/>
        <v>5.4435217732583294E-2</v>
      </c>
    </row>
    <row r="19" spans="2:15" x14ac:dyDescent="0.25">
      <c r="B19" s="30">
        <v>2201</v>
      </c>
      <c r="C19" s="31">
        <v>30</v>
      </c>
      <c r="D19" s="31">
        <v>9.7597826086956389E-3</v>
      </c>
      <c r="E19" s="31">
        <v>3.472727272727215E-3</v>
      </c>
      <c r="F19" s="32">
        <v>4.6657792564563996E-2</v>
      </c>
      <c r="G19" s="32">
        <v>7.8254869617717049E-2</v>
      </c>
      <c r="H19" s="32">
        <v>9.37145268298058E-2</v>
      </c>
      <c r="I19" s="32">
        <v>0.11320534294421034</v>
      </c>
      <c r="J19" s="32">
        <v>4.1532924267246481E-2</v>
      </c>
      <c r="K19" s="41">
        <v>0.1</v>
      </c>
      <c r="L19" s="24">
        <v>0.30462183393570963</v>
      </c>
      <c r="N19" s="1">
        <v>5.5999999999999999E-3</v>
      </c>
      <c r="O19" s="1">
        <f t="shared" si="0"/>
        <v>5.7456980815659961E-2</v>
      </c>
    </row>
    <row r="20" spans="2:15" x14ac:dyDescent="0.25">
      <c r="B20" s="30">
        <v>2201</v>
      </c>
      <c r="C20" s="31">
        <v>3</v>
      </c>
      <c r="D20" s="31">
        <v>8.7479674796747953E-3</v>
      </c>
      <c r="E20" s="31">
        <v>3.8749999999999666E-3</v>
      </c>
      <c r="F20" s="31">
        <v>4.4064091586492E-2</v>
      </c>
      <c r="G20" s="31">
        <v>7.5345262059844764E-2</v>
      </c>
      <c r="H20" s="31">
        <v>9.0951866635151243E-2</v>
      </c>
      <c r="I20" s="32">
        <v>0.11038550041756658</v>
      </c>
      <c r="J20" s="31">
        <v>3.9302000445343814E-2</v>
      </c>
      <c r="K20" s="41">
        <v>0.1</v>
      </c>
      <c r="L20" s="24">
        <v>0.28867284949337602</v>
      </c>
      <c r="N20" s="1">
        <v>5.7000000000000002E-3</v>
      </c>
      <c r="O20" s="1">
        <f t="shared" si="0"/>
        <v>6.055876269190337E-2</v>
      </c>
    </row>
    <row r="21" spans="2:15" x14ac:dyDescent="0.25">
      <c r="B21" s="30">
        <v>2201</v>
      </c>
      <c r="C21" s="31">
        <v>28</v>
      </c>
      <c r="D21" s="31">
        <v>9.2589353612167156E-3</v>
      </c>
      <c r="E21" s="31">
        <v>4.0992366412214206E-3</v>
      </c>
      <c r="F21" s="31">
        <v>4.54772824000114E-2</v>
      </c>
      <c r="G21" s="31">
        <v>7.4949602021921455E-2</v>
      </c>
      <c r="H21" s="31">
        <v>8.8817876554507139E-2</v>
      </c>
      <c r="I21" s="32">
        <v>0.10885171443353604</v>
      </c>
      <c r="J21" s="31">
        <v>4.0983650504630688E-2</v>
      </c>
      <c r="K21" s="41">
        <v>0.1</v>
      </c>
      <c r="L21" s="24">
        <v>0.31509805993360462</v>
      </c>
      <c r="N21" s="1">
        <v>5.7999999999999996E-3</v>
      </c>
      <c r="O21" s="1">
        <f t="shared" si="0"/>
        <v>6.37412226928121E-2</v>
      </c>
    </row>
    <row r="22" spans="2:15" x14ac:dyDescent="0.25">
      <c r="B22" s="23">
        <v>2200</v>
      </c>
      <c r="C22" s="24">
        <v>49</v>
      </c>
      <c r="D22" s="24">
        <v>6.4185185185185161E-3</v>
      </c>
      <c r="E22" s="24">
        <v>5.2049689440995172E-3</v>
      </c>
      <c r="F22" s="25">
        <v>3.8639433905199999E-2</v>
      </c>
      <c r="G22" s="25">
        <v>4.7159412691287789E-2</v>
      </c>
      <c r="H22" s="25">
        <v>6.8643134145014842E-2</v>
      </c>
      <c r="I22" s="25">
        <v>8.4365756149758109E-2</v>
      </c>
      <c r="J22" s="25">
        <v>3.6001511160284695E-2</v>
      </c>
      <c r="K22" s="40">
        <v>0.1</v>
      </c>
      <c r="L22" s="24">
        <v>0.37996898202526991</v>
      </c>
      <c r="N22" s="1">
        <v>5.8999999999999999E-3</v>
      </c>
      <c r="O22" s="1">
        <f t="shared" si="0"/>
        <v>6.7005013973572128E-2</v>
      </c>
    </row>
    <row r="23" spans="2:15" x14ac:dyDescent="0.25">
      <c r="B23" s="23">
        <v>2200</v>
      </c>
      <c r="C23" s="24">
        <v>28</v>
      </c>
      <c r="D23" s="24">
        <v>6.0295373665480373E-3</v>
      </c>
      <c r="E23" s="24">
        <v>6.2535714285713445E-3</v>
      </c>
      <c r="F23" s="25">
        <v>3.9068940993989644E-2</v>
      </c>
      <c r="G23" s="25">
        <v>4.4269396759907036E-2</v>
      </c>
      <c r="H23" s="25">
        <v>6.6343055720322605E-2</v>
      </c>
      <c r="I23" s="25">
        <v>8.0917302634747793E-2</v>
      </c>
      <c r="J23" s="25">
        <v>3.5733106591509509E-2</v>
      </c>
      <c r="K23" s="40">
        <v>0.1</v>
      </c>
      <c r="L23" s="24">
        <v>0.39024973618705533</v>
      </c>
      <c r="N23" s="1">
        <v>6.0000000000000001E-3</v>
      </c>
      <c r="O23" s="1">
        <f t="shared" si="0"/>
        <v>7.0350783675946035E-2</v>
      </c>
    </row>
    <row r="24" spans="2:15" x14ac:dyDescent="0.25">
      <c r="B24" s="30">
        <v>2200</v>
      </c>
      <c r="C24" s="31">
        <v>8</v>
      </c>
      <c r="D24" s="31">
        <v>5.0053571428571447E-3</v>
      </c>
      <c r="E24" s="31"/>
      <c r="F24" s="32">
        <v>3.6189766711587495E-2</v>
      </c>
      <c r="G24" s="32">
        <v>3.4983829309378309E-2</v>
      </c>
      <c r="H24" s="32">
        <v>5.3473055184398856E-2</v>
      </c>
      <c r="I24" s="32">
        <v>7.1047079806896979E-2</v>
      </c>
      <c r="J24" s="32">
        <v>3.3701308578638803E-2</v>
      </c>
      <c r="K24" s="41">
        <v>0.1</v>
      </c>
      <c r="L24" s="24">
        <v>0.42664601702503024</v>
      </c>
      <c r="N24" s="1">
        <v>6.1000000000000004E-3</v>
      </c>
      <c r="O24" s="1">
        <f t="shared" si="0"/>
        <v>7.3779173084190852E-2</v>
      </c>
    </row>
    <row r="25" spans="2:15" x14ac:dyDescent="0.25">
      <c r="B25" s="30">
        <v>2200</v>
      </c>
      <c r="C25" s="31">
        <v>25</v>
      </c>
      <c r="D25" s="31">
        <v>5.3013157894736844E-3</v>
      </c>
      <c r="E25" s="31"/>
      <c r="F25" s="32">
        <v>3.7044578266002076E-2</v>
      </c>
      <c r="G25" s="32">
        <v>3.7542976565104837E-2</v>
      </c>
      <c r="H25" s="32">
        <v>5.9504079147252274E-2</v>
      </c>
      <c r="I25" s="32">
        <v>7.4433859843156938E-2</v>
      </c>
      <c r="J25" s="32">
        <v>3.4251150683163291E-2</v>
      </c>
      <c r="K25" s="41">
        <v>0.1</v>
      </c>
      <c r="L25" s="24">
        <v>0.40965796111662195</v>
      </c>
      <c r="N25" s="1">
        <v>6.1999999999999998E-3</v>
      </c>
      <c r="O25" s="1">
        <f t="shared" si="0"/>
        <v>7.7290817774410436E-2</v>
      </c>
    </row>
    <row r="26" spans="2:15" x14ac:dyDescent="0.25">
      <c r="B26" s="30">
        <v>2200</v>
      </c>
      <c r="C26" s="31">
        <v>27</v>
      </c>
      <c r="D26" s="31">
        <v>5.8923076923076906E-3</v>
      </c>
      <c r="E26" s="31"/>
      <c r="F26" s="31">
        <v>3.8875110858997246E-2</v>
      </c>
      <c r="G26" s="31">
        <v>4.1903286410931995E-2</v>
      </c>
      <c r="H26" s="31">
        <v>6.5261931373042079E-2</v>
      </c>
      <c r="I26" s="32">
        <v>7.9455625671513916E-2</v>
      </c>
      <c r="J26" s="31">
        <v>3.5875891309801899E-2</v>
      </c>
      <c r="K26" s="41">
        <v>0.1</v>
      </c>
      <c r="L26" s="24">
        <v>0.3964695323396859</v>
      </c>
      <c r="N26" s="1">
        <v>6.3E-3</v>
      </c>
      <c r="O26" s="1">
        <f t="shared" si="0"/>
        <v>8.0886347757724075E-2</v>
      </c>
    </row>
    <row r="27" spans="2:15" x14ac:dyDescent="0.25">
      <c r="B27" s="30">
        <v>2200</v>
      </c>
      <c r="C27" s="31">
        <v>48</v>
      </c>
      <c r="D27" s="31">
        <v>6.4802197802197791E-3</v>
      </c>
      <c r="E27" s="31"/>
      <c r="F27" s="31">
        <v>3.5415909456347393E-2</v>
      </c>
      <c r="G27" s="31">
        <v>4.13369884976331E-2</v>
      </c>
      <c r="H27" s="31">
        <v>6.1748340385341709E-2</v>
      </c>
      <c r="I27" s="32">
        <v>7.5463207589212253E-2</v>
      </c>
      <c r="J27" s="31">
        <v>3.3469967006697889E-2</v>
      </c>
      <c r="K27" s="41">
        <v>0.1</v>
      </c>
      <c r="L27" s="24">
        <v>0.48642948108083545</v>
      </c>
      <c r="N27" s="1">
        <v>6.4000000000000003E-3</v>
      </c>
      <c r="O27" s="1">
        <f t="shared" si="0"/>
        <v>8.4566387617602282E-2</v>
      </c>
    </row>
    <row r="28" spans="2:15" x14ac:dyDescent="0.25">
      <c r="B28" s="30">
        <v>2200</v>
      </c>
      <c r="C28" s="31">
        <v>50</v>
      </c>
      <c r="D28" s="31">
        <v>6.675000000000003E-3</v>
      </c>
      <c r="E28" s="31"/>
      <c r="F28" s="31">
        <v>3.715278785048852E-2</v>
      </c>
      <c r="G28" s="31">
        <v>4.8620419074804369E-2</v>
      </c>
      <c r="H28" s="31">
        <v>6.8340384060224357E-2</v>
      </c>
      <c r="I28" s="32">
        <v>8.287647863325226E-2</v>
      </c>
      <c r="J28" s="31">
        <v>3.596548103120787E-2</v>
      </c>
      <c r="K28" s="41">
        <v>0.1</v>
      </c>
      <c r="L28" s="24">
        <v>0.41050827990054745</v>
      </c>
      <c r="N28" s="1">
        <v>6.4999999999999997E-3</v>
      </c>
      <c r="O28" s="1">
        <f t="shared" si="0"/>
        <v>8.8331556641694176E-2</v>
      </c>
    </row>
    <row r="29" spans="2:15" x14ac:dyDescent="0.25">
      <c r="B29" s="30">
        <v>2200</v>
      </c>
      <c r="C29" s="31">
        <v>68</v>
      </c>
      <c r="D29" s="31">
        <v>7.3910256410256395E-3</v>
      </c>
      <c r="E29" s="31"/>
      <c r="F29" s="32">
        <v>4.0142923883448915E-2</v>
      </c>
      <c r="G29" s="32">
        <v>5.7437410656880732E-2</v>
      </c>
      <c r="H29" s="32">
        <v>7.3995671757904419E-2</v>
      </c>
      <c r="I29" s="32">
        <v>9.0318713012161309E-2</v>
      </c>
      <c r="J29" s="32">
        <v>3.7977047744387336E-2</v>
      </c>
      <c r="K29" s="41">
        <v>0.1</v>
      </c>
      <c r="L29" s="24">
        <v>0.3778565100030809</v>
      </c>
      <c r="N29" s="1">
        <v>6.6E-3</v>
      </c>
      <c r="O29" s="1">
        <f t="shared" si="0"/>
        <v>9.2182468948452057E-2</v>
      </c>
    </row>
    <row r="30" spans="2:15" x14ac:dyDescent="0.25">
      <c r="B30" s="30">
        <v>2200</v>
      </c>
      <c r="C30" s="31">
        <v>70</v>
      </c>
      <c r="D30" s="31">
        <v>7.8103448275862091E-3</v>
      </c>
      <c r="E30" s="31"/>
      <c r="F30" s="31">
        <v>4.1556695945070159E-2</v>
      </c>
      <c r="G30" s="31">
        <v>6.7491885821678005E-2</v>
      </c>
      <c r="H30" s="31">
        <v>8.0412452382934499E-2</v>
      </c>
      <c r="I30" s="32">
        <v>0.10211688319203248</v>
      </c>
      <c r="J30" s="31">
        <v>3.7753393336925997E-2</v>
      </c>
      <c r="K30" s="41">
        <v>0.1</v>
      </c>
      <c r="L30" s="24">
        <v>0.30578671650565303</v>
      </c>
      <c r="N30" s="1">
        <v>6.7000000000000002E-3</v>
      </c>
      <c r="O30" s="1">
        <f t="shared" si="0"/>
        <v>9.6119733608833274E-2</v>
      </c>
    </row>
    <row r="31" spans="2:15" x14ac:dyDescent="0.25">
      <c r="B31" s="30">
        <v>2200</v>
      </c>
      <c r="C31" s="31">
        <v>88</v>
      </c>
      <c r="D31" s="31">
        <v>8.390540540540543E-3</v>
      </c>
      <c r="E31" s="31"/>
      <c r="F31" s="32">
        <v>4.2049579246015996E-2</v>
      </c>
      <c r="G31" s="32">
        <v>7.0148643381066786E-2</v>
      </c>
      <c r="H31" s="32">
        <v>8.3772198927110617E-2</v>
      </c>
      <c r="I31" s="32">
        <v>0.10365114685579825</v>
      </c>
      <c r="J31" s="32">
        <v>3.7709917343758309E-2</v>
      </c>
      <c r="K31" s="41">
        <v>0.1</v>
      </c>
      <c r="L31" s="24">
        <v>0.31795247929196391</v>
      </c>
      <c r="N31" s="1">
        <v>6.7999999999999996E-3</v>
      </c>
      <c r="O31" s="1">
        <f t="shared" si="0"/>
        <v>0.10014395476334378</v>
      </c>
    </row>
    <row r="32" spans="2:15" x14ac:dyDescent="0.25">
      <c r="B32" s="30">
        <v>2201</v>
      </c>
      <c r="C32" s="31">
        <v>2</v>
      </c>
      <c r="D32" s="31">
        <v>8.7321839080459762E-3</v>
      </c>
      <c r="E32" s="31"/>
      <c r="F32" s="31">
        <v>4.3921721955502882E-2</v>
      </c>
      <c r="G32" s="31">
        <v>7.506933335809142E-2</v>
      </c>
      <c r="H32" s="31">
        <v>8.9810396864338268E-2</v>
      </c>
      <c r="I32" s="32">
        <v>0.11070547722765429</v>
      </c>
      <c r="J32" s="31">
        <v>3.9345889821648355E-2</v>
      </c>
      <c r="K32" s="41">
        <v>0.1</v>
      </c>
      <c r="L32" s="24">
        <v>0.28631905847224487</v>
      </c>
      <c r="N32" s="1">
        <v>6.8999999999999999E-3</v>
      </c>
      <c r="O32" s="1">
        <f t="shared" si="0"/>
        <v>0.10425573173466539</v>
      </c>
    </row>
    <row r="33" spans="2:15" x14ac:dyDescent="0.25">
      <c r="B33" s="37">
        <v>2201</v>
      </c>
      <c r="C33" s="38">
        <v>27</v>
      </c>
      <c r="D33" s="38">
        <v>9.258928571428569E-3</v>
      </c>
      <c r="E33" s="38"/>
      <c r="F33" s="38">
        <v>4.5194621492634791E-2</v>
      </c>
      <c r="G33" s="38">
        <v>7.5124785267208768E-2</v>
      </c>
      <c r="H33" s="38">
        <v>8.9362155058425125E-2</v>
      </c>
      <c r="I33" s="38">
        <v>0.11048794058284948</v>
      </c>
      <c r="J33" s="38">
        <v>4.0574790592292444E-2</v>
      </c>
      <c r="K33" s="42">
        <v>0.1</v>
      </c>
      <c r="L33" s="38">
        <v>0.30490985862763698</v>
      </c>
      <c r="N33" s="1">
        <v>7.0000000000000097E-3</v>
      </c>
      <c r="O33" s="1">
        <f t="shared" si="0"/>
        <v>0.10845565913610125</v>
      </c>
    </row>
    <row r="34" spans="2:15" x14ac:dyDescent="0.25">
      <c r="B34" s="37">
        <v>2201</v>
      </c>
      <c r="C34" s="38">
        <v>29</v>
      </c>
      <c r="D34" s="38">
        <v>9.7121621621621655E-3</v>
      </c>
      <c r="E34" s="38"/>
      <c r="F34" s="38">
        <v>4.6441236219514244E-2</v>
      </c>
      <c r="G34" s="38">
        <v>7.7759349812959178E-2</v>
      </c>
      <c r="H34" s="38">
        <v>9.236490438790329E-2</v>
      </c>
      <c r="I34" s="38">
        <v>0.11359102021823769</v>
      </c>
      <c r="J34" s="38">
        <v>4.1824982828574629E-2</v>
      </c>
      <c r="K34" s="42">
        <v>0.1</v>
      </c>
      <c r="L34" s="38">
        <v>0.300865440566494</v>
      </c>
      <c r="N34" s="1">
        <v>7.1000000000000099E-3</v>
      </c>
      <c r="O34" s="1">
        <f t="shared" si="0"/>
        <v>0.11274432697604514</v>
      </c>
    </row>
    <row r="35" spans="2:15" x14ac:dyDescent="0.25">
      <c r="B35" s="30">
        <v>2201</v>
      </c>
      <c r="C35" s="31">
        <v>17</v>
      </c>
      <c r="D35" s="31">
        <v>9.2043478260869643E-3</v>
      </c>
      <c r="E35" s="31">
        <v>2.2058823529411766E-2</v>
      </c>
      <c r="F35" s="32">
        <v>4.5839549097986432E-2</v>
      </c>
      <c r="G35" s="32">
        <v>4.5217476698177161E-2</v>
      </c>
      <c r="H35" s="32">
        <v>6.5473849372284509E-2</v>
      </c>
      <c r="I35" s="32">
        <v>8.3064057829422083E-2</v>
      </c>
      <c r="J35" s="32">
        <v>4.484325644550944E-2</v>
      </c>
      <c r="K35" s="41">
        <v>0.13600000000000001</v>
      </c>
      <c r="L35" s="24">
        <v>0.56333115368890696</v>
      </c>
      <c r="N35" s="1">
        <v>7.2000000000000102E-3</v>
      </c>
      <c r="O35" s="1">
        <f t="shared" si="0"/>
        <v>0.11712232075868277</v>
      </c>
    </row>
    <row r="36" spans="2:15" x14ac:dyDescent="0.25">
      <c r="B36" s="30">
        <v>2201</v>
      </c>
      <c r="C36" s="31">
        <v>15</v>
      </c>
      <c r="D36" s="31">
        <v>8.8486111111111179E-3</v>
      </c>
      <c r="E36" s="31">
        <v>2.8169014084507043E-2</v>
      </c>
      <c r="F36" s="32">
        <v>4.4779210745094611E-2</v>
      </c>
      <c r="G36" s="32">
        <v>4.4042623134789766E-2</v>
      </c>
      <c r="H36" s="32">
        <v>6.3134616496318421E-2</v>
      </c>
      <c r="I36" s="32">
        <v>8.1250991919298785E-2</v>
      </c>
      <c r="J36" s="32">
        <v>4.382166610959036E-2</v>
      </c>
      <c r="K36" s="41">
        <v>0.13600000000000001</v>
      </c>
      <c r="L36" s="24">
        <v>0.56770309008829845</v>
      </c>
      <c r="N36" s="1">
        <v>7.3000000000000096E-3</v>
      </c>
      <c r="O36" s="1">
        <f t="shared" si="0"/>
        <v>0.12159022158110692</v>
      </c>
    </row>
    <row r="37" spans="2:15" x14ac:dyDescent="0.25">
      <c r="B37" s="30">
        <v>2201</v>
      </c>
      <c r="C37" s="31">
        <v>40</v>
      </c>
      <c r="D37" s="31">
        <v>9.7397849462365557E-3</v>
      </c>
      <c r="E37" s="31">
        <v>5.8695652173912795E-2</v>
      </c>
      <c r="F37" s="31">
        <v>4.6606562763287479E-2</v>
      </c>
      <c r="G37" s="31">
        <v>5.3657849782663337E-2</v>
      </c>
      <c r="H37" s="31">
        <v>7.8325160044301775E-2</v>
      </c>
      <c r="I37" s="31">
        <v>9.4455915495555057E-2</v>
      </c>
      <c r="J37" s="31">
        <v>4.7247443869519901E-2</v>
      </c>
      <c r="K37" s="41">
        <v>0.13600000000000001</v>
      </c>
      <c r="L37" s="24">
        <v>0.45193359750756312</v>
      </c>
      <c r="N37" s="1">
        <v>7.4000000000000099E-3</v>
      </c>
      <c r="O37" s="1">
        <f t="shared" si="0"/>
        <v>0.12614860622702265</v>
      </c>
    </row>
    <row r="38" spans="2:15" x14ac:dyDescent="0.25">
      <c r="B38" s="30">
        <v>2201</v>
      </c>
      <c r="C38" s="31">
        <v>14</v>
      </c>
      <c r="D38" s="31">
        <v>8.7831578947368469E-3</v>
      </c>
      <c r="E38" s="31"/>
      <c r="F38" s="31">
        <v>4.3933779732257434E-2</v>
      </c>
      <c r="G38" s="31">
        <v>4.2217552375596032E-2</v>
      </c>
      <c r="H38" s="31">
        <v>5.5299502561657776E-2</v>
      </c>
      <c r="I38" s="25">
        <v>7.0448221892376511E-2</v>
      </c>
      <c r="J38" s="31">
        <v>4.4559428292107052E-2</v>
      </c>
      <c r="K38" s="41">
        <v>0.13600000000000001</v>
      </c>
      <c r="L38" s="24">
        <v>0.76207954172098502</v>
      </c>
      <c r="N38" s="1">
        <v>7.5000000000000101E-3</v>
      </c>
      <c r="O38" s="1">
        <f t="shared" si="0"/>
        <v>0.13079804725720992</v>
      </c>
    </row>
    <row r="39" spans="2:15" x14ac:dyDescent="0.25">
      <c r="B39" s="30">
        <v>2201</v>
      </c>
      <c r="C39" s="31">
        <v>16</v>
      </c>
      <c r="D39" s="31">
        <v>9.0875000000000001E-3</v>
      </c>
      <c r="E39" s="31"/>
      <c r="F39" s="31">
        <v>4.4708427249446812E-2</v>
      </c>
      <c r="G39" s="31">
        <v>4.2860165007501602E-2</v>
      </c>
      <c r="H39" s="31">
        <v>5.9930498646331216E-2</v>
      </c>
      <c r="I39" s="31">
        <v>7.53065177174118E-2</v>
      </c>
      <c r="J39" s="31">
        <v>4.4934767486793155E-2</v>
      </c>
      <c r="K39" s="41">
        <v>0.13600000000000001</v>
      </c>
      <c r="L39" s="24">
        <v>0.68514723340828865</v>
      </c>
      <c r="N39" s="1">
        <v>7.6000000000000104E-3</v>
      </c>
      <c r="O39" s="1">
        <f t="shared" si="0"/>
        <v>0.13553911309689401</v>
      </c>
    </row>
    <row r="40" spans="2:15" x14ac:dyDescent="0.25">
      <c r="B40" s="37">
        <v>2201</v>
      </c>
      <c r="C40" s="38">
        <v>39</v>
      </c>
      <c r="D40" s="38">
        <v>9.7710843373493977E-3</v>
      </c>
      <c r="E40" s="38"/>
      <c r="F40" s="38">
        <v>4.5682511394576415E-2</v>
      </c>
      <c r="G40" s="38">
        <v>4.3816642800851478E-2</v>
      </c>
      <c r="H40" s="38">
        <v>6.3456876524144334E-2</v>
      </c>
      <c r="I40" s="38">
        <v>8.0053923055904086E-2</v>
      </c>
      <c r="J40" s="38">
        <v>4.678911902421691E-2</v>
      </c>
      <c r="K40" s="42">
        <v>0.13600000000000001</v>
      </c>
      <c r="L40" s="38">
        <v>0.64703934905329186</v>
      </c>
      <c r="N40" s="1">
        <v>7.7000000000000098E-3</v>
      </c>
      <c r="O40" s="1">
        <f t="shared" si="0"/>
        <v>0.14037236812017265</v>
      </c>
    </row>
    <row r="41" spans="2:15" x14ac:dyDescent="0.25">
      <c r="B41" s="23">
        <v>2200</v>
      </c>
      <c r="C41" s="24">
        <v>14</v>
      </c>
      <c r="D41" s="24">
        <v>5.1013333333333353E-3</v>
      </c>
      <c r="E41" s="24">
        <v>1.0810810810810581E-2</v>
      </c>
      <c r="F41" s="25">
        <v>3.6083171159018199E-2</v>
      </c>
      <c r="G41" s="25">
        <v>3.4449449682366642E-2</v>
      </c>
      <c r="H41" s="25">
        <v>3.4880949515909095E-2</v>
      </c>
      <c r="I41" s="25">
        <v>5.3481448811603903E-2</v>
      </c>
      <c r="J41" s="25">
        <v>3.5689846171162477E-2</v>
      </c>
      <c r="K41" s="40">
        <v>0.13640000000000002</v>
      </c>
      <c r="L41" s="24">
        <v>0.78134174656131961</v>
      </c>
      <c r="N41" s="1">
        <v>7.8000000000000101E-3</v>
      </c>
      <c r="O41" s="1">
        <f t="shared" si="0"/>
        <v>0.14529837273163559</v>
      </c>
    </row>
    <row r="42" spans="2:15" x14ac:dyDescent="0.25">
      <c r="B42" s="23">
        <v>2200</v>
      </c>
      <c r="C42" s="24">
        <v>16</v>
      </c>
      <c r="D42" s="24">
        <v>5.2940860215053729E-3</v>
      </c>
      <c r="E42" s="24">
        <v>1.0810810810810811E-2</v>
      </c>
      <c r="F42" s="25">
        <v>3.7017304323886883E-2</v>
      </c>
      <c r="G42" s="25">
        <v>3.5260840044432827E-2</v>
      </c>
      <c r="H42" s="25">
        <v>3.8409791878697336E-2</v>
      </c>
      <c r="I42" s="25">
        <v>5.8780188350263315E-2</v>
      </c>
      <c r="J42" s="25">
        <v>3.5905258390301467E-2</v>
      </c>
      <c r="K42" s="40">
        <v>0.13640000000000002</v>
      </c>
      <c r="L42" s="24">
        <v>0.6688090322346445</v>
      </c>
      <c r="N42" s="1">
        <v>7.9000000000000094E-3</v>
      </c>
      <c r="O42" s="1">
        <f t="shared" si="0"/>
        <v>0.15031768344530244</v>
      </c>
    </row>
    <row r="43" spans="2:15" x14ac:dyDescent="0.25">
      <c r="B43" s="23">
        <v>2200</v>
      </c>
      <c r="C43" s="24">
        <v>39</v>
      </c>
      <c r="D43" s="24">
        <v>6.3259459459459409E-3</v>
      </c>
      <c r="E43" s="24">
        <v>2.1195652173912921E-2</v>
      </c>
      <c r="F43" s="24">
        <v>3.7836707792157365E-2</v>
      </c>
      <c r="G43" s="24">
        <v>3.6451547911669983E-2</v>
      </c>
      <c r="H43" s="24">
        <v>4.1131044713919138E-2</v>
      </c>
      <c r="I43" s="25">
        <v>6.0568996218880532E-2</v>
      </c>
      <c r="J43" s="24">
        <v>3.8085365688861283E-2</v>
      </c>
      <c r="K43" s="40">
        <v>0.13640000000000002</v>
      </c>
      <c r="L43" s="24">
        <v>0.75141411137543046</v>
      </c>
      <c r="N43" s="1">
        <v>8.0000000000000106E-3</v>
      </c>
      <c r="O43" s="1">
        <f t="shared" si="0"/>
        <v>0.15543085296100337</v>
      </c>
    </row>
    <row r="44" spans="2:15" x14ac:dyDescent="0.25">
      <c r="B44" s="23">
        <v>2200</v>
      </c>
      <c r="C44" s="24">
        <v>37</v>
      </c>
      <c r="D44" s="24">
        <v>5.9490384615384605E-3</v>
      </c>
      <c r="E44" s="24">
        <v>2.4271844660194174E-2</v>
      </c>
      <c r="F44" s="25">
        <v>3.9429718188767671E-2</v>
      </c>
      <c r="G44" s="25">
        <v>3.7175707676604684E-2</v>
      </c>
      <c r="H44" s="25">
        <v>4.7941213222268311E-2</v>
      </c>
      <c r="I44" s="25">
        <v>6.4785594500165342E-2</v>
      </c>
      <c r="J44" s="25">
        <v>3.8215190221207611E-2</v>
      </c>
      <c r="K44" s="40">
        <v>0.13640000000000002</v>
      </c>
      <c r="L44" s="24">
        <v>0.61483729661466258</v>
      </c>
      <c r="N44" s="1">
        <v>8.10000000000001E-3</v>
      </c>
      <c r="O44" s="1">
        <f t="shared" si="0"/>
        <v>0.16063843023831376</v>
      </c>
    </row>
    <row r="45" spans="2:15" x14ac:dyDescent="0.25">
      <c r="B45" s="23">
        <v>2200</v>
      </c>
      <c r="C45" s="24">
        <v>59</v>
      </c>
      <c r="D45" s="24">
        <v>6.929473684210527E-3</v>
      </c>
      <c r="E45" s="24">
        <v>2.6595744680851064E-2</v>
      </c>
      <c r="F45" s="24">
        <v>3.8374922130198073E-2</v>
      </c>
      <c r="G45" s="24">
        <v>3.7330227138654429E-2</v>
      </c>
      <c r="H45" s="24">
        <v>5.1136992586777563E-2</v>
      </c>
      <c r="I45" s="25">
        <v>6.8545920442278904E-2</v>
      </c>
      <c r="J45" s="24">
        <v>3.875105533856886E-2</v>
      </c>
      <c r="K45" s="40">
        <v>0.13640000000000002</v>
      </c>
      <c r="L45" s="24">
        <v>0.63672458982164437</v>
      </c>
      <c r="N45" s="1">
        <v>8.2000000000000094E-3</v>
      </c>
      <c r="O45" s="1">
        <f t="shared" si="0"/>
        <v>0.16594096056815563</v>
      </c>
    </row>
    <row r="46" spans="2:15" x14ac:dyDescent="0.25">
      <c r="B46" s="23">
        <v>2200</v>
      </c>
      <c r="C46" s="24">
        <v>61</v>
      </c>
      <c r="D46" s="24">
        <v>7.3684684684684676E-3</v>
      </c>
      <c r="E46" s="24">
        <v>3.0909090909090702E-2</v>
      </c>
      <c r="F46" s="24">
        <v>3.9142241679305544E-2</v>
      </c>
      <c r="G46" s="24">
        <v>3.8068349137811E-2</v>
      </c>
      <c r="H46" s="24">
        <v>5.3431316050574634E-2</v>
      </c>
      <c r="I46" s="25">
        <v>7.3119429816023429E-2</v>
      </c>
      <c r="J46" s="24">
        <v>3.9158921391783771E-2</v>
      </c>
      <c r="K46" s="40">
        <v>0.13640000000000002</v>
      </c>
      <c r="L46" s="24">
        <v>0.5912070358512892</v>
      </c>
      <c r="N46" s="1">
        <v>8.3000000000000105E-3</v>
      </c>
      <c r="O46" s="1">
        <f t="shared" si="0"/>
        <v>0.17133898564216182</v>
      </c>
    </row>
    <row r="47" spans="2:15" x14ac:dyDescent="0.25">
      <c r="B47" s="30">
        <v>2200</v>
      </c>
      <c r="C47" s="31">
        <v>79</v>
      </c>
      <c r="D47" s="31">
        <v>7.9103448275862041E-3</v>
      </c>
      <c r="E47" s="31">
        <v>3.1395348837209174E-2</v>
      </c>
      <c r="F47" s="32">
        <v>4.0589414657413947E-2</v>
      </c>
      <c r="G47" s="32">
        <v>3.9043722513419407E-2</v>
      </c>
      <c r="H47" s="32">
        <v>5.3018304211180971E-2</v>
      </c>
      <c r="I47" s="32">
        <v>7.0641616161902621E-2</v>
      </c>
      <c r="J47" s="32">
        <v>3.9356676585327613E-2</v>
      </c>
      <c r="K47" s="41">
        <v>0.13640000000000002</v>
      </c>
      <c r="L47" s="24">
        <v>0.68241196290662998</v>
      </c>
      <c r="N47" s="1">
        <v>8.4000000000000099E-3</v>
      </c>
      <c r="O47" s="1">
        <f t="shared" si="0"/>
        <v>0.17683304361989846</v>
      </c>
    </row>
    <row r="48" spans="2:15" x14ac:dyDescent="0.25">
      <c r="B48" s="30">
        <v>2200</v>
      </c>
      <c r="C48" s="31">
        <v>81</v>
      </c>
      <c r="D48" s="31">
        <v>8.3691666666666723E-3</v>
      </c>
      <c r="E48" s="31">
        <v>3.3613445378151259E-2</v>
      </c>
      <c r="F48" s="31">
        <v>4.1572090032753951E-2</v>
      </c>
      <c r="G48" s="31">
        <v>3.9963588501231294E-2</v>
      </c>
      <c r="H48" s="31">
        <v>5.603763598367506E-2</v>
      </c>
      <c r="I48" s="32">
        <v>7.3393835245046932E-2</v>
      </c>
      <c r="J48" s="31">
        <v>4.1182454789323329E-2</v>
      </c>
      <c r="K48" s="41">
        <v>0.13640000000000002</v>
      </c>
      <c r="L48" s="24">
        <v>0.66621645301994736</v>
      </c>
      <c r="N48" s="1">
        <v>8.5000000000000093E-3</v>
      </c>
      <c r="O48" s="1">
        <f t="shared" si="0"/>
        <v>0.18242366919404585</v>
      </c>
    </row>
    <row r="49" spans="2:15" x14ac:dyDescent="0.25">
      <c r="B49" s="30">
        <v>2200</v>
      </c>
      <c r="C49" s="31">
        <v>13</v>
      </c>
      <c r="D49" s="31">
        <v>5.0741935483871008E-3</v>
      </c>
      <c r="E49" s="31"/>
      <c r="F49" s="31">
        <v>3.6083171159018199E-2</v>
      </c>
      <c r="G49" s="31">
        <v>3.4449449682366642E-2</v>
      </c>
      <c r="H49" s="31">
        <v>3.4880949515909095E-2</v>
      </c>
      <c r="I49" s="32">
        <v>5.3481448811603903E-2</v>
      </c>
      <c r="J49" s="31">
        <v>3.5689846171162477E-2</v>
      </c>
      <c r="K49" s="41">
        <v>0.13640000000000002</v>
      </c>
      <c r="L49" s="24">
        <v>0.77718490253926209</v>
      </c>
      <c r="N49" s="1">
        <v>8.6000000000000104E-3</v>
      </c>
      <c r="O49" s="1">
        <f t="shared" si="0"/>
        <v>0.18811139365361235</v>
      </c>
    </row>
    <row r="50" spans="2:15" x14ac:dyDescent="0.25">
      <c r="B50" s="30">
        <v>2200</v>
      </c>
      <c r="C50" s="31">
        <v>15</v>
      </c>
      <c r="D50" s="31">
        <v>5.3529411764705898E-3</v>
      </c>
      <c r="E50" s="31"/>
      <c r="F50" s="31">
        <v>3.6883829943959473E-2</v>
      </c>
      <c r="G50" s="31">
        <v>3.5080719397698967E-2</v>
      </c>
      <c r="H50" s="31">
        <v>3.5777551530838385E-2</v>
      </c>
      <c r="I50" s="32">
        <v>5.5760515238394842E-2</v>
      </c>
      <c r="J50" s="31">
        <v>3.6631050290643535E-2</v>
      </c>
      <c r="K50" s="41">
        <v>0.13640000000000002</v>
      </c>
      <c r="L50" s="24">
        <v>0.75322806417222121</v>
      </c>
      <c r="N50" s="1">
        <v>8.7000000000000098E-3</v>
      </c>
      <c r="O50" s="1">
        <f t="shared" si="0"/>
        <v>0.19389674494526812</v>
      </c>
    </row>
    <row r="51" spans="2:15" x14ac:dyDescent="0.25">
      <c r="B51" s="30">
        <v>2200</v>
      </c>
      <c r="C51" s="31">
        <v>36</v>
      </c>
      <c r="D51" s="31">
        <v>5.9166666666666673E-3</v>
      </c>
      <c r="E51" s="31"/>
      <c r="F51" s="32">
        <v>3.7680190648931848E-2</v>
      </c>
      <c r="G51" s="32">
        <v>3.545530555261768E-2</v>
      </c>
      <c r="H51" s="32">
        <v>3.8035538713895055E-2</v>
      </c>
      <c r="I51" s="32">
        <v>5.6928182207293808E-2</v>
      </c>
      <c r="J51" s="32">
        <v>3.7729728364984665E-2</v>
      </c>
      <c r="K51" s="41">
        <v>0.13640000000000002</v>
      </c>
      <c r="L51" s="24">
        <v>0.79808552933146382</v>
      </c>
      <c r="N51" s="1">
        <v>8.8000000000000092E-3</v>
      </c>
      <c r="O51" s="1">
        <f t="shared" si="0"/>
        <v>0.19978024773287886</v>
      </c>
    </row>
    <row r="52" spans="2:15" x14ac:dyDescent="0.25">
      <c r="B52" s="30">
        <v>2200</v>
      </c>
      <c r="C52" s="31">
        <v>38</v>
      </c>
      <c r="D52" s="31">
        <v>6.3999999999999968E-3</v>
      </c>
      <c r="E52" s="31"/>
      <c r="F52" s="32">
        <v>3.8378302034421177E-2</v>
      </c>
      <c r="G52" s="32">
        <v>3.6956445168583103E-2</v>
      </c>
      <c r="H52" s="32">
        <v>3.9551785506750405E-2</v>
      </c>
      <c r="I52" s="32">
        <v>5.9577785368787668E-2</v>
      </c>
      <c r="J52" s="32">
        <v>3.9383338415864513E-2</v>
      </c>
      <c r="K52" s="41">
        <v>0.13640000000000002</v>
      </c>
      <c r="L52" s="24">
        <v>0.78645523695676356</v>
      </c>
      <c r="N52" s="1">
        <v>8.9000000000000103E-3</v>
      </c>
      <c r="O52" s="1">
        <f t="shared" si="0"/>
        <v>0.20576242345530305</v>
      </c>
    </row>
    <row r="53" spans="2:15" x14ac:dyDescent="0.25">
      <c r="B53" s="30">
        <v>2200</v>
      </c>
      <c r="C53" s="31">
        <v>58</v>
      </c>
      <c r="D53" s="31">
        <v>6.7352941176470555E-3</v>
      </c>
      <c r="E53" s="31"/>
      <c r="F53" s="32">
        <v>3.930006297779659E-2</v>
      </c>
      <c r="G53" s="32">
        <v>3.82411395806736E-2</v>
      </c>
      <c r="H53" s="32">
        <v>4.1523109728903128E-2</v>
      </c>
      <c r="I53" s="32">
        <v>6.1341402602934463E-2</v>
      </c>
      <c r="J53" s="32">
        <v>4.0182613160673647E-2</v>
      </c>
      <c r="K53" s="41">
        <v>0.13640000000000002</v>
      </c>
      <c r="L53" s="24">
        <v>0.77941603254049407</v>
      </c>
      <c r="N53" s="1">
        <v>9.0000000000000097E-3</v>
      </c>
      <c r="O53" s="1">
        <f t="shared" si="0"/>
        <v>0.21184379038253326</v>
      </c>
    </row>
    <row r="54" spans="2:15" x14ac:dyDescent="0.25">
      <c r="B54" s="30">
        <v>2200</v>
      </c>
      <c r="C54" s="31">
        <v>60</v>
      </c>
      <c r="D54" s="31">
        <v>7.4284210526315746E-3</v>
      </c>
      <c r="E54" s="31"/>
      <c r="F54" s="31">
        <v>4.0357853486904037E-2</v>
      </c>
      <c r="G54" s="31">
        <v>3.9258559702538623E-2</v>
      </c>
      <c r="H54" s="31">
        <v>4.3866713346054187E-2</v>
      </c>
      <c r="I54" s="32">
        <v>6.3370710330217517E-2</v>
      </c>
      <c r="J54" s="31">
        <v>4.1326507002220216E-2</v>
      </c>
      <c r="K54" s="41">
        <v>0.13640000000000002</v>
      </c>
      <c r="L54" s="24">
        <v>0.80370586110570907</v>
      </c>
      <c r="N54" s="1">
        <v>9.1000000000000109E-3</v>
      </c>
      <c r="O54" s="1">
        <f t="shared" si="0"/>
        <v>0.2180248636702424</v>
      </c>
    </row>
    <row r="55" spans="2:15" x14ac:dyDescent="0.25">
      <c r="B55" s="30">
        <v>2200</v>
      </c>
      <c r="C55" s="31">
        <v>78</v>
      </c>
      <c r="D55" s="31">
        <v>7.8703703703703713E-3</v>
      </c>
      <c r="E55" s="31"/>
      <c r="F55" s="31">
        <v>4.1839880671855963E-2</v>
      </c>
      <c r="G55" s="31">
        <v>4.0290472602021385E-2</v>
      </c>
      <c r="H55" s="31">
        <v>4.6510283268663258E-2</v>
      </c>
      <c r="I55" s="31">
        <v>6.4769492971684856E-2</v>
      </c>
      <c r="J55" s="31">
        <v>4.2003226015736514E-2</v>
      </c>
      <c r="K55" s="41">
        <v>0.13640000000000002</v>
      </c>
      <c r="L55" s="24">
        <v>0.81382826416966281</v>
      </c>
      <c r="N55" s="1">
        <v>9.2000000000000103E-3</v>
      </c>
      <c r="O55" s="1">
        <f t="shared" si="0"/>
        <v>0.22430615541279006</v>
      </c>
    </row>
    <row r="56" spans="2:15" x14ac:dyDescent="0.25">
      <c r="B56" s="30">
        <v>2200</v>
      </c>
      <c r="C56" s="31">
        <v>80</v>
      </c>
      <c r="D56" s="31">
        <v>8.4025974025974063E-3</v>
      </c>
      <c r="E56" s="31"/>
      <c r="F56" s="32">
        <v>4.3368526585879648E-2</v>
      </c>
      <c r="G56" s="32">
        <v>4.1385091876813974E-2</v>
      </c>
      <c r="H56" s="32">
        <v>5.2256051463831589E-2</v>
      </c>
      <c r="I56" s="32">
        <v>6.7608273689320361E-2</v>
      </c>
      <c r="J56" s="32">
        <v>4.3577204099548066E-2</v>
      </c>
      <c r="K56" s="41">
        <v>0.13640000000000002</v>
      </c>
      <c r="L56" s="24">
        <v>0.79462653573645248</v>
      </c>
      <c r="N56" s="1">
        <v>9.3000000000000096E-3</v>
      </c>
      <c r="O56" s="1">
        <f t="shared" si="0"/>
        <v>0.2306881746947653</v>
      </c>
    </row>
    <row r="57" spans="2:15" x14ac:dyDescent="0.25">
      <c r="B57" s="23">
        <v>2200</v>
      </c>
      <c r="C57" s="24">
        <v>6</v>
      </c>
      <c r="D57" s="24">
        <v>5.0039215686274504E-3</v>
      </c>
      <c r="E57" s="24">
        <v>1.3157894736842105E-2</v>
      </c>
      <c r="F57" s="25">
        <v>3.6385199203155097E-2</v>
      </c>
      <c r="G57" s="25">
        <v>3.4722739206875644E-2</v>
      </c>
      <c r="H57" s="25">
        <v>3.7971214490878452E-2</v>
      </c>
      <c r="I57" s="25">
        <v>5.4415997338744436E-2</v>
      </c>
      <c r="J57" s="25">
        <v>3.6280397381739299E-2</v>
      </c>
      <c r="K57" s="40">
        <v>0.15</v>
      </c>
      <c r="L57" s="24">
        <v>0.739956530443034</v>
      </c>
      <c r="N57" s="1">
        <v>9.4000000000000108E-3</v>
      </c>
      <c r="O57" s="1">
        <f t="shared" si="0"/>
        <v>0.23717142764110535</v>
      </c>
    </row>
    <row r="58" spans="2:15" x14ac:dyDescent="0.25">
      <c r="B58" s="23">
        <v>2200</v>
      </c>
      <c r="C58" s="24">
        <v>24</v>
      </c>
      <c r="D58" s="24">
        <v>5.3043103448275897E-3</v>
      </c>
      <c r="E58" s="24">
        <v>2.1739130434782608E-2</v>
      </c>
      <c r="F58" s="24">
        <v>3.693498463440581E-2</v>
      </c>
      <c r="G58" s="24">
        <v>3.5183501450295439E-2</v>
      </c>
      <c r="H58" s="24">
        <v>3.6054930330300501E-2</v>
      </c>
      <c r="I58" s="25">
        <v>4.1764434038327455E-2</v>
      </c>
      <c r="J58" s="24">
        <v>3.8817049171257105E-2</v>
      </c>
      <c r="K58" s="40">
        <v>0.15</v>
      </c>
      <c r="L58" s="24">
        <v>1.329981090640151</v>
      </c>
      <c r="N58" s="1">
        <v>9.5000000000000102E-3</v>
      </c>
      <c r="O58" s="1">
        <f t="shared" si="0"/>
        <v>0.24375641746585405</v>
      </c>
    </row>
    <row r="59" spans="2:15" x14ac:dyDescent="0.25">
      <c r="B59" s="23">
        <v>2200</v>
      </c>
      <c r="C59" s="24">
        <v>30</v>
      </c>
      <c r="D59" s="24">
        <v>6.015887850467287E-3</v>
      </c>
      <c r="E59" s="24">
        <v>3.3018867924528301E-2</v>
      </c>
      <c r="F59" s="25">
        <v>3.9250715294961089E-2</v>
      </c>
      <c r="G59" s="25">
        <v>3.7041840435278729E-2</v>
      </c>
      <c r="H59" s="25">
        <v>3.9881050996458396E-2</v>
      </c>
      <c r="I59" s="25">
        <v>5.963435923183473E-2</v>
      </c>
      <c r="J59" s="25">
        <v>3.8860437943434196E-2</v>
      </c>
      <c r="K59" s="40">
        <v>0.15</v>
      </c>
      <c r="L59" s="24">
        <v>0.73781372132620382</v>
      </c>
      <c r="N59" s="1">
        <v>9.6000000000000096E-3</v>
      </c>
      <c r="O59" s="1">
        <f t="shared" si="0"/>
        <v>0.2504436445196081</v>
      </c>
    </row>
    <row r="60" spans="2:15" x14ac:dyDescent="0.25">
      <c r="B60" s="23">
        <v>2200</v>
      </c>
      <c r="C60" s="24">
        <v>73</v>
      </c>
      <c r="D60" s="24">
        <v>7.8767999999999963E-3</v>
      </c>
      <c r="E60" s="24">
        <v>3.6290322580645164E-2</v>
      </c>
      <c r="F60" s="25">
        <v>4.0495931231370498E-2</v>
      </c>
      <c r="G60" s="25">
        <v>3.894447072134611E-2</v>
      </c>
      <c r="H60" s="25">
        <v>4.7887115161244116E-2</v>
      </c>
      <c r="I60" s="25">
        <v>6.6072426865039974E-2</v>
      </c>
      <c r="J60" s="25">
        <v>4.1013204094741712E-2</v>
      </c>
      <c r="K60" s="40">
        <v>0.15</v>
      </c>
      <c r="L60" s="24">
        <v>0.78145392048277074</v>
      </c>
      <c r="N60" s="1">
        <v>9.7000000000000107E-3</v>
      </c>
      <c r="O60" s="1">
        <f t="shared" si="0"/>
        <v>0.25723360633569803</v>
      </c>
    </row>
    <row r="61" spans="2:15" x14ac:dyDescent="0.25">
      <c r="B61" s="30">
        <v>2200</v>
      </c>
      <c r="C61" s="31">
        <v>87</v>
      </c>
      <c r="D61" s="31">
        <v>8.3378947368421101E-3</v>
      </c>
      <c r="E61" s="31">
        <v>3.7234042553191488E-2</v>
      </c>
      <c r="F61" s="32">
        <v>4.2128914553717221E-2</v>
      </c>
      <c r="G61" s="32">
        <v>4.0226878570463726E-2</v>
      </c>
      <c r="H61" s="32">
        <v>5.0271251146501293E-2</v>
      </c>
      <c r="I61" s="32">
        <v>6.6608238262413078E-2</v>
      </c>
      <c r="J61" s="32">
        <v>4.2631100603342562E-2</v>
      </c>
      <c r="K61" s="41">
        <v>0.15</v>
      </c>
      <c r="L61" s="24">
        <v>0.8134003278641625</v>
      </c>
      <c r="N61" s="1">
        <v>9.8000000000000101E-3</v>
      </c>
      <c r="O61" s="1">
        <f t="shared" si="0"/>
        <v>0.26412679767515718</v>
      </c>
    </row>
    <row r="62" spans="2:15" x14ac:dyDescent="0.25">
      <c r="B62" s="23">
        <v>2200</v>
      </c>
      <c r="C62" s="24">
        <v>47</v>
      </c>
      <c r="D62" s="24">
        <v>6.4519999999999994E-3</v>
      </c>
      <c r="E62" s="24">
        <v>4.0322580645161289E-2</v>
      </c>
      <c r="F62" s="25">
        <v>3.9057721239172193E-2</v>
      </c>
      <c r="G62" s="25">
        <v>3.7553316843473426E-2</v>
      </c>
      <c r="H62" s="25">
        <v>4.1201672088548871E-2</v>
      </c>
      <c r="I62" s="25">
        <v>5.9400936910211151E-2</v>
      </c>
      <c r="J62" s="25">
        <v>3.9971513308636221E-2</v>
      </c>
      <c r="K62" s="40">
        <v>0.15</v>
      </c>
      <c r="L62" s="24">
        <v>0.79770211979860983</v>
      </c>
      <c r="N62" s="1">
        <v>9.9000000000000095E-3</v>
      </c>
      <c r="O62" s="1">
        <f t="shared" si="0"/>
        <v>0.2711237105705091</v>
      </c>
    </row>
    <row r="63" spans="2:15" x14ac:dyDescent="0.25">
      <c r="B63" s="23">
        <v>2200</v>
      </c>
      <c r="C63" s="24">
        <v>53</v>
      </c>
      <c r="D63" s="24">
        <v>6.7036697247706461E-3</v>
      </c>
      <c r="E63" s="24">
        <v>4.1666666666666664E-2</v>
      </c>
      <c r="F63" s="25">
        <v>3.7924431085535705E-2</v>
      </c>
      <c r="G63" s="25">
        <v>3.7079812717472654E-2</v>
      </c>
      <c r="H63" s="25">
        <v>4.6312333813843212E-2</v>
      </c>
      <c r="I63" s="25">
        <v>6.2760429816284644E-2</v>
      </c>
      <c r="J63" s="25">
        <v>3.9319081532379563E-2</v>
      </c>
      <c r="K63" s="40">
        <v>0.15</v>
      </c>
      <c r="L63" s="24">
        <v>0.73996517123516148</v>
      </c>
      <c r="N63" s="1">
        <v>0.01</v>
      </c>
      <c r="O63" s="1">
        <f t="shared" si="0"/>
        <v>0.2782248343684367</v>
      </c>
    </row>
    <row r="64" spans="2:15" x14ac:dyDescent="0.25">
      <c r="B64" s="30">
        <v>2201</v>
      </c>
      <c r="C64" s="31">
        <v>6</v>
      </c>
      <c r="D64" s="31">
        <v>8.8264705882352898E-3</v>
      </c>
      <c r="E64" s="31">
        <v>4.4554455445544552E-2</v>
      </c>
      <c r="F64" s="31">
        <v>4.4306540202101105E-2</v>
      </c>
      <c r="G64" s="31">
        <v>4.2596299605850305E-2</v>
      </c>
      <c r="H64" s="31">
        <v>5.0711724441734329E-2</v>
      </c>
      <c r="I64" s="32">
        <v>6.921785237223764E-2</v>
      </c>
      <c r="J64" s="31">
        <v>4.6162366882838583E-2</v>
      </c>
      <c r="K64" s="41">
        <v>0.15</v>
      </c>
      <c r="L64" s="24">
        <v>0.79464667958380286</v>
      </c>
    </row>
    <row r="65" spans="2:12" x14ac:dyDescent="0.25">
      <c r="B65" s="23">
        <v>2200</v>
      </c>
      <c r="C65" s="24">
        <v>67</v>
      </c>
      <c r="D65" s="24">
        <v>7.4580357142857113E-3</v>
      </c>
      <c r="E65" s="24">
        <v>4.5045045045045043E-2</v>
      </c>
      <c r="F65" s="25">
        <v>3.9750662363089197E-2</v>
      </c>
      <c r="G65" s="25">
        <v>3.8632995456242582E-2</v>
      </c>
      <c r="H65" s="25">
        <v>4.6475030277263261E-2</v>
      </c>
      <c r="I65" s="25">
        <v>6.4536160726735028E-2</v>
      </c>
      <c r="J65" s="25">
        <v>4.0315571740259133E-2</v>
      </c>
      <c r="K65" s="40">
        <v>0.15</v>
      </c>
      <c r="L65" s="24">
        <v>0.77699115653768047</v>
      </c>
    </row>
    <row r="66" spans="2:12" x14ac:dyDescent="0.25">
      <c r="B66" s="30">
        <v>2201</v>
      </c>
      <c r="C66" s="31">
        <v>26</v>
      </c>
      <c r="D66" s="31">
        <v>9.2024096385542146E-3</v>
      </c>
      <c r="E66" s="31">
        <v>6.7073170731707321E-2</v>
      </c>
      <c r="F66" s="31">
        <v>4.5562055919983677E-2</v>
      </c>
      <c r="G66" s="31">
        <v>4.3704261191199627E-2</v>
      </c>
      <c r="H66" s="31">
        <v>6.0677134100383952E-2</v>
      </c>
      <c r="I66" s="32">
        <v>8.0424503111285767E-2</v>
      </c>
      <c r="J66" s="31">
        <v>4.6003314877793633E-2</v>
      </c>
      <c r="K66" s="41">
        <v>0.15</v>
      </c>
      <c r="L66" s="24">
        <v>0.60341496675553352</v>
      </c>
    </row>
    <row r="67" spans="2:12" x14ac:dyDescent="0.25">
      <c r="B67" s="30">
        <v>2201</v>
      </c>
      <c r="C67" s="31">
        <v>32</v>
      </c>
      <c r="D67" s="31">
        <v>9.7599999999999944E-3</v>
      </c>
      <c r="E67" s="31">
        <v>7.3643410852713184E-2</v>
      </c>
      <c r="F67" s="31">
        <v>4.679907219001514E-2</v>
      </c>
      <c r="G67" s="31">
        <v>4.4608522183153171E-2</v>
      </c>
      <c r="H67" s="31">
        <v>6.1252607175439025E-2</v>
      </c>
      <c r="I67" s="32">
        <v>7.8873109711159836E-2</v>
      </c>
      <c r="J67" s="31">
        <v>4.7564084372757456E-2</v>
      </c>
      <c r="K67" s="41">
        <v>0.15</v>
      </c>
      <c r="L67" s="24">
        <v>0.66707130799865377</v>
      </c>
    </row>
    <row r="68" spans="2:12" x14ac:dyDescent="0.25">
      <c r="B68" s="30">
        <v>2200</v>
      </c>
      <c r="C68" s="31">
        <v>5</v>
      </c>
      <c r="D68" s="31">
        <v>5.0476562499999975E-3</v>
      </c>
      <c r="E68" s="31"/>
      <c r="F68" s="32">
        <v>3.6219034249024472E-2</v>
      </c>
      <c r="G68" s="32">
        <v>3.4330193524652101E-2</v>
      </c>
      <c r="H68" s="32">
        <v>3.5551467121280274E-2</v>
      </c>
      <c r="I68" s="32">
        <v>3.9145217183836969E-2</v>
      </c>
      <c r="J68" s="32">
        <v>3.7897151365939845E-2</v>
      </c>
      <c r="K68" s="41">
        <v>0.15</v>
      </c>
      <c r="L68" s="24">
        <v>1.4361300919097242</v>
      </c>
    </row>
    <row r="69" spans="2:12" x14ac:dyDescent="0.25">
      <c r="B69" s="30">
        <v>2200</v>
      </c>
      <c r="C69" s="31">
        <v>23</v>
      </c>
      <c r="D69" s="31">
        <v>5.2574626865671608E-3</v>
      </c>
      <c r="E69" s="31"/>
      <c r="F69" s="31">
        <v>3.693498463440581E-2</v>
      </c>
      <c r="G69" s="31">
        <v>3.5183501450295439E-2</v>
      </c>
      <c r="H69" s="31">
        <v>3.6054930330300501E-2</v>
      </c>
      <c r="I69" s="31">
        <v>4.1764434038327455E-2</v>
      </c>
      <c r="J69" s="31">
        <v>3.8817049171257105E-2</v>
      </c>
      <c r="K69" s="41">
        <v>0.15</v>
      </c>
      <c r="L69" s="24">
        <v>1.3182347003317672</v>
      </c>
    </row>
    <row r="70" spans="2:12" x14ac:dyDescent="0.25">
      <c r="B70" s="30">
        <v>2200</v>
      </c>
      <c r="C70" s="31">
        <v>29</v>
      </c>
      <c r="D70" s="31">
        <v>6.0750000000000023E-3</v>
      </c>
      <c r="E70" s="31"/>
      <c r="F70" s="32">
        <v>3.8873187891667854E-2</v>
      </c>
      <c r="G70" s="32">
        <v>3.6655177854125733E-2</v>
      </c>
      <c r="H70" s="32">
        <v>3.85848171446775E-2</v>
      </c>
      <c r="I70" s="32">
        <v>4.4608723191095476E-2</v>
      </c>
      <c r="J70" s="32">
        <v>4.0355781886895856E-2</v>
      </c>
      <c r="K70" s="41">
        <v>0.15</v>
      </c>
      <c r="L70" s="24">
        <v>1.3379125370299423</v>
      </c>
    </row>
    <row r="71" spans="2:12" x14ac:dyDescent="0.25">
      <c r="B71" s="30">
        <v>2200</v>
      </c>
      <c r="C71" s="31">
        <v>46</v>
      </c>
      <c r="D71" s="31">
        <v>6.3696428571428541E-3</v>
      </c>
      <c r="E71" s="31"/>
      <c r="F71" s="31">
        <v>3.8491402015075213E-2</v>
      </c>
      <c r="G71" s="31">
        <v>3.7215909220466643E-2</v>
      </c>
      <c r="H71" s="31">
        <v>3.8711307770234953E-2</v>
      </c>
      <c r="I71" s="32">
        <v>4.7646147676627747E-2</v>
      </c>
      <c r="J71" s="31">
        <v>4.0894506521813194E-2</v>
      </c>
      <c r="K71" s="41">
        <v>0.15</v>
      </c>
      <c r="L71" s="24">
        <v>1.2307391745436369</v>
      </c>
    </row>
    <row r="72" spans="2:12" x14ac:dyDescent="0.25">
      <c r="B72" s="30">
        <v>2200</v>
      </c>
      <c r="C72" s="31">
        <v>52</v>
      </c>
      <c r="D72" s="31">
        <v>6.8519999999999935E-3</v>
      </c>
      <c r="E72" s="31"/>
      <c r="F72" s="31">
        <v>3.7744010968789841E-2</v>
      </c>
      <c r="G72" s="31">
        <v>3.6925750653474469E-2</v>
      </c>
      <c r="H72" s="31">
        <v>3.8883725882362781E-2</v>
      </c>
      <c r="I72" s="31">
        <v>5.5932028901042492E-2</v>
      </c>
      <c r="J72" s="31">
        <v>3.9757276793415182E-2</v>
      </c>
      <c r="K72" s="41">
        <v>0.15</v>
      </c>
      <c r="L72" s="24">
        <v>0.95814990804892564</v>
      </c>
    </row>
    <row r="73" spans="2:12" x14ac:dyDescent="0.25">
      <c r="B73" s="30">
        <v>2200</v>
      </c>
      <c r="C73" s="31">
        <v>66</v>
      </c>
      <c r="D73" s="31">
        <v>7.370454545454549E-3</v>
      </c>
      <c r="E73" s="31"/>
      <c r="F73" s="32">
        <v>4.0433072390359912E-2</v>
      </c>
      <c r="G73" s="32">
        <v>3.9092912821848902E-2</v>
      </c>
      <c r="H73" s="32">
        <v>4.1884467876531196E-2</v>
      </c>
      <c r="I73" s="32">
        <v>6.0627246418818198E-2</v>
      </c>
      <c r="J73" s="32">
        <v>4.2320286352975661E-2</v>
      </c>
      <c r="K73" s="41">
        <v>0.15</v>
      </c>
      <c r="L73" s="24">
        <v>0.8737525908702064</v>
      </c>
    </row>
    <row r="74" spans="2:12" x14ac:dyDescent="0.25">
      <c r="B74" s="30">
        <v>2200</v>
      </c>
      <c r="C74" s="31">
        <v>72</v>
      </c>
      <c r="D74" s="31">
        <v>7.7269841269841291E-3</v>
      </c>
      <c r="E74" s="31"/>
      <c r="F74" s="31">
        <v>3.912298712838131E-2</v>
      </c>
      <c r="G74" s="31">
        <v>3.7536032078325954E-2</v>
      </c>
      <c r="H74" s="31">
        <v>3.9839396861568628E-2</v>
      </c>
      <c r="I74" s="32">
        <v>5.8915243446049828E-2</v>
      </c>
      <c r="J74" s="31">
        <v>4.0443325134651133E-2</v>
      </c>
      <c r="K74" s="41">
        <v>0.15</v>
      </c>
      <c r="L74" s="24">
        <v>0.97157508841935503</v>
      </c>
    </row>
    <row r="75" spans="2:12" x14ac:dyDescent="0.25">
      <c r="B75" s="30">
        <v>2200</v>
      </c>
      <c r="C75" s="31">
        <v>86</v>
      </c>
      <c r="D75" s="31">
        <v>8.3201923076923062E-3</v>
      </c>
      <c r="E75" s="31"/>
      <c r="F75" s="31">
        <v>4.3231372232047829E-2</v>
      </c>
      <c r="G75" s="31">
        <v>4.1407329226213846E-2</v>
      </c>
      <c r="H75" s="31">
        <v>4.4484705908091657E-2</v>
      </c>
      <c r="I75" s="32">
        <v>6.5642479862415601E-2</v>
      </c>
      <c r="J75" s="31">
        <v>4.4894973837585596E-2</v>
      </c>
      <c r="K75" s="41">
        <v>0.15</v>
      </c>
      <c r="L75" s="24">
        <v>0.83673272117138375</v>
      </c>
    </row>
    <row r="76" spans="2:12" x14ac:dyDescent="0.25">
      <c r="B76" s="30">
        <v>2201</v>
      </c>
      <c r="C76" s="31">
        <v>4</v>
      </c>
      <c r="D76" s="31">
        <v>8.7521276595744768E-3</v>
      </c>
      <c r="E76" s="31"/>
      <c r="F76" s="31">
        <v>4.4018358429128546E-2</v>
      </c>
      <c r="G76" s="31">
        <v>4.2254816276404351E-2</v>
      </c>
      <c r="H76" s="31">
        <v>4.588987902924236E-2</v>
      </c>
      <c r="I76" s="32">
        <v>6.7558660900834053E-2</v>
      </c>
      <c r="J76" s="31">
        <v>4.659188088961902E-2</v>
      </c>
      <c r="K76" s="41">
        <v>0.15</v>
      </c>
      <c r="L76" s="24">
        <v>0.82895065921247724</v>
      </c>
    </row>
    <row r="77" spans="2:12" x14ac:dyDescent="0.25">
      <c r="B77" s="37">
        <v>2201</v>
      </c>
      <c r="C77" s="38">
        <v>25</v>
      </c>
      <c r="D77" s="38">
        <v>9.3825688073394461E-3</v>
      </c>
      <c r="E77" s="38"/>
      <c r="F77" s="38">
        <v>4.5204388162834466E-2</v>
      </c>
      <c r="G77" s="38">
        <v>4.292323885429325E-2</v>
      </c>
      <c r="H77" s="38">
        <v>4.8002211102121009E-2</v>
      </c>
      <c r="I77" s="38">
        <v>6.9863990770626994E-2</v>
      </c>
      <c r="J77" s="38">
        <v>4.7440973639735991E-2</v>
      </c>
      <c r="K77" s="42">
        <v>0.15</v>
      </c>
      <c r="L77" s="38">
        <v>0.82842967306295678</v>
      </c>
    </row>
    <row r="78" spans="2:12" x14ac:dyDescent="0.25">
      <c r="B78" s="37">
        <v>2201</v>
      </c>
      <c r="C78" s="38">
        <v>31</v>
      </c>
      <c r="D78" s="38">
        <v>9.771875000000001E-3</v>
      </c>
      <c r="E78" s="38"/>
      <c r="F78" s="38">
        <v>4.6403895033564818E-2</v>
      </c>
      <c r="G78" s="38">
        <v>4.3823313814387831E-2</v>
      </c>
      <c r="H78" s="38">
        <v>5.051706888688938E-2</v>
      </c>
      <c r="I78" s="38">
        <v>7.1681088576669605E-2</v>
      </c>
      <c r="J78" s="38">
        <v>4.894100063304755E-2</v>
      </c>
      <c r="K78" s="42">
        <v>0.15</v>
      </c>
      <c r="L78" s="38">
        <v>0.8175280625221808</v>
      </c>
    </row>
    <row r="79" spans="2:12" x14ac:dyDescent="0.25">
      <c r="B79" s="30">
        <v>2201</v>
      </c>
      <c r="C79" s="31">
        <v>19</v>
      </c>
      <c r="D79" s="31">
        <v>9.1673076923076916E-3</v>
      </c>
      <c r="E79" s="31">
        <v>0.13106796116504854</v>
      </c>
      <c r="F79" s="32">
        <v>4.5855243464081208E-2</v>
      </c>
      <c r="G79" s="32">
        <v>4.4191962646736561E-2</v>
      </c>
      <c r="H79" s="32">
        <v>4.730321288357163E-2</v>
      </c>
      <c r="I79" s="32">
        <v>6.1463497266648175E-2</v>
      </c>
      <c r="J79" s="32">
        <v>4.983662418526786E-2</v>
      </c>
      <c r="K79" s="41">
        <v>0.186</v>
      </c>
      <c r="L79" s="24">
        <v>1.0565092671868233</v>
      </c>
    </row>
    <row r="80" spans="2:12" x14ac:dyDescent="0.25">
      <c r="B80" s="30">
        <v>2201</v>
      </c>
      <c r="C80" s="31">
        <v>13</v>
      </c>
      <c r="D80" s="31">
        <v>8.9254716981132052E-3</v>
      </c>
      <c r="E80" s="31">
        <v>0.13333333333333333</v>
      </c>
      <c r="F80" s="31">
        <v>4.5271704544357416E-2</v>
      </c>
      <c r="G80" s="31">
        <v>4.3658280801716909E-2</v>
      </c>
      <c r="H80" s="31">
        <v>4.5627880638501886E-2</v>
      </c>
      <c r="I80" s="32">
        <v>5.4331680145696101E-2</v>
      </c>
      <c r="J80" s="31">
        <v>4.9301913257245165E-2</v>
      </c>
      <c r="K80" s="41">
        <v>0.186</v>
      </c>
      <c r="L80" s="24">
        <v>1.3240196856392001</v>
      </c>
    </row>
    <row r="81" spans="2:12" x14ac:dyDescent="0.25">
      <c r="B81" s="30">
        <v>2201</v>
      </c>
      <c r="C81" s="31">
        <v>38</v>
      </c>
      <c r="D81" s="31">
        <v>9.7160000000000007E-3</v>
      </c>
      <c r="E81" s="31">
        <v>0.14646464646464646</v>
      </c>
      <c r="F81" s="31">
        <v>4.6731159768841089E-2</v>
      </c>
      <c r="G81" s="31">
        <v>4.5240553637573226E-2</v>
      </c>
      <c r="H81" s="31">
        <v>4.8847338639460947E-2</v>
      </c>
      <c r="I81" s="31">
        <v>6.2121146186095932E-2</v>
      </c>
      <c r="J81" s="31">
        <v>5.141786651339883E-2</v>
      </c>
      <c r="K81" s="41">
        <v>0.186</v>
      </c>
      <c r="L81" s="24">
        <v>1.0954113746541532</v>
      </c>
    </row>
    <row r="82" spans="2:12" x14ac:dyDescent="0.25">
      <c r="B82" s="30">
        <v>2201</v>
      </c>
      <c r="C82" s="31">
        <v>12</v>
      </c>
      <c r="D82" s="31">
        <v>8.9566666666666718E-3</v>
      </c>
      <c r="E82" s="31"/>
      <c r="F82" s="31">
        <v>4.3576233083921438E-2</v>
      </c>
      <c r="G82" s="31">
        <v>4.2282482782118512E-2</v>
      </c>
      <c r="H82" s="31">
        <v>4.3890504585290889E-2</v>
      </c>
      <c r="I82" s="32">
        <v>4.6424959709322852E-2</v>
      </c>
      <c r="J82" s="31">
        <v>5.0125366375114895E-2</v>
      </c>
      <c r="K82" s="41">
        <v>0.186</v>
      </c>
      <c r="L82" s="24">
        <v>1.8224611717702994</v>
      </c>
    </row>
    <row r="83" spans="2:12" x14ac:dyDescent="0.25">
      <c r="B83" s="30">
        <v>2201</v>
      </c>
      <c r="C83" s="31">
        <v>18</v>
      </c>
      <c r="D83" s="31">
        <v>9.1496062992126002E-3</v>
      </c>
      <c r="E83" s="31"/>
      <c r="F83" s="31">
        <v>4.485350473049781E-2</v>
      </c>
      <c r="G83" s="31">
        <v>4.28637589955429E-2</v>
      </c>
      <c r="H83" s="31">
        <v>4.4622848250895693E-2</v>
      </c>
      <c r="I83" s="31">
        <v>4.7695509924979951E-2</v>
      </c>
      <c r="J83" s="31">
        <v>5.1104511846326577E-2</v>
      </c>
      <c r="K83" s="41">
        <v>0.186</v>
      </c>
      <c r="L83" s="24">
        <v>1.7642330997193794</v>
      </c>
    </row>
    <row r="84" spans="2:12" x14ac:dyDescent="0.25">
      <c r="B84" s="37">
        <v>2201</v>
      </c>
      <c r="C84" s="38">
        <v>37</v>
      </c>
      <c r="D84" s="38">
        <v>9.726612903225804E-3</v>
      </c>
      <c r="E84" s="38"/>
      <c r="F84" s="38">
        <v>4.5476365555021436E-2</v>
      </c>
      <c r="G84" s="38">
        <v>4.394800447511487E-2</v>
      </c>
      <c r="H84" s="38">
        <v>4.5968453888872225E-2</v>
      </c>
      <c r="I84" s="38">
        <v>5.0240361793534014E-2</v>
      </c>
      <c r="J84" s="38">
        <v>5.2000552060378964E-2</v>
      </c>
      <c r="K84" s="42">
        <v>0.186</v>
      </c>
      <c r="L84" s="38">
        <v>1.6900748845832314</v>
      </c>
    </row>
    <row r="85" spans="2:12" x14ac:dyDescent="0.25">
      <c r="B85" s="23">
        <v>2200</v>
      </c>
      <c r="C85" s="24">
        <v>11</v>
      </c>
      <c r="D85" s="24">
        <v>5.0766917293233009E-3</v>
      </c>
      <c r="E85" s="24">
        <v>2.3773584905660419E-2</v>
      </c>
      <c r="F85" s="24">
        <v>3.6601847569752266E-2</v>
      </c>
      <c r="G85" s="24">
        <v>3.4592319213558514E-2</v>
      </c>
      <c r="H85" s="24">
        <v>3.5644934747971126E-2</v>
      </c>
      <c r="I85" s="25">
        <v>3.6719761388404951E-2</v>
      </c>
      <c r="J85" s="24">
        <v>3.8461176059227997E-2</v>
      </c>
      <c r="K85" s="40">
        <v>0.18640000000000001</v>
      </c>
      <c r="L85" s="24">
        <v>1.6346103656442443</v>
      </c>
    </row>
    <row r="86" spans="2:12" x14ac:dyDescent="0.25">
      <c r="B86" s="23">
        <v>2200</v>
      </c>
      <c r="C86" s="24">
        <v>19</v>
      </c>
      <c r="D86" s="24">
        <v>5.3370689655172403E-3</v>
      </c>
      <c r="E86" s="24">
        <v>3.3043478260869667E-2</v>
      </c>
      <c r="F86" s="25">
        <v>3.7593827400961323E-2</v>
      </c>
      <c r="G86" s="25">
        <v>3.5491952776448524E-2</v>
      </c>
      <c r="H86" s="25">
        <v>3.6072204595933903E-2</v>
      </c>
      <c r="I86" s="25">
        <v>3.8339052724128846E-2</v>
      </c>
      <c r="J86" s="25">
        <v>3.9774391009046624E-2</v>
      </c>
      <c r="K86" s="40">
        <v>0.18640000000000001</v>
      </c>
      <c r="L86" s="24">
        <v>1.5810244196343743</v>
      </c>
    </row>
    <row r="87" spans="2:12" x14ac:dyDescent="0.25">
      <c r="B87" s="23">
        <v>2200</v>
      </c>
      <c r="C87" s="24">
        <v>35</v>
      </c>
      <c r="D87" s="24">
        <v>5.9894736842105237E-3</v>
      </c>
      <c r="E87" s="24">
        <v>4.7787610619468825E-2</v>
      </c>
      <c r="F87" s="24">
        <v>3.9705092253270562E-2</v>
      </c>
      <c r="G87" s="24">
        <v>3.7702507239423602E-2</v>
      </c>
      <c r="H87" s="24">
        <v>4.0035182838802905E-2</v>
      </c>
      <c r="I87" s="25">
        <v>4.5155297951522656E-2</v>
      </c>
      <c r="J87" s="24">
        <v>4.2330797296819191E-2</v>
      </c>
      <c r="K87" s="40">
        <v>0.18640000000000001</v>
      </c>
      <c r="L87" s="24">
        <v>1.2876612661090248</v>
      </c>
    </row>
    <row r="88" spans="2:12" x14ac:dyDescent="0.25">
      <c r="B88" s="23">
        <v>2200</v>
      </c>
      <c r="C88" s="24">
        <v>43</v>
      </c>
      <c r="D88" s="24">
        <v>6.3690721649484559E-3</v>
      </c>
      <c r="E88" s="24">
        <v>6.7708333333333329E-2</v>
      </c>
      <c r="F88" s="25">
        <v>3.7798446165828184E-2</v>
      </c>
      <c r="G88" s="25">
        <v>3.6554032953340435E-2</v>
      </c>
      <c r="H88" s="25">
        <v>3.8267853303851018E-2</v>
      </c>
      <c r="I88" s="25">
        <v>3.923180878476442E-2</v>
      </c>
      <c r="J88" s="25">
        <v>4.2591190813923263E-2</v>
      </c>
      <c r="K88" s="40">
        <v>0.18640000000000001</v>
      </c>
      <c r="L88" s="24">
        <v>1.8043286040551885</v>
      </c>
    </row>
    <row r="89" spans="2:12" x14ac:dyDescent="0.25">
      <c r="B89" s="23">
        <v>2200</v>
      </c>
      <c r="C89" s="24">
        <v>57</v>
      </c>
      <c r="D89" s="24">
        <v>6.837614678899079E-3</v>
      </c>
      <c r="E89" s="24">
        <v>7.407407407407407E-2</v>
      </c>
      <c r="F89" s="24">
        <v>3.8016405038490103E-2</v>
      </c>
      <c r="G89" s="24">
        <v>3.7064879931616078E-2</v>
      </c>
      <c r="H89" s="24">
        <v>3.9425022241629519E-2</v>
      </c>
      <c r="I89" s="25">
        <v>5.0152411276849253E-2</v>
      </c>
      <c r="J89" s="24">
        <v>4.202900118557891E-2</v>
      </c>
      <c r="K89" s="40">
        <v>0.18640000000000001</v>
      </c>
      <c r="L89" s="24">
        <v>1.1922790538406756</v>
      </c>
    </row>
    <row r="90" spans="2:12" x14ac:dyDescent="0.25">
      <c r="B90" s="23">
        <v>2200</v>
      </c>
      <c r="C90" s="24">
        <v>63</v>
      </c>
      <c r="D90" s="24">
        <v>7.4430107526881721E-3</v>
      </c>
      <c r="E90" s="24">
        <v>8.6956521739130432E-2</v>
      </c>
      <c r="F90" s="25">
        <v>3.9778242505429919E-2</v>
      </c>
      <c r="G90" s="25">
        <v>3.8348267765874494E-2</v>
      </c>
      <c r="H90" s="25">
        <v>4.5580789638644419E-2</v>
      </c>
      <c r="I90" s="25">
        <v>5.4317368686567287E-2</v>
      </c>
      <c r="J90" s="25">
        <v>4.2670763714334696E-2</v>
      </c>
      <c r="K90" s="40">
        <v>0.18640000000000001</v>
      </c>
      <c r="L90" s="24">
        <v>1.1046996438527297</v>
      </c>
    </row>
    <row r="91" spans="2:12" x14ac:dyDescent="0.25">
      <c r="B91" s="30">
        <v>2200</v>
      </c>
      <c r="C91" s="31">
        <v>77</v>
      </c>
      <c r="D91" s="31">
        <v>7.7198473282442696E-3</v>
      </c>
      <c r="E91" s="31">
        <v>0.1</v>
      </c>
      <c r="F91" s="31">
        <v>4.1722067633416751E-2</v>
      </c>
      <c r="G91" s="31">
        <v>4.0040990852517395E-2</v>
      </c>
      <c r="H91" s="31">
        <v>4.1955426888780289E-2</v>
      </c>
      <c r="I91" s="32">
        <v>4.567439802210653E-2</v>
      </c>
      <c r="J91" s="31">
        <v>4.5455844139387941E-2</v>
      </c>
      <c r="K91" s="41">
        <v>0.18640000000000001</v>
      </c>
      <c r="L91" s="24">
        <v>1.622483803328564</v>
      </c>
    </row>
    <row r="92" spans="2:12" x14ac:dyDescent="0.25">
      <c r="B92" s="30">
        <v>2200</v>
      </c>
      <c r="C92" s="31">
        <v>83</v>
      </c>
      <c r="D92" s="31">
        <v>8.3470588235294036E-3</v>
      </c>
      <c r="E92" s="31">
        <v>0.1228813559322034</v>
      </c>
      <c r="F92" s="32">
        <v>4.4054504552714119E-2</v>
      </c>
      <c r="G92" s="32">
        <v>4.2397797067445377E-2</v>
      </c>
      <c r="H92" s="32">
        <v>4.460403680043136E-2</v>
      </c>
      <c r="I92" s="32">
        <v>5.2376072437251918E-2</v>
      </c>
      <c r="J92" s="32">
        <v>4.7560200128951333E-2</v>
      </c>
      <c r="K92" s="41">
        <v>0.18640000000000001</v>
      </c>
      <c r="L92" s="24">
        <v>1.3336567240125428</v>
      </c>
    </row>
    <row r="93" spans="2:12" x14ac:dyDescent="0.25">
      <c r="B93" s="30">
        <v>2200</v>
      </c>
      <c r="C93" s="31">
        <v>10</v>
      </c>
      <c r="D93" s="31">
        <v>4.9928571428571426E-3</v>
      </c>
      <c r="E93" s="31"/>
      <c r="F93" s="32">
        <v>3.6006678263920122E-2</v>
      </c>
      <c r="G93" s="32">
        <v>3.4369774462678589E-2</v>
      </c>
      <c r="H93" s="32">
        <v>3.554192142776718E-2</v>
      </c>
      <c r="I93" s="32">
        <v>3.5533813088792721E-2</v>
      </c>
      <c r="J93" s="32">
        <v>3.8933532458469949E-2</v>
      </c>
      <c r="K93" s="41">
        <v>0.18640000000000001</v>
      </c>
      <c r="L93" s="24">
        <v>1.7122894024105142</v>
      </c>
    </row>
    <row r="94" spans="2:12" x14ac:dyDescent="0.25">
      <c r="B94" s="30">
        <v>2200</v>
      </c>
      <c r="C94" s="31">
        <v>17</v>
      </c>
      <c r="D94" s="31">
        <v>5.310588235294119E-3</v>
      </c>
      <c r="E94" s="31"/>
      <c r="F94" s="31">
        <v>3.7092606470126778E-2</v>
      </c>
      <c r="G94" s="31">
        <v>3.5105739913637246E-2</v>
      </c>
      <c r="H94" s="31">
        <v>3.557359463872798E-2</v>
      </c>
      <c r="I94" s="32">
        <v>3.6286341798186975E-2</v>
      </c>
      <c r="J94" s="31">
        <v>4.0275947713012898E-2</v>
      </c>
      <c r="K94" s="41">
        <v>0.18640000000000001</v>
      </c>
      <c r="L94" s="24">
        <v>1.7494361528596369</v>
      </c>
    </row>
    <row r="95" spans="2:12" x14ac:dyDescent="0.25">
      <c r="B95" s="30">
        <v>2200</v>
      </c>
      <c r="C95" s="31">
        <v>34</v>
      </c>
      <c r="D95" s="31">
        <v>6.0211538461538445E-3</v>
      </c>
      <c r="E95" s="31"/>
      <c r="F95" s="32">
        <v>3.9108031678002871E-2</v>
      </c>
      <c r="G95" s="32">
        <v>3.7061111876307312E-2</v>
      </c>
      <c r="H95" s="32">
        <v>3.8772868108197057E-2</v>
      </c>
      <c r="I95" s="32">
        <v>3.7868830385986034E-2</v>
      </c>
      <c r="J95" s="32">
        <v>4.2806929215546213E-2</v>
      </c>
      <c r="K95" s="41">
        <v>0.18640000000000001</v>
      </c>
      <c r="L95" s="24">
        <v>1.8267908769581209</v>
      </c>
    </row>
    <row r="96" spans="2:12" x14ac:dyDescent="0.25">
      <c r="B96" s="30">
        <v>2200</v>
      </c>
      <c r="C96" s="31">
        <v>41</v>
      </c>
      <c r="D96" s="31">
        <v>6.4807692307692283E-3</v>
      </c>
      <c r="E96" s="31"/>
      <c r="F96" s="32">
        <v>3.8535774098816665E-2</v>
      </c>
      <c r="G96" s="32">
        <v>3.7071833304996388E-2</v>
      </c>
      <c r="H96" s="32">
        <v>3.8864334286779531E-2</v>
      </c>
      <c r="I96" s="32">
        <v>3.8253506099318768E-2</v>
      </c>
      <c r="J96" s="32">
        <v>4.3892986176366E-2</v>
      </c>
      <c r="K96" s="41">
        <v>0.18640000000000001</v>
      </c>
      <c r="L96" s="24">
        <v>1.9281522635344321</v>
      </c>
    </row>
    <row r="97" spans="2:12" x14ac:dyDescent="0.25">
      <c r="B97" s="30">
        <v>2200</v>
      </c>
      <c r="C97" s="31">
        <v>56</v>
      </c>
      <c r="D97" s="31">
        <v>6.7550000000000015E-3</v>
      </c>
      <c r="E97" s="31"/>
      <c r="F97" s="31">
        <v>3.9250174804440437E-2</v>
      </c>
      <c r="G97" s="31">
        <v>3.8087241635059992E-2</v>
      </c>
      <c r="H97" s="31">
        <v>3.981225488079107E-2</v>
      </c>
      <c r="I97" s="32">
        <v>3.9619395627479286E-2</v>
      </c>
      <c r="J97" s="31">
        <v>4.4869432289359565E-2</v>
      </c>
      <c r="K97" s="41">
        <v>0.18640000000000001</v>
      </c>
      <c r="L97" s="24">
        <v>1.8774237644440765</v>
      </c>
    </row>
    <row r="98" spans="2:12" x14ac:dyDescent="0.25">
      <c r="B98" s="30">
        <v>2200</v>
      </c>
      <c r="C98" s="31">
        <v>62</v>
      </c>
      <c r="D98" s="31">
        <v>7.3676470588235343E-3</v>
      </c>
      <c r="E98" s="31"/>
      <c r="F98" s="32">
        <v>4.0183838090850008E-2</v>
      </c>
      <c r="G98" s="32">
        <v>3.8957426385778211E-2</v>
      </c>
      <c r="H98" s="32">
        <v>4.0743414001933355E-2</v>
      </c>
      <c r="I98" s="32">
        <v>4.1348465269000857E-2</v>
      </c>
      <c r="J98" s="32">
        <v>4.6402225972573242E-2</v>
      </c>
      <c r="K98" s="41">
        <v>0.18640000000000001</v>
      </c>
      <c r="L98" s="24">
        <v>1.8839099143943259</v>
      </c>
    </row>
    <row r="99" spans="2:12" x14ac:dyDescent="0.25">
      <c r="B99" s="30">
        <v>2200</v>
      </c>
      <c r="C99" s="31">
        <v>76</v>
      </c>
      <c r="D99" s="31">
        <v>7.9269230769230797E-3</v>
      </c>
      <c r="E99" s="31"/>
      <c r="F99" s="31">
        <v>4.2137975349658408E-2</v>
      </c>
      <c r="G99" s="31">
        <v>4.0135447799135658E-2</v>
      </c>
      <c r="H99" s="31">
        <v>4.2207993774710226E-2</v>
      </c>
      <c r="I99" s="32">
        <v>4.316669497014599E-2</v>
      </c>
      <c r="J99" s="31">
        <v>4.6992316356692466E-2</v>
      </c>
      <c r="K99" s="41">
        <v>0.18640000000000001</v>
      </c>
      <c r="L99" s="24">
        <v>1.8627163926598533</v>
      </c>
    </row>
    <row r="100" spans="2:12" x14ac:dyDescent="0.25">
      <c r="B100" s="30">
        <v>2200</v>
      </c>
      <c r="C100" s="31">
        <v>82</v>
      </c>
      <c r="D100" s="31">
        <v>8.3677966101694951E-3</v>
      </c>
      <c r="E100" s="31"/>
      <c r="F100" s="32">
        <v>4.295375589792879E-2</v>
      </c>
      <c r="G100" s="32">
        <v>4.1448990942290223E-2</v>
      </c>
      <c r="H100" s="32">
        <v>4.3202966191973217E-2</v>
      </c>
      <c r="I100" s="32">
        <v>4.5212720219584973E-2</v>
      </c>
      <c r="J100" s="32">
        <v>4.8484706889249281E-2</v>
      </c>
      <c r="K100" s="41">
        <v>0.18640000000000001</v>
      </c>
      <c r="L100" s="24">
        <v>1.7944470751603983</v>
      </c>
    </row>
    <row r="101" spans="2:12" x14ac:dyDescent="0.25">
      <c r="B101" s="23">
        <v>2200</v>
      </c>
      <c r="C101" s="24">
        <v>4</v>
      </c>
      <c r="D101" s="24">
        <v>5.0382488479262626E-3</v>
      </c>
      <c r="E101" s="24">
        <v>2.5462962962962962E-2</v>
      </c>
      <c r="F101" s="25">
        <v>3.6498016353750745E-2</v>
      </c>
      <c r="G101" s="25">
        <v>3.4651191459397698E-2</v>
      </c>
      <c r="H101" s="25">
        <v>3.6010748756970849E-2</v>
      </c>
      <c r="I101" s="25">
        <v>4.5087280032130202E-2</v>
      </c>
      <c r="J101" s="25">
        <v>3.9836957589743899E-2</v>
      </c>
      <c r="K101" s="40">
        <v>0.2</v>
      </c>
      <c r="L101" s="24">
        <v>1.0863989469615039</v>
      </c>
    </row>
    <row r="102" spans="2:12" x14ac:dyDescent="0.25">
      <c r="B102" s="23">
        <v>2200</v>
      </c>
      <c r="C102" s="24">
        <v>21</v>
      </c>
      <c r="D102" s="24">
        <v>5.3475806451612866E-3</v>
      </c>
      <c r="E102" s="24">
        <v>4.55284552845528E-2</v>
      </c>
      <c r="F102" s="25">
        <v>3.7511560284691201E-2</v>
      </c>
      <c r="G102" s="25">
        <v>3.5681199057422071E-2</v>
      </c>
      <c r="H102" s="25">
        <v>3.6178531987217162E-2</v>
      </c>
      <c r="I102" s="25">
        <v>3.7300266700023441E-2</v>
      </c>
      <c r="J102" s="25">
        <v>4.022728510628245E-2</v>
      </c>
      <c r="K102" s="40">
        <v>0.2</v>
      </c>
      <c r="L102" s="24">
        <v>1.6705469184850543</v>
      </c>
    </row>
    <row r="103" spans="2:12" x14ac:dyDescent="0.25">
      <c r="B103" s="23">
        <v>2200</v>
      </c>
      <c r="C103" s="24">
        <v>33</v>
      </c>
      <c r="D103" s="24">
        <v>5.9790697674418636E-3</v>
      </c>
      <c r="E103" s="24">
        <v>6.4705882352941183E-2</v>
      </c>
      <c r="F103" s="25">
        <v>3.9644067626540345E-2</v>
      </c>
      <c r="G103" s="25">
        <v>3.7507328933659233E-2</v>
      </c>
      <c r="H103" s="25">
        <v>3.9498983081250098E-2</v>
      </c>
      <c r="I103" s="25">
        <v>3.948988749106238E-2</v>
      </c>
      <c r="J103" s="25">
        <v>4.3294192625802842E-2</v>
      </c>
      <c r="K103" s="40">
        <v>0.2</v>
      </c>
      <c r="L103" s="24">
        <v>1.6723876422911848</v>
      </c>
    </row>
    <row r="104" spans="2:12" x14ac:dyDescent="0.25">
      <c r="B104" s="23">
        <v>2200</v>
      </c>
      <c r="C104" s="24">
        <v>45</v>
      </c>
      <c r="D104" s="24">
        <v>6.4019607843137224E-3</v>
      </c>
      <c r="E104" s="24">
        <v>6.9306930693069313E-2</v>
      </c>
      <c r="F104" s="25">
        <v>3.8061262014212234E-2</v>
      </c>
      <c r="G104" s="25">
        <v>3.6902409217558406E-2</v>
      </c>
      <c r="H104" s="25">
        <v>3.8833934516533802E-2</v>
      </c>
      <c r="I104" s="25">
        <v>5.0356728684920721E-2</v>
      </c>
      <c r="J104" s="25">
        <v>4.236896328580405E-2</v>
      </c>
      <c r="K104" s="40">
        <v>0.2</v>
      </c>
      <c r="L104" s="24">
        <v>1.1072301613988862</v>
      </c>
    </row>
    <row r="105" spans="2:12" x14ac:dyDescent="0.25">
      <c r="B105" s="23">
        <v>2200</v>
      </c>
      <c r="C105" s="24">
        <v>55</v>
      </c>
      <c r="D105" s="24">
        <v>6.8711711711711577E-3</v>
      </c>
      <c r="E105" s="24">
        <v>8.7330316742081499E-2</v>
      </c>
      <c r="F105" s="25">
        <v>3.9288638785486808E-2</v>
      </c>
      <c r="G105" s="25">
        <v>3.8358297705423122E-2</v>
      </c>
      <c r="H105" s="25">
        <v>4.0157075860440719E-2</v>
      </c>
      <c r="I105" s="25">
        <v>4.2588558321941715E-2</v>
      </c>
      <c r="J105" s="25">
        <v>4.425977706609549E-2</v>
      </c>
      <c r="K105" s="40">
        <v>0.2</v>
      </c>
      <c r="L105" s="24">
        <v>1.658027414673898</v>
      </c>
    </row>
    <row r="106" spans="2:12" x14ac:dyDescent="0.25">
      <c r="B106" s="23">
        <v>2200</v>
      </c>
      <c r="C106" s="24">
        <v>65</v>
      </c>
      <c r="D106" s="24">
        <v>7.4762376237623744E-3</v>
      </c>
      <c r="E106" s="24">
        <v>0.105</v>
      </c>
      <c r="F106" s="24">
        <v>4.0007370084986643E-2</v>
      </c>
      <c r="G106" s="24">
        <v>3.9517549080116336E-2</v>
      </c>
      <c r="H106" s="24">
        <v>5.2413105555362868E-2</v>
      </c>
      <c r="I106" s="25">
        <v>6.4004288145688856E-2</v>
      </c>
      <c r="J106" s="24">
        <v>4.4076330679652262E-2</v>
      </c>
      <c r="K106" s="40">
        <v>0.2</v>
      </c>
      <c r="L106" s="24">
        <v>0.7923750554801513</v>
      </c>
    </row>
    <row r="107" spans="2:12" x14ac:dyDescent="0.25">
      <c r="B107" s="30">
        <v>2200</v>
      </c>
      <c r="C107" s="31">
        <v>75</v>
      </c>
      <c r="D107" s="31">
        <v>7.8489999999999983E-3</v>
      </c>
      <c r="E107" s="31">
        <v>0.11616161616161616</v>
      </c>
      <c r="F107" s="32">
        <v>4.0775673414530839E-2</v>
      </c>
      <c r="G107" s="32">
        <v>3.9405468322438436E-2</v>
      </c>
      <c r="H107" s="32">
        <v>4.4354012208722572E-2</v>
      </c>
      <c r="I107" s="32">
        <v>5.8398099991068389E-2</v>
      </c>
      <c r="J107" s="32">
        <v>4.4633916803170991E-2</v>
      </c>
      <c r="K107" s="41">
        <v>0.2</v>
      </c>
      <c r="L107" s="24">
        <v>1.0049227799213367</v>
      </c>
    </row>
    <row r="108" spans="2:12" x14ac:dyDescent="0.25">
      <c r="B108" s="30">
        <v>2200</v>
      </c>
      <c r="C108" s="31">
        <v>85</v>
      </c>
      <c r="D108" s="31">
        <v>8.2834951456310681E-3</v>
      </c>
      <c r="E108" s="31">
        <v>0.13235294117647059</v>
      </c>
      <c r="F108" s="31">
        <v>4.2371598364229719E-2</v>
      </c>
      <c r="G108" s="31">
        <v>4.0530509413814003E-2</v>
      </c>
      <c r="H108" s="31">
        <v>4.4513384532471417E-2</v>
      </c>
      <c r="I108" s="32">
        <v>5.4634074562848599E-2</v>
      </c>
      <c r="J108" s="31">
        <v>4.6600730452997195E-2</v>
      </c>
      <c r="K108" s="41">
        <v>0.2</v>
      </c>
      <c r="L108" s="24">
        <v>1.2150127518065343</v>
      </c>
    </row>
    <row r="109" spans="2:12" x14ac:dyDescent="0.25">
      <c r="B109" s="30">
        <v>2201</v>
      </c>
      <c r="C109" s="31">
        <v>9</v>
      </c>
      <c r="D109" s="31">
        <v>8.8627272727272426E-3</v>
      </c>
      <c r="E109" s="31">
        <v>0.13698630136986301</v>
      </c>
      <c r="F109" s="31">
        <v>4.5093584588298409E-2</v>
      </c>
      <c r="G109" s="31">
        <v>4.3280957680515479E-2</v>
      </c>
      <c r="H109" s="31">
        <v>4.5099477074521992E-2</v>
      </c>
      <c r="I109" s="32">
        <v>4.8064112054843275E-2</v>
      </c>
      <c r="J109" s="31">
        <v>5.1077050391426355E-2</v>
      </c>
      <c r="K109" s="41">
        <v>0.2</v>
      </c>
      <c r="L109" s="24">
        <v>1.6828492954925709</v>
      </c>
    </row>
    <row r="110" spans="2:12" x14ac:dyDescent="0.25">
      <c r="B110" s="30">
        <v>2201</v>
      </c>
      <c r="C110" s="31">
        <v>24</v>
      </c>
      <c r="D110" s="31">
        <v>9.2571428571428631E-3</v>
      </c>
      <c r="E110" s="31">
        <v>0.16666666666666666</v>
      </c>
      <c r="F110" s="32">
        <v>4.5816581549396489E-2</v>
      </c>
      <c r="G110" s="32">
        <v>4.4016581088330682E-2</v>
      </c>
      <c r="H110" s="32">
        <v>4.616862824627798E-2</v>
      </c>
      <c r="I110" s="32">
        <v>4.958220086374962E-2</v>
      </c>
      <c r="J110" s="32">
        <v>5.2042798133679471E-2</v>
      </c>
      <c r="K110" s="41">
        <v>0.2</v>
      </c>
      <c r="L110" s="24">
        <v>1.6516569117784794</v>
      </c>
    </row>
    <row r="111" spans="2:12" x14ac:dyDescent="0.25">
      <c r="B111" s="30">
        <v>2201</v>
      </c>
      <c r="C111" s="31">
        <v>34</v>
      </c>
      <c r="D111" s="31">
        <v>9.7725000000000034E-3</v>
      </c>
      <c r="E111" s="31">
        <v>0.17088607594936708</v>
      </c>
      <c r="F111" s="31">
        <v>4.6615731488536136E-2</v>
      </c>
      <c r="G111" s="31">
        <v>4.550399500590073E-2</v>
      </c>
      <c r="H111" s="31">
        <v>4.8958523549256963E-2</v>
      </c>
      <c r="I111" s="32">
        <v>6.171532289601489E-2</v>
      </c>
      <c r="J111" s="31">
        <v>5.2284946425971847E-2</v>
      </c>
      <c r="K111" s="41">
        <v>0.2</v>
      </c>
      <c r="L111" s="24">
        <v>1.1167937615016328</v>
      </c>
    </row>
    <row r="112" spans="2:12" x14ac:dyDescent="0.25">
      <c r="B112" s="30">
        <v>2200</v>
      </c>
      <c r="C112" s="31">
        <v>2</v>
      </c>
      <c r="D112" s="31">
        <v>4.9953271028037377E-3</v>
      </c>
      <c r="E112" s="31"/>
      <c r="F112" s="32">
        <v>3.6210612219998897E-2</v>
      </c>
      <c r="G112" s="32">
        <v>3.4497788197811338E-2</v>
      </c>
      <c r="H112" s="32">
        <v>3.5556839552329716E-2</v>
      </c>
      <c r="I112" s="32">
        <v>3.5305925030327041E-2</v>
      </c>
      <c r="J112" s="32">
        <v>3.8847920121113794E-2</v>
      </c>
      <c r="K112" s="41">
        <v>0.2</v>
      </c>
      <c r="L112" s="24">
        <v>1.7343874266258423</v>
      </c>
    </row>
    <row r="113" spans="2:12" x14ac:dyDescent="0.25">
      <c r="B113" s="30">
        <v>2200</v>
      </c>
      <c r="C113" s="31">
        <v>20</v>
      </c>
      <c r="D113" s="31">
        <v>5.3852941176470584E-3</v>
      </c>
      <c r="E113" s="31"/>
      <c r="F113" s="31">
        <v>3.7187285154321952E-2</v>
      </c>
      <c r="G113" s="31">
        <v>3.5191399722752863E-2</v>
      </c>
      <c r="H113" s="31">
        <v>3.569022765100098E-2</v>
      </c>
      <c r="I113" s="32">
        <v>3.619220126417963E-2</v>
      </c>
      <c r="J113" s="31">
        <v>4.0250347913010492E-2</v>
      </c>
      <c r="K113" s="41">
        <v>0.2</v>
      </c>
      <c r="L113" s="24">
        <v>1.7829267402658902</v>
      </c>
    </row>
    <row r="114" spans="2:12" x14ac:dyDescent="0.25">
      <c r="B114" s="30">
        <v>2200</v>
      </c>
      <c r="C114" s="31">
        <v>31</v>
      </c>
      <c r="D114" s="31">
        <v>5.9688888888888899E-3</v>
      </c>
      <c r="E114" s="31"/>
      <c r="F114" s="31">
        <v>3.8864647079157127E-2</v>
      </c>
      <c r="G114" s="31">
        <v>3.7062695450514459E-2</v>
      </c>
      <c r="H114" s="31">
        <v>3.8789530503756213E-2</v>
      </c>
      <c r="I114" s="32">
        <v>3.7895995303075337E-2</v>
      </c>
      <c r="J114" s="31">
        <v>4.3037890837553078E-2</v>
      </c>
      <c r="K114" s="41">
        <v>0.2</v>
      </c>
      <c r="L114" s="24">
        <v>1.8084242305327602</v>
      </c>
    </row>
    <row r="115" spans="2:12" x14ac:dyDescent="0.25">
      <c r="B115" s="30">
        <v>2200</v>
      </c>
      <c r="C115" s="31">
        <v>44</v>
      </c>
      <c r="D115" s="31">
        <v>6.3647058823529433E-3</v>
      </c>
      <c r="E115" s="31"/>
      <c r="F115" s="31">
        <v>3.8416614727726263E-2</v>
      </c>
      <c r="G115" s="31">
        <v>3.6909838549055565E-2</v>
      </c>
      <c r="H115" s="31">
        <v>3.8640628043606011E-2</v>
      </c>
      <c r="I115" s="32">
        <v>3.7748694198209594E-2</v>
      </c>
      <c r="J115" s="31">
        <v>4.3798117138694963E-2</v>
      </c>
      <c r="K115" s="41">
        <v>0.2</v>
      </c>
      <c r="L115" s="24">
        <v>1.9429227179827486</v>
      </c>
    </row>
    <row r="116" spans="2:12" x14ac:dyDescent="0.25">
      <c r="B116" s="30">
        <v>2200</v>
      </c>
      <c r="C116" s="31">
        <v>54</v>
      </c>
      <c r="D116" s="31">
        <v>6.8365384615384633E-3</v>
      </c>
      <c r="E116" s="31"/>
      <c r="F116" s="32">
        <v>3.8943773845438324E-2</v>
      </c>
      <c r="G116" s="32">
        <v>3.8201303879138442E-2</v>
      </c>
      <c r="H116" s="32">
        <v>3.9842821241990949E-2</v>
      </c>
      <c r="I116" s="32">
        <v>3.9156411053058289E-2</v>
      </c>
      <c r="J116" s="32">
        <v>4.4915734722048267E-2</v>
      </c>
      <c r="K116" s="41">
        <v>0.2</v>
      </c>
      <c r="L116" s="24">
        <v>1.9440124347084149</v>
      </c>
    </row>
    <row r="117" spans="2:12" x14ac:dyDescent="0.25">
      <c r="B117" s="30">
        <v>2200</v>
      </c>
      <c r="C117" s="31">
        <v>64</v>
      </c>
      <c r="D117" s="31">
        <v>7.3656716417910455E-3</v>
      </c>
      <c r="E117" s="31"/>
      <c r="F117" s="32">
        <v>4.0305300165821387E-2</v>
      </c>
      <c r="G117" s="32">
        <v>3.8978336178028573E-2</v>
      </c>
      <c r="H117" s="32">
        <v>4.1143067491811305E-2</v>
      </c>
      <c r="I117" s="32">
        <v>4.0661835745805806E-2</v>
      </c>
      <c r="J117" s="32">
        <v>4.6840430361303892E-2</v>
      </c>
      <c r="K117" s="41">
        <v>0.2</v>
      </c>
      <c r="L117" s="24">
        <v>1.9460856175482939</v>
      </c>
    </row>
    <row r="118" spans="2:12" x14ac:dyDescent="0.25">
      <c r="B118" s="30">
        <v>2200</v>
      </c>
      <c r="C118" s="31">
        <v>74</v>
      </c>
      <c r="D118" s="31">
        <v>7.8114754098360687E-3</v>
      </c>
      <c r="E118" s="31"/>
      <c r="F118" s="31">
        <v>4.18514994466948E-2</v>
      </c>
      <c r="G118" s="31">
        <v>4.0197487623472333E-2</v>
      </c>
      <c r="H118" s="31">
        <v>4.209330552123091E-2</v>
      </c>
      <c r="I118" s="32">
        <v>4.2118429362809358E-2</v>
      </c>
      <c r="J118" s="31">
        <v>4.7532449462648646E-2</v>
      </c>
      <c r="K118" s="41">
        <v>0.2</v>
      </c>
      <c r="L118" s="24">
        <v>1.926463945505025</v>
      </c>
    </row>
    <row r="119" spans="2:12" x14ac:dyDescent="0.25">
      <c r="B119" s="30">
        <v>2200</v>
      </c>
      <c r="C119" s="31">
        <v>84</v>
      </c>
      <c r="D119" s="31">
        <v>8.385000000000007E-3</v>
      </c>
      <c r="E119" s="31"/>
      <c r="F119" s="32">
        <v>4.3222968911598374E-2</v>
      </c>
      <c r="G119" s="32">
        <v>4.1386075425335747E-2</v>
      </c>
      <c r="H119" s="32">
        <v>4.3140724338630254E-2</v>
      </c>
      <c r="I119" s="32">
        <v>4.3484301950751564E-2</v>
      </c>
      <c r="J119" s="32">
        <v>4.9455277613254606E-2</v>
      </c>
      <c r="K119" s="41">
        <v>0.2</v>
      </c>
      <c r="L119" s="24">
        <v>1.9421095582276608</v>
      </c>
    </row>
    <row r="120" spans="2:12" x14ac:dyDescent="0.25">
      <c r="B120" s="30">
        <v>2201</v>
      </c>
      <c r="C120" s="31">
        <v>7</v>
      </c>
      <c r="D120" s="31">
        <v>8.9416666666666724E-3</v>
      </c>
      <c r="E120" s="31"/>
      <c r="F120" s="32">
        <v>4.4037065851997383E-2</v>
      </c>
      <c r="G120" s="32">
        <v>4.2377973720892241E-2</v>
      </c>
      <c r="H120" s="32">
        <v>4.3798274419191929E-2</v>
      </c>
      <c r="I120" s="32">
        <v>4.4598007546392267E-2</v>
      </c>
      <c r="J120" s="32">
        <v>5.0944491287684378E-2</v>
      </c>
      <c r="K120" s="41">
        <v>0.2</v>
      </c>
      <c r="L120" s="24">
        <v>1.9701815964633751</v>
      </c>
    </row>
    <row r="121" spans="2:12" x14ac:dyDescent="0.25">
      <c r="B121" s="37">
        <v>2201</v>
      </c>
      <c r="C121" s="38">
        <v>22</v>
      </c>
      <c r="D121" s="38">
        <v>9.4356164383561716E-3</v>
      </c>
      <c r="E121" s="38"/>
      <c r="F121" s="38">
        <v>4.4805557167900939E-2</v>
      </c>
      <c r="G121" s="38">
        <v>4.2970101685966447E-2</v>
      </c>
      <c r="H121" s="38">
        <v>4.4672066148445239E-2</v>
      </c>
      <c r="I121" s="38">
        <v>4.6418506642045027E-2</v>
      </c>
      <c r="J121" s="38">
        <v>5.1676618151741842E-2</v>
      </c>
      <c r="K121" s="42">
        <v>0.2</v>
      </c>
      <c r="L121" s="38">
        <v>1.9204464043921081</v>
      </c>
    </row>
    <row r="122" spans="2:12" x14ac:dyDescent="0.25">
      <c r="B122" s="37">
        <v>2201</v>
      </c>
      <c r="C122" s="38">
        <v>33</v>
      </c>
      <c r="D122" s="38">
        <v>9.7238095238095252E-3</v>
      </c>
      <c r="E122" s="38"/>
      <c r="F122" s="38">
        <v>4.5500171452487748E-2</v>
      </c>
      <c r="G122" s="38">
        <v>4.3899164446738859E-2</v>
      </c>
      <c r="H122" s="38">
        <v>4.5954754870733097E-2</v>
      </c>
      <c r="I122" s="38">
        <v>4.8186631295472709E-2</v>
      </c>
      <c r="J122" s="38">
        <v>5.2695954373565647E-2</v>
      </c>
      <c r="K122" s="42">
        <v>0.2</v>
      </c>
      <c r="L122" s="38">
        <v>1.8369831061557738</v>
      </c>
    </row>
    <row r="123" spans="2:12" x14ac:dyDescent="0.25">
      <c r="B123" s="30">
        <v>2201</v>
      </c>
      <c r="C123" s="31">
        <v>11</v>
      </c>
      <c r="D123" s="31">
        <v>8.8086956521739174E-3</v>
      </c>
      <c r="E123" s="31">
        <v>0.16483516483516483</v>
      </c>
      <c r="F123" s="31">
        <v>4.4902092503851784E-2</v>
      </c>
      <c r="G123" s="31">
        <v>4.3584073698928139E-2</v>
      </c>
      <c r="H123" s="31">
        <v>4.5439801900277084E-2</v>
      </c>
      <c r="I123" s="32">
        <v>4.617606532353262E-2</v>
      </c>
      <c r="J123" s="31">
        <v>5.1773389792533035E-2</v>
      </c>
      <c r="K123" s="41">
        <v>0.23599999999999999</v>
      </c>
      <c r="L123" s="24">
        <v>1.8116067335771309</v>
      </c>
    </row>
    <row r="124" spans="2:12" x14ac:dyDescent="0.25">
      <c r="B124" s="30">
        <v>2201</v>
      </c>
      <c r="C124" s="31">
        <v>21</v>
      </c>
      <c r="D124" s="31">
        <v>9.1916666666666674E-3</v>
      </c>
      <c r="E124" s="31">
        <v>0.18421052631578946</v>
      </c>
      <c r="F124" s="31">
        <v>4.6509390929547277E-2</v>
      </c>
      <c r="G124" s="31">
        <v>4.4808989282145412E-2</v>
      </c>
      <c r="H124" s="31">
        <v>4.7086627082696224E-2</v>
      </c>
      <c r="I124" s="32">
        <v>5.7222325521450706E-2</v>
      </c>
      <c r="J124" s="31">
        <v>5.2943020981716278E-2</v>
      </c>
      <c r="K124" s="41">
        <v>0.23599999999999999</v>
      </c>
      <c r="L124" s="24">
        <v>1.2268540308419198</v>
      </c>
    </row>
    <row r="125" spans="2:12" x14ac:dyDescent="0.25">
      <c r="B125" s="30">
        <v>2201</v>
      </c>
      <c r="C125" s="31">
        <v>36</v>
      </c>
      <c r="D125" s="31">
        <v>9.8720930232558141E-3</v>
      </c>
      <c r="E125" s="31">
        <v>0.19411764705882353</v>
      </c>
      <c r="F125" s="31">
        <v>4.6839048294700585E-2</v>
      </c>
      <c r="G125" s="31">
        <v>4.5904334230607448E-2</v>
      </c>
      <c r="H125" s="31">
        <v>5.1640669886652973E-2</v>
      </c>
      <c r="I125" s="32">
        <v>5.8147278389250059E-2</v>
      </c>
      <c r="J125" s="31">
        <v>5.4178940594141668E-2</v>
      </c>
      <c r="K125" s="41">
        <v>0.23599999999999999</v>
      </c>
      <c r="L125" s="24">
        <v>1.2751397391826051</v>
      </c>
    </row>
    <row r="126" spans="2:12" x14ac:dyDescent="0.25">
      <c r="B126" s="30">
        <v>2201</v>
      </c>
      <c r="C126" s="31">
        <v>10</v>
      </c>
      <c r="D126" s="31">
        <v>8.7443298969072172E-3</v>
      </c>
      <c r="E126" s="31"/>
      <c r="F126" s="31">
        <v>4.3612670723086971E-2</v>
      </c>
      <c r="G126" s="31">
        <v>4.2308374358992179E-2</v>
      </c>
      <c r="H126" s="31">
        <v>4.375805645986517E-2</v>
      </c>
      <c r="I126" s="32">
        <v>4.377782209795264E-2</v>
      </c>
      <c r="J126" s="31">
        <v>4.999244102020993E-2</v>
      </c>
      <c r="K126" s="41">
        <v>0.23599999999999999</v>
      </c>
      <c r="L126" s="24">
        <v>1.9986486753055492</v>
      </c>
    </row>
    <row r="127" spans="2:12" x14ac:dyDescent="0.25">
      <c r="B127" s="37">
        <v>2201</v>
      </c>
      <c r="C127" s="38">
        <v>20</v>
      </c>
      <c r="D127" s="38">
        <v>9.3031999999999906E-3</v>
      </c>
      <c r="E127" s="38"/>
      <c r="F127" s="38">
        <v>4.4864746376824451E-2</v>
      </c>
      <c r="G127" s="38">
        <v>4.2937452943092515E-2</v>
      </c>
      <c r="H127" s="38">
        <v>4.4782570434742361E-2</v>
      </c>
      <c r="I127" s="38">
        <v>4.508627695452163E-2</v>
      </c>
      <c r="J127" s="38">
        <v>5.0612764088144559E-2</v>
      </c>
      <c r="K127" s="42">
        <v>0.23599999999999999</v>
      </c>
      <c r="L127" s="38">
        <v>2.0061398987829802</v>
      </c>
    </row>
    <row r="128" spans="2:12" x14ac:dyDescent="0.25">
      <c r="B128" s="37">
        <v>2201</v>
      </c>
      <c r="C128" s="38">
        <v>35</v>
      </c>
      <c r="D128" s="38">
        <v>9.8483333333333409E-3</v>
      </c>
      <c r="E128" s="38"/>
      <c r="F128" s="38">
        <v>4.5250144787878296E-2</v>
      </c>
      <c r="G128" s="38">
        <v>4.3763826008322751E-2</v>
      </c>
      <c r="H128" s="38">
        <v>4.6008762953481185E-2</v>
      </c>
      <c r="I128" s="38">
        <v>4.6671294149407593E-2</v>
      </c>
      <c r="J128" s="38">
        <v>5.1712344855609604E-2</v>
      </c>
      <c r="K128" s="42">
        <v>0.23599999999999999</v>
      </c>
      <c r="L128" s="38">
        <v>1.9829101433268961</v>
      </c>
    </row>
  </sheetData>
  <mergeCells count="5">
    <mergeCell ref="B2:J2"/>
    <mergeCell ref="D4:D6"/>
    <mergeCell ref="E4:E6"/>
    <mergeCell ref="D7:D9"/>
    <mergeCell ref="B10:J10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Q_Qb_plots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Schwindt Sebastian</cp:lastModifiedBy>
  <cp:lastPrinted>2016-01-29T13:25:05Z</cp:lastPrinted>
  <dcterms:created xsi:type="dcterms:W3CDTF">2015-12-04T20:19:59Z</dcterms:created>
  <dcterms:modified xsi:type="dcterms:W3CDTF">2017-05-09T15:11:45Z</dcterms:modified>
</cp:coreProperties>
</file>