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4perCent\NonConstricted\ChezySectionwise\"/>
    </mc:Choice>
  </mc:AlternateContent>
  <bookViews>
    <workbookView xWindow="0" yWindow="0" windowWidth="28800" windowHeight="14220" activeTab="3"/>
  </bookViews>
  <sheets>
    <sheet name="chezy" sheetId="1" r:id="rId1"/>
    <sheet name="kst" sheetId="4" r:id="rId2"/>
    <sheet name="Computation Accuracy" sheetId="3" r:id="rId3"/>
    <sheet name="ChannelOptimum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5" l="1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10" i="5"/>
  <c r="X3" i="5" l="1"/>
  <c r="X2" i="5"/>
  <c r="E6" i="5" l="1"/>
  <c r="D4" i="3"/>
  <c r="E4" i="3"/>
  <c r="F4" i="3"/>
  <c r="C4" i="3"/>
  <c r="F3" i="5" l="1"/>
  <c r="U55" i="3"/>
  <c r="R55" i="3"/>
  <c r="O55" i="3"/>
  <c r="L55" i="3"/>
  <c r="U54" i="3"/>
  <c r="R54" i="3"/>
  <c r="O54" i="3"/>
  <c r="L54" i="3"/>
  <c r="U53" i="3"/>
  <c r="R53" i="3"/>
  <c r="O53" i="3"/>
  <c r="L53" i="3"/>
  <c r="U52" i="3"/>
  <c r="R52" i="3"/>
  <c r="O52" i="3"/>
  <c r="L52" i="3"/>
  <c r="U51" i="3"/>
  <c r="R51" i="3"/>
  <c r="O51" i="3"/>
  <c r="L51" i="3"/>
  <c r="U50" i="3"/>
  <c r="R50" i="3"/>
  <c r="O50" i="3"/>
  <c r="L50" i="3"/>
  <c r="U49" i="3"/>
  <c r="R49" i="3"/>
  <c r="O49" i="3"/>
  <c r="L49" i="3"/>
  <c r="U48" i="3"/>
  <c r="R48" i="3"/>
  <c r="O48" i="3"/>
  <c r="L48" i="3"/>
  <c r="U47" i="3"/>
  <c r="R47" i="3"/>
  <c r="O47" i="3"/>
  <c r="L47" i="3"/>
  <c r="U46" i="3"/>
  <c r="R46" i="3"/>
  <c r="O46" i="3"/>
  <c r="L46" i="3"/>
  <c r="U45" i="3"/>
  <c r="R45" i="3"/>
  <c r="O45" i="3"/>
  <c r="L45" i="3"/>
  <c r="U44" i="3"/>
  <c r="R44" i="3"/>
  <c r="O44" i="3"/>
  <c r="L44" i="3"/>
  <c r="U43" i="3"/>
  <c r="R43" i="3"/>
  <c r="O43" i="3"/>
  <c r="L43" i="3"/>
  <c r="U42" i="3"/>
  <c r="R42" i="3"/>
  <c r="O42" i="3"/>
  <c r="L42" i="3"/>
  <c r="U41" i="3"/>
  <c r="R41" i="3"/>
  <c r="O41" i="3"/>
  <c r="L41" i="3"/>
  <c r="U40" i="3"/>
  <c r="R40" i="3"/>
  <c r="O40" i="3"/>
  <c r="L40" i="3"/>
  <c r="U39" i="3"/>
  <c r="R39" i="3"/>
  <c r="O39" i="3"/>
  <c r="L39" i="3"/>
  <c r="U38" i="3"/>
  <c r="R38" i="3"/>
  <c r="O38" i="3"/>
  <c r="L38" i="3"/>
  <c r="U37" i="3"/>
  <c r="R37" i="3"/>
  <c r="O37" i="3"/>
  <c r="L37" i="3"/>
  <c r="U36" i="3"/>
  <c r="R36" i="3"/>
  <c r="O36" i="3"/>
  <c r="L36" i="3"/>
  <c r="U35" i="3"/>
  <c r="R35" i="3"/>
  <c r="O35" i="3"/>
  <c r="L35" i="3"/>
  <c r="U34" i="3"/>
  <c r="R34" i="3"/>
  <c r="O34" i="3"/>
  <c r="L34" i="3"/>
  <c r="U33" i="3"/>
  <c r="R33" i="3"/>
  <c r="O33" i="3"/>
  <c r="L33" i="3"/>
  <c r="U32" i="3"/>
  <c r="R32" i="3"/>
  <c r="O32" i="3"/>
  <c r="L32" i="3"/>
  <c r="U31" i="3"/>
  <c r="R31" i="3"/>
  <c r="O31" i="3"/>
  <c r="L31" i="3"/>
  <c r="U30" i="3"/>
  <c r="R30" i="3"/>
  <c r="O30" i="3"/>
  <c r="L30" i="3"/>
  <c r="U29" i="3"/>
  <c r="R29" i="3"/>
  <c r="O29" i="3"/>
  <c r="L29" i="3"/>
  <c r="U28" i="3"/>
  <c r="R28" i="3"/>
  <c r="O28" i="3"/>
  <c r="L28" i="3"/>
  <c r="U27" i="3"/>
  <c r="R27" i="3"/>
  <c r="O27" i="3"/>
  <c r="L27" i="3"/>
  <c r="U26" i="3"/>
  <c r="R26" i="3"/>
  <c r="O26" i="3"/>
  <c r="L26" i="3"/>
  <c r="U25" i="3"/>
  <c r="R25" i="3"/>
  <c r="O25" i="3"/>
  <c r="L25" i="3"/>
  <c r="U24" i="3"/>
  <c r="R24" i="3"/>
  <c r="O24" i="3"/>
  <c r="L24" i="3"/>
  <c r="U23" i="3"/>
  <c r="R23" i="3"/>
  <c r="O23" i="3"/>
  <c r="L23" i="3"/>
  <c r="U22" i="3"/>
  <c r="R22" i="3"/>
  <c r="O22" i="3"/>
  <c r="L22" i="3"/>
  <c r="U21" i="3"/>
  <c r="R21" i="3"/>
  <c r="O21" i="3"/>
  <c r="L21" i="3"/>
  <c r="U20" i="3"/>
  <c r="R20" i="3"/>
  <c r="O20" i="3"/>
  <c r="L20" i="3"/>
  <c r="U19" i="3"/>
  <c r="R19" i="3"/>
  <c r="O19" i="3"/>
  <c r="L19" i="3"/>
  <c r="U18" i="3"/>
  <c r="R18" i="3"/>
  <c r="O18" i="3"/>
  <c r="L18" i="3"/>
  <c r="U17" i="3"/>
  <c r="R17" i="3"/>
  <c r="O17" i="3"/>
  <c r="L17" i="3"/>
  <c r="U16" i="3"/>
  <c r="R16" i="3"/>
  <c r="O16" i="3"/>
  <c r="L16" i="3"/>
  <c r="U15" i="3"/>
  <c r="R15" i="3"/>
  <c r="O15" i="3"/>
  <c r="L15" i="3"/>
  <c r="U14" i="3"/>
  <c r="R14" i="3"/>
  <c r="O14" i="3"/>
  <c r="L14" i="3"/>
  <c r="U13" i="3"/>
  <c r="R13" i="3"/>
  <c r="O13" i="3"/>
  <c r="L13" i="3"/>
  <c r="U12" i="3"/>
  <c r="R12" i="3"/>
  <c r="O12" i="3"/>
  <c r="L12" i="3"/>
  <c r="U11" i="3"/>
  <c r="R11" i="3"/>
  <c r="O11" i="3"/>
  <c r="L11" i="3"/>
  <c r="U10" i="3"/>
  <c r="R10" i="3"/>
  <c r="O10" i="3"/>
  <c r="L10" i="3"/>
  <c r="U9" i="3"/>
  <c r="R9" i="3"/>
  <c r="O9" i="3"/>
  <c r="L9" i="3"/>
  <c r="U8" i="3"/>
  <c r="R8" i="3"/>
  <c r="O8" i="3"/>
  <c r="L8" i="3"/>
  <c r="U7" i="3"/>
  <c r="R7" i="3"/>
  <c r="O7" i="3"/>
  <c r="L7" i="3"/>
  <c r="U6" i="3"/>
  <c r="R6" i="3"/>
  <c r="O6" i="3"/>
  <c r="L6" i="3"/>
  <c r="U5" i="3"/>
  <c r="R5" i="3"/>
  <c r="O5" i="3"/>
  <c r="L5" i="3"/>
  <c r="U4" i="3" l="1"/>
  <c r="L4" i="3"/>
  <c r="O4" i="3"/>
  <c r="R4" i="3"/>
  <c r="H7" i="5"/>
  <c r="H6" i="5" s="1"/>
  <c r="G7" i="5"/>
  <c r="G6" i="5" s="1"/>
  <c r="D7" i="5"/>
  <c r="D6" i="5" s="1"/>
  <c r="C7" i="5"/>
  <c r="C6" i="5" s="1"/>
  <c r="L7" i="5"/>
  <c r="M7" i="5"/>
  <c r="N7" i="5"/>
  <c r="K7" i="5"/>
  <c r="L6" i="5"/>
  <c r="M6" i="5"/>
  <c r="N6" i="5"/>
  <c r="K6" i="5"/>
  <c r="C2" i="5" l="1"/>
  <c r="D2" i="5" s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N16" i="1"/>
  <c r="O16" i="1"/>
  <c r="P16" i="1"/>
  <c r="M16" i="1"/>
  <c r="P67" i="1" l="1"/>
  <c r="M67" i="1"/>
  <c r="N67" i="1"/>
  <c r="O67" i="1"/>
</calcChain>
</file>

<file path=xl/sharedStrings.xml><?xml version="1.0" encoding="utf-8"?>
<sst xmlns="http://schemas.openxmlformats.org/spreadsheetml/2006/main" count="200" uniqueCount="102">
  <si>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</si>
  <si>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</si>
  <si>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</si>
  <si>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</si>
  <si>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</si>
  <si>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</si>
  <si>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</si>
  <si>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</si>
  <si>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</si>
  <si>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</si>
  <si>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</si>
  <si>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MATLAB OUTPUT SECTION</t>
  </si>
  <si>
    <t>[m¹'²/s]</t>
  </si>
  <si>
    <t>RATING CURVES from Qh_undisturbed.xlsx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</si>
  <si>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</si>
  <si>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</si>
  <si>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</si>
  <si>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</si>
  <si>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</si>
  <si>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</si>
  <si>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</si>
  <si>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</si>
  <si>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</si>
  <si>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</si>
  <si>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off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</si>
  <si>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</si>
  <si>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</si>
  <si>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</si>
  <si>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Q</t>
    </r>
    <r>
      <rPr>
        <vertAlign val="subscript"/>
        <sz val="12"/>
        <color theme="1"/>
        <rFont val="Times New Roman"/>
        <family val="2"/>
      </rPr>
      <t xml:space="preserve">s </t>
    </r>
    <r>
      <rPr>
        <sz val="12"/>
        <color theme="1"/>
        <rFont val="Times New Roman"/>
        <family val="2"/>
      </rPr>
      <t>= on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</si>
  <si>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</si>
  <si>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</si>
  <si>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</si>
  <si>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without Bedload</t>
  </si>
  <si>
    <t>with Bedload</t>
  </si>
  <si>
    <t>C (US 1-2)</t>
  </si>
  <si>
    <t>C (US 2-3)</t>
  </si>
  <si>
    <t>C (US 3-4)</t>
  </si>
  <si>
    <t>C (US 4-5)</t>
  </si>
  <si>
    <t>kst (US 1-2)</t>
  </si>
  <si>
    <t>kst (US 2-3)</t>
  </si>
  <si>
    <t>kst (US 3-4)</t>
  </si>
  <si>
    <t>kst (US 4-5)</t>
  </si>
  <si>
    <t>SECTION 1-2</t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</si>
  <si>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(meas.)</t>
    </r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</si>
  <si>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(calc.)</t>
    </r>
  </si>
  <si>
    <t>SECTION 2-3</t>
  </si>
  <si>
    <t>SECTION 3-4</t>
  </si>
  <si>
    <t>SECTION 4-5</t>
  </si>
  <si>
    <t>AVERAGE</t>
  </si>
  <si>
    <t>--</t>
  </si>
  <si>
    <t>[%]</t>
  </si>
  <si>
    <t>C+BL (US 1-2)</t>
  </si>
  <si>
    <t>C+BL (US 2-3)</t>
  </si>
  <si>
    <t>C+BL (US 3-4)</t>
  </si>
  <si>
    <t>C+BL (US 4-5)</t>
  </si>
  <si>
    <t>RATIO C / C+BL</t>
  </si>
  <si>
    <t>US 1-2</t>
  </si>
  <si>
    <t>US 2-3</t>
  </si>
  <si>
    <t>US 3-4</t>
  </si>
  <si>
    <t>US4-5</t>
  </si>
  <si>
    <t>[-]</t>
  </si>
  <si>
    <t>AVERAGE:</t>
  </si>
  <si>
    <t>[m¹'³/s]</t>
  </si>
  <si>
    <t>kst+BL (US 1-2)</t>
  </si>
  <si>
    <t>kst+BL (US 2-3)</t>
  </si>
  <si>
    <t>kst+BL (US 3-4)</t>
  </si>
  <si>
    <t>kst+BL (US 4-5)</t>
  </si>
  <si>
    <r>
      <t xml:space="preserve">MATLAB: </t>
    </r>
    <r>
      <rPr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2"/>
      </rPr>
      <t>(SECTIONWISE)</t>
    </r>
  </si>
  <si>
    <t>CHEZY CHANNEL</t>
  </si>
  <si>
    <t>STD</t>
  </si>
  <si>
    <t>C (channel)</t>
  </si>
  <si>
    <t>C(channel)+BL</t>
  </si>
  <si>
    <t>C(sectionwise)+BL</t>
  </si>
  <si>
    <t>C(sectionwise)</t>
  </si>
  <si>
    <t>kst (sectionwise)</t>
  </si>
  <si>
    <t>kst (sectionwise) +BL</t>
  </si>
  <si>
    <t>ε ( C )</t>
  </si>
  <si>
    <t>ε ( h )</t>
  </si>
  <si>
    <t>SEC 1-2</t>
  </si>
  <si>
    <t>SEC 2-3</t>
  </si>
  <si>
    <t>SEC 3-4</t>
  </si>
  <si>
    <t>SEC 4-5</t>
  </si>
  <si>
    <t xml:space="preserve"> ε</t>
  </si>
  <si>
    <r>
      <t xml:space="preserve"> ε(C)</t>
    </r>
    <r>
      <rPr>
        <b/>
        <vertAlign val="subscript"/>
        <sz val="12"/>
        <color theme="1"/>
        <rFont val="Times New Roman"/>
        <family val="1"/>
      </rPr>
      <t>opt</t>
    </r>
  </si>
  <si>
    <r>
      <t>∑ (ε(C)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sz val="12"/>
        <color theme="1"/>
        <rFont val="Times New Roman"/>
        <family val="1"/>
      </rPr>
      <t>+ε(C)</t>
    </r>
    <r>
      <rPr>
        <b/>
        <vertAlign val="subscript"/>
        <sz val="12"/>
        <color theme="1"/>
        <rFont val="Times New Roman"/>
        <family val="1"/>
      </rPr>
      <t>num</t>
    </r>
    <r>
      <rPr>
        <b/>
        <sz val="12"/>
        <color theme="1"/>
        <rFont val="Times New Roman"/>
        <family val="1"/>
      </rPr>
      <t>)</t>
    </r>
  </si>
  <si>
    <t>CURVE FITTING:Chezy</t>
  </si>
  <si>
    <t>a =</t>
  </si>
  <si>
    <t>c =</t>
  </si>
  <si>
    <t>b =</t>
  </si>
  <si>
    <t>R²=</t>
  </si>
  <si>
    <t>fit: C</t>
  </si>
  <si>
    <t>fit: C + BL</t>
  </si>
  <si>
    <t>Influence of Qb</t>
  </si>
  <si>
    <t>VERIFICATION OF Kst</t>
  </si>
  <si>
    <t>D90</t>
  </si>
  <si>
    <t>m</t>
  </si>
  <si>
    <t xml:space="preserve">Kst </t>
  </si>
  <si>
    <t>Dm</t>
  </si>
  <si>
    <t>Ks</t>
  </si>
  <si>
    <t>kst+Geschiebe</t>
  </si>
  <si>
    <t>kst ohne Geschiebe</t>
  </si>
  <si>
    <t>C = a*Q^b+c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</si>
</sst>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b/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2" fontId="6" fillId="2" borderId="0" xfId="0" quotePrefix="1" applyNumberFormat="1" applyFont="1" applyFill="1" applyBorder="1" applyAlignment="1">
      <alignment horizontal="center"/>
    </xf>
    <xf numFmtId="2" fontId="6" fillId="2" borderId="5" xfId="0" quotePrefix="1" applyNumberFormat="1" applyFont="1" applyFill="1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6" fillId="2" borderId="0" xfId="0" quotePrefix="1" applyNumberFormat="1" applyFont="1" applyFill="1" applyBorder="1" applyAlignment="1">
      <alignment horizontal="right"/>
    </xf>
    <xf numFmtId="164" fontId="6" fillId="2" borderId="5" xfId="0" quotePrefix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chezy!$D$14</c:f>
              <c:strCache>
                <c:ptCount val="1"/>
                <c:pt idx="0">
                  <c:v>C (US 1-2)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chezy!$D$16:$D$66</c:f>
              <c:numCache>
                <c:formatCode>General</c:formatCode>
                <c:ptCount val="51"/>
                <c:pt idx="0">
                  <c:v>26.576792983796135</c:v>
                </c:pt>
                <c:pt idx="1">
                  <c:v>26.36747322222363</c:v>
                </c:pt>
                <c:pt idx="2">
                  <c:v>26.882079778551471</c:v>
                </c:pt>
                <c:pt idx="3">
                  <c:v>26.990125091830087</c:v>
                </c:pt>
                <c:pt idx="4">
                  <c:v>27.141295929603732</c:v>
                </c:pt>
                <c:pt idx="5">
                  <c:v>27.661829988149172</c:v>
                </c:pt>
                <c:pt idx="6">
                  <c:v>27.750246073829217</c:v>
                </c:pt>
                <c:pt idx="7">
                  <c:v>28.32041250890645</c:v>
                </c:pt>
                <c:pt idx="8">
                  <c:v>28.043428021778855</c:v>
                </c:pt>
                <c:pt idx="9">
                  <c:v>28.538185727639735</c:v>
                </c:pt>
                <c:pt idx="10">
                  <c:v>28.60241126743545</c:v>
                </c:pt>
                <c:pt idx="11">
                  <c:v>28.706848942077134</c:v>
                </c:pt>
                <c:pt idx="12">
                  <c:v>29.217294893107436</c:v>
                </c:pt>
                <c:pt idx="13">
                  <c:v>29.631258629572176</c:v>
                </c:pt>
                <c:pt idx="14">
                  <c:v>29.821741786133732</c:v>
                </c:pt>
                <c:pt idx="15">
                  <c:v>29.486193429518742</c:v>
                </c:pt>
                <c:pt idx="16">
                  <c:v>29.966473956738355</c:v>
                </c:pt>
                <c:pt idx="17">
                  <c:v>29.994024920413857</c:v>
                </c:pt>
                <c:pt idx="18">
                  <c:v>30.54350465111067</c:v>
                </c:pt>
                <c:pt idx="19">
                  <c:v>30.181308043833432</c:v>
                </c:pt>
                <c:pt idx="20">
                  <c:v>30.651762867687971</c:v>
                </c:pt>
                <c:pt idx="21">
                  <c:v>30.661024834598365</c:v>
                </c:pt>
                <c:pt idx="22">
                  <c:v>31.204150461882076</c:v>
                </c:pt>
                <c:pt idx="23">
                  <c:v>30.816419087607482</c:v>
                </c:pt>
                <c:pt idx="24">
                  <c:v>31.279429681467214</c:v>
                </c:pt>
                <c:pt idx="25">
                  <c:v>31.272136015419299</c:v>
                </c:pt>
                <c:pt idx="26">
                  <c:v>31.809632241305842</c:v>
                </c:pt>
                <c:pt idx="27">
                  <c:v>31.395542077179389</c:v>
                </c:pt>
                <c:pt idx="28">
                  <c:v>31.855047847795362</c:v>
                </c:pt>
                <c:pt idx="29">
                  <c:v>32.231051005898109</c:v>
                </c:pt>
                <c:pt idx="30">
                  <c:v>32.365249479977052</c:v>
                </c:pt>
                <c:pt idx="31">
                  <c:v>31.908417477659651</c:v>
                </c:pt>
                <c:pt idx="32">
                  <c:v>31.980196015782436</c:v>
                </c:pt>
                <c:pt idx="33">
                  <c:v>32.428124848854978</c:v>
                </c:pt>
                <c:pt idx="34">
                  <c:v>32.389088445414039</c:v>
                </c:pt>
                <c:pt idx="35">
                  <c:v>32.914823436693688</c:v>
                </c:pt>
                <c:pt idx="36">
                  <c:v>32.460035407645528</c:v>
                </c:pt>
                <c:pt idx="37">
                  <c:v>32.902810663160778</c:v>
                </c:pt>
                <c:pt idx="38">
                  <c:v>33.262765012052931</c:v>
                </c:pt>
                <c:pt idx="39">
                  <c:v>33.37363377724099</c:v>
                </c:pt>
                <c:pt idx="40">
                  <c:v>32.872905981447879</c:v>
                </c:pt>
                <c:pt idx="41">
                  <c:v>32.924542878486243</c:v>
                </c:pt>
                <c:pt idx="42">
                  <c:v>33.360540791321824</c:v>
                </c:pt>
                <c:pt idx="43">
                  <c:v>33.296029147532145</c:v>
                </c:pt>
                <c:pt idx="44">
                  <c:v>33.812494513679496</c:v>
                </c:pt>
                <c:pt idx="45">
                  <c:v>33.308202962838074</c:v>
                </c:pt>
                <c:pt idx="46">
                  <c:v>33.33388322158924</c:v>
                </c:pt>
                <c:pt idx="47">
                  <c:v>33.7638603690108</c:v>
                </c:pt>
                <c:pt idx="48">
                  <c:v>33.687480631519477</c:v>
                </c:pt>
                <c:pt idx="49">
                  <c:v>34.199082128763905</c:v>
                </c:pt>
                <c:pt idx="50">
                  <c:v>33.680244505808467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chezy!$E$14</c:f>
              <c:strCache>
                <c:ptCount val="1"/>
                <c:pt idx="0">
                  <c:v>C (US 2-3)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chezy!$E$16:$E$66</c:f>
              <c:numCache>
                <c:formatCode>General</c:formatCode>
                <c:ptCount val="51"/>
                <c:pt idx="0">
                  <c:v>24.435098751057012</c:v>
                </c:pt>
                <c:pt idx="1">
                  <c:v>24.683292643897445</c:v>
                </c:pt>
                <c:pt idx="2">
                  <c:v>24.925496757227222</c:v>
                </c:pt>
                <c:pt idx="3">
                  <c:v>25.161844316106883</c:v>
                </c:pt>
                <c:pt idx="4">
                  <c:v>25.424445603066463</c:v>
                </c:pt>
                <c:pt idx="5">
                  <c:v>25.649749720016718</c:v>
                </c:pt>
                <c:pt idx="6">
                  <c:v>25.869570190715123</c:v>
                </c:pt>
                <c:pt idx="7">
                  <c:v>26.084027465731722</c:v>
                </c:pt>
                <c:pt idx="8">
                  <c:v>26.293238992484476</c:v>
                </c:pt>
                <c:pt idx="9">
                  <c:v>26.497319302029698</c:v>
                </c:pt>
                <c:pt idx="10">
                  <c:v>26.696380092968692</c:v>
                </c:pt>
                <c:pt idx="11">
                  <c:v>26.588138688686289</c:v>
                </c:pt>
                <c:pt idx="12">
                  <c:v>26.775355362891357</c:v>
                </c:pt>
                <c:pt idx="13">
                  <c:v>26.957924277414893</c:v>
                </c:pt>
                <c:pt idx="14">
                  <c:v>27.135945448628288</c:v>
                </c:pt>
                <c:pt idx="15">
                  <c:v>27.309516467948615</c:v>
                </c:pt>
                <c:pt idx="16">
                  <c:v>27.478732569798247</c:v>
                </c:pt>
                <c:pt idx="17">
                  <c:v>27.643686697377252</c:v>
                </c:pt>
                <c:pt idx="18">
                  <c:v>27.804469566328518</c:v>
                </c:pt>
                <c:pt idx="19">
                  <c:v>27.96116972637202</c:v>
                </c:pt>
                <c:pt idx="20">
                  <c:v>28.113873620981821</c:v>
                </c:pt>
                <c:pt idx="21">
                  <c:v>28.620056806809089</c:v>
                </c:pt>
                <c:pt idx="22">
                  <c:v>28.766852464678763</c:v>
                </c:pt>
                <c:pt idx="23">
                  <c:v>28.909851711487939</c:v>
                </c:pt>
                <c:pt idx="24">
                  <c:v>29.049134119411811</c:v>
                </c:pt>
                <c:pt idx="25">
                  <c:v>29.184777402572973</c:v>
                </c:pt>
                <c:pt idx="26">
                  <c:v>29.316857466983166</c:v>
                </c:pt>
                <c:pt idx="27">
                  <c:v>29.445448458946526</c:v>
                </c:pt>
                <c:pt idx="28">
                  <c:v>29.570622811977898</c:v>
                </c:pt>
                <c:pt idx="29">
                  <c:v>29.692451292287977</c:v>
                </c:pt>
                <c:pt idx="30">
                  <c:v>29.811003042884575</c:v>
                </c:pt>
                <c:pt idx="31">
                  <c:v>29.92634562633825</c:v>
                </c:pt>
                <c:pt idx="32">
                  <c:v>30.03854506625742</c:v>
                </c:pt>
                <c:pt idx="33">
                  <c:v>30.147665887517711</c:v>
                </c:pt>
                <c:pt idx="34">
                  <c:v>30.253771155287559</c:v>
                </c:pt>
                <c:pt idx="35">
                  <c:v>30.35692251289089</c:v>
                </c:pt>
                <c:pt idx="36">
                  <c:v>30.457180218546284</c:v>
                </c:pt>
                <c:pt idx="37">
                  <c:v>30.554603181020084</c:v>
                </c:pt>
                <c:pt idx="38">
                  <c:v>30.64924899423017</c:v>
                </c:pt>
                <c:pt idx="39">
                  <c:v>30.741173970834964</c:v>
                </c:pt>
                <c:pt idx="40">
                  <c:v>30.830433174841687</c:v>
                </c:pt>
                <c:pt idx="41">
                  <c:v>30.917080453265932</c:v>
                </c:pt>
                <c:pt idx="42">
                  <c:v>31.001168466874233</c:v>
                </c:pt>
                <c:pt idx="43">
                  <c:v>31.082748720039199</c:v>
                </c:pt>
                <c:pt idx="44">
                  <c:v>31.161871589736574</c:v>
                </c:pt>
                <c:pt idx="45">
                  <c:v>31.238586353711863</c:v>
                </c:pt>
                <c:pt idx="46">
                  <c:v>31.312941217843601</c:v>
                </c:pt>
                <c:pt idx="47">
                  <c:v>31.3849833427291</c:v>
                </c:pt>
                <c:pt idx="48">
                  <c:v>31.454758869517597</c:v>
                </c:pt>
                <c:pt idx="49">
                  <c:v>31.522312945015177</c:v>
                </c:pt>
                <c:pt idx="50">
                  <c:v>31.587689746084177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chezy!$F$14</c:f>
              <c:strCache>
                <c:ptCount val="1"/>
                <c:pt idx="0">
                  <c:v>C (US 3-4)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chezy!$F$16:$F$66</c:f>
              <c:numCache>
                <c:formatCode>General</c:formatCode>
                <c:ptCount val="51"/>
                <c:pt idx="0">
                  <c:v>29.346925838542866</c:v>
                </c:pt>
                <c:pt idx="1">
                  <c:v>29.715713011981087</c:v>
                </c:pt>
                <c:pt idx="2">
                  <c:v>30.07874665004729</c:v>
                </c:pt>
                <c:pt idx="3">
                  <c:v>29.911568565651038</c:v>
                </c:pt>
                <c:pt idx="4">
                  <c:v>30.257915496896981</c:v>
                </c:pt>
                <c:pt idx="5">
                  <c:v>30.110594318063754</c:v>
                </c:pt>
                <c:pt idx="6">
                  <c:v>30.401567121310407</c:v>
                </c:pt>
                <c:pt idx="7">
                  <c:v>30.727098011828186</c:v>
                </c:pt>
                <c:pt idx="8">
                  <c:v>30.568233358769909</c:v>
                </c:pt>
                <c:pt idx="9">
                  <c:v>30.822890250528392</c:v>
                </c:pt>
                <c:pt idx="10">
                  <c:v>31.129095602519691</c:v>
                </c:pt>
                <c:pt idx="11">
                  <c:v>30.962372497507516</c:v>
                </c:pt>
                <c:pt idx="12">
                  <c:v>31.649510796914754</c:v>
                </c:pt>
                <c:pt idx="13">
                  <c:v>31.430225113005584</c:v>
                </c:pt>
                <c:pt idx="14">
                  <c:v>31.280110656361128</c:v>
                </c:pt>
                <c:pt idx="15">
                  <c:v>31.953992874595585</c:v>
                </c:pt>
                <c:pt idx="16">
                  <c:v>31.673756113699746</c:v>
                </c:pt>
                <c:pt idx="17">
                  <c:v>31.940888800394298</c:v>
                </c:pt>
                <c:pt idx="18">
                  <c:v>31.712383330684538</c:v>
                </c:pt>
                <c:pt idx="19">
                  <c:v>31.90410037875553</c:v>
                </c:pt>
                <c:pt idx="20">
                  <c:v>32.1161139475455</c:v>
                </c:pt>
                <c:pt idx="21">
                  <c:v>31.921461998750896</c:v>
                </c:pt>
                <c:pt idx="22">
                  <c:v>32.568473756482739</c:v>
                </c:pt>
                <c:pt idx="23">
                  <c:v>32.24389966490881</c:v>
                </c:pt>
                <c:pt idx="24">
                  <c:v>32.477893460077112</c:v>
                </c:pt>
                <c:pt idx="25">
                  <c:v>32.221210813604117</c:v>
                </c:pt>
                <c:pt idx="26">
                  <c:v>32.854755438946384</c:v>
                </c:pt>
                <c:pt idx="27">
                  <c:v>32.915353753760122</c:v>
                </c:pt>
                <c:pt idx="28">
                  <c:v>32.726224520729971</c:v>
                </c:pt>
                <c:pt idx="29">
                  <c:v>32.437835940330466</c:v>
                </c:pt>
                <c:pt idx="30">
                  <c:v>33.070671950339658</c:v>
                </c:pt>
                <c:pt idx="31">
                  <c:v>33.114789739515096</c:v>
                </c:pt>
                <c:pt idx="32">
                  <c:v>32.498311830016974</c:v>
                </c:pt>
                <c:pt idx="33">
                  <c:v>32.594436911226147</c:v>
                </c:pt>
                <c:pt idx="34">
                  <c:v>32.731359010088426</c:v>
                </c:pt>
                <c:pt idx="35">
                  <c:v>32.882322882885518</c:v>
                </c:pt>
                <c:pt idx="36">
                  <c:v>32.619006077721899</c:v>
                </c:pt>
                <c:pt idx="37">
                  <c:v>32.703135331052401</c:v>
                </c:pt>
                <c:pt idx="38">
                  <c:v>33.318417285369478</c:v>
                </c:pt>
                <c:pt idx="39">
                  <c:v>33.334281244695134</c:v>
                </c:pt>
                <c:pt idx="40">
                  <c:v>33.09876798170913</c:v>
                </c:pt>
                <c:pt idx="41">
                  <c:v>32.770527284977483</c:v>
                </c:pt>
                <c:pt idx="42">
                  <c:v>33.362138131966084</c:v>
                </c:pt>
                <c:pt idx="43">
                  <c:v>32.953601950791757</c:v>
                </c:pt>
                <c:pt idx="44">
                  <c:v>33.118511095076855</c:v>
                </c:pt>
                <c:pt idx="45">
                  <c:v>32.785370542029945</c:v>
                </c:pt>
                <c:pt idx="46">
                  <c:v>33.359412788992358</c:v>
                </c:pt>
                <c:pt idx="47">
                  <c:v>32.940173178312364</c:v>
                </c:pt>
                <c:pt idx="48">
                  <c:v>33.094504412588307</c:v>
                </c:pt>
                <c:pt idx="49">
                  <c:v>32.751468054125354</c:v>
                </c:pt>
                <c:pt idx="50">
                  <c:v>32.790556568719559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chezy!$G$14</c:f>
              <c:strCache>
                <c:ptCount val="1"/>
                <c:pt idx="0">
                  <c:v>C (US 4-5)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chezy!$G$16:$G$66</c:f>
              <c:numCache>
                <c:formatCode>General</c:formatCode>
                <c:ptCount val="51"/>
                <c:pt idx="0">
                  <c:v>25.599164562621791</c:v>
                </c:pt>
                <c:pt idx="1">
                  <c:v>26.061012601773157</c:v>
                </c:pt>
                <c:pt idx="2">
                  <c:v>25.817902810663309</c:v>
                </c:pt>
                <c:pt idx="3">
                  <c:v>25.994637541656495</c:v>
                </c:pt>
                <c:pt idx="4">
                  <c:v>26.543094217098862</c:v>
                </c:pt>
                <c:pt idx="5">
                  <c:v>26.623022224758298</c:v>
                </c:pt>
                <c:pt idx="6">
                  <c:v>27.099290214365858</c:v>
                </c:pt>
                <c:pt idx="7">
                  <c:v>26.825100755608862</c:v>
                </c:pt>
                <c:pt idx="8">
                  <c:v>26.959086138162036</c:v>
                </c:pt>
                <c:pt idx="9">
                  <c:v>27.150573376379292</c:v>
                </c:pt>
                <c:pt idx="10">
                  <c:v>27.544054889772433</c:v>
                </c:pt>
                <c:pt idx="11">
                  <c:v>28.004974884446987</c:v>
                </c:pt>
                <c:pt idx="12">
                  <c:v>27.69211818235436</c:v>
                </c:pt>
                <c:pt idx="13">
                  <c:v>27.800633682464529</c:v>
                </c:pt>
                <c:pt idx="14">
                  <c:v>28.323660834826899</c:v>
                </c:pt>
                <c:pt idx="15">
                  <c:v>28.347930413158942</c:v>
                </c:pt>
                <c:pt idx="16">
                  <c:v>28.795543705021426</c:v>
                </c:pt>
                <c:pt idx="17">
                  <c:v>28.435625619841822</c:v>
                </c:pt>
                <c:pt idx="18">
                  <c:v>28.535354982173633</c:v>
                </c:pt>
                <c:pt idx="19">
                  <c:v>29.048144118965617</c:v>
                </c:pt>
                <c:pt idx="20">
                  <c:v>29.086444201829902</c:v>
                </c:pt>
                <c:pt idx="21">
                  <c:v>29.120594346793361</c:v>
                </c:pt>
                <c:pt idx="22">
                  <c:v>29.553616486937656</c:v>
                </c:pt>
                <c:pt idx="23">
                  <c:v>29.176967358193203</c:v>
                </c:pt>
                <c:pt idx="24">
                  <c:v>29.680822217773589</c:v>
                </c:pt>
                <c:pt idx="25">
                  <c:v>29.737553144211351</c:v>
                </c:pt>
                <c:pt idx="26">
                  <c:v>29.715976830366866</c:v>
                </c:pt>
                <c:pt idx="27">
                  <c:v>30.139155815714194</c:v>
                </c:pt>
                <c:pt idx="28">
                  <c:v>29.703787661368874</c:v>
                </c:pt>
                <c:pt idx="29">
                  <c:v>29.780506469864545</c:v>
                </c:pt>
                <c:pt idx="30">
                  <c:v>30.274085551994986</c:v>
                </c:pt>
                <c:pt idx="31">
                  <c:v>29.933396838887134</c:v>
                </c:pt>
                <c:pt idx="32">
                  <c:v>30.270572965232347</c:v>
                </c:pt>
                <c:pt idx="33">
                  <c:v>30.682678145723639</c:v>
                </c:pt>
                <c:pt idx="34">
                  <c:v>30.712283263174726</c:v>
                </c:pt>
                <c:pt idx="35">
                  <c:v>30.281898212040485</c:v>
                </c:pt>
                <c:pt idx="36">
                  <c:v>30.305814571186019</c:v>
                </c:pt>
                <c:pt idx="37">
                  <c:v>30.788270570047171</c:v>
                </c:pt>
                <c:pt idx="38">
                  <c:v>30.730120326363998</c:v>
                </c:pt>
                <c:pt idx="39">
                  <c:v>30.746929768585034</c:v>
                </c:pt>
                <c:pt idx="40">
                  <c:v>31.1472842901745</c:v>
                </c:pt>
                <c:pt idx="41">
                  <c:v>30.683071582749704</c:v>
                </c:pt>
                <c:pt idx="42">
                  <c:v>30.706113105897288</c:v>
                </c:pt>
                <c:pt idx="43">
                  <c:v>31.180914343770397</c:v>
                </c:pt>
                <c:pt idx="44">
                  <c:v>30.797364312663987</c:v>
                </c:pt>
                <c:pt idx="45">
                  <c:v>31.112295542511099</c:v>
                </c:pt>
                <c:pt idx="46">
                  <c:v>31.504467835140655</c:v>
                </c:pt>
                <c:pt idx="47">
                  <c:v>31.504424798532654</c:v>
                </c:pt>
                <c:pt idx="48">
                  <c:v>31.02920024318934</c:v>
                </c:pt>
                <c:pt idx="49">
                  <c:v>31.030153955789505</c:v>
                </c:pt>
                <c:pt idx="50">
                  <c:v>31.496356413622777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chezy!$H$14</c:f>
              <c:strCache>
                <c:ptCount val="1"/>
                <c:pt idx="0">
                  <c:v>C+BL (US 1-2)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chezy!$H$16:$H$66</c:f>
              <c:numCache>
                <c:formatCode>General</c:formatCode>
                <c:ptCount val="51"/>
                <c:pt idx="0">
                  <c:v>25.82069487123298</c:v>
                </c:pt>
                <c:pt idx="1">
                  <c:v>26.012024780224127</c:v>
                </c:pt>
                <c:pt idx="2">
                  <c:v>26.495503047682583</c:v>
                </c:pt>
                <c:pt idx="3">
                  <c:v>26.910562861141933</c:v>
                </c:pt>
                <c:pt idx="4">
                  <c:v>26.719739518251544</c:v>
                </c:pt>
                <c:pt idx="5">
                  <c:v>27.258659691664505</c:v>
                </c:pt>
                <c:pt idx="6">
                  <c:v>26.981785213135872</c:v>
                </c:pt>
                <c:pt idx="7">
                  <c:v>27.447079105946862</c:v>
                </c:pt>
                <c:pt idx="8">
                  <c:v>27.841902357637274</c:v>
                </c:pt>
                <c:pt idx="9">
                  <c:v>27.611107798390499</c:v>
                </c:pt>
                <c:pt idx="10">
                  <c:v>28.13543485901857</c:v>
                </c:pt>
                <c:pt idx="11">
                  <c:v>27.818785927266866</c:v>
                </c:pt>
                <c:pt idx="12">
                  <c:v>27.916302867463436</c:v>
                </c:pt>
                <c:pt idx="13">
                  <c:v>28.362195510922113</c:v>
                </c:pt>
                <c:pt idx="14">
                  <c:v>28.380536131313978</c:v>
                </c:pt>
                <c:pt idx="15">
                  <c:v>28.892268215458937</c:v>
                </c:pt>
                <c:pt idx="16">
                  <c:v>28.509183241901617</c:v>
                </c:pt>
                <c:pt idx="17">
                  <c:v>28.616427984089302</c:v>
                </c:pt>
                <c:pt idx="18">
                  <c:v>29.049194789221282</c:v>
                </c:pt>
                <c:pt idx="19">
                  <c:v>29.080717083543558</c:v>
                </c:pt>
                <c:pt idx="20">
                  <c:v>29.108050000848557</c:v>
                </c:pt>
                <c:pt idx="21">
                  <c:v>29.605850564440658</c:v>
                </c:pt>
                <c:pt idx="22">
                  <c:v>29.190536395343496</c:v>
                </c:pt>
                <c:pt idx="23">
                  <c:v>29.272590528772536</c:v>
                </c:pt>
                <c:pt idx="24">
                  <c:v>29.69100931634728</c:v>
                </c:pt>
                <c:pt idx="25">
                  <c:v>29.69981620381326</c:v>
                </c:pt>
                <c:pt idx="26">
                  <c:v>29.705142773600318</c:v>
                </c:pt>
                <c:pt idx="27">
                  <c:v>30.191001114010476</c:v>
                </c:pt>
                <c:pt idx="28">
                  <c:v>30.227331853316045</c:v>
                </c:pt>
                <c:pt idx="29">
                  <c:v>29.80963703245077</c:v>
                </c:pt>
                <c:pt idx="30">
                  <c:v>29.839385955099644</c:v>
                </c:pt>
                <c:pt idx="31">
                  <c:v>30.242976017907637</c:v>
                </c:pt>
                <c:pt idx="32">
                  <c:v>30.570024325106591</c:v>
                </c:pt>
                <c:pt idx="33">
                  <c:v>30.213822767826876</c:v>
                </c:pt>
                <c:pt idx="34">
                  <c:v>30.68698903139861</c:v>
                </c:pt>
                <c:pt idx="35">
                  <c:v>30.217350067293584</c:v>
                </c:pt>
                <c:pt idx="36">
                  <c:v>30.259923674457927</c:v>
                </c:pt>
                <c:pt idx="37">
                  <c:v>30.653191460475629</c:v>
                </c:pt>
                <c:pt idx="38">
                  <c:v>30.662394396440792</c:v>
                </c:pt>
                <c:pt idx="39">
                  <c:v>30.975987105068906</c:v>
                </c:pt>
                <c:pt idx="40">
                  <c:v>30.597846627924124</c:v>
                </c:pt>
                <c:pt idx="41">
                  <c:v>31.06010779424086</c:v>
                </c:pt>
                <c:pt idx="42">
                  <c:v>30.565570623380506</c:v>
                </c:pt>
                <c:pt idx="43">
                  <c:v>30.596051325202691</c:v>
                </c:pt>
                <c:pt idx="44">
                  <c:v>30.592451915128233</c:v>
                </c:pt>
                <c:pt idx="45">
                  <c:v>30.972757847938958</c:v>
                </c:pt>
                <c:pt idx="46">
                  <c:v>30.926886855961389</c:v>
                </c:pt>
                <c:pt idx="47">
                  <c:v>30.879221467588359</c:v>
                </c:pt>
                <c:pt idx="48">
                  <c:v>31.332008023101803</c:v>
                </c:pt>
                <c:pt idx="49">
                  <c:v>31.319108433940396</c:v>
                </c:pt>
                <c:pt idx="50">
                  <c:v>30.824959878490379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chezy!$I$14</c:f>
              <c:strCache>
                <c:ptCount val="1"/>
                <c:pt idx="0">
                  <c:v>C+BL (US 2-3)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chezy!$I$16:$I$66</c:f>
              <c:numCache>
                <c:formatCode>General</c:formatCode>
                <c:ptCount val="51"/>
                <c:pt idx="0">
                  <c:v>23.676285868256034</c:v>
                </c:pt>
                <c:pt idx="1">
                  <c:v>23.871245329551286</c:v>
                </c:pt>
                <c:pt idx="2">
                  <c:v>24.36185133487233</c:v>
                </c:pt>
                <c:pt idx="3">
                  <c:v>24.546941570531423</c:v>
                </c:pt>
                <c:pt idx="4">
                  <c:v>24.726122643776844</c:v>
                </c:pt>
                <c:pt idx="5">
                  <c:v>24.89955337427515</c:v>
                </c:pt>
                <c:pt idx="6">
                  <c:v>25.067387793214674</c:v>
                </c:pt>
                <c:pt idx="7">
                  <c:v>25.229775309899857</c:v>
                </c:pt>
                <c:pt idx="8">
                  <c:v>25.386860871697863</c:v>
                </c:pt>
                <c:pt idx="9">
                  <c:v>25.538785117637595</c:v>
                </c:pt>
                <c:pt idx="10">
                  <c:v>25.685684525946815</c:v>
                </c:pt>
                <c:pt idx="11">
                  <c:v>25.410414033567548</c:v>
                </c:pt>
                <c:pt idx="12">
                  <c:v>25.549910830409292</c:v>
                </c:pt>
                <c:pt idx="13">
                  <c:v>25.685532188825182</c:v>
                </c:pt>
                <c:pt idx="14">
                  <c:v>25.816114014976876</c:v>
                </c:pt>
                <c:pt idx="15">
                  <c:v>25.942408625546626</c:v>
                </c:pt>
                <c:pt idx="16">
                  <c:v>26.065177946365345</c:v>
                </c:pt>
                <c:pt idx="17">
                  <c:v>26.183228817036355</c:v>
                </c:pt>
                <c:pt idx="18">
                  <c:v>26.297971367301802</c:v>
                </c:pt>
                <c:pt idx="19">
                  <c:v>26.403573524327328</c:v>
                </c:pt>
                <c:pt idx="20">
                  <c:v>26.505372836864137</c:v>
                </c:pt>
                <c:pt idx="21">
                  <c:v>26.603466792136008</c:v>
                </c:pt>
                <c:pt idx="22">
                  <c:v>26.697950141935401</c:v>
                </c:pt>
                <c:pt idx="23">
                  <c:v>26.788914990424146</c:v>
                </c:pt>
                <c:pt idx="24">
                  <c:v>26.876450878714518</c:v>
                </c:pt>
                <c:pt idx="25">
                  <c:v>26.960644866363676</c:v>
                </c:pt>
                <c:pt idx="26">
                  <c:v>27.041581609909443</c:v>
                </c:pt>
                <c:pt idx="27">
                  <c:v>27.119343438568247</c:v>
                </c:pt>
                <c:pt idx="28">
                  <c:v>27.194010427211623</c:v>
                </c:pt>
                <c:pt idx="29">
                  <c:v>27.680167497600209</c:v>
                </c:pt>
                <c:pt idx="30">
                  <c:v>27.749920911377728</c:v>
                </c:pt>
                <c:pt idx="31">
                  <c:v>27.816763282413479</c:v>
                </c:pt>
                <c:pt idx="32">
                  <c:v>27.8807674378765</c:v>
                </c:pt>
                <c:pt idx="33">
                  <c:v>27.942004249060297</c:v>
                </c:pt>
                <c:pt idx="34">
                  <c:v>28.000542691078969</c:v>
                </c:pt>
                <c:pt idx="35">
                  <c:v>28.056449900487657</c:v>
                </c:pt>
                <c:pt idx="36">
                  <c:v>28.109791230908868</c:v>
                </c:pt>
                <c:pt idx="37">
                  <c:v>28.160630306742661</c:v>
                </c:pt>
                <c:pt idx="38">
                  <c:v>28.209029075035104</c:v>
                </c:pt>
                <c:pt idx="39">
                  <c:v>27.902214720294531</c:v>
                </c:pt>
                <c:pt idx="40">
                  <c:v>27.945366583807616</c:v>
                </c:pt>
                <c:pt idx="41">
                  <c:v>27.986282681361594</c:v>
                </c:pt>
                <c:pt idx="42">
                  <c:v>28.025018039045786</c:v>
                </c:pt>
                <c:pt idx="43">
                  <c:v>28.380776117461565</c:v>
                </c:pt>
                <c:pt idx="44">
                  <c:v>28.415702167784584</c:v>
                </c:pt>
                <c:pt idx="45">
                  <c:v>28.448581150666577</c:v>
                </c:pt>
                <c:pt idx="46">
                  <c:v>28.479463199692496</c:v>
                </c:pt>
                <c:pt idx="47">
                  <c:v>28.472537548377105</c:v>
                </c:pt>
                <c:pt idx="48">
                  <c:v>28.499537038945842</c:v>
                </c:pt>
                <c:pt idx="49">
                  <c:v>28.524684788878353</c:v>
                </c:pt>
                <c:pt idx="50">
                  <c:v>28.548025967311901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chezy!$J$14</c:f>
              <c:strCache>
                <c:ptCount val="1"/>
                <c:pt idx="0">
                  <c:v>C+BL (US 3-4)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chezy!$J$16:$J$66</c:f>
              <c:numCache>
                <c:formatCode>General</c:formatCode>
                <c:ptCount val="51"/>
                <c:pt idx="0">
                  <c:v>26.554864523357072</c:v>
                </c:pt>
                <c:pt idx="1">
                  <c:v>27.183666647768728</c:v>
                </c:pt>
                <c:pt idx="2">
                  <c:v>26.99820070065563</c:v>
                </c:pt>
                <c:pt idx="3">
                  <c:v>27.276144314556369</c:v>
                </c:pt>
                <c:pt idx="4">
                  <c:v>27.138118772250536</c:v>
                </c:pt>
                <c:pt idx="5">
                  <c:v>27.747073261724093</c:v>
                </c:pt>
                <c:pt idx="6">
                  <c:v>27.525781563625998</c:v>
                </c:pt>
                <c:pt idx="7">
                  <c:v>27.743757975906206</c:v>
                </c:pt>
                <c:pt idx="8">
                  <c:v>27.956410595755376</c:v>
                </c:pt>
                <c:pt idx="9">
                  <c:v>27.776495888742712</c:v>
                </c:pt>
                <c:pt idx="10">
                  <c:v>28.366260405499684</c:v>
                </c:pt>
                <c:pt idx="11">
                  <c:v>28.106108204174792</c:v>
                </c:pt>
                <c:pt idx="12">
                  <c:v>28.331009841483521</c:v>
                </c:pt>
                <c:pt idx="13">
                  <c:v>28.126203362459123</c:v>
                </c:pt>
                <c:pt idx="14">
                  <c:v>28.252520513147452</c:v>
                </c:pt>
                <c:pt idx="15">
                  <c:v>28.837759390917686</c:v>
                </c:pt>
                <c:pt idx="16">
                  <c:v>28.544890870714791</c:v>
                </c:pt>
                <c:pt idx="17">
                  <c:v>28.745755549038051</c:v>
                </c:pt>
                <c:pt idx="18">
                  <c:v>28.511612591734764</c:v>
                </c:pt>
                <c:pt idx="19">
                  <c:v>28.612738843628676</c:v>
                </c:pt>
                <c:pt idx="20">
                  <c:v>29.181818490180213</c:v>
                </c:pt>
                <c:pt idx="21">
                  <c:v>28.861513269035107</c:v>
                </c:pt>
                <c:pt idx="22">
                  <c:v>29.041343414854285</c:v>
                </c:pt>
                <c:pt idx="23">
                  <c:v>28.782522290161964</c:v>
                </c:pt>
                <c:pt idx="24">
                  <c:v>28.873854266667816</c:v>
                </c:pt>
                <c:pt idx="25">
                  <c:v>29.415824407878699</c:v>
                </c:pt>
                <c:pt idx="26">
                  <c:v>29.07262958961887</c:v>
                </c:pt>
                <c:pt idx="27">
                  <c:v>29.197737293146496</c:v>
                </c:pt>
                <c:pt idx="28">
                  <c:v>29.31974699759812</c:v>
                </c:pt>
                <c:pt idx="29">
                  <c:v>29.035997895101183</c:v>
                </c:pt>
                <c:pt idx="30">
                  <c:v>29.554749609885786</c:v>
                </c:pt>
                <c:pt idx="31">
                  <c:v>29.192589343646169</c:v>
                </c:pt>
                <c:pt idx="32">
                  <c:v>29.264945541679417</c:v>
                </c:pt>
                <c:pt idx="33">
                  <c:v>29.407378715384311</c:v>
                </c:pt>
                <c:pt idx="34">
                  <c:v>29.107035640064581</c:v>
                </c:pt>
                <c:pt idx="35">
                  <c:v>29.167363825250522</c:v>
                </c:pt>
                <c:pt idx="36">
                  <c:v>29.673022577372542</c:v>
                </c:pt>
                <c:pt idx="37">
                  <c:v>29.291782704431355</c:v>
                </c:pt>
                <c:pt idx="38">
                  <c:v>29.714449064968072</c:v>
                </c:pt>
                <c:pt idx="39">
                  <c:v>29.473367162430826</c:v>
                </c:pt>
                <c:pt idx="40">
                  <c:v>29.156300591684339</c:v>
                </c:pt>
                <c:pt idx="41">
                  <c:v>29.197470389713761</c:v>
                </c:pt>
                <c:pt idx="42">
                  <c:v>29.691945586127389</c:v>
                </c:pt>
                <c:pt idx="43">
                  <c:v>29.295681506812009</c:v>
                </c:pt>
                <c:pt idx="44">
                  <c:v>29.703839261177723</c:v>
                </c:pt>
                <c:pt idx="45">
                  <c:v>29.448807259447939</c:v>
                </c:pt>
                <c:pt idx="46">
                  <c:v>29.118511181020555</c:v>
                </c:pt>
                <c:pt idx="47">
                  <c:v>29.153051657798379</c:v>
                </c:pt>
                <c:pt idx="48">
                  <c:v>29.627118396952326</c:v>
                </c:pt>
                <c:pt idx="49">
                  <c:v>29.219259540951882</c:v>
                </c:pt>
                <c:pt idx="50">
                  <c:v>29.248099564305001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chezy!$K$14</c:f>
              <c:strCache>
                <c:ptCount val="1"/>
                <c:pt idx="0">
                  <c:v>C+BL (US 4-5)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chezy!$K$16:$K$66</c:f>
              <c:numCache>
                <c:formatCode>General</c:formatCode>
                <c:ptCount val="51"/>
                <c:pt idx="0">
                  <c:v>26.292079767618461</c:v>
                </c:pt>
                <c:pt idx="1">
                  <c:v>26.056047952781174</c:v>
                </c:pt>
                <c:pt idx="2">
                  <c:v>26.602562147737306</c:v>
                </c:pt>
                <c:pt idx="3">
                  <c:v>26.417422574620922</c:v>
                </c:pt>
                <c:pt idx="4">
                  <c:v>26.622247652910772</c:v>
                </c:pt>
                <c:pt idx="5">
                  <c:v>26.35358799820353</c:v>
                </c:pt>
                <c:pt idx="6">
                  <c:v>26.877425820520003</c:v>
                </c:pt>
                <c:pt idx="7">
                  <c:v>26.696516727142011</c:v>
                </c:pt>
                <c:pt idx="8">
                  <c:v>26.843228548064296</c:v>
                </c:pt>
                <c:pt idx="9">
                  <c:v>26.543319966321146</c:v>
                </c:pt>
                <c:pt idx="10">
                  <c:v>27.050545298996575</c:v>
                </c:pt>
                <c:pt idx="11">
                  <c:v>26.845213123707694</c:v>
                </c:pt>
                <c:pt idx="12">
                  <c:v>26.970328405538858</c:v>
                </c:pt>
                <c:pt idx="13">
                  <c:v>26.651743407845263</c:v>
                </c:pt>
                <c:pt idx="14">
                  <c:v>27.136184378552613</c:v>
                </c:pt>
                <c:pt idx="15">
                  <c:v>26.876553527754126</c:v>
                </c:pt>
                <c:pt idx="16">
                  <c:v>27.016717610644641</c:v>
                </c:pt>
                <c:pt idx="17">
                  <c:v>26.679443750873421</c:v>
                </c:pt>
                <c:pt idx="18">
                  <c:v>27.146631452434722</c:v>
                </c:pt>
                <c:pt idx="19">
                  <c:v>26.869985933026797</c:v>
                </c:pt>
                <c:pt idx="20">
                  <c:v>26.959843880485913</c:v>
                </c:pt>
                <c:pt idx="21">
                  <c:v>27.046230735874804</c:v>
                </c:pt>
                <c:pt idx="22">
                  <c:v>26.689459148888968</c:v>
                </c:pt>
                <c:pt idx="23">
                  <c:v>27.138077687096523</c:v>
                </c:pt>
                <c:pt idx="24">
                  <c:v>26.843644901965391</c:v>
                </c:pt>
                <c:pt idx="25">
                  <c:v>26.613450955678463</c:v>
                </c:pt>
                <c:pt idx="26">
                  <c:v>26.985659834281961</c:v>
                </c:pt>
                <c:pt idx="27">
                  <c:v>26.613776770641099</c:v>
                </c:pt>
                <c:pt idx="28">
                  <c:v>27.045514999940764</c:v>
                </c:pt>
                <c:pt idx="29">
                  <c:v>26.737186406838198</c:v>
                </c:pt>
                <c:pt idx="30">
                  <c:v>26.493644033273593</c:v>
                </c:pt>
                <c:pt idx="31">
                  <c:v>26.850212344907142</c:v>
                </c:pt>
                <c:pt idx="32">
                  <c:v>26.466891537416711</c:v>
                </c:pt>
                <c:pt idx="33">
                  <c:v>26.88318261927536</c:v>
                </c:pt>
                <c:pt idx="34">
                  <c:v>26.564221182707943</c:v>
                </c:pt>
                <c:pt idx="35">
                  <c:v>26.609526544337431</c:v>
                </c:pt>
                <c:pt idx="36">
                  <c:v>26.652674159083759</c:v>
                </c:pt>
                <c:pt idx="37">
                  <c:v>26.260996823430172</c:v>
                </c:pt>
                <c:pt idx="38">
                  <c:v>26.255254700999892</c:v>
                </c:pt>
                <c:pt idx="39">
                  <c:v>26.666574220271006</c:v>
                </c:pt>
                <c:pt idx="40">
                  <c:v>26.337769926479943</c:v>
                </c:pt>
                <c:pt idx="41">
                  <c:v>26.07410665809487</c:v>
                </c:pt>
                <c:pt idx="42">
                  <c:v>26.401738228070403</c:v>
                </c:pt>
                <c:pt idx="43">
                  <c:v>26.002608257378345</c:v>
                </c:pt>
                <c:pt idx="44">
                  <c:v>25.982235597971211</c:v>
                </c:pt>
                <c:pt idx="45">
                  <c:v>26.38261897181745</c:v>
                </c:pt>
                <c:pt idx="46">
                  <c:v>26.047153060284607</c:v>
                </c:pt>
                <c:pt idx="47">
                  <c:v>26.069809282860312</c:v>
                </c:pt>
                <c:pt idx="48">
                  <c:v>26.090967367083955</c:v>
                </c:pt>
                <c:pt idx="49">
                  <c:v>25.687392872763407</c:v>
                </c:pt>
                <c:pt idx="50">
                  <c:v>25.671239866350891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85664"/>
        <c:axId val="267486224"/>
      </c:scatterChart>
      <c:valAx>
        <c:axId val="267485664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7486224"/>
        <c:crosses val="autoZero"/>
        <c:crossBetween val="midCat"/>
        <c:majorUnit val="5.0000000000000012E-4"/>
      </c:valAx>
      <c:valAx>
        <c:axId val="267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748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8"/>
          <c:order val="8"/>
          <c:tx>
            <c:strRef>
              <c:f>kst!$K$4</c:f>
              <c:strCache>
                <c:ptCount val="1"/>
                <c:pt idx="0">
                  <c:v>kst ohne Geschiebe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kst!$K$6:$K$57</c:f>
              <c:numCache>
                <c:formatCode>General</c:formatCode>
                <c:ptCount val="52"/>
              </c:numCache>
            </c:numRef>
          </c:yVal>
          <c:smooth val="0"/>
        </c:ser>
        <c:ser>
          <c:idx val="9"/>
          <c:order val="9"/>
          <c:tx>
            <c:strRef>
              <c:f>kst!$L$4</c:f>
              <c:strCache>
                <c:ptCount val="1"/>
                <c:pt idx="0">
                  <c:v>kst+Geschiebe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587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kst!$L$6:$L$57</c:f>
              <c:numCache>
                <c:formatCode>General</c:formatCode>
                <c:ptCount val="5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46192"/>
        <c:axId val="268146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kst!$C$4</c15:sqref>
                        </c15:formulaRef>
                      </c:ext>
                    </c:extLst>
                    <c:strCache>
                      <c:ptCount val="1"/>
                      <c:pt idx="0">
                        <c:v>kst (US 1-2)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kst!$C$6:$C$56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49.969610600818577</c:v>
                      </c:pt>
                      <c:pt idx="1">
                        <c:v>49.548224884970125</c:v>
                      </c:pt>
                      <c:pt idx="2">
                        <c:v>50.468850795348303</c:v>
                      </c:pt>
                      <c:pt idx="3">
                        <c:v>50.643727953237594</c:v>
                      </c:pt>
                      <c:pt idx="4">
                        <c:v>50.897693395137587</c:v>
                      </c:pt>
                      <c:pt idx="5">
                        <c:v>51.829047560785675</c:v>
                      </c:pt>
                      <c:pt idx="6">
                        <c:v>51.966842057518427</c:v>
                      </c:pt>
                      <c:pt idx="7">
                        <c:v>52.987325738263465</c:v>
                      </c:pt>
                      <c:pt idx="8">
                        <c:v>52.441605259112706</c:v>
                      </c:pt>
                      <c:pt idx="9">
                        <c:v>53.31983178987872</c:v>
                      </c:pt>
                      <c:pt idx="10">
                        <c:v>53.412279904313365</c:v>
                      </c:pt>
                      <c:pt idx="11">
                        <c:v>53.577021507946498</c:v>
                      </c:pt>
                      <c:pt idx="12">
                        <c:v>54.485583206812471</c:v>
                      </c:pt>
                      <c:pt idx="13">
                        <c:v>55.219972799572439</c:v>
                      </c:pt>
                      <c:pt idx="14">
                        <c:v>55.53739430982548</c:v>
                      </c:pt>
                      <c:pt idx="15">
                        <c:v>54.885414158269079</c:v>
                      </c:pt>
                      <c:pt idx="16">
                        <c:v>55.732451196040863</c:v>
                      </c:pt>
                      <c:pt idx="17">
                        <c:v>55.756795546959744</c:v>
                      </c:pt>
                      <c:pt idx="18">
                        <c:v>56.730776777683488</c:v>
                      </c:pt>
                      <c:pt idx="19">
                        <c:v>56.031620389070163</c:v>
                      </c:pt>
                      <c:pt idx="20">
                        <c:v>56.857976273225127</c:v>
                      </c:pt>
                      <c:pt idx="21">
                        <c:v>56.848751129571824</c:v>
                      </c:pt>
                      <c:pt idx="22">
                        <c:v>57.808454763809394</c:v>
                      </c:pt>
                      <c:pt idx="23">
                        <c:v>57.064236492695237</c:v>
                      </c:pt>
                      <c:pt idx="24">
                        <c:v>57.874763492992983</c:v>
                      </c:pt>
                      <c:pt idx="25">
                        <c:v>57.835391078348231</c:v>
                      </c:pt>
                      <c:pt idx="26">
                        <c:v>58.782368888262262</c:v>
                      </c:pt>
                      <c:pt idx="27">
                        <c:v>57.991370666831273</c:v>
                      </c:pt>
                      <c:pt idx="28">
                        <c:v>58.793963401556923</c:v>
                      </c:pt>
                      <c:pt idx="29">
                        <c:v>59.451707851308434</c:v>
                      </c:pt>
                      <c:pt idx="30">
                        <c:v>59.663094440788115</c:v>
                      </c:pt>
                      <c:pt idx="31">
                        <c:v>58.792900307667466</c:v>
                      </c:pt>
                      <c:pt idx="32">
                        <c:v>58.882733859429322</c:v>
                      </c:pt>
                      <c:pt idx="33">
                        <c:v>59.66140433505322</c:v>
                      </c:pt>
                      <c:pt idx="34">
                        <c:v>59.565061218134886</c:v>
                      </c:pt>
                      <c:pt idx="35">
                        <c:v>60.485680539928261</c:v>
                      </c:pt>
                      <c:pt idx="36">
                        <c:v>59.625944453343841</c:v>
                      </c:pt>
                      <c:pt idx="37">
                        <c:v>60.393578809389396</c:v>
                      </c:pt>
                      <c:pt idx="38">
                        <c:v>61.019212816518511</c:v>
                      </c:pt>
                      <c:pt idx="39">
                        <c:v>61.187629517191212</c:v>
                      </c:pt>
                      <c:pt idx="40">
                        <c:v>60.242435068277942</c:v>
                      </c:pt>
                      <c:pt idx="41">
                        <c:v>60.29611043378889</c:v>
                      </c:pt>
                      <c:pt idx="42">
                        <c:v>61.049501508092206</c:v>
                      </c:pt>
                      <c:pt idx="43">
                        <c:v>60.908341570501491</c:v>
                      </c:pt>
                      <c:pt idx="44">
                        <c:v>61.807918149919537</c:v>
                      </c:pt>
                      <c:pt idx="45">
                        <c:v>60.861676606064478</c:v>
                      </c:pt>
                      <c:pt idx="46">
                        <c:v>60.866370380348457</c:v>
                      </c:pt>
                      <c:pt idx="47">
                        <c:v>61.607089463531992</c:v>
                      </c:pt>
                      <c:pt idx="48">
                        <c:v>61.445444327853508</c:v>
                      </c:pt>
                      <c:pt idx="49">
                        <c:v>62.334091020811648</c:v>
                      </c:pt>
                      <c:pt idx="50">
                        <c:v>61.365025133902918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kst!$D$4</c15:sqref>
                        </c15:formulaRef>
                      </c:ext>
                    </c:extLst>
                    <c:strCache>
                      <c:ptCount val="1"/>
                      <c:pt idx="0">
                        <c:v>kst (US 2-3)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kst!$D$6:$D$56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45.659687344874783</c:v>
                      </c:pt>
                      <c:pt idx="1">
                        <c:v>46.090023333547322</c:v>
                      </c:pt>
                      <c:pt idx="2">
                        <c:v>46.508701947431604</c:v>
                      </c:pt>
                      <c:pt idx="3">
                        <c:v>46.915999229979342</c:v>
                      </c:pt>
                      <c:pt idx="4">
                        <c:v>47.362873625535421</c:v>
                      </c:pt>
                      <c:pt idx="5">
                        <c:v>47.748624523436796</c:v>
                      </c:pt>
                      <c:pt idx="6">
                        <c:v>48.123767852863502</c:v>
                      </c:pt>
                      <c:pt idx="7">
                        <c:v>48.488551943092681</c:v>
                      </c:pt>
                      <c:pt idx="8">
                        <c:v>48.843218642765123</c:v>
                      </c:pt>
                      <c:pt idx="9">
                        <c:v>49.188003513985841</c:v>
                      </c:pt>
                      <c:pt idx="10">
                        <c:v>49.523136019783131</c:v>
                      </c:pt>
                      <c:pt idx="11">
                        <c:v>49.288275394535177</c:v>
                      </c:pt>
                      <c:pt idx="12">
                        <c:v>49.601209011879227</c:v>
                      </c:pt>
                      <c:pt idx="13">
                        <c:v>49.90524503264632</c:v>
                      </c:pt>
                      <c:pt idx="14">
                        <c:v>50.200587948349572</c:v>
                      </c:pt>
                      <c:pt idx="15">
                        <c:v>50.487437056771789</c:v>
                      </c:pt>
                      <c:pt idx="16">
                        <c:v>50.765986612879409</c:v>
                      </c:pt>
                      <c:pt idx="17">
                        <c:v>51.036425974733788</c:v>
                      </c:pt>
                      <c:pt idx="18">
                        <c:v>51.298939744586974</c:v>
                      </c:pt>
                      <c:pt idx="19">
                        <c:v>51.553707905341462</c:v>
                      </c:pt>
                      <c:pt idx="20">
                        <c:v>51.800905952545804</c:v>
                      </c:pt>
                      <c:pt idx="21">
                        <c:v>52.688932443533965</c:v>
                      </c:pt>
                      <c:pt idx="22">
                        <c:v>52.924400488489724</c:v>
                      </c:pt>
                      <c:pt idx="23">
                        <c:v>53.152711182411799</c:v>
                      </c:pt>
                      <c:pt idx="24">
                        <c:v>53.374025283905574</c:v>
                      </c:pt>
                      <c:pt idx="25">
                        <c:v>53.588499614415049</c:v>
                      </c:pt>
                      <c:pt idx="26">
                        <c:v>53.796287168015731</c:v>
                      </c:pt>
                      <c:pt idx="27">
                        <c:v>53.997537217722382</c:v>
                      </c:pt>
                      <c:pt idx="28">
                        <c:v>54.19239541843595</c:v>
                      </c:pt>
                      <c:pt idx="29">
                        <c:v>54.381003906650022</c:v>
                      </c:pt>
                      <c:pt idx="30">
                        <c:v>54.563501397031011</c:v>
                      </c:pt>
                      <c:pt idx="31">
                        <c:v>54.740023275983795</c:v>
                      </c:pt>
                      <c:pt idx="32">
                        <c:v>54.91070169230742</c:v>
                      </c:pt>
                      <c:pt idx="33">
                        <c:v>55.075665645044232</c:v>
                      </c:pt>
                      <c:pt idx="34">
                        <c:v>55.235041068619587</c:v>
                      </c:pt>
                      <c:pt idx="35">
                        <c:v>55.388950915366394</c:v>
                      </c:pt>
                      <c:pt idx="36">
                        <c:v>55.537515235525333</c:v>
                      </c:pt>
                      <c:pt idx="37">
                        <c:v>55.680851254807315</c:v>
                      </c:pt>
                      <c:pt idx="38">
                        <c:v>55.819073449602364</c:v>
                      </c:pt>
                      <c:pt idx="39">
                        <c:v>55.95229361991484</c:v>
                      </c:pt>
                      <c:pt idx="40">
                        <c:v>56.080620960102856</c:v>
                      </c:pt>
                      <c:pt idx="41">
                        <c:v>56.204162127495927</c:v>
                      </c:pt>
                      <c:pt idx="42">
                        <c:v>56.323021308963142</c:v>
                      </c:pt>
                      <c:pt idx="43">
                        <c:v>56.437300285499937</c:v>
                      </c:pt>
                      <c:pt idx="44">
                        <c:v>56.547098494900702</c:v>
                      </c:pt>
                      <c:pt idx="45">
                        <c:v>56.652513092580328</c:v>
                      </c:pt>
                      <c:pt idx="46">
                        <c:v>56.753639010606847</c:v>
                      </c:pt>
                      <c:pt idx="47">
                        <c:v>56.850569015003984</c:v>
                      </c:pt>
                      <c:pt idx="48">
                        <c:v>56.943393761380769</c:v>
                      </c:pt>
                      <c:pt idx="49">
                        <c:v>57.032201848943494</c:v>
                      </c:pt>
                      <c:pt idx="50">
                        <c:v>57.117079872942142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kst!$E$4</c15:sqref>
                        </c15:formulaRef>
                      </c:ext>
                    </c:extLst>
                    <c:strCache>
                      <c:ptCount val="1"/>
                      <c:pt idx="0">
                        <c:v>kst (US 3-4)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kst!$E$6:$E$56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54.43532360178768</c:v>
                      </c:pt>
                      <c:pt idx="1">
                        <c:v>55.062152085213953</c:v>
                      </c:pt>
                      <c:pt idx="2">
                        <c:v>55.67712087197598</c:v>
                      </c:pt>
                      <c:pt idx="3">
                        <c:v>55.329933464550933</c:v>
                      </c:pt>
                      <c:pt idx="4">
                        <c:v>55.913199252164233</c:v>
                      </c:pt>
                      <c:pt idx="5">
                        <c:v>55.599279100241375</c:v>
                      </c:pt>
                      <c:pt idx="6">
                        <c:v>56.083571804280986</c:v>
                      </c:pt>
                      <c:pt idx="7">
                        <c:v>56.626663102957608</c:v>
                      </c:pt>
                      <c:pt idx="8">
                        <c:v>56.294389430422598</c:v>
                      </c:pt>
                      <c:pt idx="9">
                        <c:v>56.708375438554938</c:v>
                      </c:pt>
                      <c:pt idx="10">
                        <c:v>57.214387280264354</c:v>
                      </c:pt>
                      <c:pt idx="11">
                        <c:v>56.870844070712259</c:v>
                      </c:pt>
                      <c:pt idx="12">
                        <c:v>58.07509031738779</c:v>
                      </c:pt>
                      <c:pt idx="13">
                        <c:v>57.625573447287564</c:v>
                      </c:pt>
                      <c:pt idx="14">
                        <c:v>57.303648561827998</c:v>
                      </c:pt>
                      <c:pt idx="15">
                        <c:v>58.480552584711837</c:v>
                      </c:pt>
                      <c:pt idx="16">
                        <c:v>57.93086200812494</c:v>
                      </c:pt>
                      <c:pt idx="17">
                        <c:v>58.362464345233057</c:v>
                      </c:pt>
                      <c:pt idx="18">
                        <c:v>57.907011403456735</c:v>
                      </c:pt>
                      <c:pt idx="19">
                        <c:v>58.202085804547771</c:v>
                      </c:pt>
                      <c:pt idx="20">
                        <c:v>58.54237991339339</c:v>
                      </c:pt>
                      <c:pt idx="21">
                        <c:v>58.141566918139468</c:v>
                      </c:pt>
                      <c:pt idx="22">
                        <c:v>59.263105186761294</c:v>
                      </c:pt>
                      <c:pt idx="23">
                        <c:v>58.636537306952874</c:v>
                      </c:pt>
                      <c:pt idx="24">
                        <c:v>59.005877916805154</c:v>
                      </c:pt>
                      <c:pt idx="25">
                        <c:v>58.504012879753418</c:v>
                      </c:pt>
                      <c:pt idx="26">
                        <c:v>59.597878038313915</c:v>
                      </c:pt>
                      <c:pt idx="27">
                        <c:v>59.66176831993284</c:v>
                      </c:pt>
                      <c:pt idx="28">
                        <c:v>59.273377083479922</c:v>
                      </c:pt>
                      <c:pt idx="29">
                        <c:v>58.714575215867519</c:v>
                      </c:pt>
                      <c:pt idx="30">
                        <c:v>59.805686582849724</c:v>
                      </c:pt>
                      <c:pt idx="31">
                        <c:v>59.84001537031326</c:v>
                      </c:pt>
                      <c:pt idx="32">
                        <c:v>58.681581870776313</c:v>
                      </c:pt>
                      <c:pt idx="33">
                        <c:v>58.818271672147858</c:v>
                      </c:pt>
                      <c:pt idx="34">
                        <c:v>59.013432781526383</c:v>
                      </c:pt>
                      <c:pt idx="35">
                        <c:v>59.241296184531251</c:v>
                      </c:pt>
                      <c:pt idx="36">
                        <c:v>58.723109224965086</c:v>
                      </c:pt>
                      <c:pt idx="37">
                        <c:v>58.838512493825149</c:v>
                      </c:pt>
                      <c:pt idx="38">
                        <c:v>59.893300163308723</c:v>
                      </c:pt>
                      <c:pt idx="39">
                        <c:v>59.877683554820173</c:v>
                      </c:pt>
                      <c:pt idx="40">
                        <c:v>59.410981282630594</c:v>
                      </c:pt>
                      <c:pt idx="41">
                        <c:v>58.787895117083451</c:v>
                      </c:pt>
                      <c:pt idx="42">
                        <c:v>59.796214201477618</c:v>
                      </c:pt>
                      <c:pt idx="43">
                        <c:v>59.031031717625744</c:v>
                      </c:pt>
                      <c:pt idx="44">
                        <c:v>59.27353152305367</c:v>
                      </c:pt>
                      <c:pt idx="45">
                        <c:v>58.644853348042695</c:v>
                      </c:pt>
                      <c:pt idx="46">
                        <c:v>59.618673371904208</c:v>
                      </c:pt>
                      <c:pt idx="47">
                        <c:v>58.837159327364525</c:v>
                      </c:pt>
                      <c:pt idx="48">
                        <c:v>59.060728705429987</c:v>
                      </c:pt>
                      <c:pt idx="49">
                        <c:v>58.416785868843391</c:v>
                      </c:pt>
                      <c:pt idx="50">
                        <c:v>58.451502274020172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kst!$F$4</c15:sqref>
                        </c15:formulaRef>
                      </c:ext>
                    </c:extLst>
                    <c:strCache>
                      <c:ptCount val="1"/>
                      <c:pt idx="0">
                        <c:v>kst (US 4-5)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kst!$F$6:$F$56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47.751577635580247</c:v>
                      </c:pt>
                      <c:pt idx="1">
                        <c:v>48.575552934449533</c:v>
                      </c:pt>
                      <c:pt idx="2">
                        <c:v>48.091655728675633</c:v>
                      </c:pt>
                      <c:pt idx="3">
                        <c:v>48.377836701916117</c:v>
                      </c:pt>
                      <c:pt idx="4">
                        <c:v>49.352260367733521</c:v>
                      </c:pt>
                      <c:pt idx="5">
                        <c:v>49.472873034734903</c:v>
                      </c:pt>
                      <c:pt idx="6">
                        <c:v>50.311298875161484</c:v>
                      </c:pt>
                      <c:pt idx="7">
                        <c:v>49.773818892238921</c:v>
                      </c:pt>
                      <c:pt idx="8">
                        <c:v>49.977415291337898</c:v>
                      </c:pt>
                      <c:pt idx="9">
                        <c:v>50.295854546399895</c:v>
                      </c:pt>
                      <c:pt idx="10">
                        <c:v>50.987973565476906</c:v>
                      </c:pt>
                      <c:pt idx="11">
                        <c:v>51.794651922840984</c:v>
                      </c:pt>
                      <c:pt idx="12">
                        <c:v>51.188241597833112</c:v>
                      </c:pt>
                      <c:pt idx="13">
                        <c:v>51.343877867087429</c:v>
                      </c:pt>
                      <c:pt idx="14">
                        <c:v>52.26369087715571</c:v>
                      </c:pt>
                      <c:pt idx="15">
                        <c:v>52.281642514760883</c:v>
                      </c:pt>
                      <c:pt idx="16">
                        <c:v>53.060859105622988</c:v>
                      </c:pt>
                      <c:pt idx="17">
                        <c:v>52.368819354923922</c:v>
                      </c:pt>
                      <c:pt idx="18">
                        <c:v>52.509552770980171</c:v>
                      </c:pt>
                      <c:pt idx="19">
                        <c:v>53.407347794083876</c:v>
                      </c:pt>
                      <c:pt idx="20">
                        <c:v>53.441912798176318</c:v>
                      </c:pt>
                      <c:pt idx="21">
                        <c:v>53.469013424676028</c:v>
                      </c:pt>
                      <c:pt idx="22">
                        <c:v>54.218359379297276</c:v>
                      </c:pt>
                      <c:pt idx="23">
                        <c:v>53.501830912681754</c:v>
                      </c:pt>
                      <c:pt idx="24">
                        <c:v>54.380378686266603</c:v>
                      </c:pt>
                      <c:pt idx="25">
                        <c:v>54.439150233195008</c:v>
                      </c:pt>
                      <c:pt idx="26">
                        <c:v>54.374517656014433</c:v>
                      </c:pt>
                      <c:pt idx="27">
                        <c:v>55.103623835692709</c:v>
                      </c:pt>
                      <c:pt idx="28">
                        <c:v>54.278517611806087</c:v>
                      </c:pt>
                      <c:pt idx="29">
                        <c:v>54.378951322276009</c:v>
                      </c:pt>
                      <c:pt idx="30">
                        <c:v>55.235605624319774</c:v>
                      </c:pt>
                      <c:pt idx="31">
                        <c:v>54.580060225066696</c:v>
                      </c:pt>
                      <c:pt idx="32">
                        <c:v>55.160749822890573</c:v>
                      </c:pt>
                      <c:pt idx="33">
                        <c:v>55.86728928016668</c:v>
                      </c:pt>
                      <c:pt idx="34">
                        <c:v>55.876997587930653</c:v>
                      </c:pt>
                      <c:pt idx="35">
                        <c:v>55.070457838197861</c:v>
                      </c:pt>
                      <c:pt idx="36">
                        <c:v>55.070835831786304</c:v>
                      </c:pt>
                      <c:pt idx="37">
                        <c:v>55.903997530636239</c:v>
                      </c:pt>
                      <c:pt idx="38">
                        <c:v>55.775346599641011</c:v>
                      </c:pt>
                      <c:pt idx="39">
                        <c:v>55.762856909359527</c:v>
                      </c:pt>
                      <c:pt idx="40">
                        <c:v>56.44563761558512</c:v>
                      </c:pt>
                      <c:pt idx="41">
                        <c:v>55.580229658938094</c:v>
                      </c:pt>
                      <c:pt idx="42">
                        <c:v>55.581438187114877</c:v>
                      </c:pt>
                      <c:pt idx="43">
                        <c:v>56.398250407683321</c:v>
                      </c:pt>
                      <c:pt idx="44">
                        <c:v>55.672686908617301</c:v>
                      </c:pt>
                      <c:pt idx="45">
                        <c:v>56.210039710567834</c:v>
                      </c:pt>
                      <c:pt idx="46">
                        <c:v>56.876203212531479</c:v>
                      </c:pt>
                      <c:pt idx="47">
                        <c:v>56.833995737625841</c:v>
                      </c:pt>
                      <c:pt idx="48">
                        <c:v>55.954868384466124</c:v>
                      </c:pt>
                      <c:pt idx="49">
                        <c:v>55.916130980598645</c:v>
                      </c:pt>
                      <c:pt idx="50">
                        <c:v>56.714780653434815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kst!$G$4</c15:sqref>
                        </c15:formulaRef>
                      </c:ext>
                    </c:extLst>
                    <c:strCache>
                      <c:ptCount val="1"/>
                      <c:pt idx="0">
                        <c:v>kst+BL (US 1-2)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kst!$G$6:$G$56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48.516680620265404</c:v>
                      </c:pt>
                      <c:pt idx="1">
                        <c:v>48.832027010054823</c:v>
                      </c:pt>
                      <c:pt idx="2">
                        <c:v>49.690708000936674</c:v>
                      </c:pt>
                      <c:pt idx="3">
                        <c:v>50.428900887578834</c:v>
                      </c:pt>
                      <c:pt idx="4">
                        <c:v>50.031693121180894</c:v>
                      </c:pt>
                      <c:pt idx="5">
                        <c:v>50.991562992320702</c:v>
                      </c:pt>
                      <c:pt idx="6">
                        <c:v>50.443503422637043</c:v>
                      </c:pt>
                      <c:pt idx="7">
                        <c:v>51.264523952760761</c:v>
                      </c:pt>
                      <c:pt idx="8">
                        <c:v>51.962113431996073</c:v>
                      </c:pt>
                      <c:pt idx="9">
                        <c:v>51.492171450093657</c:v>
                      </c:pt>
                      <c:pt idx="10">
                        <c:v>52.420975574336225</c:v>
                      </c:pt>
                      <c:pt idx="11">
                        <c:v>51.801581439477523</c:v>
                      </c:pt>
                      <c:pt idx="12">
                        <c:v>51.935207491578765</c:v>
                      </c:pt>
                      <c:pt idx="13">
                        <c:v>52.716364602671518</c:v>
                      </c:pt>
                      <c:pt idx="14">
                        <c:v>52.721286893343724</c:v>
                      </c:pt>
                      <c:pt idx="15">
                        <c:v>53.623297561786082</c:v>
                      </c:pt>
                      <c:pt idx="16">
                        <c:v>52.879409302176015</c:v>
                      </c:pt>
                      <c:pt idx="17">
                        <c:v>53.035136076246111</c:v>
                      </c:pt>
                      <c:pt idx="18">
                        <c:v>53.789301153964026</c:v>
                      </c:pt>
                      <c:pt idx="19">
                        <c:v>53.809694144162748</c:v>
                      </c:pt>
                      <c:pt idx="20">
                        <c:v>53.822536183401368</c:v>
                      </c:pt>
                      <c:pt idx="21">
                        <c:v>54.695163779936621</c:v>
                      </c:pt>
                      <c:pt idx="22">
                        <c:v>53.896413166179336</c:v>
                      </c:pt>
                      <c:pt idx="23">
                        <c:v>54.005213085128766</c:v>
                      </c:pt>
                      <c:pt idx="24">
                        <c:v>54.730116770355146</c:v>
                      </c:pt>
                      <c:pt idx="25">
                        <c:v>54.709374453189625</c:v>
                      </c:pt>
                      <c:pt idx="26">
                        <c:v>54.682463503753773</c:v>
                      </c:pt>
                      <c:pt idx="27">
                        <c:v>55.529932006322561</c:v>
                      </c:pt>
                      <c:pt idx="28">
                        <c:v>55.550084174029777</c:v>
                      </c:pt>
                      <c:pt idx="29">
                        <c:v>54.756325221072146</c:v>
                      </c:pt>
                      <c:pt idx="30">
                        <c:v>54.76546458879406</c:v>
                      </c:pt>
                      <c:pt idx="31">
                        <c:v>55.460363903869919</c:v>
                      </c:pt>
                      <c:pt idx="32">
                        <c:v>56.024055522750174</c:v>
                      </c:pt>
                      <c:pt idx="33">
                        <c:v>55.33586574761727</c:v>
                      </c:pt>
                      <c:pt idx="34">
                        <c:v>56.156807862798594</c:v>
                      </c:pt>
                      <c:pt idx="35">
                        <c:v>55.268666540089193</c:v>
                      </c:pt>
                      <c:pt idx="36">
                        <c:v>55.305815702101285</c:v>
                      </c:pt>
                      <c:pt idx="37">
                        <c:v>55.979805539463939</c:v>
                      </c:pt>
                      <c:pt idx="38">
                        <c:v>55.952090663772182</c:v>
                      </c:pt>
                      <c:pt idx="39">
                        <c:v>56.489648860460377</c:v>
                      </c:pt>
                      <c:pt idx="40">
                        <c:v>55.766014719879209</c:v>
                      </c:pt>
                      <c:pt idx="41">
                        <c:v>56.564197870938251</c:v>
                      </c:pt>
                      <c:pt idx="42">
                        <c:v>55.635871283040046</c:v>
                      </c:pt>
                      <c:pt idx="43">
                        <c:v>55.652373398622281</c:v>
                      </c:pt>
                      <c:pt idx="44">
                        <c:v>55.602934498982151</c:v>
                      </c:pt>
                      <c:pt idx="45">
                        <c:v>56.250985351751623</c:v>
                      </c:pt>
                      <c:pt idx="46">
                        <c:v>56.134758298597525</c:v>
                      </c:pt>
                      <c:pt idx="47">
                        <c:v>56.015577572463066</c:v>
                      </c:pt>
                      <c:pt idx="48">
                        <c:v>56.794006217549573</c:v>
                      </c:pt>
                      <c:pt idx="49">
                        <c:v>56.727952379906654</c:v>
                      </c:pt>
                      <c:pt idx="50">
                        <c:v>55.809260421472288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kst!$H$4</c15:sqref>
                        </c15:formulaRef>
                      </c:ext>
                    </c:extLst>
                    <c:strCache>
                      <c:ptCount val="1"/>
                      <c:pt idx="0">
                        <c:v>kst+BL (US 2-3)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kst!$H$6:$H$56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44.137545832432657</c:v>
                      </c:pt>
                      <c:pt idx="1">
                        <c:v>44.462453005552405</c:v>
                      </c:pt>
                      <c:pt idx="2">
                        <c:v>45.337188976047869</c:v>
                      </c:pt>
                      <c:pt idx="3">
                        <c:v>45.642543721474183</c:v>
                      </c:pt>
                      <c:pt idx="4">
                        <c:v>45.936593599093044</c:v>
                      </c:pt>
                      <c:pt idx="5">
                        <c:v>46.219663710106055</c:v>
                      </c:pt>
                      <c:pt idx="6">
                        <c:v>46.492068880768549</c:v>
                      </c:pt>
                      <c:pt idx="7">
                        <c:v>46.754114033140176</c:v>
                      </c:pt>
                      <c:pt idx="8">
                        <c:v>47.006094540594709</c:v>
                      </c:pt>
                      <c:pt idx="9">
                        <c:v>47.248296568795006</c:v>
                      </c:pt>
                      <c:pt idx="10">
                        <c:v>47.480997402803609</c:v>
                      </c:pt>
                      <c:pt idx="11">
                        <c:v>46.946680346157692</c:v>
                      </c:pt>
                      <c:pt idx="12">
                        <c:v>47.166628475864933</c:v>
                      </c:pt>
                      <c:pt idx="13">
                        <c:v>47.379345095217495</c:v>
                      </c:pt>
                      <c:pt idx="14">
                        <c:v>47.58252715423302</c:v>
                      </c:pt>
                      <c:pt idx="15">
                        <c:v>47.777670435234896</c:v>
                      </c:pt>
                      <c:pt idx="16">
                        <c:v>47.966285086098544</c:v>
                      </c:pt>
                      <c:pt idx="17">
                        <c:v>48.146015488567883</c:v>
                      </c:pt>
                      <c:pt idx="18">
                        <c:v>48.3196510840461</c:v>
                      </c:pt>
                      <c:pt idx="19">
                        <c:v>48.475692883466174</c:v>
                      </c:pt>
                      <c:pt idx="20">
                        <c:v>48.624684980680833</c:v>
                      </c:pt>
                      <c:pt idx="21">
                        <c:v>48.766822307481362</c:v>
                      </c:pt>
                      <c:pt idx="22">
                        <c:v>48.902294045604577</c:v>
                      </c:pt>
                      <c:pt idx="23">
                        <c:v>49.031283818434268</c:v>
                      </c:pt>
                      <c:pt idx="24">
                        <c:v>49.153969875454223</c:v>
                      </c:pt>
                      <c:pt idx="25">
                        <c:v>49.270525269760221</c:v>
                      </c:pt>
                      <c:pt idx="26">
                        <c:v>49.381118028926103</c:v>
                      </c:pt>
                      <c:pt idx="27">
                        <c:v>49.485911319502577</c:v>
                      </c:pt>
                      <c:pt idx="28">
                        <c:v>49.585063605416529</c:v>
                      </c:pt>
                      <c:pt idx="29">
                        <c:v>50.433971183065246</c:v>
                      </c:pt>
                      <c:pt idx="30">
                        <c:v>50.523641601354591</c:v>
                      </c:pt>
                      <c:pt idx="31">
                        <c:v>50.608040752206691</c:v>
                      </c:pt>
                      <c:pt idx="32">
                        <c:v>50.687311905152107</c:v>
                      </c:pt>
                      <c:pt idx="33">
                        <c:v>50.761594275385683</c:v>
                      </c:pt>
                      <c:pt idx="34">
                        <c:v>50.831023152442931</c:v>
                      </c:pt>
                      <c:pt idx="35">
                        <c:v>50.895730024260004</c:v>
                      </c:pt>
                      <c:pt idx="36">
                        <c:v>50.955842696803245</c:v>
                      </c:pt>
                      <c:pt idx="37">
                        <c:v>51.011485409446323</c:v>
                      </c:pt>
                      <c:pt idx="38">
                        <c:v>51.062778946264501</c:v>
                      </c:pt>
                      <c:pt idx="39">
                        <c:v>50.480940122531052</c:v>
                      </c:pt>
                      <c:pt idx="40">
                        <c:v>50.523352148666632</c:v>
                      </c:pt>
                      <c:pt idx="41">
                        <c:v>50.56180700380947</c:v>
                      </c:pt>
                      <c:pt idx="42">
                        <c:v>50.596411359188721</c:v>
                      </c:pt>
                      <c:pt idx="43">
                        <c:v>51.203061890102326</c:v>
                      </c:pt>
                      <c:pt idx="44">
                        <c:v>51.230583159695733</c:v>
                      </c:pt>
                      <c:pt idx="45">
                        <c:v>51.254516437716987</c:v>
                      </c:pt>
                      <c:pt idx="46">
                        <c:v>51.274958329563532</c:v>
                      </c:pt>
                      <c:pt idx="47">
                        <c:v>51.236902003740411</c:v>
                      </c:pt>
                      <c:pt idx="48">
                        <c:v>51.250622244338928</c:v>
                      </c:pt>
                      <c:pt idx="49">
                        <c:v>51.261129051586913</c:v>
                      </c:pt>
                      <c:pt idx="50">
                        <c:v>51.268508956778724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kst!$I$4</c15:sqref>
                        </c15:formulaRef>
                      </c:ext>
                    </c:extLst>
                    <c:strCache>
                      <c:ptCount val="1"/>
                      <c:pt idx="0">
                        <c:v>kst+BL (US 3-4)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kst!$I$6:$I$56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48.929594307732359</c:v>
                      </c:pt>
                      <c:pt idx="1">
                        <c:v>50.030882982094916</c:v>
                      </c:pt>
                      <c:pt idx="2">
                        <c:v>49.650206902455345</c:v>
                      </c:pt>
                      <c:pt idx="3">
                        <c:v>50.104570477873978</c:v>
                      </c:pt>
                      <c:pt idx="4">
                        <c:v>49.812070199409703</c:v>
                      </c:pt>
                      <c:pt idx="5">
                        <c:v>50.872613221980892</c:v>
                      </c:pt>
                      <c:pt idx="6">
                        <c:v>50.427945816411913</c:v>
                      </c:pt>
                      <c:pt idx="7">
                        <c:v>50.779570067058202</c:v>
                      </c:pt>
                      <c:pt idx="8">
                        <c:v>51.120984525819686</c:v>
                      </c:pt>
                      <c:pt idx="9">
                        <c:v>50.753252314614777</c:v>
                      </c:pt>
                      <c:pt idx="10">
                        <c:v>51.774243620968299</c:v>
                      </c:pt>
                      <c:pt idx="11">
                        <c:v>51.261022058376135</c:v>
                      </c:pt>
                      <c:pt idx="12">
                        <c:v>51.615077135043251</c:v>
                      </c:pt>
                      <c:pt idx="13">
                        <c:v>51.204060053649648</c:v>
                      </c:pt>
                      <c:pt idx="14">
                        <c:v>51.394084966032693</c:v>
                      </c:pt>
                      <c:pt idx="15">
                        <c:v>52.404516228491701</c:v>
                      </c:pt>
                      <c:pt idx="16">
                        <c:v>51.834623303139246</c:v>
                      </c:pt>
                      <c:pt idx="17">
                        <c:v>52.143875766986469</c:v>
                      </c:pt>
                      <c:pt idx="18">
                        <c:v>51.682007215206191</c:v>
                      </c:pt>
                      <c:pt idx="19">
                        <c:v>51.825965758425134</c:v>
                      </c:pt>
                      <c:pt idx="20">
                        <c:v>52.803496069223606</c:v>
                      </c:pt>
                      <c:pt idx="21">
                        <c:v>52.187043760494127</c:v>
                      </c:pt>
                      <c:pt idx="22">
                        <c:v>52.457520728673671</c:v>
                      </c:pt>
                      <c:pt idx="23">
                        <c:v>51.953716088264493</c:v>
                      </c:pt>
                      <c:pt idx="24">
                        <c:v>52.081407533390831</c:v>
                      </c:pt>
                      <c:pt idx="25">
                        <c:v>53.005291928802869</c:v>
                      </c:pt>
                      <c:pt idx="26">
                        <c:v>52.350903790074746</c:v>
                      </c:pt>
                      <c:pt idx="27">
                        <c:v>52.531396578624701</c:v>
                      </c:pt>
                      <c:pt idx="28">
                        <c:v>52.706155403101114</c:v>
                      </c:pt>
                      <c:pt idx="29">
                        <c:v>52.160809260555062</c:v>
                      </c:pt>
                      <c:pt idx="30">
                        <c:v>53.039024485251609</c:v>
                      </c:pt>
                      <c:pt idx="31">
                        <c:v>52.354068254899943</c:v>
                      </c:pt>
                      <c:pt idx="32">
                        <c:v>52.448926311770251</c:v>
                      </c:pt>
                      <c:pt idx="33">
                        <c:v>52.651590584366744</c:v>
                      </c:pt>
                      <c:pt idx="34">
                        <c:v>52.079552884717266</c:v>
                      </c:pt>
                      <c:pt idx="35">
                        <c:v>52.152968854749616</c:v>
                      </c:pt>
                      <c:pt idx="36">
                        <c:v>53.005005554575575</c:v>
                      </c:pt>
                      <c:pt idx="37">
                        <c:v>52.290085936009383</c:v>
                      </c:pt>
                      <c:pt idx="38">
                        <c:v>53.001518256282836</c:v>
                      </c:pt>
                      <c:pt idx="39">
                        <c:v>52.528953964035146</c:v>
                      </c:pt>
                      <c:pt idx="40">
                        <c:v>51.930690281898663</c:v>
                      </c:pt>
                      <c:pt idx="41">
                        <c:v>51.970193922087404</c:v>
                      </c:pt>
                      <c:pt idx="42">
                        <c:v>52.799967632830921</c:v>
                      </c:pt>
                      <c:pt idx="43">
                        <c:v>52.062542449501521</c:v>
                      </c:pt>
                      <c:pt idx="44">
                        <c:v>52.746049903767442</c:v>
                      </c:pt>
                      <c:pt idx="45">
                        <c:v>52.251872098858236</c:v>
                      </c:pt>
                      <c:pt idx="46">
                        <c:v>51.63379403700435</c:v>
                      </c:pt>
                      <c:pt idx="47">
                        <c:v>51.663150657671558</c:v>
                      </c:pt>
                      <c:pt idx="48">
                        <c:v>52.453444004331089</c:v>
                      </c:pt>
                      <c:pt idx="49">
                        <c:v>51.699740747031669</c:v>
                      </c:pt>
                      <c:pt idx="50">
                        <c:v>51.719295865478038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kst!$J$4</c15:sqref>
                        </c15:formulaRef>
                      </c:ext>
                    </c:extLst>
                    <c:strCache>
                      <c:ptCount val="1"/>
                      <c:pt idx="0">
                        <c:v>kst+BL (US 4-5)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kst!$J$6:$J$56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49.126082065356279</c:v>
                      </c:pt>
                      <c:pt idx="1">
                        <c:v>48.636384311763535</c:v>
                      </c:pt>
                      <c:pt idx="2">
                        <c:v>49.5891018804192</c:v>
                      </c:pt>
                      <c:pt idx="3">
                        <c:v>49.195416841989953</c:v>
                      </c:pt>
                      <c:pt idx="4">
                        <c:v>49.510142773991547</c:v>
                      </c:pt>
                      <c:pt idx="5">
                        <c:v>48.962811430509433</c:v>
                      </c:pt>
                      <c:pt idx="6">
                        <c:v>49.869632512848469</c:v>
                      </c:pt>
                      <c:pt idx="7">
                        <c:v>49.47736336416159</c:v>
                      </c:pt>
                      <c:pt idx="8">
                        <c:v>49.692714316961478</c:v>
                      </c:pt>
                      <c:pt idx="9">
                        <c:v>49.090400587318975</c:v>
                      </c:pt>
                      <c:pt idx="10">
                        <c:v>49.963768627827832</c:v>
                      </c:pt>
                      <c:pt idx="11">
                        <c:v>49.529087162759879</c:v>
                      </c:pt>
                      <c:pt idx="12">
                        <c:v>49.704582227796628</c:v>
                      </c:pt>
                      <c:pt idx="13">
                        <c:v>49.07205632233336</c:v>
                      </c:pt>
                      <c:pt idx="14">
                        <c:v>49.900068394752218</c:v>
                      </c:pt>
                      <c:pt idx="15">
                        <c:v>49.377528761165578</c:v>
                      </c:pt>
                      <c:pt idx="16">
                        <c:v>49.571994122977102</c:v>
                      </c:pt>
                      <c:pt idx="17">
                        <c:v>48.90900588635283</c:v>
                      </c:pt>
                      <c:pt idx="18">
                        <c:v>49.702908232700942</c:v>
                      </c:pt>
                      <c:pt idx="19">
                        <c:v>49.152574671312891</c:v>
                      </c:pt>
                      <c:pt idx="20">
                        <c:v>49.26436036512996</c:v>
                      </c:pt>
                      <c:pt idx="21">
                        <c:v>49.369758051477724</c:v>
                      </c:pt>
                      <c:pt idx="22">
                        <c:v>48.67588122045575</c:v>
                      </c:pt>
                      <c:pt idx="23">
                        <c:v>49.43320172747832</c:v>
                      </c:pt>
                      <c:pt idx="24">
                        <c:v>48.854590048639466</c:v>
                      </c:pt>
                      <c:pt idx="25">
                        <c:v>48.385256078215207</c:v>
                      </c:pt>
                      <c:pt idx="26">
                        <c:v>49.011144794535994</c:v>
                      </c:pt>
                      <c:pt idx="27">
                        <c:v>48.294642322524986</c:v>
                      </c:pt>
                      <c:pt idx="28">
                        <c:v>49.018996352515408</c:v>
                      </c:pt>
                      <c:pt idx="29">
                        <c:v>48.419429601666096</c:v>
                      </c:pt>
                      <c:pt idx="30">
                        <c:v>47.929651337407968</c:v>
                      </c:pt>
                      <c:pt idx="31">
                        <c:v>48.525583849393932</c:v>
                      </c:pt>
                      <c:pt idx="32">
                        <c:v>47.793278509823544</c:v>
                      </c:pt>
                      <c:pt idx="33">
                        <c:v>48.487717327911135</c:v>
                      </c:pt>
                      <c:pt idx="34">
                        <c:v>47.873250085963015</c:v>
                      </c:pt>
                      <c:pt idx="35">
                        <c:v>47.907290629449676</c:v>
                      </c:pt>
                      <c:pt idx="36">
                        <c:v>47.937528408595398</c:v>
                      </c:pt>
                      <c:pt idx="37">
                        <c:v>47.195057225058783</c:v>
                      </c:pt>
                      <c:pt idx="38">
                        <c:v>47.145546750069606</c:v>
                      </c:pt>
                      <c:pt idx="39">
                        <c:v>47.830369973887038</c:v>
                      </c:pt>
                      <c:pt idx="40">
                        <c:v>47.203203833069814</c:v>
                      </c:pt>
                      <c:pt idx="41">
                        <c:v>46.685479579143333</c:v>
                      </c:pt>
                      <c:pt idx="42">
                        <c:v>47.226573705431534</c:v>
                      </c:pt>
                      <c:pt idx="43">
                        <c:v>46.476361005091142</c:v>
                      </c:pt>
                      <c:pt idx="44">
                        <c:v>46.402027239741273</c:v>
                      </c:pt>
                      <c:pt idx="45">
                        <c:v>47.065859043693514</c:v>
                      </c:pt>
                      <c:pt idx="46">
                        <c:v>46.431721077489193</c:v>
                      </c:pt>
                      <c:pt idx="47">
                        <c:v>46.428305150193658</c:v>
                      </c:pt>
                      <c:pt idx="48">
                        <c:v>46.42234997024314</c:v>
                      </c:pt>
                      <c:pt idx="49">
                        <c:v>45.66972429051976</c:v>
                      </c:pt>
                      <c:pt idx="50">
                        <c:v>45.606414146373993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8146192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Abfluss[m³/s]</a:t>
                </a:r>
              </a:p>
            </c:rich>
          </c:tx>
          <c:layout>
            <c:manualLayout>
              <c:xMode val="edge"/>
              <c:yMode val="edge"/>
              <c:x val="0.48335706915559323"/>
              <c:y val="0.93125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8146752"/>
        <c:crosses val="autoZero"/>
        <c:crossBetween val="midCat"/>
        <c:majorUnit val="5.0000000000000012E-4"/>
      </c:valAx>
      <c:valAx>
        <c:axId val="268146752"/>
        <c:scaling>
          <c:orientation val="minMax"/>
          <c:max val="54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Stricklerwert k</a:t>
                </a:r>
                <a:r>
                  <a:rPr lang="fr-CH" baseline="-25000"/>
                  <a:t>st</a:t>
                </a:r>
                <a:r>
                  <a:rPr lang="fr-CH"/>
                  <a:t> [m¹'³/s]</a:t>
                </a:r>
              </a:p>
            </c:rich>
          </c:tx>
          <c:layout>
            <c:manualLayout>
              <c:xMode val="edge"/>
              <c:yMode val="edge"/>
              <c:x val="3.0705130468556903E-3"/>
              <c:y val="0.27688812335958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81461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ChannelOptimum!$C$4</c:f>
              <c:strCache>
                <c:ptCount val="1"/>
                <c:pt idx="0">
                  <c:v>C(sectionwise)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ChannelOptimum!$C$8:$C$58</c:f>
              <c:numCache>
                <c:formatCode>0.0000</c:formatCode>
                <c:ptCount val="51"/>
                <c:pt idx="0">
                  <c:v>26.472107140308374</c:v>
                </c:pt>
                <c:pt idx="1">
                  <c:v>26.421728230636802</c:v>
                </c:pt>
                <c:pt idx="2">
                  <c:v>26.925878838333183</c:v>
                </c:pt>
                <c:pt idx="3">
                  <c:v>27.014960711490843</c:v>
                </c:pt>
                <c:pt idx="4">
                  <c:v>27.126339245085568</c:v>
                </c:pt>
                <c:pt idx="5">
                  <c:v>27.604979064134284</c:v>
                </c:pt>
                <c:pt idx="6">
                  <c:v>27.662219497186612</c:v>
                </c:pt>
                <c:pt idx="7">
                  <c:v>27.891945430193925</c:v>
                </c:pt>
                <c:pt idx="8">
                  <c:v>28.067428338063344</c:v>
                </c:pt>
                <c:pt idx="9">
                  <c:v>28.21323733960557</c:v>
                </c:pt>
                <c:pt idx="10">
                  <c:v>28.357962057672022</c:v>
                </c:pt>
                <c:pt idx="11">
                  <c:v>28.422824315301845</c:v>
                </c:pt>
                <c:pt idx="12">
                  <c:v>28.90866483402948</c:v>
                </c:pt>
                <c:pt idx="13">
                  <c:v>29.146965784336452</c:v>
                </c:pt>
                <c:pt idx="14">
                  <c:v>29.213021854277823</c:v>
                </c:pt>
                <c:pt idx="15">
                  <c:v>29.448781719391089</c:v>
                </c:pt>
                <c:pt idx="16">
                  <c:v>29.473346720234204</c:v>
                </c:pt>
                <c:pt idx="17">
                  <c:v>29.61371647287498</c:v>
                </c:pt>
                <c:pt idx="18">
                  <c:v>29.881487604329369</c:v>
                </c:pt>
                <c:pt idx="19">
                  <c:v>29.853723843932233</c:v>
                </c:pt>
                <c:pt idx="20">
                  <c:v>30.181656835788267</c:v>
                </c:pt>
                <c:pt idx="21">
                  <c:v>30.073327147111048</c:v>
                </c:pt>
                <c:pt idx="22">
                  <c:v>30.421551767880569</c:v>
                </c:pt>
                <c:pt idx="23">
                  <c:v>30.457968487988001</c:v>
                </c:pt>
                <c:pt idx="24">
                  <c:v>30.464995728131498</c:v>
                </c:pt>
                <c:pt idx="25">
                  <c:v>30.663746744719109</c:v>
                </c:pt>
                <c:pt idx="26">
                  <c:v>30.81962864141876</c:v>
                </c:pt>
                <c:pt idx="27">
                  <c:v>30.893008220074535</c:v>
                </c:pt>
                <c:pt idx="28">
                  <c:v>31.100661886324755</c:v>
                </c:pt>
                <c:pt idx="29">
                  <c:v>31.288923760009389</c:v>
                </c:pt>
                <c:pt idx="30">
                  <c:v>31.164923455770193</c:v>
                </c:pt>
                <c:pt idx="31">
                  <c:v>31.33088568687614</c:v>
                </c:pt>
                <c:pt idx="32">
                  <c:v>31.318987707374855</c:v>
                </c:pt>
                <c:pt idx="33">
                  <c:v>31.496536428691574</c:v>
                </c:pt>
                <c:pt idx="34">
                  <c:v>31.432073389987103</c:v>
                </c:pt>
                <c:pt idx="35">
                  <c:v>31.854488460132256</c:v>
                </c:pt>
                <c:pt idx="36">
                  <c:v>31.586497854199099</c:v>
                </c:pt>
                <c:pt idx="37">
                  <c:v>31.772673632741341</c:v>
                </c:pt>
                <c:pt idx="38">
                  <c:v>31.89482242330314</c:v>
                </c:pt>
                <c:pt idx="39">
                  <c:v>32.168321444939131</c:v>
                </c:pt>
                <c:pt idx="40">
                  <c:v>31.898942044026892</c:v>
                </c:pt>
                <c:pt idx="41">
                  <c:v>32.094879381541332</c:v>
                </c:pt>
                <c:pt idx="42">
                  <c:v>32.010966952604527</c:v>
                </c:pt>
                <c:pt idx="43">
                  <c:v>32.036790385143235</c:v>
                </c:pt>
                <c:pt idx="44">
                  <c:v>32.331075130656586</c:v>
                </c:pt>
                <c:pt idx="45">
                  <c:v>32.152385982163153</c:v>
                </c:pt>
                <c:pt idx="46">
                  <c:v>32.187686292533186</c:v>
                </c:pt>
                <c:pt idx="47">
                  <c:v>32.213887548940924</c:v>
                </c:pt>
                <c:pt idx="48">
                  <c:v>32.464003733069632</c:v>
                </c:pt>
                <c:pt idx="49">
                  <c:v>32.407173365798869</c:v>
                </c:pt>
                <c:pt idx="50">
                  <c:v>32.331478189167115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ChannelOptimum!$D$4</c:f>
              <c:strCache>
                <c:ptCount val="1"/>
                <c:pt idx="0">
                  <c:v>C(sectionwise)+BL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ChannelOptimum!$D$8:$D$58</c:f>
              <c:numCache>
                <c:formatCode>0.0000</c:formatCode>
                <c:ptCount val="51"/>
                <c:pt idx="0">
                  <c:v>25.623518773956629</c:v>
                </c:pt>
                <c:pt idx="1">
                  <c:v>25.635493252972669</c:v>
                </c:pt>
                <c:pt idx="2">
                  <c:v>25.906770041197344</c:v>
                </c:pt>
                <c:pt idx="3">
                  <c:v>26.080179149713427</c:v>
                </c:pt>
                <c:pt idx="4">
                  <c:v>26.083996481601744</c:v>
                </c:pt>
                <c:pt idx="5">
                  <c:v>26.641038532916262</c:v>
                </c:pt>
                <c:pt idx="6">
                  <c:v>26.462237328248762</c:v>
                </c:pt>
                <c:pt idx="7">
                  <c:v>26.809384913197203</c:v>
                </c:pt>
                <c:pt idx="8">
                  <c:v>26.853932997822376</c:v>
                </c:pt>
                <c:pt idx="9">
                  <c:v>27.020798657519141</c:v>
                </c:pt>
                <c:pt idx="10">
                  <c:v>27.055125669833323</c:v>
                </c:pt>
                <c:pt idx="11">
                  <c:v>27.087998661515979</c:v>
                </c:pt>
                <c:pt idx="12">
                  <c:v>27.22800384485647</c:v>
                </c:pt>
                <c:pt idx="13">
                  <c:v>27.448345043631985</c:v>
                </c:pt>
                <c:pt idx="14">
                  <c:v>27.457667442166709</c:v>
                </c:pt>
                <c:pt idx="15">
                  <c:v>27.490462907226359</c:v>
                </c:pt>
                <c:pt idx="16">
                  <c:v>27.394394189947729</c:v>
                </c:pt>
                <c:pt idx="17">
                  <c:v>27.601468360026058</c:v>
                </c:pt>
                <c:pt idx="18">
                  <c:v>27.883559980515038</c:v>
                </c:pt>
                <c:pt idx="19">
                  <c:v>27.963647788694239</c:v>
                </c:pt>
                <c:pt idx="20">
                  <c:v>27.868929583611383</c:v>
                </c:pt>
                <c:pt idx="21">
                  <c:v>27.970975018606637</c:v>
                </c:pt>
                <c:pt idx="22">
                  <c:v>28.128947787338319</c:v>
                </c:pt>
                <c:pt idx="23">
                  <c:v>28.023086223255337</c:v>
                </c:pt>
                <c:pt idx="24">
                  <c:v>28.210852031856142</c:v>
                </c:pt>
                <c:pt idx="25">
                  <c:v>28.172568041677273</c:v>
                </c:pt>
                <c:pt idx="26">
                  <c:v>28.142033559558978</c:v>
                </c:pt>
                <c:pt idx="27">
                  <c:v>28.517944416080162</c:v>
                </c:pt>
                <c:pt idx="28">
                  <c:v>28.387779558335755</c:v>
                </c:pt>
                <c:pt idx="29">
                  <c:v>28.345606933589004</c:v>
                </c:pt>
                <c:pt idx="30">
                  <c:v>28.413165041820928</c:v>
                </c:pt>
                <c:pt idx="31">
                  <c:v>28.36675639002781</c:v>
                </c:pt>
                <c:pt idx="32">
                  <c:v>28.674507093415038</c:v>
                </c:pt>
                <c:pt idx="33">
                  <c:v>28.597800795046634</c:v>
                </c:pt>
                <c:pt idx="34">
                  <c:v>28.66196609804231</c:v>
                </c:pt>
                <c:pt idx="35">
                  <c:v>28.609695873271846</c:v>
                </c:pt>
                <c:pt idx="36">
                  <c:v>28.655368731469618</c:v>
                </c:pt>
                <c:pt idx="37">
                  <c:v>28.611652189576457</c:v>
                </c:pt>
                <c:pt idx="38">
                  <c:v>28.717920250039139</c:v>
                </c:pt>
                <c:pt idx="39">
                  <c:v>28.83325819812719</c:v>
                </c:pt>
                <c:pt idx="40">
                  <c:v>28.669642456652475</c:v>
                </c:pt>
                <c:pt idx="41">
                  <c:v>28.842729448673168</c:v>
                </c:pt>
                <c:pt idx="42">
                  <c:v>28.744670087647243</c:v>
                </c:pt>
                <c:pt idx="43">
                  <c:v>28.479734741622153</c:v>
                </c:pt>
                <c:pt idx="44">
                  <c:v>28.574632956718311</c:v>
                </c:pt>
                <c:pt idx="45">
                  <c:v>28.697951041228247</c:v>
                </c:pt>
                <c:pt idx="46">
                  <c:v>28.610053291920352</c:v>
                </c:pt>
                <c:pt idx="47">
                  <c:v>28.72470002572404</c:v>
                </c:pt>
                <c:pt idx="48">
                  <c:v>28.778445350890177</c:v>
                </c:pt>
                <c:pt idx="49">
                  <c:v>28.6176559930447</c:v>
                </c:pt>
                <c:pt idx="50">
                  <c:v>28.585476793521995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ChannelOptimum!$K$4</c:f>
              <c:strCache>
                <c:ptCount val="1"/>
                <c:pt idx="0">
                  <c:v>C (channel)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ChannelOptimum!$J$8:$J$58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ChannelOptimum!$K$8:$K$58</c:f>
              <c:numCache>
                <c:formatCode>0.0000</c:formatCode>
                <c:ptCount val="51"/>
                <c:pt idx="0">
                  <c:v>25.924149300752994</c:v>
                </c:pt>
                <c:pt idx="1">
                  <c:v>26.501304811521816</c:v>
                </c:pt>
                <c:pt idx="2">
                  <c:v>26.265327838437628</c:v>
                </c:pt>
                <c:pt idx="3">
                  <c:v>26.455667169219588</c:v>
                </c:pt>
                <c:pt idx="4">
                  <c:v>26.956260127231239</c:v>
                </c:pt>
                <c:pt idx="5">
                  <c:v>27.11678265674853</c:v>
                </c:pt>
                <c:pt idx="6">
                  <c:v>27.203456596244699</c:v>
                </c:pt>
                <c:pt idx="7">
                  <c:v>27.3514365675479</c:v>
                </c:pt>
                <c:pt idx="8">
                  <c:v>27.906699149296877</c:v>
                </c:pt>
                <c:pt idx="9">
                  <c:v>27.611505795257195</c:v>
                </c:pt>
                <c:pt idx="10">
                  <c:v>27.758442461289178</c:v>
                </c:pt>
                <c:pt idx="11">
                  <c:v>28.235909649706702</c:v>
                </c:pt>
                <c:pt idx="12">
                  <c:v>28.358018572346751</c:v>
                </c:pt>
                <c:pt idx="13">
                  <c:v>28.759807696558752</c:v>
                </c:pt>
                <c:pt idx="14">
                  <c:v>28.516235874445513</c:v>
                </c:pt>
                <c:pt idx="15">
                  <c:v>29.053363731997724</c:v>
                </c:pt>
                <c:pt idx="16">
                  <c:v>28.691284666402662</c:v>
                </c:pt>
                <c:pt idx="17">
                  <c:v>28.820786033605444</c:v>
                </c:pt>
                <c:pt idx="18">
                  <c:v>28.914338116682259</c:v>
                </c:pt>
                <c:pt idx="19">
                  <c:v>29.369487038958574</c:v>
                </c:pt>
                <c:pt idx="20">
                  <c:v>29.419196054435595</c:v>
                </c:pt>
                <c:pt idx="21">
                  <c:v>29.464642207748518</c:v>
                </c:pt>
                <c:pt idx="22">
                  <c:v>29.542699869085219</c:v>
                </c:pt>
                <c:pt idx="23">
                  <c:v>30.061925484538147</c:v>
                </c:pt>
                <c:pt idx="24">
                  <c:v>29.656298711675916</c:v>
                </c:pt>
                <c:pt idx="25">
                  <c:v>29.751388960403009</c:v>
                </c:pt>
                <c:pt idx="26">
                  <c:v>29.814783620045802</c:v>
                </c:pt>
                <c:pt idx="27">
                  <c:v>30.251599736694356</c:v>
                </c:pt>
                <c:pt idx="28">
                  <c:v>30.271380804491365</c:v>
                </c:pt>
                <c:pt idx="29">
                  <c:v>30.287765327521917</c:v>
                </c:pt>
                <c:pt idx="30">
                  <c:v>30.338590797750697</c:v>
                </c:pt>
                <c:pt idx="31">
                  <c:v>30.842892239212954</c:v>
                </c:pt>
                <c:pt idx="32">
                  <c:v>30.88832582931262</c:v>
                </c:pt>
                <c:pt idx="33">
                  <c:v>30.457724151488517</c:v>
                </c:pt>
                <c:pt idx="34">
                  <c:v>30.508935245584951</c:v>
                </c:pt>
                <c:pt idx="35">
                  <c:v>30.545213823962911</c:v>
                </c:pt>
                <c:pt idx="36">
                  <c:v>30.964533750082897</c:v>
                </c:pt>
                <c:pt idx="37">
                  <c:v>30.957479515409474</c:v>
                </c:pt>
                <c:pt idx="38">
                  <c:v>30.947796906802658</c:v>
                </c:pt>
                <c:pt idx="39">
                  <c:v>30.974090820883809</c:v>
                </c:pt>
                <c:pt idx="40">
                  <c:v>31.463713929738105</c:v>
                </c:pt>
                <c:pt idx="41">
                  <c:v>31.485574982679328</c:v>
                </c:pt>
                <c:pt idx="42">
                  <c:v>31.017823368661272</c:v>
                </c:pt>
                <c:pt idx="43">
                  <c:v>31.052701955204654</c:v>
                </c:pt>
                <c:pt idx="44">
                  <c:v>31.067583773120269</c:v>
                </c:pt>
                <c:pt idx="45">
                  <c:v>31.472407210851454</c:v>
                </c:pt>
                <c:pt idx="46">
                  <c:v>31.483288682479127</c:v>
                </c:pt>
                <c:pt idx="47">
                  <c:v>31.807083784414967</c:v>
                </c:pt>
                <c:pt idx="48">
                  <c:v>31.42092140261515</c:v>
                </c:pt>
                <c:pt idx="49">
                  <c:v>31.425930656494245</c:v>
                </c:pt>
                <c:pt idx="50">
                  <c:v>31.901316002363238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ChannelOptimum!$L$4</c:f>
              <c:strCache>
                <c:ptCount val="1"/>
                <c:pt idx="0">
                  <c:v>C(channel)+BL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ChannelOptimum!$J$8:$J$58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ChannelOptimum!$L$8:$L$58</c:f>
              <c:numCache>
                <c:formatCode>0.0000</c:formatCode>
                <c:ptCount val="51"/>
                <c:pt idx="0">
                  <c:v>25.09140405687203</c:v>
                </c:pt>
                <c:pt idx="1">
                  <c:v>25.24701497933529</c:v>
                </c:pt>
                <c:pt idx="2">
                  <c:v>25.395937506346527</c:v>
                </c:pt>
                <c:pt idx="3">
                  <c:v>25.538388419439794</c:v>
                </c:pt>
                <c:pt idx="4">
                  <c:v>25.674576772291815</c:v>
                </c:pt>
                <c:pt idx="5">
                  <c:v>26.130196982168695</c:v>
                </c:pt>
                <c:pt idx="6">
                  <c:v>26.256025416601112</c:v>
                </c:pt>
                <c:pt idx="7">
                  <c:v>26.37610353427992</c:v>
                </c:pt>
                <c:pt idx="8">
                  <c:v>26.490614770989311</c:v>
                </c:pt>
                <c:pt idx="9">
                  <c:v>26.599736191817762</c:v>
                </c:pt>
                <c:pt idx="10">
                  <c:v>26.703638743374135</c:v>
                </c:pt>
                <c:pt idx="11">
                  <c:v>26.80248749462481</c:v>
                </c:pt>
                <c:pt idx="12">
                  <c:v>26.863071591662429</c:v>
                </c:pt>
                <c:pt idx="13">
                  <c:v>26.952174891238741</c:v>
                </c:pt>
                <c:pt idx="14">
                  <c:v>27.036692277969166</c:v>
                </c:pt>
                <c:pt idx="15">
                  <c:v>27.421957285120104</c:v>
                </c:pt>
                <c:pt idx="16">
                  <c:v>27.498581550635887</c:v>
                </c:pt>
                <c:pt idx="17">
                  <c:v>27.230272355966129</c:v>
                </c:pt>
                <c:pt idx="18">
                  <c:v>27.297750686702752</c:v>
                </c:pt>
                <c:pt idx="19">
                  <c:v>27.361319474444187</c:v>
                </c:pt>
                <c:pt idx="20">
                  <c:v>27.421099810840595</c:v>
                </c:pt>
                <c:pt idx="21">
                  <c:v>27.47720881499734</c:v>
                </c:pt>
                <c:pt idx="22">
                  <c:v>27.529759780693624</c:v>
                </c:pt>
                <c:pt idx="23">
                  <c:v>27.578862317409328</c:v>
                </c:pt>
                <c:pt idx="24">
                  <c:v>27.624622485453141</c:v>
                </c:pt>
                <c:pt idx="25">
                  <c:v>28.082838306738129</c:v>
                </c:pt>
                <c:pt idx="26">
                  <c:v>28.122810044318676</c:v>
                </c:pt>
                <c:pt idx="27">
                  <c:v>28.159691828720806</c:v>
                </c:pt>
                <c:pt idx="28">
                  <c:v>28.193578165211971</c:v>
                </c:pt>
                <c:pt idx="29">
                  <c:v>28.224560561915272</c:v>
                </c:pt>
                <c:pt idx="30">
                  <c:v>28.252727636477122</c:v>
                </c:pt>
                <c:pt idx="31">
                  <c:v>28.278165218438836</c:v>
                </c:pt>
                <c:pt idx="32">
                  <c:v>28.300956447506927</c:v>
                </c:pt>
                <c:pt idx="33">
                  <c:v>27.869192351681988</c:v>
                </c:pt>
                <c:pt idx="34">
                  <c:v>27.89222487710806</c:v>
                </c:pt>
                <c:pt idx="35">
                  <c:v>27.913588740302913</c:v>
                </c:pt>
                <c:pt idx="36">
                  <c:v>27.932657775919086</c:v>
                </c:pt>
                <c:pt idx="37">
                  <c:v>27.949500392830991</c:v>
                </c:pt>
                <c:pt idx="38">
                  <c:v>27.963483813377842</c:v>
                </c:pt>
                <c:pt idx="39">
                  <c:v>27.969776261389299</c:v>
                </c:pt>
                <c:pt idx="40">
                  <c:v>27.974032024925165</c:v>
                </c:pt>
                <c:pt idx="41">
                  <c:v>27.976312929976807</c:v>
                </c:pt>
                <c:pt idx="42">
                  <c:v>27.976678934522401</c:v>
                </c:pt>
                <c:pt idx="43">
                  <c:v>27.975188191121184</c:v>
                </c:pt>
                <c:pt idx="44">
                  <c:v>27.971897107146344</c:v>
                </c:pt>
                <c:pt idx="45">
                  <c:v>27.966860402756321</c:v>
                </c:pt>
                <c:pt idx="46">
                  <c:v>27.960131166700094</c:v>
                </c:pt>
                <c:pt idx="47">
                  <c:v>27.951760910046691</c:v>
                </c:pt>
                <c:pt idx="48">
                  <c:v>28.294249072878536</c:v>
                </c:pt>
                <c:pt idx="49">
                  <c:v>28.282600148609099</c:v>
                </c:pt>
                <c:pt idx="50">
                  <c:v>28.269436915724885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ChannelOptimum!$Q$4</c:f>
              <c:strCache>
                <c:ptCount val="1"/>
                <c:pt idx="0">
                  <c:v>fit: C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ChannelOptimum!$P$10:$P$60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ChannelOptimum!$Q$10:$Q$60</c:f>
              <c:numCache>
                <c:formatCode>General</c:formatCode>
                <c:ptCount val="51"/>
                <c:pt idx="0">
                  <c:v>26.203302038967664</c:v>
                </c:pt>
                <c:pt idx="1">
                  <c:v>26.488443894662389</c:v>
                </c:pt>
                <c:pt idx="2">
                  <c:v>26.760070024015377</c:v>
                </c:pt>
                <c:pt idx="3">
                  <c:v>27.019062887497689</c:v>
                </c:pt>
                <c:pt idx="4">
                  <c:v>27.266232122643679</c:v>
                </c:pt>
                <c:pt idx="5">
                  <c:v>27.502321762956775</c:v>
                </c:pt>
                <c:pt idx="6">
                  <c:v>27.728016625590072</c:v>
                </c:pt>
                <c:pt idx="7">
                  <c:v>27.943947976361159</c:v>
                </c:pt>
                <c:pt idx="8">
                  <c:v>28.150698564862481</c:v>
                </c:pt>
                <c:pt idx="9">
                  <c:v>28.348807109156603</c:v>
                </c:pt>
                <c:pt idx="10">
                  <c:v>28.538772298362485</c:v>
                </c:pt>
                <c:pt idx="11">
                  <c:v>28.721056371985046</c:v>
                </c:pt>
                <c:pt idx="12">
                  <c:v>28.896088326825939</c:v>
                </c:pt>
                <c:pt idx="13">
                  <c:v>29.064266795500377</c:v>
                </c:pt>
                <c:pt idx="14">
                  <c:v>29.225962634775989</c:v>
                </c:pt>
                <c:pt idx="15">
                  <c:v>29.381521256985021</c:v>
                </c:pt>
                <c:pt idx="16">
                  <c:v>29.531264733506532</c:v>
                </c:pt>
                <c:pt idx="17">
                  <c:v>29.675493695660148</c:v>
                </c:pt>
                <c:pt idx="18">
                  <c:v>29.814489055205446</c:v>
                </c:pt>
                <c:pt idx="19">
                  <c:v>29.948513563924102</c:v>
                </c:pt>
                <c:pt idx="20">
                  <c:v>30.077813229411944</c:v>
                </c:pt>
                <c:pt idx="21">
                  <c:v>30.202618602169917</c:v>
                </c:pt>
                <c:pt idx="22">
                  <c:v>30.323145947313119</c:v>
                </c:pt>
                <c:pt idx="23">
                  <c:v>30.439598312675237</c:v>
                </c:pt>
                <c:pt idx="24">
                  <c:v>30.552166503741383</c:v>
                </c:pt>
                <c:pt idx="25">
                  <c:v>30.661029974666938</c:v>
                </c:pt>
                <c:pt idx="26">
                  <c:v>30.766357643610885</c:v>
                </c:pt>
                <c:pt idx="27">
                  <c:v>30.868308639709088</c:v>
                </c:pt>
                <c:pt idx="28">
                  <c:v>30.967032988219501</c:v>
                </c:pt>
                <c:pt idx="29">
                  <c:v>31.062672239672423</c:v>
                </c:pt>
                <c:pt idx="30">
                  <c:v>31.155360048242954</c:v>
                </c:pt>
                <c:pt idx="31">
                  <c:v>31.245222704018403</c:v>
                </c:pt>
                <c:pt idx="32">
                  <c:v>31.332379623351766</c:v>
                </c:pt>
                <c:pt idx="33">
                  <c:v>31.416943801065681</c:v>
                </c:pt>
                <c:pt idx="34">
                  <c:v>31.499022227892532</c:v>
                </c:pt>
                <c:pt idx="35">
                  <c:v>31.57871627619966</c:v>
                </c:pt>
                <c:pt idx="36">
                  <c:v>31.656122056749005</c:v>
                </c:pt>
                <c:pt idx="37">
                  <c:v>31.731330748973384</c:v>
                </c:pt>
                <c:pt idx="38">
                  <c:v>31.804428907013175</c:v>
                </c:pt>
                <c:pt idx="39">
                  <c:v>31.875498743544078</c:v>
                </c:pt>
                <c:pt idx="40">
                  <c:v>31.944618393235867</c:v>
                </c:pt>
                <c:pt idx="41">
                  <c:v>32.011862157511182</c:v>
                </c:pt>
                <c:pt idx="42">
                  <c:v>32.077300732119866</c:v>
                </c:pt>
                <c:pt idx="43">
                  <c:v>32.141001418906924</c:v>
                </c:pt>
                <c:pt idx="44">
                  <c:v>32.203028323027809</c:v>
                </c:pt>
                <c:pt idx="45">
                  <c:v>32.263442536753502</c:v>
                </c:pt>
                <c:pt idx="46">
                  <c:v>32.322302310907084</c:v>
                </c:pt>
                <c:pt idx="47">
                  <c:v>32.379663214882783</c:v>
                </c:pt>
                <c:pt idx="48">
                  <c:v>32.43557828611619</c:v>
                </c:pt>
                <c:pt idx="49">
                  <c:v>32.490098169800561</c:v>
                </c:pt>
                <c:pt idx="50">
                  <c:v>32.543271249576534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ChannelOptimum!$R$4</c:f>
              <c:strCache>
                <c:ptCount val="1"/>
                <c:pt idx="0">
                  <c:v>fit: C + BL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ChannelOptimum!$P$10:$P$60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ChannelOptimum!$R$10:$R$60</c:f>
              <c:numCache>
                <c:formatCode>General</c:formatCode>
                <c:ptCount val="51"/>
                <c:pt idx="0">
                  <c:v>25.45283775558773</c:v>
                </c:pt>
                <c:pt idx="1">
                  <c:v>25.681145430145772</c:v>
                </c:pt>
                <c:pt idx="2">
                  <c:v>25.891704405183905</c:v>
                </c:pt>
                <c:pt idx="3">
                  <c:v>26.086197041031948</c:v>
                </c:pt>
                <c:pt idx="4">
                  <c:v>26.266118595119082</c:v>
                </c:pt>
                <c:pt idx="5">
                  <c:v>26.432800994102443</c:v>
                </c:pt>
                <c:pt idx="6">
                  <c:v>26.587433222352942</c:v>
                </c:pt>
                <c:pt idx="7">
                  <c:v>26.7310788583404</c:v>
                </c:pt>
                <c:pt idx="8">
                  <c:v>26.864691199382779</c:v>
                </c:pt>
                <c:pt idx="9">
                  <c:v>26.989126341007037</c:v>
                </c:pt>
                <c:pt idx="10">
                  <c:v>27.105154516466879</c:v>
                </c:pt>
                <c:pt idx="11">
                  <c:v>27.213469952136549</c:v>
                </c:pt>
                <c:pt idx="12">
                  <c:v>27.314699453458704</c:v>
                </c:pt>
                <c:pt idx="13">
                  <c:v>27.409409902208374</c:v>
                </c:pt>
                <c:pt idx="14">
                  <c:v>27.498114817714796</c:v>
                </c:pt>
                <c:pt idx="15">
                  <c:v>27.581280111296774</c:v>
                </c:pt>
                <c:pt idx="16">
                  <c:v>27.659329143658795</c:v>
                </c:pt>
                <c:pt idx="17">
                  <c:v>27.732647178674497</c:v>
                </c:pt>
                <c:pt idx="18">
                  <c:v>27.801585313291117</c:v>
                </c:pt>
                <c:pt idx="19">
                  <c:v>27.866463951769497</c:v>
                </c:pt>
                <c:pt idx="20">
                  <c:v>27.927575882757601</c:v>
                </c:pt>
                <c:pt idx="21">
                  <c:v>27.985189009478621</c:v>
                </c:pt>
                <c:pt idx="22">
                  <c:v>28.039548776348514</c:v>
                </c:pt>
                <c:pt idx="23">
                  <c:v>28.090880329417843</c:v>
                </c:pt>
                <c:pt idx="24">
                  <c:v>28.13939044298974</c:v>
                </c:pt>
                <c:pt idx="25">
                  <c:v>28.185269240460396</c:v>
                </c:pt>
                <c:pt idx="26">
                  <c:v>28.228691733744292</c:v>
                </c:pt>
                <c:pt idx="27">
                  <c:v>28.269819202487135</c:v>
                </c:pt>
                <c:pt idx="28">
                  <c:v>28.308800431554779</c:v>
                </c:pt>
                <c:pt idx="29">
                  <c:v>28.345772822948565</c:v>
                </c:pt>
                <c:pt idx="30">
                  <c:v>28.380863396280827</c:v>
                </c:pt>
                <c:pt idx="31">
                  <c:v>28.414189690200637</c:v>
                </c:pt>
                <c:pt idx="32">
                  <c:v>28.445860575649849</c:v>
                </c:pt>
                <c:pt idx="33">
                  <c:v>28.475976990519197</c:v>
                </c:pt>
                <c:pt idx="34">
                  <c:v>28.504632604135359</c:v>
                </c:pt>
                <c:pt idx="35">
                  <c:v>28.531914419018129</c:v>
                </c:pt>
                <c:pt idx="36">
                  <c:v>28.557903316481752</c:v>
                </c:pt>
                <c:pt idx="37">
                  <c:v>28.582674551898833</c:v>
                </c:pt>
                <c:pt idx="38">
                  <c:v>28.60629820478378</c:v>
                </c:pt>
                <c:pt idx="39">
                  <c:v>28.628839588273017</c:v>
                </c:pt>
                <c:pt idx="40">
                  <c:v>28.650359622070464</c:v>
                </c:pt>
                <c:pt idx="41">
                  <c:v>28.670915172479209</c:v>
                </c:pt>
                <c:pt idx="42">
                  <c:v>28.690559362746466</c:v>
                </c:pt>
                <c:pt idx="43">
                  <c:v>28.70934185660165</c:v>
                </c:pt>
                <c:pt idx="44">
                  <c:v>28.72730911756053</c:v>
                </c:pt>
                <c:pt idx="45">
                  <c:v>28.744504646297393</c:v>
                </c:pt>
                <c:pt idx="46">
                  <c:v>28.760969198147002</c:v>
                </c:pt>
                <c:pt idx="47">
                  <c:v>28.776740982585245</c:v>
                </c:pt>
                <c:pt idx="48">
                  <c:v>28.791855846348447</c:v>
                </c:pt>
                <c:pt idx="49">
                  <c:v>28.806347441683315</c:v>
                </c:pt>
                <c:pt idx="50">
                  <c:v>28.820247381070104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42144"/>
        <c:axId val="268217312"/>
      </c:scatterChart>
      <c:valAx>
        <c:axId val="268242144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8217312"/>
        <c:crosses val="autoZero"/>
        <c:crossBetween val="midCat"/>
        <c:majorUnit val="5.0000000000000012E-4"/>
      </c:valAx>
      <c:valAx>
        <c:axId val="2682173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82421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1" l="1" r="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ChannelOptimum!$G$4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ChannelOptimum!$G$8:$G$58</c:f>
              <c:numCache>
                <c:formatCode>0.0000</c:formatCode>
                <c:ptCount val="51"/>
                <c:pt idx="0">
                  <c:v>49.425265534369458</c:v>
                </c:pt>
                <c:pt idx="1">
                  <c:v>49.296811719099509</c:v>
                </c:pt>
                <c:pt idx="2">
                  <c:v>50.191091217469904</c:v>
                </c:pt>
                <c:pt idx="3">
                  <c:v>50.321501903110345</c:v>
                </c:pt>
                <c:pt idx="4">
                  <c:v>50.492943807754898</c:v>
                </c:pt>
                <c:pt idx="5">
                  <c:v>51.33779276367811</c:v>
                </c:pt>
                <c:pt idx="6">
                  <c:v>51.409917921148804</c:v>
                </c:pt>
                <c:pt idx="7">
                  <c:v>51.79663596430953</c:v>
                </c:pt>
                <c:pt idx="8">
                  <c:v>52.080399494188811</c:v>
                </c:pt>
                <c:pt idx="9">
                  <c:v>52.314715786974958</c:v>
                </c:pt>
                <c:pt idx="10">
                  <c:v>52.544913719571703</c:v>
                </c:pt>
                <c:pt idx="11">
                  <c:v>52.629358518450076</c:v>
                </c:pt>
                <c:pt idx="12">
                  <c:v>53.482198962985819</c:v>
                </c:pt>
                <c:pt idx="13">
                  <c:v>53.882358083873939</c:v>
                </c:pt>
                <c:pt idx="14">
                  <c:v>53.969444788602985</c:v>
                </c:pt>
                <c:pt idx="15">
                  <c:v>54.360046930267032</c:v>
                </c:pt>
                <c:pt idx="16">
                  <c:v>54.36972038872117</c:v>
                </c:pt>
                <c:pt idx="17">
                  <c:v>54.590836547804273</c:v>
                </c:pt>
                <c:pt idx="18">
                  <c:v>55.040714556858035</c:v>
                </c:pt>
                <c:pt idx="19">
                  <c:v>54.95583147355368</c:v>
                </c:pt>
                <c:pt idx="20">
                  <c:v>55.514346761461432</c:v>
                </c:pt>
                <c:pt idx="21">
                  <c:v>55.285085444318028</c:v>
                </c:pt>
                <c:pt idx="22">
                  <c:v>55.879513586356445</c:v>
                </c:pt>
                <c:pt idx="23">
                  <c:v>55.907772531596585</c:v>
                </c:pt>
                <c:pt idx="24">
                  <c:v>55.885620876803671</c:v>
                </c:pt>
                <c:pt idx="25">
                  <c:v>56.207407430018684</c:v>
                </c:pt>
                <c:pt idx="26">
                  <c:v>56.456754812866926</c:v>
                </c:pt>
                <c:pt idx="27">
                  <c:v>56.551691259883654</c:v>
                </c:pt>
                <c:pt idx="28">
                  <c:v>56.894335715745029</c:v>
                </c:pt>
                <c:pt idx="29">
                  <c:v>57.196706586689444</c:v>
                </c:pt>
                <c:pt idx="30">
                  <c:v>56.939942535738076</c:v>
                </c:pt>
                <c:pt idx="31">
                  <c:v>57.197960755710852</c:v>
                </c:pt>
                <c:pt idx="32">
                  <c:v>57.138855922624273</c:v>
                </c:pt>
                <c:pt idx="33">
                  <c:v>57.424100312158785</c:v>
                </c:pt>
                <c:pt idx="34">
                  <c:v>57.273925617896595</c:v>
                </c:pt>
                <c:pt idx="35">
                  <c:v>57.998156535783075</c:v>
                </c:pt>
                <c:pt idx="36">
                  <c:v>57.481001075609527</c:v>
                </c:pt>
                <c:pt idx="37">
                  <c:v>57.77671275593741</c:v>
                </c:pt>
                <c:pt idx="38">
                  <c:v>57.965430847603017</c:v>
                </c:pt>
                <c:pt idx="39">
                  <c:v>58.421008634357364</c:v>
                </c:pt>
                <c:pt idx="40">
                  <c:v>57.899471449517364</c:v>
                </c:pt>
                <c:pt idx="41">
                  <c:v>58.21146464305999</c:v>
                </c:pt>
                <c:pt idx="42">
                  <c:v>58.029281692419268</c:v>
                </c:pt>
                <c:pt idx="43">
                  <c:v>58.0423546887626</c:v>
                </c:pt>
                <c:pt idx="44">
                  <c:v>58.534042065626252</c:v>
                </c:pt>
                <c:pt idx="45">
                  <c:v>58.171725410145783</c:v>
                </c:pt>
                <c:pt idx="46">
                  <c:v>58.200246830179886</c:v>
                </c:pt>
                <c:pt idx="47">
                  <c:v>58.213778886159574</c:v>
                </c:pt>
                <c:pt idx="48">
                  <c:v>58.6250171738765</c:v>
                </c:pt>
                <c:pt idx="49">
                  <c:v>58.493764900120006</c:v>
                </c:pt>
                <c:pt idx="50">
                  <c:v>58.317294178449167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ChannelOptimum!$H$4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ChannelOptimum!$H$8:$H$58</c:f>
              <c:numCache>
                <c:formatCode>0.0000</c:formatCode>
                <c:ptCount val="51"/>
                <c:pt idx="0">
                  <c:v>47.75155282367281</c:v>
                </c:pt>
                <c:pt idx="1">
                  <c:v>47.732227800490662</c:v>
                </c:pt>
                <c:pt idx="2">
                  <c:v>48.188232580564048</c:v>
                </c:pt>
                <c:pt idx="3">
                  <c:v>48.467270646063</c:v>
                </c:pt>
                <c:pt idx="4">
                  <c:v>48.428771679857292</c:v>
                </c:pt>
                <c:pt idx="5">
                  <c:v>49.410190412703365</c:v>
                </c:pt>
                <c:pt idx="6">
                  <c:v>49.040232507206909</c:v>
                </c:pt>
                <c:pt idx="7">
                  <c:v>49.630250096671475</c:v>
                </c:pt>
                <c:pt idx="8">
                  <c:v>49.67401032278557</c:v>
                </c:pt>
                <c:pt idx="9">
                  <c:v>49.930898979561796</c:v>
                </c:pt>
                <c:pt idx="10">
                  <c:v>49.954628460786068</c:v>
                </c:pt>
                <c:pt idx="11">
                  <c:v>49.970201946661334</c:v>
                </c:pt>
                <c:pt idx="12">
                  <c:v>50.179403879619159</c:v>
                </c:pt>
                <c:pt idx="13">
                  <c:v>50.541123446193829</c:v>
                </c:pt>
                <c:pt idx="14">
                  <c:v>50.515271318850921</c:v>
                </c:pt>
                <c:pt idx="15">
                  <c:v>50.536879067583271</c:v>
                </c:pt>
                <c:pt idx="16">
                  <c:v>50.317066531302871</c:v>
                </c:pt>
                <c:pt idx="17">
                  <c:v>50.649994248940317</c:v>
                </c:pt>
                <c:pt idx="18">
                  <c:v>51.124895545628334</c:v>
                </c:pt>
                <c:pt idx="19">
                  <c:v>51.224941297023115</c:v>
                </c:pt>
                <c:pt idx="20">
                  <c:v>51.011999288033252</c:v>
                </c:pt>
                <c:pt idx="21">
                  <c:v>51.159032395278267</c:v>
                </c:pt>
                <c:pt idx="22">
                  <c:v>51.399573040504158</c:v>
                </c:pt>
                <c:pt idx="23">
                  <c:v>51.168271953438342</c:v>
                </c:pt>
                <c:pt idx="24">
                  <c:v>51.464803281800471</c:v>
                </c:pt>
                <c:pt idx="25">
                  <c:v>51.356284246472043</c:v>
                </c:pt>
                <c:pt idx="26">
                  <c:v>51.262709149369016</c:v>
                </c:pt>
                <c:pt idx="27">
                  <c:v>51.897381143298155</c:v>
                </c:pt>
                <c:pt idx="28">
                  <c:v>51.622445833452204</c:v>
                </c:pt>
                <c:pt idx="29">
                  <c:v>51.503868573078684</c:v>
                </c:pt>
                <c:pt idx="30">
                  <c:v>51.582142709126977</c:v>
                </c:pt>
                <c:pt idx="31">
                  <c:v>51.462823244902623</c:v>
                </c:pt>
                <c:pt idx="32">
                  <c:v>51.98027817510809</c:v>
                </c:pt>
                <c:pt idx="33">
                  <c:v>51.797407530663122</c:v>
                </c:pt>
                <c:pt idx="34">
                  <c:v>51.878164938288521</c:v>
                </c:pt>
                <c:pt idx="35">
                  <c:v>51.740587341505353</c:v>
                </c:pt>
                <c:pt idx="36">
                  <c:v>51.782197898756507</c:v>
                </c:pt>
                <c:pt idx="37">
                  <c:v>51.667206695791201</c:v>
                </c:pt>
                <c:pt idx="38">
                  <c:v>51.817120597905102</c:v>
                </c:pt>
                <c:pt idx="39">
                  <c:v>51.986105188639989</c:v>
                </c:pt>
                <c:pt idx="40">
                  <c:v>51.654758846350859</c:v>
                </c:pt>
                <c:pt idx="41">
                  <c:v>51.925898956928485</c:v>
                </c:pt>
                <c:pt idx="42">
                  <c:v>51.710009337056455</c:v>
                </c:pt>
                <c:pt idx="43">
                  <c:v>51.201283895802021</c:v>
                </c:pt>
                <c:pt idx="44">
                  <c:v>51.331610726334347</c:v>
                </c:pt>
                <c:pt idx="45">
                  <c:v>51.5137014733494</c:v>
                </c:pt>
                <c:pt idx="46">
                  <c:v>51.322977925236529</c:v>
                </c:pt>
                <c:pt idx="47">
                  <c:v>51.487654993761751</c:v>
                </c:pt>
                <c:pt idx="48">
                  <c:v>51.54894917583006</c:v>
                </c:pt>
                <c:pt idx="49">
                  <c:v>51.226005701681068</c:v>
                </c:pt>
                <c:pt idx="50">
                  <c:v>51.131705356197337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ChannelOptimum!$M$4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ChannelOptimum!$J$8:$J$58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ChannelOptimum!$M$8:$M$58</c:f>
              <c:numCache>
                <c:formatCode>0.0000</c:formatCode>
                <c:ptCount val="51"/>
                <c:pt idx="0">
                  <c:v>48.388801141033767</c:v>
                </c:pt>
                <c:pt idx="1">
                  <c:v>49.420839378185597</c:v>
                </c:pt>
                <c:pt idx="2">
                  <c:v>48.951211574482414</c:v>
                </c:pt>
                <c:pt idx="3">
                  <c:v>49.263769332240543</c:v>
                </c:pt>
                <c:pt idx="4">
                  <c:v>50.150821564081525</c:v>
                </c:pt>
                <c:pt idx="5">
                  <c:v>50.404356953446701</c:v>
                </c:pt>
                <c:pt idx="6">
                  <c:v>50.538592300860138</c:v>
                </c:pt>
                <c:pt idx="7">
                  <c:v>50.768574870685818</c:v>
                </c:pt>
                <c:pt idx="8">
                  <c:v>51.753811642482013</c:v>
                </c:pt>
                <c:pt idx="9">
                  <c:v>51.177920811232866</c:v>
                </c:pt>
                <c:pt idx="10">
                  <c:v>51.407713138539286</c:v>
                </c:pt>
                <c:pt idx="11">
                  <c:v>52.246883114433217</c:v>
                </c:pt>
                <c:pt idx="12">
                  <c:v>52.427914839995623</c:v>
                </c:pt>
                <c:pt idx="13">
                  <c:v>53.134907983922929</c:v>
                </c:pt>
                <c:pt idx="14">
                  <c:v>52.649576481456741</c:v>
                </c:pt>
                <c:pt idx="15">
                  <c:v>53.596160526861702</c:v>
                </c:pt>
                <c:pt idx="16">
                  <c:v>52.898627844354763</c:v>
                </c:pt>
                <c:pt idx="17">
                  <c:v>53.097336327350042</c:v>
                </c:pt>
                <c:pt idx="18">
                  <c:v>53.22559788552207</c:v>
                </c:pt>
                <c:pt idx="19">
                  <c:v>54.018891227582436</c:v>
                </c:pt>
                <c:pt idx="20">
                  <c:v>54.075693140682048</c:v>
                </c:pt>
                <c:pt idx="21">
                  <c:v>54.124676106030954</c:v>
                </c:pt>
                <c:pt idx="22">
                  <c:v>54.224144242710295</c:v>
                </c:pt>
                <c:pt idx="23">
                  <c:v>55.132751922647131</c:v>
                </c:pt>
                <c:pt idx="24">
                  <c:v>54.360962152609616</c:v>
                </c:pt>
                <c:pt idx="25">
                  <c:v>54.495542221884236</c:v>
                </c:pt>
                <c:pt idx="26">
                  <c:v>54.568424626977304</c:v>
                </c:pt>
                <c:pt idx="27">
                  <c:v>55.324308746256833</c:v>
                </c:pt>
                <c:pt idx="28">
                  <c:v>55.326908928684553</c:v>
                </c:pt>
                <c:pt idx="29">
                  <c:v>55.323481310175097</c:v>
                </c:pt>
                <c:pt idx="30">
                  <c:v>55.373373643916224</c:v>
                </c:pt>
                <c:pt idx="31">
                  <c:v>56.250421018726108</c:v>
                </c:pt>
                <c:pt idx="32">
                  <c:v>56.290087362317898</c:v>
                </c:pt>
                <c:pt idx="33">
                  <c:v>55.481099474085831</c:v>
                </c:pt>
                <c:pt idx="34">
                  <c:v>55.533784476447394</c:v>
                </c:pt>
                <c:pt idx="35">
                  <c:v>55.557843187164572</c:v>
                </c:pt>
                <c:pt idx="36">
                  <c:v>56.278230718190329</c:v>
                </c:pt>
                <c:pt idx="37">
                  <c:v>56.233265019817658</c:v>
                </c:pt>
                <c:pt idx="38">
                  <c:v>56.183742058007944</c:v>
                </c:pt>
                <c:pt idx="39">
                  <c:v>56.189875678394337</c:v>
                </c:pt>
                <c:pt idx="40">
                  <c:v>57.036082843805978</c:v>
                </c:pt>
                <c:pt idx="41">
                  <c:v>57.033909537719211</c:v>
                </c:pt>
                <c:pt idx="42">
                  <c:v>56.163185442268109</c:v>
                </c:pt>
                <c:pt idx="43">
                  <c:v>56.187843375827654</c:v>
                </c:pt>
                <c:pt idx="44">
                  <c:v>56.174200002473441</c:v>
                </c:pt>
                <c:pt idx="45">
                  <c:v>56.865304436056498</c:v>
                </c:pt>
                <c:pt idx="46">
                  <c:v>56.844311365259038</c:v>
                </c:pt>
                <c:pt idx="47">
                  <c:v>57.398154028614634</c:v>
                </c:pt>
                <c:pt idx="48">
                  <c:v>56.671066685454946</c:v>
                </c:pt>
                <c:pt idx="49">
                  <c:v>56.640168652620346</c:v>
                </c:pt>
                <c:pt idx="50">
                  <c:v>57.456659118154235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ChannelOptimum!$N$4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ChannelOptimum!$J$8:$J$58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ChannelOptimum!$N$8:$N$58</c:f>
              <c:numCache>
                <c:formatCode>0.0000</c:formatCode>
                <c:ptCount val="51"/>
                <c:pt idx="0">
                  <c:v>46.741341657789299</c:v>
                </c:pt>
                <c:pt idx="1">
                  <c:v>46.984982823183891</c:v>
                </c:pt>
                <c:pt idx="2">
                  <c:v>47.21603284087788</c:v>
                </c:pt>
                <c:pt idx="3">
                  <c:v>47.434931689657681</c:v>
                </c:pt>
                <c:pt idx="4">
                  <c:v>47.642005175903456</c:v>
                </c:pt>
                <c:pt idx="5">
                  <c:v>48.44107070158126</c:v>
                </c:pt>
                <c:pt idx="6">
                  <c:v>48.62812883046572</c:v>
                </c:pt>
                <c:pt idx="7">
                  <c:v>48.80445486945635</c:v>
                </c:pt>
                <c:pt idx="8">
                  <c:v>48.970467033724411</c:v>
                </c:pt>
                <c:pt idx="9">
                  <c:v>49.126421763821277</c:v>
                </c:pt>
                <c:pt idx="10">
                  <c:v>49.272710931560354</c:v>
                </c:pt>
                <c:pt idx="11">
                  <c:v>49.409664585105347</c:v>
                </c:pt>
                <c:pt idx="12">
                  <c:v>49.484936134301194</c:v>
                </c:pt>
                <c:pt idx="13">
                  <c:v>49.60397676526393</c:v>
                </c:pt>
                <c:pt idx="14">
                  <c:v>49.714667649614732</c:v>
                </c:pt>
                <c:pt idx="15">
                  <c:v>50.377907109157015</c:v>
                </c:pt>
                <c:pt idx="16">
                  <c:v>50.47369412709449</c:v>
                </c:pt>
                <c:pt idx="17">
                  <c:v>49.945811096087702</c:v>
                </c:pt>
                <c:pt idx="18">
                  <c:v>50.025537036829284</c:v>
                </c:pt>
                <c:pt idx="19">
                  <c:v>50.098193315739216</c:v>
                </c:pt>
                <c:pt idx="20">
                  <c:v>50.164018191782098</c:v>
                </c:pt>
                <c:pt idx="21">
                  <c:v>50.223241685967011</c:v>
                </c:pt>
                <c:pt idx="22">
                  <c:v>50.276085898898458</c:v>
                </c:pt>
                <c:pt idx="23">
                  <c:v>50.322765314540966</c:v>
                </c:pt>
                <c:pt idx="24">
                  <c:v>50.363487090867437</c:v>
                </c:pt>
                <c:pt idx="25">
                  <c:v>51.155681800915787</c:v>
                </c:pt>
                <c:pt idx="26">
                  <c:v>51.185523579559081</c:v>
                </c:pt>
                <c:pt idx="27">
                  <c:v>51.209907164942685</c:v>
                </c:pt>
                <c:pt idx="28">
                  <c:v>51.229015789027059</c:v>
                </c:pt>
                <c:pt idx="29">
                  <c:v>51.243026544460584</c:v>
                </c:pt>
                <c:pt idx="30">
                  <c:v>51.252110612098406</c:v>
                </c:pt>
                <c:pt idx="31">
                  <c:v>51.256433479056639</c:v>
                </c:pt>
                <c:pt idx="32">
                  <c:v>51.256155147742483</c:v>
                </c:pt>
                <c:pt idx="33">
                  <c:v>50.447439650889912</c:v>
                </c:pt>
                <c:pt idx="34">
                  <c:v>50.449354260412612</c:v>
                </c:pt>
                <c:pt idx="35">
                  <c:v>50.448528298023895</c:v>
                </c:pt>
                <c:pt idx="36">
                  <c:v>50.443746354477447</c:v>
                </c:pt>
                <c:pt idx="37">
                  <c:v>50.435139014022951</c:v>
                </c:pt>
                <c:pt idx="38">
                  <c:v>50.42148317502896</c:v>
                </c:pt>
                <c:pt idx="39">
                  <c:v>50.393461104808324</c:v>
                </c:pt>
                <c:pt idx="40">
                  <c:v>50.361993823371655</c:v>
                </c:pt>
                <c:pt idx="41">
                  <c:v>50.327198350501739</c:v>
                </c:pt>
                <c:pt idx="42">
                  <c:v>50.289187952768231</c:v>
                </c:pt>
                <c:pt idx="43">
                  <c:v>50.248072274753284</c:v>
                </c:pt>
                <c:pt idx="44">
                  <c:v>50.203957465158119</c:v>
                </c:pt>
                <c:pt idx="45">
                  <c:v>50.156946298012841</c:v>
                </c:pt>
                <c:pt idx="46">
                  <c:v>50.107138289202304</c:v>
                </c:pt>
                <c:pt idx="47">
                  <c:v>50.054629808508778</c:v>
                </c:pt>
                <c:pt idx="48">
                  <c:v>50.630193018513495</c:v>
                </c:pt>
                <c:pt idx="49">
                  <c:v>50.571833696333478</c:v>
                </c:pt>
                <c:pt idx="50">
                  <c:v>50.511014551195913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31488"/>
        <c:axId val="268432048"/>
      </c:scatterChart>
      <c:valAx>
        <c:axId val="26843148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8432048"/>
        <c:crosses val="autoZero"/>
        <c:crossBetween val="midCat"/>
        <c:majorUnit val="5.0000000000000012E-4"/>
      </c:valAx>
      <c:valAx>
        <c:axId val="268432048"/>
        <c:scaling>
          <c:orientation val="minMax"/>
          <c:max val="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 coefficient [m¹'³/s]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684314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1" l="1" r="1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14</xdr:row>
      <xdr:rowOff>152400</xdr:rowOff>
    </xdr:from>
    <xdr:to>
      <xdr:col>31</xdr:col>
      <xdr:colOff>95250</xdr:colOff>
      <xdr:row>48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47626</xdr:rowOff>
    </xdr:from>
    <xdr:to>
      <xdr:col>33</xdr:col>
      <xdr:colOff>590550</xdr:colOff>
      <xdr:row>33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676275</xdr:colOff>
      <xdr:row>4</xdr:row>
      <xdr:rowOff>19049</xdr:rowOff>
    </xdr:from>
    <xdr:to>
      <xdr:col>33</xdr:col>
      <xdr:colOff>38100</xdr:colOff>
      <xdr:row>28</xdr:row>
      <xdr:rowOff>200024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676275</xdr:colOff>
      <xdr:row>29</xdr:row>
      <xdr:rowOff>19050</xdr:rowOff>
    </xdr:from>
    <xdr:to>
      <xdr:col>33</xdr:col>
      <xdr:colOff>38100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workbookViewId="0">
      <selection activeCell="D16" sqref="D16:G66"/>
    </sheetView>
  </sheetViews>
  <sheetFormatPr defaultRowHeight="15.75" x14ac:dyDescent="0.25"/>
  <cols>
    <col min="1" max="1" width="9" style="1"/>
    <col min="2" max="2" width="6.2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2" spans="2:16" x14ac:dyDescent="0.25">
      <c r="B2" s="1" t="s">
        <v>31</v>
      </c>
      <c r="J2" s="1" t="s">
        <v>13</v>
      </c>
    </row>
    <row r="3" spans="2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19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</row>
    <row r="4" spans="2:16" ht="18.75" x14ac:dyDescent="0.35">
      <c r="B4" s="1" t="s">
        <v>23</v>
      </c>
      <c r="C4" s="2" t="s">
        <v>7</v>
      </c>
      <c r="D4" s="1">
        <v>0.36499999999999999</v>
      </c>
      <c r="E4" s="1">
        <v>0.95699999999999996</v>
      </c>
      <c r="F4" s="1">
        <v>1.5049999999999999</v>
      </c>
      <c r="G4" s="1">
        <v>1.8619999999999999</v>
      </c>
      <c r="H4" s="1">
        <v>2.2029999999999998</v>
      </c>
      <c r="J4" s="46" t="s">
        <v>24</v>
      </c>
      <c r="K4" s="1" t="s">
        <v>20</v>
      </c>
      <c r="L4" s="5">
        <v>2.447318544914705</v>
      </c>
      <c r="M4" s="5">
        <v>1.8697691248398904</v>
      </c>
      <c r="N4" s="5">
        <v>1.9967258173055482</v>
      </c>
      <c r="O4" s="5">
        <v>2.4372593174458999</v>
      </c>
      <c r="P4" s="5">
        <v>2.2392019212682559</v>
      </c>
    </row>
    <row r="5" spans="2:16" ht="18.75" x14ac:dyDescent="0.35">
      <c r="B5" s="1" t="s">
        <v>25</v>
      </c>
      <c r="C5" s="2" t="s">
        <v>7</v>
      </c>
      <c r="D5" s="1">
        <v>8.084782608695662E-2</v>
      </c>
      <c r="E5" s="1">
        <v>5.6200000000000139E-2</v>
      </c>
      <c r="F5" s="1">
        <v>4.1978260869565354E-2</v>
      </c>
      <c r="G5" s="1">
        <v>3.0191304347826131E-2</v>
      </c>
      <c r="H5" s="1">
        <v>1.7260869565217551E-2</v>
      </c>
      <c r="J5" s="46"/>
      <c r="K5" s="1" t="s">
        <v>21</v>
      </c>
      <c r="L5" s="5">
        <v>2.4261923525625305E-2</v>
      </c>
      <c r="M5" s="5">
        <v>2.6570356030734356E-2</v>
      </c>
      <c r="N5" s="5">
        <v>2.7007529057756201E-2</v>
      </c>
      <c r="O5" s="5">
        <v>2.3163936768124647E-2</v>
      </c>
      <c r="P5" s="5">
        <v>2.7421679346658651E-2</v>
      </c>
    </row>
    <row r="6" spans="2:16" ht="18.75" x14ac:dyDescent="0.35">
      <c r="B6" s="1" t="s">
        <v>26</v>
      </c>
      <c r="C6" s="2" t="s">
        <v>7</v>
      </c>
      <c r="D6" s="6">
        <v>9.5695311480154227E-2</v>
      </c>
      <c r="E6" s="6">
        <v>0.10493492421458993</v>
      </c>
      <c r="F6" s="6">
        <v>0.11493269276536104</v>
      </c>
      <c r="G6" s="6">
        <v>8.5066637671052284E-2</v>
      </c>
      <c r="H6" s="6">
        <v>9.9039894822678401E-2</v>
      </c>
      <c r="J6" s="46"/>
      <c r="K6" s="1" t="s">
        <v>22</v>
      </c>
      <c r="L6" s="5">
        <v>0.99160859411489743</v>
      </c>
      <c r="M6" s="5">
        <v>0.97511347237840151</v>
      </c>
      <c r="N6" s="5">
        <v>0.97744207444260289</v>
      </c>
      <c r="O6" s="5">
        <v>0.99289506582525444</v>
      </c>
      <c r="P6" s="5">
        <v>0.98315047555540747</v>
      </c>
    </row>
    <row r="7" spans="2:16" ht="18.75" x14ac:dyDescent="0.35">
      <c r="B7" s="1" t="s">
        <v>27</v>
      </c>
      <c r="C7" s="2" t="s">
        <v>7</v>
      </c>
      <c r="D7" s="7">
        <v>8.5119286662167143E-2</v>
      </c>
      <c r="E7" s="7">
        <v>9.8566537826585296E-2</v>
      </c>
      <c r="F7" s="7">
        <v>0.1208939023880598</v>
      </c>
      <c r="G7" s="7">
        <v>8.4924603233073534E-2</v>
      </c>
      <c r="H7" s="7">
        <v>8.4657246796010777E-2</v>
      </c>
      <c r="J7" s="46" t="s">
        <v>28</v>
      </c>
      <c r="K7" s="1" t="s">
        <v>20</v>
      </c>
      <c r="L7" s="5">
        <v>2.6647675456817836</v>
      </c>
      <c r="M7" s="5">
        <v>2.25</v>
      </c>
      <c r="N7" s="5">
        <v>2.36</v>
      </c>
      <c r="O7" s="5">
        <v>2.6607208735103729</v>
      </c>
      <c r="P7" s="5">
        <v>3.3580020462897791</v>
      </c>
    </row>
    <row r="8" spans="2:16" ht="18.75" x14ac:dyDescent="0.35">
      <c r="B8" s="1" t="s">
        <v>29</v>
      </c>
      <c r="C8" s="2" t="s">
        <v>8</v>
      </c>
      <c r="D8" s="7">
        <v>23.358989359669817</v>
      </c>
      <c r="E8" s="7">
        <v>22.977510707520509</v>
      </c>
      <c r="F8" s="7">
        <v>23.55943535130594</v>
      </c>
      <c r="G8" s="7">
        <v>22.645137930276228</v>
      </c>
      <c r="H8" s="7">
        <v>24.990567106396188</v>
      </c>
      <c r="I8" s="8"/>
      <c r="J8" s="46"/>
      <c r="K8" s="1" t="s">
        <v>21</v>
      </c>
      <c r="L8" s="5">
        <v>2.3804907948164571E-2</v>
      </c>
      <c r="M8" s="5">
        <v>2.4889999999999999E-2</v>
      </c>
      <c r="N8" s="5">
        <v>2.581E-2</v>
      </c>
      <c r="O8" s="5">
        <v>2.3845974920809167E-2</v>
      </c>
      <c r="P8" s="5">
        <v>2.1336354105893771E-2</v>
      </c>
    </row>
    <row r="9" spans="2:16" ht="18.75" x14ac:dyDescent="0.35">
      <c r="B9" s="1" t="s">
        <v>30</v>
      </c>
      <c r="C9" s="2" t="s">
        <v>8</v>
      </c>
      <c r="D9" s="7">
        <v>21.950438522250888</v>
      </c>
      <c r="E9" s="7">
        <v>21.873666508269643</v>
      </c>
      <c r="F9" s="7">
        <v>23.976806662262693</v>
      </c>
      <c r="G9" s="7">
        <v>22.233319409890552</v>
      </c>
      <c r="H9" s="7">
        <v>23.502366232230958</v>
      </c>
      <c r="J9" s="46"/>
      <c r="K9" s="1" t="s">
        <v>22</v>
      </c>
      <c r="L9" s="5">
        <v>0.98939710009818616</v>
      </c>
      <c r="M9" s="5">
        <v>0.97009999999999996</v>
      </c>
      <c r="N9" s="5">
        <v>0.97</v>
      </c>
      <c r="O9" s="5">
        <v>0.98</v>
      </c>
      <c r="P9" s="5">
        <v>0.91881232183793105</v>
      </c>
    </row>
    <row r="12" spans="2:16" x14ac:dyDescent="0.25">
      <c r="C12" s="1" t="s">
        <v>11</v>
      </c>
    </row>
    <row r="13" spans="2:16" x14ac:dyDescent="0.25">
      <c r="D13" s="1" t="s">
        <v>32</v>
      </c>
      <c r="H13" s="1" t="s">
        <v>33</v>
      </c>
      <c r="M13" s="1" t="s">
        <v>55</v>
      </c>
    </row>
    <row r="14" spans="2:16" x14ac:dyDescent="0.25">
      <c r="C14" s="5" t="s">
        <v>9</v>
      </c>
      <c r="D14" s="1" t="s">
        <v>34</v>
      </c>
      <c r="E14" s="1" t="s">
        <v>35</v>
      </c>
      <c r="F14" s="1" t="s">
        <v>36</v>
      </c>
      <c r="G14" s="1" t="s">
        <v>37</v>
      </c>
      <c r="H14" s="1" t="s">
        <v>51</v>
      </c>
      <c r="I14" s="1" t="s">
        <v>52</v>
      </c>
      <c r="J14" s="1" t="s">
        <v>53</v>
      </c>
      <c r="K14" s="1" t="s">
        <v>54</v>
      </c>
      <c r="M14" s="1" t="s">
        <v>56</v>
      </c>
      <c r="N14" s="1" t="s">
        <v>57</v>
      </c>
      <c r="O14" s="1" t="s">
        <v>58</v>
      </c>
      <c r="P14" s="1" t="s">
        <v>59</v>
      </c>
    </row>
    <row r="15" spans="2:16" x14ac:dyDescent="0.25">
      <c r="C15" s="9" t="s">
        <v>10</v>
      </c>
      <c r="D15" s="9" t="s">
        <v>12</v>
      </c>
      <c r="E15" s="9" t="s">
        <v>12</v>
      </c>
      <c r="F15" s="9" t="s">
        <v>12</v>
      </c>
      <c r="G15" s="9" t="s">
        <v>12</v>
      </c>
      <c r="H15" s="9" t="s">
        <v>12</v>
      </c>
      <c r="I15" s="9" t="s">
        <v>12</v>
      </c>
      <c r="J15" s="9" t="s">
        <v>12</v>
      </c>
      <c r="K15" s="9" t="s">
        <v>12</v>
      </c>
      <c r="L15" s="9"/>
      <c r="M15" s="9" t="s">
        <v>60</v>
      </c>
      <c r="N15" s="9" t="s">
        <v>60</v>
      </c>
      <c r="O15" s="9" t="s">
        <v>60</v>
      </c>
      <c r="P15" s="9" t="s">
        <v>60</v>
      </c>
    </row>
    <row r="16" spans="2:16" x14ac:dyDescent="0.25">
      <c r="C16" s="1">
        <v>5.0000000000000001E-3</v>
      </c>
      <c r="D16" s="1">
        <v>26.576792983796135</v>
      </c>
      <c r="E16" s="1">
        <v>24.435098751057012</v>
      </c>
      <c r="F16" s="1">
        <v>29.346925838542866</v>
      </c>
      <c r="G16" s="1">
        <v>25.599164562621791</v>
      </c>
      <c r="H16" s="1">
        <v>25.82069487123298</v>
      </c>
      <c r="I16" s="1">
        <v>23.676285868256034</v>
      </c>
      <c r="J16" s="1">
        <v>26.554864523357072</v>
      </c>
      <c r="K16" s="1">
        <v>26.292079767618461</v>
      </c>
      <c r="M16" s="1">
        <f>D16/H16</f>
        <v>1.029282640003834</v>
      </c>
      <c r="N16" s="1">
        <f t="shared" ref="N16:P16" si="0">E16/I16</f>
        <v>1.0320494898153918</v>
      </c>
      <c r="O16" s="1">
        <f t="shared" si="0"/>
        <v>1.1051431203021187</v>
      </c>
      <c r="P16" s="1">
        <f t="shared" si="0"/>
        <v>0.97364547760690767</v>
      </c>
    </row>
    <row r="17" spans="3:16" x14ac:dyDescent="0.25">
      <c r="C17" s="1">
        <v>5.0999999999999995E-3</v>
      </c>
      <c r="D17" s="1">
        <v>26.36747322222363</v>
      </c>
      <c r="E17" s="1">
        <v>24.683292643897445</v>
      </c>
      <c r="F17" s="1">
        <v>29.715713011981087</v>
      </c>
      <c r="G17" s="1">
        <v>26.061012601773157</v>
      </c>
      <c r="H17" s="1">
        <v>26.012024780224127</v>
      </c>
      <c r="I17" s="1">
        <v>23.871245329551286</v>
      </c>
      <c r="J17" s="1">
        <v>27.183666647768728</v>
      </c>
      <c r="K17" s="1">
        <v>26.056047952781174</v>
      </c>
      <c r="M17" s="1">
        <f t="shared" ref="M17:M66" si="1">D17/H17</f>
        <v>1.0136647740805527</v>
      </c>
      <c r="N17" s="1">
        <f t="shared" ref="N17:N66" si="2">E17/I17</f>
        <v>1.0340178027218752</v>
      </c>
      <c r="O17" s="1">
        <f t="shared" ref="O17:O66" si="3">F17/J17</f>
        <v>1.0931458731090713</v>
      </c>
      <c r="P17" s="1">
        <f t="shared" ref="P17:P66" si="4">G17/K17</f>
        <v>1.0001905372987101</v>
      </c>
    </row>
    <row r="18" spans="3:16" x14ac:dyDescent="0.25">
      <c r="C18" s="1">
        <v>5.2000000000000006E-3</v>
      </c>
      <c r="D18" s="1">
        <v>26.882079778551471</v>
      </c>
      <c r="E18" s="1">
        <v>24.925496757227222</v>
      </c>
      <c r="F18" s="1">
        <v>30.07874665004729</v>
      </c>
      <c r="G18" s="1">
        <v>25.817902810663309</v>
      </c>
      <c r="H18" s="1">
        <v>26.495503047682583</v>
      </c>
      <c r="I18" s="1">
        <v>24.36185133487233</v>
      </c>
      <c r="J18" s="1">
        <v>26.99820070065563</v>
      </c>
      <c r="K18" s="1">
        <v>26.602562147737306</v>
      </c>
      <c r="M18" s="1">
        <f t="shared" si="1"/>
        <v>1.0145902770811026</v>
      </c>
      <c r="N18" s="1">
        <f t="shared" si="2"/>
        <v>1.023136395284872</v>
      </c>
      <c r="O18" s="1">
        <f t="shared" si="3"/>
        <v>1.1141018982541622</v>
      </c>
      <c r="P18" s="1">
        <f t="shared" si="4"/>
        <v>0.97050436974016296</v>
      </c>
    </row>
    <row r="19" spans="3:16" x14ac:dyDescent="0.25">
      <c r="C19" s="1">
        <v>5.3E-3</v>
      </c>
      <c r="D19" s="1">
        <v>26.990125091830087</v>
      </c>
      <c r="E19" s="1">
        <v>25.161844316106883</v>
      </c>
      <c r="F19" s="1">
        <v>29.911568565651038</v>
      </c>
      <c r="G19" s="1">
        <v>25.994637541656495</v>
      </c>
      <c r="H19" s="1">
        <v>26.910562861141933</v>
      </c>
      <c r="I19" s="1">
        <v>24.546941570531423</v>
      </c>
      <c r="J19" s="1">
        <v>27.276144314556369</v>
      </c>
      <c r="K19" s="1">
        <v>26.417422574620922</v>
      </c>
      <c r="M19" s="1">
        <f t="shared" si="1"/>
        <v>1.0029565427932032</v>
      </c>
      <c r="N19" s="1">
        <f t="shared" si="2"/>
        <v>1.0250500757419674</v>
      </c>
      <c r="O19" s="1">
        <f t="shared" si="3"/>
        <v>1.0966201168575074</v>
      </c>
      <c r="P19" s="1">
        <f t="shared" si="4"/>
        <v>0.98399597720897292</v>
      </c>
    </row>
    <row r="20" spans="3:16" x14ac:dyDescent="0.25">
      <c r="C20" s="1">
        <v>5.4000000000000003E-3</v>
      </c>
      <c r="D20" s="1">
        <v>27.141295929603732</v>
      </c>
      <c r="E20" s="1">
        <v>25.424445603066463</v>
      </c>
      <c r="F20" s="1">
        <v>30.257915496896981</v>
      </c>
      <c r="G20" s="1">
        <v>26.543094217098862</v>
      </c>
      <c r="H20" s="1">
        <v>26.719739518251544</v>
      </c>
      <c r="I20" s="1">
        <v>24.726122643776844</v>
      </c>
      <c r="J20" s="1">
        <v>27.138118772250536</v>
      </c>
      <c r="K20" s="1">
        <v>26.622247652910772</v>
      </c>
      <c r="M20" s="1">
        <f t="shared" si="1"/>
        <v>1.0157769656049316</v>
      </c>
      <c r="N20" s="1">
        <f t="shared" si="2"/>
        <v>1.0282423156007994</v>
      </c>
      <c r="O20" s="1">
        <f t="shared" si="3"/>
        <v>1.1149599480652477</v>
      </c>
      <c r="P20" s="1">
        <f t="shared" si="4"/>
        <v>0.99702679364853486</v>
      </c>
    </row>
    <row r="21" spans="3:16" x14ac:dyDescent="0.25">
      <c r="C21" s="1">
        <v>5.4999999999999997E-3</v>
      </c>
      <c r="D21" s="1">
        <v>27.661829988149172</v>
      </c>
      <c r="E21" s="1">
        <v>25.649749720016718</v>
      </c>
      <c r="F21" s="1">
        <v>30.110594318063754</v>
      </c>
      <c r="G21" s="1">
        <v>26.623022224758298</v>
      </c>
      <c r="H21" s="1">
        <v>27.258659691664505</v>
      </c>
      <c r="I21" s="1">
        <v>24.89955337427515</v>
      </c>
      <c r="J21" s="1">
        <v>27.747073261724093</v>
      </c>
      <c r="K21" s="1">
        <v>26.35358799820353</v>
      </c>
      <c r="M21" s="1">
        <f t="shared" si="1"/>
        <v>1.0147905399988524</v>
      </c>
      <c r="N21" s="1">
        <f t="shared" si="2"/>
        <v>1.0301289077143299</v>
      </c>
      <c r="O21" s="1">
        <f t="shared" si="3"/>
        <v>1.0851809138227215</v>
      </c>
      <c r="P21" s="1">
        <f t="shared" si="4"/>
        <v>1.0102238156934507</v>
      </c>
    </row>
    <row r="22" spans="3:16" x14ac:dyDescent="0.25">
      <c r="C22" s="1">
        <v>5.5999999999999999E-3</v>
      </c>
      <c r="D22" s="1">
        <v>27.750246073829217</v>
      </c>
      <c r="E22" s="1">
        <v>25.869570190715123</v>
      </c>
      <c r="F22" s="1">
        <v>30.401567121310407</v>
      </c>
      <c r="G22" s="1">
        <v>27.099290214365858</v>
      </c>
      <c r="H22" s="1">
        <v>26.981785213135872</v>
      </c>
      <c r="I22" s="1">
        <v>25.067387793214674</v>
      </c>
      <c r="J22" s="1">
        <v>27.525781563625998</v>
      </c>
      <c r="K22" s="1">
        <v>26.877425820520003</v>
      </c>
      <c r="M22" s="1">
        <f t="shared" si="1"/>
        <v>1.0284807270765475</v>
      </c>
      <c r="N22" s="1">
        <f t="shared" si="2"/>
        <v>1.0320010367301848</v>
      </c>
      <c r="O22" s="1">
        <f t="shared" si="3"/>
        <v>1.1044760727697056</v>
      </c>
      <c r="P22" s="1">
        <f t="shared" si="4"/>
        <v>1.0082546742134981</v>
      </c>
    </row>
    <row r="23" spans="3:16" x14ac:dyDescent="0.25">
      <c r="C23" s="1">
        <v>5.7000000000000002E-3</v>
      </c>
      <c r="D23" s="1">
        <v>28.32041250890645</v>
      </c>
      <c r="E23" s="1">
        <v>26.084027465731722</v>
      </c>
      <c r="F23" s="1">
        <v>30.727098011828186</v>
      </c>
      <c r="G23" s="1">
        <v>26.825100755608862</v>
      </c>
      <c r="H23" s="1">
        <v>27.447079105946862</v>
      </c>
      <c r="I23" s="1">
        <v>25.229775309899857</v>
      </c>
      <c r="J23" s="1">
        <v>27.743757975906206</v>
      </c>
      <c r="K23" s="1">
        <v>26.696516727142011</v>
      </c>
      <c r="M23" s="1">
        <f t="shared" si="1"/>
        <v>1.0318188102853671</v>
      </c>
      <c r="N23" s="1">
        <f t="shared" si="2"/>
        <v>1.0338588887669034</v>
      </c>
      <c r="O23" s="1">
        <f t="shared" si="3"/>
        <v>1.1075319370401382</v>
      </c>
      <c r="P23" s="1">
        <f t="shared" si="4"/>
        <v>1.004816509576177</v>
      </c>
    </row>
    <row r="24" spans="3:16" x14ac:dyDescent="0.25">
      <c r="C24" s="1">
        <v>5.7999999999999996E-3</v>
      </c>
      <c r="D24" s="1">
        <v>28.043428021778855</v>
      </c>
      <c r="E24" s="1">
        <v>26.293238992484476</v>
      </c>
      <c r="F24" s="1">
        <v>30.568233358769909</v>
      </c>
      <c r="G24" s="1">
        <v>26.959086138162036</v>
      </c>
      <c r="H24" s="1">
        <v>27.841902357637274</v>
      </c>
      <c r="I24" s="1">
        <v>25.386860871697863</v>
      </c>
      <c r="J24" s="1">
        <v>27.956410595755376</v>
      </c>
      <c r="K24" s="1">
        <v>26.843228548064296</v>
      </c>
      <c r="M24" s="1">
        <f t="shared" si="1"/>
        <v>1.0072382146001708</v>
      </c>
      <c r="N24" s="1">
        <f t="shared" si="2"/>
        <v>1.0357026465527714</v>
      </c>
      <c r="O24" s="1">
        <f t="shared" si="3"/>
        <v>1.0934248248382461</v>
      </c>
      <c r="P24" s="1">
        <f t="shared" si="4"/>
        <v>1.0043160825416471</v>
      </c>
    </row>
    <row r="25" spans="3:16" x14ac:dyDescent="0.25">
      <c r="C25" s="1">
        <v>5.9000000000000007E-3</v>
      </c>
      <c r="D25" s="1">
        <v>28.538185727639735</v>
      </c>
      <c r="E25" s="1">
        <v>26.497319302029698</v>
      </c>
      <c r="F25" s="1">
        <v>30.822890250528392</v>
      </c>
      <c r="G25" s="1">
        <v>27.150573376379292</v>
      </c>
      <c r="H25" s="1">
        <v>27.611107798390499</v>
      </c>
      <c r="I25" s="1">
        <v>25.538785117637595</v>
      </c>
      <c r="J25" s="1">
        <v>27.776495888742712</v>
      </c>
      <c r="K25" s="1">
        <v>26.543319966321146</v>
      </c>
      <c r="M25" s="1">
        <f t="shared" si="1"/>
        <v>1.0335762670595665</v>
      </c>
      <c r="N25" s="1">
        <f t="shared" si="2"/>
        <v>1.037532489504762</v>
      </c>
      <c r="O25" s="1">
        <f t="shared" si="3"/>
        <v>1.1096752583186824</v>
      </c>
      <c r="P25" s="1">
        <f t="shared" si="4"/>
        <v>1.022877824282292</v>
      </c>
    </row>
    <row r="26" spans="3:16" x14ac:dyDescent="0.25">
      <c r="C26" s="1">
        <v>6.0000000000000001E-3</v>
      </c>
      <c r="D26" s="1">
        <v>28.60241126743545</v>
      </c>
      <c r="E26" s="1">
        <v>26.696380092968692</v>
      </c>
      <c r="F26" s="1">
        <v>31.129095602519691</v>
      </c>
      <c r="G26" s="1">
        <v>27.544054889772433</v>
      </c>
      <c r="H26" s="1">
        <v>28.13543485901857</v>
      </c>
      <c r="I26" s="1">
        <v>25.685684525946815</v>
      </c>
      <c r="J26" s="1">
        <v>28.366260405499684</v>
      </c>
      <c r="K26" s="1">
        <v>27.050545298996575</v>
      </c>
      <c r="M26" s="1">
        <f t="shared" si="1"/>
        <v>1.0165974476938711</v>
      </c>
      <c r="N26" s="1">
        <f t="shared" si="2"/>
        <v>1.0393485938052733</v>
      </c>
      <c r="O26" s="1">
        <f t="shared" si="3"/>
        <v>1.0973986404102933</v>
      </c>
      <c r="P26" s="1">
        <f t="shared" si="4"/>
        <v>1.0182439793845548</v>
      </c>
    </row>
    <row r="27" spans="3:16" x14ac:dyDescent="0.25">
      <c r="C27" s="1">
        <v>6.0999999999999995E-3</v>
      </c>
      <c r="D27" s="1">
        <v>28.706848942077134</v>
      </c>
      <c r="E27" s="1">
        <v>26.588138688686289</v>
      </c>
      <c r="F27" s="1">
        <v>30.962372497507516</v>
      </c>
      <c r="G27" s="1">
        <v>28.004974884446987</v>
      </c>
      <c r="H27" s="1">
        <v>27.818785927266866</v>
      </c>
      <c r="I27" s="1">
        <v>25.410414033567548</v>
      </c>
      <c r="J27" s="1">
        <v>28.106108204174792</v>
      </c>
      <c r="K27" s="1">
        <v>26.845213123707694</v>
      </c>
      <c r="M27" s="1">
        <f t="shared" si="1"/>
        <v>1.031923140611964</v>
      </c>
      <c r="N27" s="1">
        <f t="shared" si="2"/>
        <v>1.0463481096200538</v>
      </c>
      <c r="O27" s="1">
        <f t="shared" si="3"/>
        <v>1.1016243256655671</v>
      </c>
      <c r="P27" s="1">
        <f t="shared" si="4"/>
        <v>1.0432018086574653</v>
      </c>
    </row>
    <row r="28" spans="3:16" x14ac:dyDescent="0.25">
      <c r="C28" s="1">
        <v>6.2000000000000006E-3</v>
      </c>
      <c r="D28" s="1">
        <v>29.217294893107436</v>
      </c>
      <c r="E28" s="1">
        <v>26.775355362891357</v>
      </c>
      <c r="F28" s="1">
        <v>31.649510796914754</v>
      </c>
      <c r="G28" s="1">
        <v>27.69211818235436</v>
      </c>
      <c r="H28" s="1">
        <v>27.916302867463436</v>
      </c>
      <c r="I28" s="1">
        <v>25.549910830409292</v>
      </c>
      <c r="J28" s="1">
        <v>28.331009841483521</v>
      </c>
      <c r="K28" s="1">
        <v>26.970328405538858</v>
      </c>
      <c r="M28" s="1">
        <f t="shared" si="1"/>
        <v>1.0466033067423233</v>
      </c>
      <c r="N28" s="1">
        <f t="shared" si="2"/>
        <v>1.0479627714012822</v>
      </c>
      <c r="O28" s="1">
        <f t="shared" si="3"/>
        <v>1.1171331687080259</v>
      </c>
      <c r="P28" s="1">
        <f t="shared" si="4"/>
        <v>1.0267623651429942</v>
      </c>
    </row>
    <row r="29" spans="3:16" x14ac:dyDescent="0.25">
      <c r="C29" s="1">
        <v>6.3E-3</v>
      </c>
      <c r="D29" s="1">
        <v>29.631258629572176</v>
      </c>
      <c r="E29" s="1">
        <v>26.957924277414893</v>
      </c>
      <c r="F29" s="1">
        <v>31.430225113005584</v>
      </c>
      <c r="G29" s="1">
        <v>27.800633682464529</v>
      </c>
      <c r="H29" s="1">
        <v>28.362195510922113</v>
      </c>
      <c r="I29" s="1">
        <v>25.685532188825182</v>
      </c>
      <c r="J29" s="1">
        <v>28.126203362459123</v>
      </c>
      <c r="K29" s="1">
        <v>26.651743407845263</v>
      </c>
      <c r="M29" s="1">
        <f t="shared" si="1"/>
        <v>1.044744882960889</v>
      </c>
      <c r="N29" s="1">
        <f t="shared" si="2"/>
        <v>1.0495373068089779</v>
      </c>
      <c r="O29" s="1">
        <f t="shared" si="3"/>
        <v>1.117471302755225</v>
      </c>
      <c r="P29" s="1">
        <f t="shared" si="4"/>
        <v>1.0431075092176174</v>
      </c>
    </row>
    <row r="30" spans="3:16" x14ac:dyDescent="0.25">
      <c r="C30" s="1">
        <v>6.4000000000000003E-3</v>
      </c>
      <c r="D30" s="1">
        <v>29.821741786133732</v>
      </c>
      <c r="E30" s="1">
        <v>27.135945448628288</v>
      </c>
      <c r="F30" s="1">
        <v>31.280110656361128</v>
      </c>
      <c r="G30" s="1">
        <v>28.323660834826899</v>
      </c>
      <c r="H30" s="1">
        <v>28.380536131313978</v>
      </c>
      <c r="I30" s="1">
        <v>25.816114014976876</v>
      </c>
      <c r="J30" s="1">
        <v>28.252520513147452</v>
      </c>
      <c r="K30" s="1">
        <v>27.136184378552613</v>
      </c>
      <c r="M30" s="1">
        <f t="shared" si="1"/>
        <v>1.050781480947063</v>
      </c>
      <c r="N30" s="1">
        <f t="shared" si="2"/>
        <v>1.0511243261819239</v>
      </c>
      <c r="O30" s="1">
        <f t="shared" si="3"/>
        <v>1.1071617713472599</v>
      </c>
      <c r="P30" s="1">
        <f t="shared" si="4"/>
        <v>1.0437598904735046</v>
      </c>
    </row>
    <row r="31" spans="3:16" x14ac:dyDescent="0.25">
      <c r="C31" s="1">
        <v>6.5000000000000006E-3</v>
      </c>
      <c r="D31" s="1">
        <v>29.486193429518742</v>
      </c>
      <c r="E31" s="1">
        <v>27.309516467948615</v>
      </c>
      <c r="F31" s="1">
        <v>31.953992874595585</v>
      </c>
      <c r="G31" s="1">
        <v>28.347930413158942</v>
      </c>
      <c r="H31" s="1">
        <v>28.892268215458937</v>
      </c>
      <c r="I31" s="1">
        <v>25.942408625546626</v>
      </c>
      <c r="J31" s="1">
        <v>28.837759390917686</v>
      </c>
      <c r="K31" s="1">
        <v>26.876553527754126</v>
      </c>
      <c r="M31" s="1">
        <f t="shared" si="1"/>
        <v>1.0205565450808747</v>
      </c>
      <c r="N31" s="1">
        <f t="shared" si="2"/>
        <v>1.0526977992727991</v>
      </c>
      <c r="O31" s="1">
        <f t="shared" si="3"/>
        <v>1.108060873989376</v>
      </c>
      <c r="P31" s="1">
        <f t="shared" si="4"/>
        <v>1.0547457427488014</v>
      </c>
    </row>
    <row r="32" spans="3:16" x14ac:dyDescent="0.25">
      <c r="C32" s="1">
        <v>6.6E-3</v>
      </c>
      <c r="D32" s="1">
        <v>29.966473956738355</v>
      </c>
      <c r="E32" s="1">
        <v>27.478732569798247</v>
      </c>
      <c r="F32" s="1">
        <v>31.673756113699746</v>
      </c>
      <c r="G32" s="1">
        <v>28.795543705021426</v>
      </c>
      <c r="H32" s="1">
        <v>28.509183241901617</v>
      </c>
      <c r="I32" s="1">
        <v>26.065177946365345</v>
      </c>
      <c r="J32" s="1">
        <v>28.544890870714791</v>
      </c>
      <c r="K32" s="1">
        <v>27.016717610644641</v>
      </c>
      <c r="M32" s="1">
        <f t="shared" si="1"/>
        <v>1.051116536818034</v>
      </c>
      <c r="N32" s="1">
        <f t="shared" si="2"/>
        <v>1.0542315355123066</v>
      </c>
      <c r="O32" s="1">
        <f t="shared" si="3"/>
        <v>1.1096120933569575</v>
      </c>
      <c r="P32" s="1">
        <f t="shared" si="4"/>
        <v>1.0658416806961006</v>
      </c>
    </row>
    <row r="33" spans="3:16" x14ac:dyDescent="0.25">
      <c r="C33" s="1">
        <v>6.7000000000000002E-3</v>
      </c>
      <c r="D33" s="1">
        <v>29.994024920413857</v>
      </c>
      <c r="E33" s="1">
        <v>27.643686697377252</v>
      </c>
      <c r="F33" s="1">
        <v>31.940888800394298</v>
      </c>
      <c r="G33" s="1">
        <v>28.435625619841822</v>
      </c>
      <c r="H33" s="1">
        <v>28.616427984089302</v>
      </c>
      <c r="I33" s="1">
        <v>26.183228817036355</v>
      </c>
      <c r="J33" s="1">
        <v>28.745755549038051</v>
      </c>
      <c r="K33" s="1">
        <v>26.679443750873421</v>
      </c>
      <c r="M33" s="1">
        <f t="shared" si="1"/>
        <v>1.0481400731457642</v>
      </c>
      <c r="N33" s="1">
        <f t="shared" si="2"/>
        <v>1.0557783721230987</v>
      </c>
      <c r="O33" s="1">
        <f t="shared" si="3"/>
        <v>1.1111514792472785</v>
      </c>
      <c r="P33" s="1">
        <f t="shared" si="4"/>
        <v>1.0658252805181108</v>
      </c>
    </row>
    <row r="34" spans="3:16" x14ac:dyDescent="0.25">
      <c r="C34" s="1">
        <v>6.7999999999999996E-3</v>
      </c>
      <c r="D34" s="1">
        <v>30.54350465111067</v>
      </c>
      <c r="E34" s="1">
        <v>27.804469566328518</v>
      </c>
      <c r="F34" s="1">
        <v>31.712383330684538</v>
      </c>
      <c r="G34" s="1">
        <v>28.535354982173633</v>
      </c>
      <c r="H34" s="1">
        <v>29.049194789221282</v>
      </c>
      <c r="I34" s="1">
        <v>26.297971367301802</v>
      </c>
      <c r="J34" s="1">
        <v>28.511612591734764</v>
      </c>
      <c r="K34" s="1">
        <v>27.146631452434722</v>
      </c>
      <c r="M34" s="1">
        <f t="shared" si="1"/>
        <v>1.0514406637682037</v>
      </c>
      <c r="N34" s="1">
        <f t="shared" si="2"/>
        <v>1.057285719038384</v>
      </c>
      <c r="O34" s="1">
        <f t="shared" si="3"/>
        <v>1.1122620030225034</v>
      </c>
      <c r="P34" s="1">
        <f t="shared" si="4"/>
        <v>1.051156384989135</v>
      </c>
    </row>
    <row r="35" spans="3:16" x14ac:dyDescent="0.25">
      <c r="C35" s="1">
        <v>6.9000000000000008E-3</v>
      </c>
      <c r="D35" s="1">
        <v>30.181308043833432</v>
      </c>
      <c r="E35" s="1">
        <v>27.96116972637202</v>
      </c>
      <c r="F35" s="1">
        <v>31.90410037875553</v>
      </c>
      <c r="G35" s="1">
        <v>29.048144118965617</v>
      </c>
      <c r="H35" s="1">
        <v>29.080717083543558</v>
      </c>
      <c r="I35" s="1">
        <v>26.403573524327328</v>
      </c>
      <c r="J35" s="1">
        <v>28.612738843628676</v>
      </c>
      <c r="K35" s="1">
        <v>26.869985933026797</v>
      </c>
      <c r="M35" s="1">
        <f t="shared" si="1"/>
        <v>1.037846073641447</v>
      </c>
      <c r="N35" s="1">
        <f t="shared" si="2"/>
        <v>1.0589918709529822</v>
      </c>
      <c r="O35" s="1">
        <f t="shared" si="3"/>
        <v>1.1150313345784357</v>
      </c>
      <c r="P35" s="1">
        <f t="shared" si="4"/>
        <v>1.0810628703478991</v>
      </c>
    </row>
    <row r="36" spans="3:16" x14ac:dyDescent="0.25">
      <c r="C36" s="1">
        <v>7.0000000000000001E-3</v>
      </c>
      <c r="D36" s="1">
        <v>30.651762867687971</v>
      </c>
      <c r="E36" s="1">
        <v>28.113873620981821</v>
      </c>
      <c r="F36" s="1">
        <v>32.1161139475455</v>
      </c>
      <c r="G36" s="1">
        <v>29.086444201829902</v>
      </c>
      <c r="H36" s="1">
        <v>29.108050000848557</v>
      </c>
      <c r="I36" s="1">
        <v>26.505372836864137</v>
      </c>
      <c r="J36" s="1">
        <v>29.181818490180213</v>
      </c>
      <c r="K36" s="1">
        <v>26.959843880485913</v>
      </c>
      <c r="M36" s="1">
        <f t="shared" si="1"/>
        <v>1.0530338812388467</v>
      </c>
      <c r="N36" s="1">
        <f t="shared" si="2"/>
        <v>1.0606858388304032</v>
      </c>
      <c r="O36" s="1">
        <f t="shared" si="3"/>
        <v>1.1005521797194608</v>
      </c>
      <c r="P36" s="1">
        <f t="shared" si="4"/>
        <v>1.0788802906564035</v>
      </c>
    </row>
    <row r="37" spans="3:16" x14ac:dyDescent="0.25">
      <c r="C37" s="1">
        <v>7.0999999999999995E-3</v>
      </c>
      <c r="D37" s="1">
        <v>30.661024834598365</v>
      </c>
      <c r="E37" s="1">
        <v>28.620056806809089</v>
      </c>
      <c r="F37" s="1">
        <v>31.921461998750896</v>
      </c>
      <c r="G37" s="1">
        <v>29.120594346793361</v>
      </c>
      <c r="H37" s="1">
        <v>29.605850564440658</v>
      </c>
      <c r="I37" s="1">
        <v>26.603466792136008</v>
      </c>
      <c r="J37" s="1">
        <v>28.861513269035107</v>
      </c>
      <c r="K37" s="1">
        <v>27.046230735874804</v>
      </c>
      <c r="M37" s="1">
        <f t="shared" si="1"/>
        <v>1.0356407348561392</v>
      </c>
      <c r="N37" s="1">
        <f t="shared" si="2"/>
        <v>1.0758017754012867</v>
      </c>
      <c r="O37" s="1">
        <f t="shared" si="3"/>
        <v>1.1060217702790638</v>
      </c>
      <c r="P37" s="1">
        <f t="shared" si="4"/>
        <v>1.0766969575604142</v>
      </c>
    </row>
    <row r="38" spans="3:16" x14ac:dyDescent="0.25">
      <c r="C38" s="1">
        <v>7.2000000000000007E-3</v>
      </c>
      <c r="D38" s="1">
        <v>31.204150461882076</v>
      </c>
      <c r="E38" s="1">
        <v>28.766852464678763</v>
      </c>
      <c r="F38" s="1">
        <v>32.568473756482739</v>
      </c>
      <c r="G38" s="1">
        <v>29.553616486937656</v>
      </c>
      <c r="H38" s="1">
        <v>29.190536395343496</v>
      </c>
      <c r="I38" s="1">
        <v>26.697950141935401</v>
      </c>
      <c r="J38" s="1">
        <v>29.041343414854285</v>
      </c>
      <c r="K38" s="1">
        <v>26.689459148888968</v>
      </c>
      <c r="M38" s="1">
        <f t="shared" si="1"/>
        <v>1.0689817425506369</v>
      </c>
      <c r="N38" s="1">
        <f t="shared" si="2"/>
        <v>1.0774929277994891</v>
      </c>
      <c r="O38" s="1">
        <f t="shared" si="3"/>
        <v>1.1214520379186168</v>
      </c>
      <c r="P38" s="1">
        <f t="shared" si="4"/>
        <v>1.1073141768093084</v>
      </c>
    </row>
    <row r="39" spans="3:16" x14ac:dyDescent="0.25">
      <c r="C39" s="1">
        <v>7.3000000000000009E-3</v>
      </c>
      <c r="D39" s="1">
        <v>30.816419087607482</v>
      </c>
      <c r="E39" s="1">
        <v>28.909851711487939</v>
      </c>
      <c r="F39" s="1">
        <v>32.24389966490881</v>
      </c>
      <c r="G39" s="1">
        <v>29.176967358193203</v>
      </c>
      <c r="H39" s="1">
        <v>29.272590528772536</v>
      </c>
      <c r="I39" s="1">
        <v>26.788914990424146</v>
      </c>
      <c r="J39" s="1">
        <v>28.782522290161964</v>
      </c>
      <c r="K39" s="1">
        <v>27.138077687096523</v>
      </c>
      <c r="M39" s="1">
        <f t="shared" si="1"/>
        <v>1.0527397312963296</v>
      </c>
      <c r="N39" s="1">
        <f t="shared" si="2"/>
        <v>1.0791721770673406</v>
      </c>
      <c r="O39" s="1">
        <f t="shared" si="3"/>
        <v>1.1202596957921913</v>
      </c>
      <c r="P39" s="1">
        <f t="shared" si="4"/>
        <v>1.0751302172027506</v>
      </c>
    </row>
    <row r="40" spans="3:16" x14ac:dyDescent="0.25">
      <c r="C40" s="1">
        <v>7.4000000000000003E-3</v>
      </c>
      <c r="D40" s="1">
        <v>31.279429681467214</v>
      </c>
      <c r="E40" s="1">
        <v>29.049134119411811</v>
      </c>
      <c r="F40" s="1">
        <v>32.477893460077112</v>
      </c>
      <c r="G40" s="1">
        <v>29.680822217773589</v>
      </c>
      <c r="H40" s="1">
        <v>29.69100931634728</v>
      </c>
      <c r="I40" s="1">
        <v>26.876450878714518</v>
      </c>
      <c r="J40" s="1">
        <v>28.873854266667816</v>
      </c>
      <c r="K40" s="1">
        <v>26.843644901965391</v>
      </c>
      <c r="M40" s="1">
        <f t="shared" si="1"/>
        <v>1.0534983620191511</v>
      </c>
      <c r="N40" s="1">
        <f t="shared" si="2"/>
        <v>1.0808396633358315</v>
      </c>
      <c r="O40" s="1">
        <f t="shared" si="3"/>
        <v>1.1248201629101462</v>
      </c>
      <c r="P40" s="1">
        <f t="shared" si="4"/>
        <v>1.1056927003083874</v>
      </c>
    </row>
    <row r="41" spans="3:16" x14ac:dyDescent="0.25">
      <c r="C41" s="1">
        <v>7.4999999999999997E-3</v>
      </c>
      <c r="D41" s="1">
        <v>31.272136015419299</v>
      </c>
      <c r="E41" s="1">
        <v>29.184777402572973</v>
      </c>
      <c r="F41" s="1">
        <v>32.221210813604117</v>
      </c>
      <c r="G41" s="1">
        <v>29.737553144211351</v>
      </c>
      <c r="H41" s="1">
        <v>29.69981620381326</v>
      </c>
      <c r="I41" s="1">
        <v>26.960644866363676</v>
      </c>
      <c r="J41" s="1">
        <v>29.415824407878699</v>
      </c>
      <c r="K41" s="1">
        <v>26.613450955678463</v>
      </c>
      <c r="M41" s="1">
        <f t="shared" si="1"/>
        <v>1.0529403886143971</v>
      </c>
      <c r="N41" s="1">
        <f t="shared" si="2"/>
        <v>1.0824955243924503</v>
      </c>
      <c r="O41" s="1">
        <f t="shared" si="3"/>
        <v>1.0953699738897689</v>
      </c>
      <c r="P41" s="1">
        <f t="shared" si="4"/>
        <v>1.117388090471082</v>
      </c>
    </row>
    <row r="42" spans="3:16" x14ac:dyDescent="0.25">
      <c r="C42" s="1">
        <v>7.6E-3</v>
      </c>
      <c r="D42" s="1">
        <v>31.809632241305842</v>
      </c>
      <c r="E42" s="1">
        <v>29.316857466983166</v>
      </c>
      <c r="F42" s="1">
        <v>32.854755438946384</v>
      </c>
      <c r="G42" s="1">
        <v>29.715976830366866</v>
      </c>
      <c r="H42" s="1">
        <v>29.705142773600318</v>
      </c>
      <c r="I42" s="1">
        <v>27.041581609909443</v>
      </c>
      <c r="J42" s="1">
        <v>29.07262958961887</v>
      </c>
      <c r="K42" s="1">
        <v>26.985659834281961</v>
      </c>
      <c r="M42" s="1">
        <f t="shared" si="1"/>
        <v>1.0708459637358092</v>
      </c>
      <c r="N42" s="1">
        <f t="shared" si="2"/>
        <v>1.0841398957315405</v>
      </c>
      <c r="O42" s="1">
        <f t="shared" si="3"/>
        <v>1.1300923206023998</v>
      </c>
      <c r="P42" s="1">
        <f t="shared" si="4"/>
        <v>1.1011765883380911</v>
      </c>
    </row>
    <row r="43" spans="3:16" x14ac:dyDescent="0.25">
      <c r="C43" s="1">
        <v>7.6999999999999994E-3</v>
      </c>
      <c r="D43" s="1">
        <v>31.395542077179389</v>
      </c>
      <c r="E43" s="1">
        <v>29.445448458946526</v>
      </c>
      <c r="F43" s="1">
        <v>32.915353753760122</v>
      </c>
      <c r="G43" s="1">
        <v>30.139155815714194</v>
      </c>
      <c r="H43" s="1">
        <v>30.191001114010476</v>
      </c>
      <c r="I43" s="1">
        <v>27.119343438568247</v>
      </c>
      <c r="J43" s="1">
        <v>29.197737293146496</v>
      </c>
      <c r="K43" s="1">
        <v>26.613776770641099</v>
      </c>
      <c r="M43" s="1">
        <f t="shared" si="1"/>
        <v>1.0398973508238496</v>
      </c>
      <c r="N43" s="1">
        <f t="shared" si="2"/>
        <v>1.0857729106033653</v>
      </c>
      <c r="O43" s="1">
        <f t="shared" si="3"/>
        <v>1.1273254986606873</v>
      </c>
      <c r="P43" s="1">
        <f t="shared" si="4"/>
        <v>1.1324644403331023</v>
      </c>
    </row>
    <row r="44" spans="3:16" x14ac:dyDescent="0.25">
      <c r="C44" s="1">
        <v>7.7999999999999996E-3</v>
      </c>
      <c r="D44" s="1">
        <v>31.855047847795362</v>
      </c>
      <c r="E44" s="1">
        <v>29.570622811977898</v>
      </c>
      <c r="F44" s="1">
        <v>32.726224520729971</v>
      </c>
      <c r="G44" s="1">
        <v>29.703787661368874</v>
      </c>
      <c r="H44" s="1">
        <v>30.227331853316045</v>
      </c>
      <c r="I44" s="1">
        <v>27.194010427211623</v>
      </c>
      <c r="J44" s="1">
        <v>29.31974699759812</v>
      </c>
      <c r="K44" s="1">
        <v>27.045514999940764</v>
      </c>
      <c r="M44" s="1">
        <f t="shared" si="1"/>
        <v>1.0538491456135832</v>
      </c>
      <c r="N44" s="1">
        <f t="shared" si="2"/>
        <v>1.0873947000618975</v>
      </c>
      <c r="O44" s="1">
        <f t="shared" si="3"/>
        <v>1.1161837284411393</v>
      </c>
      <c r="P44" s="1">
        <f t="shared" si="4"/>
        <v>1.0982888534913804</v>
      </c>
    </row>
    <row r="45" spans="3:16" x14ac:dyDescent="0.25">
      <c r="C45" s="1">
        <v>7.9000000000000008E-3</v>
      </c>
      <c r="D45" s="1">
        <v>32.231051005898109</v>
      </c>
      <c r="E45" s="1">
        <v>29.692451292287977</v>
      </c>
      <c r="F45" s="1">
        <v>32.437835940330466</v>
      </c>
      <c r="G45" s="1">
        <v>29.780506469864545</v>
      </c>
      <c r="H45" s="1">
        <v>29.80963703245077</v>
      </c>
      <c r="I45" s="1">
        <v>27.680167497600209</v>
      </c>
      <c r="J45" s="1">
        <v>29.035997895101183</v>
      </c>
      <c r="K45" s="1">
        <v>26.737186406838198</v>
      </c>
      <c r="M45" s="1">
        <f t="shared" si="1"/>
        <v>1.0812292337142981</v>
      </c>
      <c r="N45" s="1">
        <f t="shared" si="2"/>
        <v>1.0726976740607594</v>
      </c>
      <c r="O45" s="1">
        <f t="shared" si="3"/>
        <v>1.1171593295163871</v>
      </c>
      <c r="P45" s="1">
        <f t="shared" si="4"/>
        <v>1.1138234972340995</v>
      </c>
    </row>
    <row r="46" spans="3:16" x14ac:dyDescent="0.25">
      <c r="C46" s="1">
        <v>8.0000000000000002E-3</v>
      </c>
      <c r="D46" s="1">
        <v>32.365249479977052</v>
      </c>
      <c r="E46" s="1">
        <v>29.811003042884575</v>
      </c>
      <c r="F46" s="1">
        <v>33.070671950339658</v>
      </c>
      <c r="G46" s="1">
        <v>30.274085551994986</v>
      </c>
      <c r="H46" s="1">
        <v>29.839385955099644</v>
      </c>
      <c r="I46" s="1">
        <v>27.749920911377728</v>
      </c>
      <c r="J46" s="1">
        <v>29.554749609885786</v>
      </c>
      <c r="K46" s="1">
        <v>26.493644033273593</v>
      </c>
      <c r="M46" s="1">
        <f t="shared" si="1"/>
        <v>1.084648642860083</v>
      </c>
      <c r="N46" s="1">
        <f t="shared" si="2"/>
        <v>1.0742734416465232</v>
      </c>
      <c r="O46" s="1">
        <f t="shared" si="3"/>
        <v>1.1189630224198492</v>
      </c>
      <c r="P46" s="1">
        <f t="shared" si="4"/>
        <v>1.1426923949749421</v>
      </c>
    </row>
    <row r="47" spans="3:16" x14ac:dyDescent="0.25">
      <c r="C47" s="1">
        <v>8.0999999999999996E-3</v>
      </c>
      <c r="D47" s="1">
        <v>31.908417477659651</v>
      </c>
      <c r="E47" s="1">
        <v>29.92634562633825</v>
      </c>
      <c r="F47" s="1">
        <v>33.114789739515096</v>
      </c>
      <c r="G47" s="1">
        <v>29.933396838887134</v>
      </c>
      <c r="H47" s="1">
        <v>30.242976017907637</v>
      </c>
      <c r="I47" s="1">
        <v>27.816763282413479</v>
      </c>
      <c r="J47" s="1">
        <v>29.192589343646169</v>
      </c>
      <c r="K47" s="1">
        <v>26.850212344907142</v>
      </c>
      <c r="M47" s="1">
        <f t="shared" si="1"/>
        <v>1.05506870285404</v>
      </c>
      <c r="N47" s="1">
        <f t="shared" si="2"/>
        <v>1.0758385266649089</v>
      </c>
      <c r="O47" s="1">
        <f t="shared" si="3"/>
        <v>1.1343560295285215</v>
      </c>
      <c r="P47" s="1">
        <f t="shared" si="4"/>
        <v>1.1148290543990726</v>
      </c>
    </row>
    <row r="48" spans="3:16" x14ac:dyDescent="0.25">
      <c r="C48" s="1">
        <v>8.199999999999999E-3</v>
      </c>
      <c r="D48" s="1">
        <v>31.980196015782436</v>
      </c>
      <c r="E48" s="1">
        <v>30.03854506625742</v>
      </c>
      <c r="F48" s="1">
        <v>32.498311830016974</v>
      </c>
      <c r="G48" s="1">
        <v>30.270572965232347</v>
      </c>
      <c r="H48" s="1">
        <v>30.570024325106591</v>
      </c>
      <c r="I48" s="1">
        <v>27.8807674378765</v>
      </c>
      <c r="J48" s="1">
        <v>29.264945541679417</v>
      </c>
      <c r="K48" s="1">
        <v>26.466891537416711</v>
      </c>
      <c r="M48" s="1">
        <f t="shared" si="1"/>
        <v>1.0461292302445995</v>
      </c>
      <c r="N48" s="1">
        <f t="shared" si="2"/>
        <v>1.077393050000824</v>
      </c>
      <c r="O48" s="1">
        <f t="shared" si="3"/>
        <v>1.110485983434774</v>
      </c>
      <c r="P48" s="1">
        <f t="shared" si="4"/>
        <v>1.14371470191119</v>
      </c>
    </row>
    <row r="49" spans="3:16" x14ac:dyDescent="0.25">
      <c r="C49" s="1">
        <v>8.3000000000000001E-3</v>
      </c>
      <c r="D49" s="1">
        <v>32.428124848854978</v>
      </c>
      <c r="E49" s="1">
        <v>30.147665887517711</v>
      </c>
      <c r="F49" s="1">
        <v>32.594436911226147</v>
      </c>
      <c r="G49" s="1">
        <v>30.682678145723639</v>
      </c>
      <c r="H49" s="1">
        <v>30.213822767826876</v>
      </c>
      <c r="I49" s="1">
        <v>27.942004249060297</v>
      </c>
      <c r="J49" s="1">
        <v>29.407378715384311</v>
      </c>
      <c r="K49" s="1">
        <v>26.88318261927536</v>
      </c>
      <c r="M49" s="1">
        <f t="shared" si="1"/>
        <v>1.0732877166204204</v>
      </c>
      <c r="N49" s="1">
        <f t="shared" si="2"/>
        <v>1.0789371305936863</v>
      </c>
      <c r="O49" s="1">
        <f t="shared" si="3"/>
        <v>1.108376140107127</v>
      </c>
      <c r="P49" s="1">
        <f t="shared" si="4"/>
        <v>1.1413335459665412</v>
      </c>
    </row>
    <row r="50" spans="3:16" x14ac:dyDescent="0.25">
      <c r="C50" s="1">
        <v>8.4000000000000012E-3</v>
      </c>
      <c r="D50" s="1">
        <v>32.389088445414039</v>
      </c>
      <c r="E50" s="1">
        <v>30.253771155287559</v>
      </c>
      <c r="F50" s="1">
        <v>32.731359010088426</v>
      </c>
      <c r="G50" s="1">
        <v>30.712283263174726</v>
      </c>
      <c r="H50" s="1">
        <v>30.68698903139861</v>
      </c>
      <c r="I50" s="1">
        <v>28.000542691078969</v>
      </c>
      <c r="J50" s="1">
        <v>29.107035640064581</v>
      </c>
      <c r="K50" s="1">
        <v>26.564221182707943</v>
      </c>
      <c r="M50" s="1">
        <f t="shared" si="1"/>
        <v>1.0554664849090882</v>
      </c>
      <c r="N50" s="1">
        <f t="shared" si="2"/>
        <v>1.0804708854777474</v>
      </c>
      <c r="O50" s="1">
        <f t="shared" si="3"/>
        <v>1.124517089780009</v>
      </c>
      <c r="P50" s="1">
        <f t="shared" si="4"/>
        <v>1.1561522188787894</v>
      </c>
    </row>
    <row r="51" spans="3:16" x14ac:dyDescent="0.25">
      <c r="C51" s="1">
        <v>8.5000000000000006E-3</v>
      </c>
      <c r="D51" s="1">
        <v>32.914823436693688</v>
      </c>
      <c r="E51" s="1">
        <v>30.35692251289089</v>
      </c>
      <c r="F51" s="1">
        <v>32.882322882885518</v>
      </c>
      <c r="G51" s="1">
        <v>30.281898212040485</v>
      </c>
      <c r="H51" s="1">
        <v>30.217350067293584</v>
      </c>
      <c r="I51" s="1">
        <v>28.056449900487657</v>
      </c>
      <c r="J51" s="1">
        <v>29.167363825250522</v>
      </c>
      <c r="K51" s="1">
        <v>26.609526544337431</v>
      </c>
      <c r="M51" s="1">
        <f t="shared" si="1"/>
        <v>1.089269024695841</v>
      </c>
      <c r="N51" s="1">
        <f t="shared" si="2"/>
        <v>1.0819944298214026</v>
      </c>
      <c r="O51" s="1">
        <f t="shared" si="3"/>
        <v>1.1273669804337585</v>
      </c>
      <c r="P51" s="1">
        <f t="shared" si="4"/>
        <v>1.1380096583674295</v>
      </c>
    </row>
    <row r="52" spans="3:16" x14ac:dyDescent="0.25">
      <c r="C52" s="1">
        <v>8.6E-3</v>
      </c>
      <c r="D52" s="1">
        <v>32.460035407645528</v>
      </c>
      <c r="E52" s="1">
        <v>30.457180218546284</v>
      </c>
      <c r="F52" s="1">
        <v>32.619006077721899</v>
      </c>
      <c r="G52" s="1">
        <v>30.305814571186019</v>
      </c>
      <c r="H52" s="1">
        <v>30.259923674457927</v>
      </c>
      <c r="I52" s="1">
        <v>28.109791230908868</v>
      </c>
      <c r="J52" s="1">
        <v>29.673022577372542</v>
      </c>
      <c r="K52" s="1">
        <v>26.652674159083759</v>
      </c>
      <c r="M52" s="1">
        <f t="shared" si="1"/>
        <v>1.0727071144282063</v>
      </c>
      <c r="N52" s="1">
        <f t="shared" si="2"/>
        <v>1.083507876965528</v>
      </c>
      <c r="O52" s="1">
        <f t="shared" si="3"/>
        <v>1.0992815441253985</v>
      </c>
      <c r="P52" s="1">
        <f t="shared" si="4"/>
        <v>1.1370646859034668</v>
      </c>
    </row>
    <row r="53" spans="3:16" x14ac:dyDescent="0.25">
      <c r="C53" s="1">
        <v>8.6999999999999994E-3</v>
      </c>
      <c r="D53" s="1">
        <v>32.902810663160778</v>
      </c>
      <c r="E53" s="1">
        <v>30.554603181020084</v>
      </c>
      <c r="F53" s="1">
        <v>32.703135331052401</v>
      </c>
      <c r="G53" s="1">
        <v>30.788270570047171</v>
      </c>
      <c r="H53" s="1">
        <v>30.653191460475629</v>
      </c>
      <c r="I53" s="1">
        <v>28.160630306742661</v>
      </c>
      <c r="J53" s="1">
        <v>29.291782704431355</v>
      </c>
      <c r="K53" s="1">
        <v>26.260996823430172</v>
      </c>
      <c r="M53" s="1">
        <f t="shared" si="1"/>
        <v>1.0733893958671747</v>
      </c>
      <c r="N53" s="1">
        <f t="shared" si="2"/>
        <v>1.085011338460852</v>
      </c>
      <c r="O53" s="1">
        <f t="shared" si="3"/>
        <v>1.1164610792399796</v>
      </c>
      <c r="P53" s="1">
        <f t="shared" si="4"/>
        <v>1.1723953503005546</v>
      </c>
    </row>
    <row r="54" spans="3:16" x14ac:dyDescent="0.25">
      <c r="C54" s="1">
        <v>8.8000000000000005E-3</v>
      </c>
      <c r="D54" s="1">
        <v>33.262765012052931</v>
      </c>
      <c r="E54" s="1">
        <v>30.64924899423017</v>
      </c>
      <c r="F54" s="1">
        <v>33.318417285369478</v>
      </c>
      <c r="G54" s="1">
        <v>30.730120326363998</v>
      </c>
      <c r="H54" s="1">
        <v>30.662394396440792</v>
      </c>
      <c r="I54" s="1">
        <v>28.209029075035104</v>
      </c>
      <c r="J54" s="1">
        <v>29.714449064968072</v>
      </c>
      <c r="K54" s="1">
        <v>26.255254700999892</v>
      </c>
      <c r="M54" s="1">
        <f t="shared" si="1"/>
        <v>1.0848065086500218</v>
      </c>
      <c r="N54" s="1">
        <f t="shared" si="2"/>
        <v>1.086504924104412</v>
      </c>
      <c r="O54" s="1">
        <f t="shared" si="3"/>
        <v>1.1212867252736756</v>
      </c>
      <c r="P54" s="1">
        <f t="shared" si="4"/>
        <v>1.1704369535289134</v>
      </c>
    </row>
    <row r="55" spans="3:16" x14ac:dyDescent="0.25">
      <c r="C55" s="1">
        <v>8.8999999999999999E-3</v>
      </c>
      <c r="D55" s="1">
        <v>33.37363377724099</v>
      </c>
      <c r="E55" s="1">
        <v>30.741173970834964</v>
      </c>
      <c r="F55" s="1">
        <v>33.334281244695134</v>
      </c>
      <c r="G55" s="1">
        <v>30.746929768585034</v>
      </c>
      <c r="H55" s="1">
        <v>30.975987105068906</v>
      </c>
      <c r="I55" s="1">
        <v>27.902214720294531</v>
      </c>
      <c r="J55" s="1">
        <v>29.473367162430826</v>
      </c>
      <c r="K55" s="1">
        <v>26.666574220271006</v>
      </c>
      <c r="M55" s="1">
        <f t="shared" si="1"/>
        <v>1.0774033984466547</v>
      </c>
      <c r="N55" s="1">
        <f t="shared" si="2"/>
        <v>1.1017467351247761</v>
      </c>
      <c r="O55" s="1">
        <f t="shared" si="3"/>
        <v>1.1309967083498267</v>
      </c>
      <c r="P55" s="1">
        <f t="shared" si="4"/>
        <v>1.1530138635210323</v>
      </c>
    </row>
    <row r="56" spans="3:16" x14ac:dyDescent="0.25">
      <c r="C56" s="1">
        <v>9.0000000000000011E-3</v>
      </c>
      <c r="D56" s="1">
        <v>32.872905981447879</v>
      </c>
      <c r="E56" s="1">
        <v>30.830433174841687</v>
      </c>
      <c r="F56" s="1">
        <v>33.09876798170913</v>
      </c>
      <c r="G56" s="1">
        <v>31.1472842901745</v>
      </c>
      <c r="H56" s="1">
        <v>30.597846627924124</v>
      </c>
      <c r="I56" s="1">
        <v>27.945366583807616</v>
      </c>
      <c r="J56" s="1">
        <v>29.156300591684339</v>
      </c>
      <c r="K56" s="1">
        <v>26.337769926479943</v>
      </c>
      <c r="M56" s="1">
        <f t="shared" si="1"/>
        <v>1.0743535772693067</v>
      </c>
      <c r="N56" s="1">
        <f t="shared" si="2"/>
        <v>1.1032395328356783</v>
      </c>
      <c r="O56" s="1">
        <f t="shared" si="3"/>
        <v>1.1352183682435082</v>
      </c>
      <c r="P56" s="1">
        <f t="shared" si="4"/>
        <v>1.1826090203202466</v>
      </c>
    </row>
    <row r="57" spans="3:16" x14ac:dyDescent="0.25">
      <c r="C57" s="1">
        <v>9.1000000000000004E-3</v>
      </c>
      <c r="D57" s="1">
        <v>32.924542878486243</v>
      </c>
      <c r="E57" s="1">
        <v>30.917080453265932</v>
      </c>
      <c r="F57" s="1">
        <v>32.770527284977483</v>
      </c>
      <c r="G57" s="1">
        <v>30.683071582749704</v>
      </c>
      <c r="H57" s="1">
        <v>31.06010779424086</v>
      </c>
      <c r="I57" s="1">
        <v>27.986282681361594</v>
      </c>
      <c r="J57" s="1">
        <v>29.197470389713761</v>
      </c>
      <c r="K57" s="1">
        <v>26.07410665809487</v>
      </c>
      <c r="M57" s="1">
        <f t="shared" si="1"/>
        <v>1.060026677840155</v>
      </c>
      <c r="N57" s="1">
        <f t="shared" si="2"/>
        <v>1.1047226530680405</v>
      </c>
      <c r="O57" s="1">
        <f t="shared" si="3"/>
        <v>1.1223755636215151</v>
      </c>
      <c r="P57" s="1">
        <f t="shared" si="4"/>
        <v>1.1767640588838335</v>
      </c>
    </row>
    <row r="58" spans="3:16" x14ac:dyDescent="0.25">
      <c r="C58" s="1">
        <v>9.1999999999999998E-3</v>
      </c>
      <c r="D58" s="1">
        <v>33.360540791321824</v>
      </c>
      <c r="E58" s="1">
        <v>31.001168466874233</v>
      </c>
      <c r="F58" s="1">
        <v>33.362138131966084</v>
      </c>
      <c r="G58" s="1">
        <v>30.706113105897288</v>
      </c>
      <c r="H58" s="1">
        <v>30.565570623380506</v>
      </c>
      <c r="I58" s="1">
        <v>28.025018039045786</v>
      </c>
      <c r="J58" s="1">
        <v>29.691945586127389</v>
      </c>
      <c r="K58" s="1">
        <v>26.401738228070403</v>
      </c>
      <c r="M58" s="1">
        <f t="shared" si="1"/>
        <v>1.0914417794576805</v>
      </c>
      <c r="N58" s="1">
        <f t="shared" si="2"/>
        <v>1.1061962002551411</v>
      </c>
      <c r="O58" s="1">
        <f t="shared" si="3"/>
        <v>1.1236090284212792</v>
      </c>
      <c r="P58" s="1">
        <f t="shared" si="4"/>
        <v>1.1630337684831091</v>
      </c>
    </row>
    <row r="59" spans="3:16" x14ac:dyDescent="0.25">
      <c r="C59" s="1">
        <v>9.300000000000001E-3</v>
      </c>
      <c r="D59" s="1">
        <v>33.296029147532145</v>
      </c>
      <c r="E59" s="1">
        <v>31.082748720039199</v>
      </c>
      <c r="F59" s="1">
        <v>32.953601950791757</v>
      </c>
      <c r="G59" s="1">
        <v>31.180914343770397</v>
      </c>
      <c r="H59" s="1">
        <v>30.596051325202691</v>
      </c>
      <c r="I59" s="1">
        <v>28.380776117461565</v>
      </c>
      <c r="J59" s="1">
        <v>29.295681506812009</v>
      </c>
      <c r="K59" s="1">
        <v>26.002608257378345</v>
      </c>
      <c r="M59" s="1">
        <f t="shared" si="1"/>
        <v>1.0882459567619243</v>
      </c>
      <c r="N59" s="1">
        <f t="shared" si="2"/>
        <v>1.0952043239196414</v>
      </c>
      <c r="O59" s="1">
        <f t="shared" si="3"/>
        <v>1.1248621044412019</v>
      </c>
      <c r="P59" s="1">
        <f t="shared" si="4"/>
        <v>1.1991456408963392</v>
      </c>
    </row>
    <row r="60" spans="3:16" x14ac:dyDescent="0.25">
      <c r="C60" s="1">
        <v>9.4000000000000004E-3</v>
      </c>
      <c r="D60" s="1">
        <v>33.812494513679496</v>
      </c>
      <c r="E60" s="1">
        <v>31.161871589736574</v>
      </c>
      <c r="F60" s="1">
        <v>33.118511095076855</v>
      </c>
      <c r="G60" s="1">
        <v>30.797364312663987</v>
      </c>
      <c r="H60" s="1">
        <v>30.592451915128233</v>
      </c>
      <c r="I60" s="1">
        <v>28.415702167784584</v>
      </c>
      <c r="J60" s="1">
        <v>29.703839261177723</v>
      </c>
      <c r="K60" s="1">
        <v>25.982235597971211</v>
      </c>
      <c r="M60" s="1">
        <f t="shared" si="1"/>
        <v>1.1052561137461141</v>
      </c>
      <c r="N60" s="1">
        <f t="shared" si="2"/>
        <v>1.0966426733267698</v>
      </c>
      <c r="O60" s="1">
        <f t="shared" si="3"/>
        <v>1.114957255318912</v>
      </c>
      <c r="P60" s="1">
        <f t="shared" si="4"/>
        <v>1.1853238801001695</v>
      </c>
    </row>
    <row r="61" spans="3:16" x14ac:dyDescent="0.25">
      <c r="C61" s="1">
        <v>9.4999999999999998E-3</v>
      </c>
      <c r="D61" s="1">
        <v>33.308202962838074</v>
      </c>
      <c r="E61" s="1">
        <v>31.238586353711863</v>
      </c>
      <c r="F61" s="1">
        <v>32.785370542029945</v>
      </c>
      <c r="G61" s="1">
        <v>31.112295542511099</v>
      </c>
      <c r="H61" s="1">
        <v>30.972757847938958</v>
      </c>
      <c r="I61" s="1">
        <v>28.448581150666577</v>
      </c>
      <c r="J61" s="1">
        <v>29.448807259447939</v>
      </c>
      <c r="K61" s="1">
        <v>26.38261897181745</v>
      </c>
      <c r="M61" s="1">
        <f t="shared" si="1"/>
        <v>1.0754032019481443</v>
      </c>
      <c r="N61" s="1">
        <f t="shared" si="2"/>
        <v>1.0980718577235586</v>
      </c>
      <c r="O61" s="1">
        <f t="shared" si="3"/>
        <v>1.1133004557090016</v>
      </c>
      <c r="P61" s="1">
        <f t="shared" si="4"/>
        <v>1.1792724435639237</v>
      </c>
    </row>
    <row r="62" spans="3:16" x14ac:dyDescent="0.25">
      <c r="C62" s="1">
        <v>9.5999999999999992E-3</v>
      </c>
      <c r="D62" s="1">
        <v>33.33388322158924</v>
      </c>
      <c r="E62" s="1">
        <v>31.312941217843601</v>
      </c>
      <c r="F62" s="1">
        <v>33.359412788992358</v>
      </c>
      <c r="G62" s="1">
        <v>31.504467835140655</v>
      </c>
      <c r="H62" s="1">
        <v>30.926886855961389</v>
      </c>
      <c r="I62" s="1">
        <v>28.479463199692496</v>
      </c>
      <c r="J62" s="1">
        <v>29.118511181020555</v>
      </c>
      <c r="K62" s="1">
        <v>26.047153060284607</v>
      </c>
      <c r="M62" s="1">
        <f t="shared" si="1"/>
        <v>1.0778286019164547</v>
      </c>
      <c r="N62" s="1">
        <f t="shared" si="2"/>
        <v>1.0994919742090399</v>
      </c>
      <c r="O62" s="1">
        <f t="shared" si="3"/>
        <v>1.1456428036999373</v>
      </c>
      <c r="P62" s="1">
        <f t="shared" si="4"/>
        <v>1.2095167468869021</v>
      </c>
    </row>
    <row r="63" spans="3:16" x14ac:dyDescent="0.25">
      <c r="C63" s="1">
        <v>9.7000000000000003E-3</v>
      </c>
      <c r="D63" s="1">
        <v>33.7638603690108</v>
      </c>
      <c r="E63" s="1">
        <v>31.3849833427291</v>
      </c>
      <c r="F63" s="1">
        <v>32.940173178312364</v>
      </c>
      <c r="G63" s="1">
        <v>31.504424798532654</v>
      </c>
      <c r="H63" s="1">
        <v>30.879221467588359</v>
      </c>
      <c r="I63" s="1">
        <v>28.472537548377105</v>
      </c>
      <c r="J63" s="1">
        <v>29.153051657798379</v>
      </c>
      <c r="K63" s="1">
        <v>26.069809282860312</v>
      </c>
      <c r="M63" s="1">
        <f t="shared" si="1"/>
        <v>1.0934168273785734</v>
      </c>
      <c r="N63" s="1">
        <f t="shared" si="2"/>
        <v>1.1022896462741867</v>
      </c>
      <c r="O63" s="1">
        <f t="shared" si="3"/>
        <v>1.129904806020571</v>
      </c>
      <c r="P63" s="1">
        <f t="shared" si="4"/>
        <v>1.2084639537138979</v>
      </c>
    </row>
    <row r="64" spans="3:16" x14ac:dyDescent="0.25">
      <c r="C64" s="1">
        <v>9.8000000000000014E-3</v>
      </c>
      <c r="D64" s="1">
        <v>33.687480631519477</v>
      </c>
      <c r="E64" s="1">
        <v>31.454758869517597</v>
      </c>
      <c r="F64" s="1">
        <v>33.094504412588307</v>
      </c>
      <c r="G64" s="1">
        <v>31.02920024318934</v>
      </c>
      <c r="H64" s="1">
        <v>31.332008023101803</v>
      </c>
      <c r="I64" s="1">
        <v>28.499537038945842</v>
      </c>
      <c r="J64" s="1">
        <v>29.627118396952326</v>
      </c>
      <c r="K64" s="1">
        <v>26.090967367083955</v>
      </c>
      <c r="M64" s="1">
        <f t="shared" si="1"/>
        <v>1.075177837522604</v>
      </c>
      <c r="N64" s="1">
        <f t="shared" si="2"/>
        <v>1.1036936784809281</v>
      </c>
      <c r="O64" s="1">
        <f t="shared" si="3"/>
        <v>1.1170341971560982</v>
      </c>
      <c r="P64" s="1">
        <f t="shared" si="4"/>
        <v>1.189269826857221</v>
      </c>
    </row>
    <row r="65" spans="3:16" x14ac:dyDescent="0.25">
      <c r="C65" s="1">
        <v>9.9000000000000008E-3</v>
      </c>
      <c r="D65" s="1">
        <v>34.199082128763905</v>
      </c>
      <c r="E65" s="1">
        <v>31.522312945015177</v>
      </c>
      <c r="F65" s="1">
        <v>32.751468054125354</v>
      </c>
      <c r="G65" s="1">
        <v>31.030153955789505</v>
      </c>
      <c r="H65" s="1">
        <v>31.319108433940396</v>
      </c>
      <c r="I65" s="1">
        <v>28.524684788878353</v>
      </c>
      <c r="J65" s="1">
        <v>29.219259540951882</v>
      </c>
      <c r="K65" s="1">
        <v>25.687392872763407</v>
      </c>
      <c r="M65" s="1">
        <f t="shared" si="1"/>
        <v>1.0919558007501418</v>
      </c>
      <c r="N65" s="1">
        <f t="shared" si="2"/>
        <v>1.1050889143323885</v>
      </c>
      <c r="O65" s="1">
        <f t="shared" si="3"/>
        <v>1.1208863115857863</v>
      </c>
      <c r="P65" s="1">
        <f t="shared" si="4"/>
        <v>1.2079915665046366</v>
      </c>
    </row>
    <row r="66" spans="3:16" x14ac:dyDescent="0.25">
      <c r="C66" s="1">
        <v>0.01</v>
      </c>
      <c r="D66" s="1">
        <v>33.680244505808467</v>
      </c>
      <c r="E66" s="1">
        <v>31.587689746084177</v>
      </c>
      <c r="F66" s="1">
        <v>32.790556568719559</v>
      </c>
      <c r="G66" s="1">
        <v>31.496356413622777</v>
      </c>
      <c r="H66" s="1">
        <v>30.824959878490379</v>
      </c>
      <c r="I66" s="1">
        <v>28.548025967311901</v>
      </c>
      <c r="J66" s="1">
        <v>29.248099564305001</v>
      </c>
      <c r="K66" s="1">
        <v>25.671239866350891</v>
      </c>
      <c r="M66" s="1">
        <f t="shared" si="1"/>
        <v>1.0926289811429892</v>
      </c>
      <c r="N66" s="1">
        <f t="shared" si="2"/>
        <v>1.1064754453513794</v>
      </c>
      <c r="O66" s="1">
        <f t="shared" si="3"/>
        <v>1.1211175104428954</v>
      </c>
      <c r="P66" s="1">
        <f t="shared" si="4"/>
        <v>1.2269121623107608</v>
      </c>
    </row>
    <row r="67" spans="3:16" x14ac:dyDescent="0.25">
      <c r="L67" s="1" t="s">
        <v>61</v>
      </c>
      <c r="M67" s="1">
        <f>AVERAGE(M16:M66)</f>
        <v>1.0547547847013297</v>
      </c>
      <c r="N67" s="1">
        <f t="shared" ref="N67:P67" si="5">AVERAGE(N16:N66)</f>
        <v>1.0697708780210333</v>
      </c>
      <c r="O67" s="1">
        <f t="shared" si="5"/>
        <v>1.1145373208145493</v>
      </c>
      <c r="P67" s="1">
        <f t="shared" si="5"/>
        <v>1.0994972722091088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workbookViewId="0">
      <selection activeCell="C6" sqref="C6:F56"/>
    </sheetView>
  </sheetViews>
  <sheetFormatPr defaultRowHeight="15.75" x14ac:dyDescent="0.25"/>
  <cols>
    <col min="1" max="1" width="9" style="1"/>
    <col min="2" max="2" width="6.875" style="1" customWidth="1"/>
    <col min="3" max="9" width="9.875" style="1" customWidth="1"/>
    <col min="10" max="10" width="9.75" style="1" customWidth="1"/>
    <col min="11" max="16384" width="9" style="1"/>
  </cols>
  <sheetData>
    <row r="2" spans="2:15" x14ac:dyDescent="0.25">
      <c r="B2" s="1" t="s">
        <v>11</v>
      </c>
    </row>
    <row r="3" spans="2:15" x14ac:dyDescent="0.25">
      <c r="C3" s="1" t="s">
        <v>32</v>
      </c>
      <c r="G3" s="1" t="s">
        <v>33</v>
      </c>
    </row>
    <row r="4" spans="2:15" x14ac:dyDescent="0.25">
      <c r="B4" s="5" t="s">
        <v>9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100</v>
      </c>
      <c r="L4" s="1" t="s">
        <v>99</v>
      </c>
    </row>
    <row r="5" spans="2:15" x14ac:dyDescent="0.25">
      <c r="B5" s="9" t="s">
        <v>10</v>
      </c>
      <c r="C5" s="9" t="s">
        <v>62</v>
      </c>
      <c r="D5" s="9" t="s">
        <v>62</v>
      </c>
      <c r="E5" s="9" t="s">
        <v>62</v>
      </c>
      <c r="F5" s="9" t="s">
        <v>62</v>
      </c>
      <c r="G5" s="9" t="s">
        <v>62</v>
      </c>
      <c r="H5" s="9" t="s">
        <v>62</v>
      </c>
      <c r="I5" s="9" t="s">
        <v>62</v>
      </c>
      <c r="J5" s="9" t="s">
        <v>62</v>
      </c>
      <c r="K5" s="9" t="s">
        <v>62</v>
      </c>
      <c r="L5" s="9" t="s">
        <v>62</v>
      </c>
      <c r="M5" s="9"/>
      <c r="N5" s="9"/>
      <c r="O5" s="9"/>
    </row>
    <row r="6" spans="2:15" x14ac:dyDescent="0.25">
      <c r="B6" s="1">
        <v>5.0000000000000001E-3</v>
      </c>
      <c r="C6" s="1">
        <v>49.969610600818577</v>
      </c>
      <c r="D6" s="1">
        <v>45.659687344874783</v>
      </c>
      <c r="E6" s="1">
        <v>54.43532360178768</v>
      </c>
      <c r="F6" s="1">
        <v>47.751577635580247</v>
      </c>
      <c r="G6" s="1">
        <v>48.516680620265404</v>
      </c>
      <c r="H6" s="1">
        <v>44.137545832432657</v>
      </c>
      <c r="I6" s="1">
        <v>48.929594307732359</v>
      </c>
      <c r="J6" s="1">
        <v>49.126082065356279</v>
      </c>
    </row>
    <row r="7" spans="2:15" x14ac:dyDescent="0.25">
      <c r="B7" s="1">
        <v>5.0999999999999995E-3</v>
      </c>
      <c r="C7" s="1">
        <v>49.548224884970125</v>
      </c>
      <c r="D7" s="1">
        <v>46.090023333547322</v>
      </c>
      <c r="E7" s="1">
        <v>55.062152085213953</v>
      </c>
      <c r="F7" s="1">
        <v>48.575552934449533</v>
      </c>
      <c r="G7" s="1">
        <v>48.832027010054823</v>
      </c>
      <c r="H7" s="1">
        <v>44.462453005552405</v>
      </c>
      <c r="I7" s="1">
        <v>50.030882982094916</v>
      </c>
      <c r="J7" s="1">
        <v>48.636384311763535</v>
      </c>
    </row>
    <row r="8" spans="2:15" x14ac:dyDescent="0.25">
      <c r="B8" s="1">
        <v>5.2000000000000006E-3</v>
      </c>
      <c r="C8" s="1">
        <v>50.468850795348303</v>
      </c>
      <c r="D8" s="1">
        <v>46.508701947431604</v>
      </c>
      <c r="E8" s="1">
        <v>55.67712087197598</v>
      </c>
      <c r="F8" s="1">
        <v>48.091655728675633</v>
      </c>
      <c r="G8" s="1">
        <v>49.690708000936674</v>
      </c>
      <c r="H8" s="1">
        <v>45.337188976047869</v>
      </c>
      <c r="I8" s="1">
        <v>49.650206902455345</v>
      </c>
      <c r="J8" s="1">
        <v>49.5891018804192</v>
      </c>
    </row>
    <row r="9" spans="2:15" x14ac:dyDescent="0.25">
      <c r="B9" s="1">
        <v>5.3E-3</v>
      </c>
      <c r="C9" s="1">
        <v>50.643727953237594</v>
      </c>
      <c r="D9" s="1">
        <v>46.915999229979342</v>
      </c>
      <c r="E9" s="1">
        <v>55.329933464550933</v>
      </c>
      <c r="F9" s="1">
        <v>48.377836701916117</v>
      </c>
      <c r="G9" s="1">
        <v>50.428900887578834</v>
      </c>
      <c r="H9" s="1">
        <v>45.642543721474183</v>
      </c>
      <c r="I9" s="1">
        <v>50.104570477873978</v>
      </c>
      <c r="J9" s="1">
        <v>49.195416841989953</v>
      </c>
    </row>
    <row r="10" spans="2:15" x14ac:dyDescent="0.25">
      <c r="B10" s="1">
        <v>5.4000000000000003E-3</v>
      </c>
      <c r="C10" s="1">
        <v>50.897693395137587</v>
      </c>
      <c r="D10" s="1">
        <v>47.362873625535421</v>
      </c>
      <c r="E10" s="1">
        <v>55.913199252164233</v>
      </c>
      <c r="F10" s="1">
        <v>49.352260367733521</v>
      </c>
      <c r="G10" s="1">
        <v>50.031693121180894</v>
      </c>
      <c r="H10" s="1">
        <v>45.936593599093044</v>
      </c>
      <c r="I10" s="1">
        <v>49.812070199409703</v>
      </c>
      <c r="J10" s="1">
        <v>49.510142773991547</v>
      </c>
    </row>
    <row r="11" spans="2:15" x14ac:dyDescent="0.25">
      <c r="B11" s="1">
        <v>5.4999999999999997E-3</v>
      </c>
      <c r="C11" s="1">
        <v>51.829047560785675</v>
      </c>
      <c r="D11" s="1">
        <v>47.748624523436796</v>
      </c>
      <c r="E11" s="1">
        <v>55.599279100241375</v>
      </c>
      <c r="F11" s="1">
        <v>49.472873034734903</v>
      </c>
      <c r="G11" s="1">
        <v>50.991562992320702</v>
      </c>
      <c r="H11" s="1">
        <v>46.219663710106055</v>
      </c>
      <c r="I11" s="1">
        <v>50.872613221980892</v>
      </c>
      <c r="J11" s="1">
        <v>48.962811430509433</v>
      </c>
    </row>
    <row r="12" spans="2:15" x14ac:dyDescent="0.25">
      <c r="B12" s="1">
        <v>5.5999999999999999E-3</v>
      </c>
      <c r="C12" s="1">
        <v>51.966842057518427</v>
      </c>
      <c r="D12" s="1">
        <v>48.123767852863502</v>
      </c>
      <c r="E12" s="1">
        <v>56.083571804280986</v>
      </c>
      <c r="F12" s="1">
        <v>50.311298875161484</v>
      </c>
      <c r="G12" s="1">
        <v>50.443503422637043</v>
      </c>
      <c r="H12" s="1">
        <v>46.492068880768549</v>
      </c>
      <c r="I12" s="1">
        <v>50.427945816411913</v>
      </c>
      <c r="J12" s="1">
        <v>49.869632512848469</v>
      </c>
    </row>
    <row r="13" spans="2:15" x14ac:dyDescent="0.25">
      <c r="B13" s="1">
        <v>5.7000000000000002E-3</v>
      </c>
      <c r="C13" s="1">
        <v>52.987325738263465</v>
      </c>
      <c r="D13" s="1">
        <v>48.488551943092681</v>
      </c>
      <c r="E13" s="1">
        <v>56.626663102957608</v>
      </c>
      <c r="F13" s="1">
        <v>49.773818892238921</v>
      </c>
      <c r="G13" s="1">
        <v>51.264523952760761</v>
      </c>
      <c r="H13" s="1">
        <v>46.754114033140176</v>
      </c>
      <c r="I13" s="1">
        <v>50.779570067058202</v>
      </c>
      <c r="J13" s="1">
        <v>49.47736336416159</v>
      </c>
    </row>
    <row r="14" spans="2:15" x14ac:dyDescent="0.25">
      <c r="B14" s="1">
        <v>5.7999999999999996E-3</v>
      </c>
      <c r="C14" s="1">
        <v>52.441605259112706</v>
      </c>
      <c r="D14" s="1">
        <v>48.843218642765123</v>
      </c>
      <c r="E14" s="1">
        <v>56.294389430422598</v>
      </c>
      <c r="F14" s="1">
        <v>49.977415291337898</v>
      </c>
      <c r="G14" s="1">
        <v>51.962113431996073</v>
      </c>
      <c r="H14" s="1">
        <v>47.006094540594709</v>
      </c>
      <c r="I14" s="1">
        <v>51.120984525819686</v>
      </c>
      <c r="J14" s="1">
        <v>49.692714316961478</v>
      </c>
    </row>
    <row r="15" spans="2:15" x14ac:dyDescent="0.25">
      <c r="B15" s="1">
        <v>5.9000000000000007E-3</v>
      </c>
      <c r="C15" s="1">
        <v>53.31983178987872</v>
      </c>
      <c r="D15" s="1">
        <v>49.188003513985841</v>
      </c>
      <c r="E15" s="1">
        <v>56.708375438554938</v>
      </c>
      <c r="F15" s="1">
        <v>50.295854546399895</v>
      </c>
      <c r="G15" s="1">
        <v>51.492171450093657</v>
      </c>
      <c r="H15" s="1">
        <v>47.248296568795006</v>
      </c>
      <c r="I15" s="1">
        <v>50.753252314614777</v>
      </c>
      <c r="J15" s="1">
        <v>49.090400587318975</v>
      </c>
    </row>
    <row r="16" spans="2:15" x14ac:dyDescent="0.25">
      <c r="B16" s="1">
        <v>6.0000000000000001E-3</v>
      </c>
      <c r="C16" s="1">
        <v>53.412279904313365</v>
      </c>
      <c r="D16" s="1">
        <v>49.523136019783131</v>
      </c>
      <c r="E16" s="1">
        <v>57.214387280264354</v>
      </c>
      <c r="F16" s="1">
        <v>50.987973565476906</v>
      </c>
      <c r="G16" s="1">
        <v>52.420975574336225</v>
      </c>
      <c r="H16" s="1">
        <v>47.480997402803609</v>
      </c>
      <c r="I16" s="1">
        <v>51.774243620968299</v>
      </c>
      <c r="J16" s="1">
        <v>49.963768627827832</v>
      </c>
    </row>
    <row r="17" spans="2:10" x14ac:dyDescent="0.25">
      <c r="B17" s="1">
        <v>6.0999999999999995E-3</v>
      </c>
      <c r="C17" s="1">
        <v>53.577021507946498</v>
      </c>
      <c r="D17" s="1">
        <v>49.288275394535177</v>
      </c>
      <c r="E17" s="1">
        <v>56.870844070712259</v>
      </c>
      <c r="F17" s="1">
        <v>51.794651922840984</v>
      </c>
      <c r="G17" s="1">
        <v>51.801581439477523</v>
      </c>
      <c r="H17" s="1">
        <v>46.946680346157692</v>
      </c>
      <c r="I17" s="1">
        <v>51.261022058376135</v>
      </c>
      <c r="J17" s="1">
        <v>49.529087162759879</v>
      </c>
    </row>
    <row r="18" spans="2:10" x14ac:dyDescent="0.25">
      <c r="B18" s="1">
        <v>6.2000000000000006E-3</v>
      </c>
      <c r="C18" s="1">
        <v>54.485583206812471</v>
      </c>
      <c r="D18" s="1">
        <v>49.601209011879227</v>
      </c>
      <c r="E18" s="1">
        <v>58.07509031738779</v>
      </c>
      <c r="F18" s="1">
        <v>51.188241597833112</v>
      </c>
      <c r="G18" s="1">
        <v>51.935207491578765</v>
      </c>
      <c r="H18" s="1">
        <v>47.166628475864933</v>
      </c>
      <c r="I18" s="1">
        <v>51.615077135043251</v>
      </c>
      <c r="J18" s="1">
        <v>49.704582227796628</v>
      </c>
    </row>
    <row r="19" spans="2:10" x14ac:dyDescent="0.25">
      <c r="B19" s="1">
        <v>6.3E-3</v>
      </c>
      <c r="C19" s="1">
        <v>55.219972799572439</v>
      </c>
      <c r="D19" s="1">
        <v>49.90524503264632</v>
      </c>
      <c r="E19" s="1">
        <v>57.625573447287564</v>
      </c>
      <c r="F19" s="1">
        <v>51.343877867087429</v>
      </c>
      <c r="G19" s="1">
        <v>52.716364602671518</v>
      </c>
      <c r="H19" s="1">
        <v>47.379345095217495</v>
      </c>
      <c r="I19" s="1">
        <v>51.204060053649648</v>
      </c>
      <c r="J19" s="1">
        <v>49.07205632233336</v>
      </c>
    </row>
    <row r="20" spans="2:10" x14ac:dyDescent="0.25">
      <c r="B20" s="1">
        <v>6.4000000000000003E-3</v>
      </c>
      <c r="C20" s="1">
        <v>55.53739430982548</v>
      </c>
      <c r="D20" s="1">
        <v>50.200587948349572</v>
      </c>
      <c r="E20" s="1">
        <v>57.303648561827998</v>
      </c>
      <c r="F20" s="1">
        <v>52.26369087715571</v>
      </c>
      <c r="G20" s="1">
        <v>52.721286893343724</v>
      </c>
      <c r="H20" s="1">
        <v>47.58252715423302</v>
      </c>
      <c r="I20" s="1">
        <v>51.394084966032693</v>
      </c>
      <c r="J20" s="1">
        <v>49.900068394752218</v>
      </c>
    </row>
    <row r="21" spans="2:10" x14ac:dyDescent="0.25">
      <c r="B21" s="1">
        <v>6.5000000000000006E-3</v>
      </c>
      <c r="C21" s="1">
        <v>54.885414158269079</v>
      </c>
      <c r="D21" s="1">
        <v>50.487437056771789</v>
      </c>
      <c r="E21" s="1">
        <v>58.480552584711837</v>
      </c>
      <c r="F21" s="1">
        <v>52.281642514760883</v>
      </c>
      <c r="G21" s="1">
        <v>53.623297561786082</v>
      </c>
      <c r="H21" s="1">
        <v>47.777670435234896</v>
      </c>
      <c r="I21" s="1">
        <v>52.404516228491701</v>
      </c>
      <c r="J21" s="1">
        <v>49.377528761165578</v>
      </c>
    </row>
    <row r="22" spans="2:10" x14ac:dyDescent="0.25">
      <c r="B22" s="1">
        <v>6.6E-3</v>
      </c>
      <c r="C22" s="1">
        <v>55.732451196040863</v>
      </c>
      <c r="D22" s="1">
        <v>50.765986612879409</v>
      </c>
      <c r="E22" s="1">
        <v>57.93086200812494</v>
      </c>
      <c r="F22" s="1">
        <v>53.060859105622988</v>
      </c>
      <c r="G22" s="1">
        <v>52.879409302176015</v>
      </c>
      <c r="H22" s="1">
        <v>47.966285086098544</v>
      </c>
      <c r="I22" s="1">
        <v>51.834623303139246</v>
      </c>
      <c r="J22" s="1">
        <v>49.571994122977102</v>
      </c>
    </row>
    <row r="23" spans="2:10" x14ac:dyDescent="0.25">
      <c r="B23" s="1">
        <v>6.7000000000000002E-3</v>
      </c>
      <c r="C23" s="1">
        <v>55.756795546959744</v>
      </c>
      <c r="D23" s="1">
        <v>51.036425974733788</v>
      </c>
      <c r="E23" s="1">
        <v>58.362464345233057</v>
      </c>
      <c r="F23" s="1">
        <v>52.368819354923922</v>
      </c>
      <c r="G23" s="1">
        <v>53.035136076246111</v>
      </c>
      <c r="H23" s="1">
        <v>48.146015488567883</v>
      </c>
      <c r="I23" s="1">
        <v>52.143875766986469</v>
      </c>
      <c r="J23" s="1">
        <v>48.90900588635283</v>
      </c>
    </row>
    <row r="24" spans="2:10" x14ac:dyDescent="0.25">
      <c r="B24" s="1">
        <v>6.7999999999999996E-3</v>
      </c>
      <c r="C24" s="1">
        <v>56.730776777683488</v>
      </c>
      <c r="D24" s="1">
        <v>51.298939744586974</v>
      </c>
      <c r="E24" s="1">
        <v>57.907011403456735</v>
      </c>
      <c r="F24" s="1">
        <v>52.509552770980171</v>
      </c>
      <c r="G24" s="1">
        <v>53.789301153964026</v>
      </c>
      <c r="H24" s="1">
        <v>48.3196510840461</v>
      </c>
      <c r="I24" s="1">
        <v>51.682007215206191</v>
      </c>
      <c r="J24" s="1">
        <v>49.702908232700942</v>
      </c>
    </row>
    <row r="25" spans="2:10" x14ac:dyDescent="0.25">
      <c r="B25" s="1">
        <v>6.9000000000000008E-3</v>
      </c>
      <c r="C25" s="1">
        <v>56.031620389070163</v>
      </c>
      <c r="D25" s="1">
        <v>51.553707905341462</v>
      </c>
      <c r="E25" s="1">
        <v>58.202085804547771</v>
      </c>
      <c r="F25" s="1">
        <v>53.407347794083876</v>
      </c>
      <c r="G25" s="1">
        <v>53.809694144162748</v>
      </c>
      <c r="H25" s="1">
        <v>48.475692883466174</v>
      </c>
      <c r="I25" s="1">
        <v>51.825965758425134</v>
      </c>
      <c r="J25" s="1">
        <v>49.152574671312891</v>
      </c>
    </row>
    <row r="26" spans="2:10" x14ac:dyDescent="0.25">
      <c r="B26" s="1">
        <v>7.0000000000000001E-3</v>
      </c>
      <c r="C26" s="1">
        <v>56.857976273225127</v>
      </c>
      <c r="D26" s="1">
        <v>51.800905952545804</v>
      </c>
      <c r="E26" s="1">
        <v>58.54237991339339</v>
      </c>
      <c r="F26" s="1">
        <v>53.441912798176318</v>
      </c>
      <c r="G26" s="1">
        <v>53.822536183401368</v>
      </c>
      <c r="H26" s="1">
        <v>48.624684980680833</v>
      </c>
      <c r="I26" s="1">
        <v>52.803496069223606</v>
      </c>
      <c r="J26" s="1">
        <v>49.26436036512996</v>
      </c>
    </row>
    <row r="27" spans="2:10" x14ac:dyDescent="0.25">
      <c r="B27" s="1">
        <v>7.0999999999999995E-3</v>
      </c>
      <c r="C27" s="1">
        <v>56.848751129571824</v>
      </c>
      <c r="D27" s="1">
        <v>52.688932443533965</v>
      </c>
      <c r="E27" s="1">
        <v>58.141566918139468</v>
      </c>
      <c r="F27" s="1">
        <v>53.469013424676028</v>
      </c>
      <c r="G27" s="1">
        <v>54.695163779936621</v>
      </c>
      <c r="H27" s="1">
        <v>48.766822307481362</v>
      </c>
      <c r="I27" s="1">
        <v>52.187043760494127</v>
      </c>
      <c r="J27" s="1">
        <v>49.369758051477724</v>
      </c>
    </row>
    <row r="28" spans="2:10" x14ac:dyDescent="0.25">
      <c r="B28" s="1">
        <v>7.2000000000000007E-3</v>
      </c>
      <c r="C28" s="1">
        <v>57.808454763809394</v>
      </c>
      <c r="D28" s="1">
        <v>52.924400488489724</v>
      </c>
      <c r="E28" s="1">
        <v>59.263105186761294</v>
      </c>
      <c r="F28" s="1">
        <v>54.218359379297276</v>
      </c>
      <c r="G28" s="1">
        <v>53.896413166179336</v>
      </c>
      <c r="H28" s="1">
        <v>48.902294045604577</v>
      </c>
      <c r="I28" s="1">
        <v>52.457520728673671</v>
      </c>
      <c r="J28" s="1">
        <v>48.67588122045575</v>
      </c>
    </row>
    <row r="29" spans="2:10" x14ac:dyDescent="0.25">
      <c r="B29" s="1">
        <v>7.3000000000000009E-3</v>
      </c>
      <c r="C29" s="1">
        <v>57.064236492695237</v>
      </c>
      <c r="D29" s="1">
        <v>53.152711182411799</v>
      </c>
      <c r="E29" s="1">
        <v>58.636537306952874</v>
      </c>
      <c r="F29" s="1">
        <v>53.501830912681754</v>
      </c>
      <c r="G29" s="1">
        <v>54.005213085128766</v>
      </c>
      <c r="H29" s="1">
        <v>49.031283818434268</v>
      </c>
      <c r="I29" s="1">
        <v>51.953716088264493</v>
      </c>
      <c r="J29" s="1">
        <v>49.43320172747832</v>
      </c>
    </row>
    <row r="30" spans="2:10" x14ac:dyDescent="0.25">
      <c r="B30" s="1">
        <v>7.4000000000000003E-3</v>
      </c>
      <c r="C30" s="1">
        <v>57.874763492992983</v>
      </c>
      <c r="D30" s="1">
        <v>53.374025283905574</v>
      </c>
      <c r="E30" s="1">
        <v>59.005877916805154</v>
      </c>
      <c r="F30" s="1">
        <v>54.380378686266603</v>
      </c>
      <c r="G30" s="1">
        <v>54.730116770355146</v>
      </c>
      <c r="H30" s="1">
        <v>49.153969875454223</v>
      </c>
      <c r="I30" s="1">
        <v>52.081407533390831</v>
      </c>
      <c r="J30" s="1">
        <v>48.854590048639466</v>
      </c>
    </row>
    <row r="31" spans="2:10" x14ac:dyDescent="0.25">
      <c r="B31" s="1">
        <v>7.4999999999999997E-3</v>
      </c>
      <c r="C31" s="1">
        <v>57.835391078348231</v>
      </c>
      <c r="D31" s="1">
        <v>53.588499614415049</v>
      </c>
      <c r="E31" s="1">
        <v>58.504012879753418</v>
      </c>
      <c r="F31" s="1">
        <v>54.439150233195008</v>
      </c>
      <c r="G31" s="1">
        <v>54.709374453189625</v>
      </c>
      <c r="H31" s="1">
        <v>49.270525269760221</v>
      </c>
      <c r="I31" s="1">
        <v>53.005291928802869</v>
      </c>
      <c r="J31" s="1">
        <v>48.385256078215207</v>
      </c>
    </row>
    <row r="32" spans="2:10" x14ac:dyDescent="0.25">
      <c r="B32" s="1">
        <v>7.6E-3</v>
      </c>
      <c r="C32" s="1">
        <v>58.782368888262262</v>
      </c>
      <c r="D32" s="1">
        <v>53.796287168015731</v>
      </c>
      <c r="E32" s="1">
        <v>59.597878038313915</v>
      </c>
      <c r="F32" s="1">
        <v>54.374517656014433</v>
      </c>
      <c r="G32" s="1">
        <v>54.682463503753773</v>
      </c>
      <c r="H32" s="1">
        <v>49.381118028926103</v>
      </c>
      <c r="I32" s="1">
        <v>52.350903790074746</v>
      </c>
      <c r="J32" s="1">
        <v>49.011144794535994</v>
      </c>
    </row>
    <row r="33" spans="2:10" x14ac:dyDescent="0.25">
      <c r="B33" s="1">
        <v>7.6999999999999994E-3</v>
      </c>
      <c r="C33" s="1">
        <v>57.991370666831273</v>
      </c>
      <c r="D33" s="1">
        <v>53.997537217722382</v>
      </c>
      <c r="E33" s="1">
        <v>59.66176831993284</v>
      </c>
      <c r="F33" s="1">
        <v>55.103623835692709</v>
      </c>
      <c r="G33" s="1">
        <v>55.529932006322561</v>
      </c>
      <c r="H33" s="1">
        <v>49.485911319502577</v>
      </c>
      <c r="I33" s="1">
        <v>52.531396578624701</v>
      </c>
      <c r="J33" s="1">
        <v>48.294642322524986</v>
      </c>
    </row>
    <row r="34" spans="2:10" x14ac:dyDescent="0.25">
      <c r="B34" s="1">
        <v>7.7999999999999996E-3</v>
      </c>
      <c r="C34" s="1">
        <v>58.793963401556923</v>
      </c>
      <c r="D34" s="1">
        <v>54.19239541843595</v>
      </c>
      <c r="E34" s="1">
        <v>59.273377083479922</v>
      </c>
      <c r="F34" s="1">
        <v>54.278517611806087</v>
      </c>
      <c r="G34" s="1">
        <v>55.550084174029777</v>
      </c>
      <c r="H34" s="1">
        <v>49.585063605416529</v>
      </c>
      <c r="I34" s="1">
        <v>52.706155403101114</v>
      </c>
      <c r="J34" s="1">
        <v>49.018996352515408</v>
      </c>
    </row>
    <row r="35" spans="2:10" x14ac:dyDescent="0.25">
      <c r="B35" s="1">
        <v>7.9000000000000008E-3</v>
      </c>
      <c r="C35" s="1">
        <v>59.451707851308434</v>
      </c>
      <c r="D35" s="1">
        <v>54.381003906650022</v>
      </c>
      <c r="E35" s="1">
        <v>58.714575215867519</v>
      </c>
      <c r="F35" s="1">
        <v>54.378951322276009</v>
      </c>
      <c r="G35" s="1">
        <v>54.756325221072146</v>
      </c>
      <c r="H35" s="1">
        <v>50.433971183065246</v>
      </c>
      <c r="I35" s="1">
        <v>52.160809260555062</v>
      </c>
      <c r="J35" s="1">
        <v>48.419429601666096</v>
      </c>
    </row>
    <row r="36" spans="2:10" x14ac:dyDescent="0.25">
      <c r="B36" s="1">
        <v>8.0000000000000002E-3</v>
      </c>
      <c r="C36" s="1">
        <v>59.663094440788115</v>
      </c>
      <c r="D36" s="1">
        <v>54.563501397031011</v>
      </c>
      <c r="E36" s="1">
        <v>59.805686582849724</v>
      </c>
      <c r="F36" s="1">
        <v>55.235605624319774</v>
      </c>
      <c r="G36" s="1">
        <v>54.76546458879406</v>
      </c>
      <c r="H36" s="1">
        <v>50.523641601354591</v>
      </c>
      <c r="I36" s="1">
        <v>53.039024485251609</v>
      </c>
      <c r="J36" s="1">
        <v>47.929651337407968</v>
      </c>
    </row>
    <row r="37" spans="2:10" x14ac:dyDescent="0.25">
      <c r="B37" s="1">
        <v>8.0999999999999996E-3</v>
      </c>
      <c r="C37" s="1">
        <v>58.792900307667466</v>
      </c>
      <c r="D37" s="1">
        <v>54.740023275983795</v>
      </c>
      <c r="E37" s="1">
        <v>59.84001537031326</v>
      </c>
      <c r="F37" s="1">
        <v>54.580060225066696</v>
      </c>
      <c r="G37" s="1">
        <v>55.460363903869919</v>
      </c>
      <c r="H37" s="1">
        <v>50.608040752206691</v>
      </c>
      <c r="I37" s="1">
        <v>52.354068254899943</v>
      </c>
      <c r="J37" s="1">
        <v>48.525583849393932</v>
      </c>
    </row>
    <row r="38" spans="2:10" x14ac:dyDescent="0.25">
      <c r="B38" s="1">
        <v>8.199999999999999E-3</v>
      </c>
      <c r="C38" s="1">
        <v>58.882733859429322</v>
      </c>
      <c r="D38" s="1">
        <v>54.91070169230742</v>
      </c>
      <c r="E38" s="1">
        <v>58.681581870776313</v>
      </c>
      <c r="F38" s="1">
        <v>55.160749822890573</v>
      </c>
      <c r="G38" s="1">
        <v>56.024055522750174</v>
      </c>
      <c r="H38" s="1">
        <v>50.687311905152107</v>
      </c>
      <c r="I38" s="1">
        <v>52.448926311770251</v>
      </c>
      <c r="J38" s="1">
        <v>47.793278509823544</v>
      </c>
    </row>
    <row r="39" spans="2:10" x14ac:dyDescent="0.25">
      <c r="B39" s="1">
        <v>8.3000000000000001E-3</v>
      </c>
      <c r="C39" s="1">
        <v>59.66140433505322</v>
      </c>
      <c r="D39" s="1">
        <v>55.075665645044232</v>
      </c>
      <c r="E39" s="1">
        <v>58.818271672147858</v>
      </c>
      <c r="F39" s="1">
        <v>55.86728928016668</v>
      </c>
      <c r="G39" s="1">
        <v>55.33586574761727</v>
      </c>
      <c r="H39" s="1">
        <v>50.761594275385683</v>
      </c>
      <c r="I39" s="1">
        <v>52.651590584366744</v>
      </c>
      <c r="J39" s="1">
        <v>48.487717327911135</v>
      </c>
    </row>
    <row r="40" spans="2:10" x14ac:dyDescent="0.25">
      <c r="B40" s="1">
        <v>8.4000000000000012E-3</v>
      </c>
      <c r="C40" s="1">
        <v>59.565061218134886</v>
      </c>
      <c r="D40" s="1">
        <v>55.235041068619587</v>
      </c>
      <c r="E40" s="1">
        <v>59.013432781526383</v>
      </c>
      <c r="F40" s="1">
        <v>55.876997587930653</v>
      </c>
      <c r="G40" s="1">
        <v>56.156807862798594</v>
      </c>
      <c r="H40" s="1">
        <v>50.831023152442931</v>
      </c>
      <c r="I40" s="1">
        <v>52.079552884717266</v>
      </c>
      <c r="J40" s="1">
        <v>47.873250085963015</v>
      </c>
    </row>
    <row r="41" spans="2:10" x14ac:dyDescent="0.25">
      <c r="B41" s="1">
        <v>8.5000000000000006E-3</v>
      </c>
      <c r="C41" s="1">
        <v>60.485680539928261</v>
      </c>
      <c r="D41" s="1">
        <v>55.388950915366394</v>
      </c>
      <c r="E41" s="1">
        <v>59.241296184531251</v>
      </c>
      <c r="F41" s="1">
        <v>55.070457838197861</v>
      </c>
      <c r="G41" s="1">
        <v>55.268666540089193</v>
      </c>
      <c r="H41" s="1">
        <v>50.895730024260004</v>
      </c>
      <c r="I41" s="1">
        <v>52.152968854749616</v>
      </c>
      <c r="J41" s="1">
        <v>47.907290629449676</v>
      </c>
    </row>
    <row r="42" spans="2:10" x14ac:dyDescent="0.25">
      <c r="B42" s="1">
        <v>8.6E-3</v>
      </c>
      <c r="C42" s="1">
        <v>59.625944453343841</v>
      </c>
      <c r="D42" s="1">
        <v>55.537515235525333</v>
      </c>
      <c r="E42" s="1">
        <v>58.723109224965086</v>
      </c>
      <c r="F42" s="1">
        <v>55.070835831786304</v>
      </c>
      <c r="G42" s="1">
        <v>55.305815702101285</v>
      </c>
      <c r="H42" s="1">
        <v>50.955842696803245</v>
      </c>
      <c r="I42" s="1">
        <v>53.005005554575575</v>
      </c>
      <c r="J42" s="1">
        <v>47.937528408595398</v>
      </c>
    </row>
    <row r="43" spans="2:10" x14ac:dyDescent="0.25">
      <c r="B43" s="1">
        <v>8.6999999999999994E-3</v>
      </c>
      <c r="C43" s="1">
        <v>60.393578809389396</v>
      </c>
      <c r="D43" s="1">
        <v>55.680851254807315</v>
      </c>
      <c r="E43" s="1">
        <v>58.838512493825149</v>
      </c>
      <c r="F43" s="1">
        <v>55.903997530636239</v>
      </c>
      <c r="G43" s="1">
        <v>55.979805539463939</v>
      </c>
      <c r="H43" s="1">
        <v>51.011485409446323</v>
      </c>
      <c r="I43" s="1">
        <v>52.290085936009383</v>
      </c>
      <c r="J43" s="1">
        <v>47.195057225058783</v>
      </c>
    </row>
    <row r="44" spans="2:10" x14ac:dyDescent="0.25">
      <c r="B44" s="1">
        <v>8.8000000000000005E-3</v>
      </c>
      <c r="C44" s="1">
        <v>61.019212816518511</v>
      </c>
      <c r="D44" s="1">
        <v>55.819073449602364</v>
      </c>
      <c r="E44" s="1">
        <v>59.893300163308723</v>
      </c>
      <c r="F44" s="1">
        <v>55.775346599641011</v>
      </c>
      <c r="G44" s="1">
        <v>55.952090663772182</v>
      </c>
      <c r="H44" s="1">
        <v>51.062778946264501</v>
      </c>
      <c r="I44" s="1">
        <v>53.001518256282836</v>
      </c>
      <c r="J44" s="1">
        <v>47.145546750069606</v>
      </c>
    </row>
    <row r="45" spans="2:10" x14ac:dyDescent="0.25">
      <c r="B45" s="1">
        <v>8.8999999999999999E-3</v>
      </c>
      <c r="C45" s="1">
        <v>61.187629517191212</v>
      </c>
      <c r="D45" s="1">
        <v>55.95229361991484</v>
      </c>
      <c r="E45" s="1">
        <v>59.877683554820173</v>
      </c>
      <c r="F45" s="1">
        <v>55.762856909359527</v>
      </c>
      <c r="G45" s="1">
        <v>56.489648860460377</v>
      </c>
      <c r="H45" s="1">
        <v>50.480940122531052</v>
      </c>
      <c r="I45" s="1">
        <v>52.528953964035146</v>
      </c>
      <c r="J45" s="1">
        <v>47.830369973887038</v>
      </c>
    </row>
    <row r="46" spans="2:10" x14ac:dyDescent="0.25">
      <c r="B46" s="1">
        <v>9.0000000000000011E-3</v>
      </c>
      <c r="C46" s="1">
        <v>60.242435068277942</v>
      </c>
      <c r="D46" s="1">
        <v>56.080620960102856</v>
      </c>
      <c r="E46" s="1">
        <v>59.410981282630594</v>
      </c>
      <c r="F46" s="1">
        <v>56.44563761558512</v>
      </c>
      <c r="G46" s="1">
        <v>55.766014719879209</v>
      </c>
      <c r="H46" s="1">
        <v>50.523352148666632</v>
      </c>
      <c r="I46" s="1">
        <v>51.930690281898663</v>
      </c>
      <c r="J46" s="1">
        <v>47.203203833069814</v>
      </c>
    </row>
    <row r="47" spans="2:10" x14ac:dyDescent="0.25">
      <c r="B47" s="1">
        <v>9.1000000000000004E-3</v>
      </c>
      <c r="C47" s="1">
        <v>60.29611043378889</v>
      </c>
      <c r="D47" s="1">
        <v>56.204162127495927</v>
      </c>
      <c r="E47" s="1">
        <v>58.787895117083451</v>
      </c>
      <c r="F47" s="1">
        <v>55.580229658938094</v>
      </c>
      <c r="G47" s="1">
        <v>56.564197870938251</v>
      </c>
      <c r="H47" s="1">
        <v>50.56180700380947</v>
      </c>
      <c r="I47" s="1">
        <v>51.970193922087404</v>
      </c>
      <c r="J47" s="1">
        <v>46.685479579143333</v>
      </c>
    </row>
    <row r="48" spans="2:10" x14ac:dyDescent="0.25">
      <c r="B48" s="1">
        <v>9.1999999999999998E-3</v>
      </c>
      <c r="C48" s="1">
        <v>61.049501508092206</v>
      </c>
      <c r="D48" s="1">
        <v>56.323021308963142</v>
      </c>
      <c r="E48" s="1">
        <v>59.796214201477618</v>
      </c>
      <c r="F48" s="1">
        <v>55.581438187114877</v>
      </c>
      <c r="G48" s="1">
        <v>55.635871283040046</v>
      </c>
      <c r="H48" s="1">
        <v>50.596411359188721</v>
      </c>
      <c r="I48" s="1">
        <v>52.799967632830921</v>
      </c>
      <c r="J48" s="1">
        <v>47.226573705431534</v>
      </c>
    </row>
    <row r="49" spans="2:10" x14ac:dyDescent="0.25">
      <c r="B49" s="1">
        <v>9.300000000000001E-3</v>
      </c>
      <c r="C49" s="1">
        <v>60.908341570501491</v>
      </c>
      <c r="D49" s="1">
        <v>56.437300285499937</v>
      </c>
      <c r="E49" s="1">
        <v>59.031031717625744</v>
      </c>
      <c r="F49" s="1">
        <v>56.398250407683321</v>
      </c>
      <c r="G49" s="1">
        <v>55.652373398622281</v>
      </c>
      <c r="H49" s="1">
        <v>51.203061890102326</v>
      </c>
      <c r="I49" s="1">
        <v>52.062542449501521</v>
      </c>
      <c r="J49" s="1">
        <v>46.476361005091142</v>
      </c>
    </row>
    <row r="50" spans="2:10" x14ac:dyDescent="0.25">
      <c r="B50" s="1">
        <v>9.4000000000000004E-3</v>
      </c>
      <c r="C50" s="1">
        <v>61.807918149919537</v>
      </c>
      <c r="D50" s="1">
        <v>56.547098494900702</v>
      </c>
      <c r="E50" s="1">
        <v>59.27353152305367</v>
      </c>
      <c r="F50" s="1">
        <v>55.672686908617301</v>
      </c>
      <c r="G50" s="1">
        <v>55.602934498982151</v>
      </c>
      <c r="H50" s="1">
        <v>51.230583159695733</v>
      </c>
      <c r="I50" s="1">
        <v>52.746049903767442</v>
      </c>
      <c r="J50" s="1">
        <v>46.402027239741273</v>
      </c>
    </row>
    <row r="51" spans="2:10" x14ac:dyDescent="0.25">
      <c r="B51" s="1">
        <v>9.4999999999999998E-3</v>
      </c>
      <c r="C51" s="1">
        <v>60.861676606064478</v>
      </c>
      <c r="D51" s="1">
        <v>56.652513092580328</v>
      </c>
      <c r="E51" s="1">
        <v>58.644853348042695</v>
      </c>
      <c r="F51" s="1">
        <v>56.210039710567834</v>
      </c>
      <c r="G51" s="1">
        <v>56.250985351751623</v>
      </c>
      <c r="H51" s="1">
        <v>51.254516437716987</v>
      </c>
      <c r="I51" s="1">
        <v>52.251872098858236</v>
      </c>
      <c r="J51" s="1">
        <v>47.065859043693514</v>
      </c>
    </row>
    <row r="52" spans="2:10" x14ac:dyDescent="0.25">
      <c r="B52" s="1">
        <v>9.5999999999999992E-3</v>
      </c>
      <c r="C52" s="1">
        <v>60.866370380348457</v>
      </c>
      <c r="D52" s="1">
        <v>56.753639010606847</v>
      </c>
      <c r="E52" s="1">
        <v>59.618673371904208</v>
      </c>
      <c r="F52" s="1">
        <v>56.876203212531479</v>
      </c>
      <c r="G52" s="1">
        <v>56.134758298597525</v>
      </c>
      <c r="H52" s="1">
        <v>51.274958329563532</v>
      </c>
      <c r="I52" s="1">
        <v>51.63379403700435</v>
      </c>
      <c r="J52" s="1">
        <v>46.431721077489193</v>
      </c>
    </row>
    <row r="53" spans="2:10" x14ac:dyDescent="0.25">
      <c r="B53" s="1">
        <v>9.7000000000000003E-3</v>
      </c>
      <c r="C53" s="1">
        <v>61.607089463531992</v>
      </c>
      <c r="D53" s="1">
        <v>56.850569015003984</v>
      </c>
      <c r="E53" s="1">
        <v>58.837159327364525</v>
      </c>
      <c r="F53" s="1">
        <v>56.833995737625841</v>
      </c>
      <c r="G53" s="1">
        <v>56.015577572463066</v>
      </c>
      <c r="H53" s="1">
        <v>51.236902003740411</v>
      </c>
      <c r="I53" s="1">
        <v>51.663150657671558</v>
      </c>
      <c r="J53" s="1">
        <v>46.428305150193658</v>
      </c>
    </row>
    <row r="54" spans="2:10" x14ac:dyDescent="0.25">
      <c r="B54" s="1">
        <v>9.8000000000000014E-3</v>
      </c>
      <c r="C54" s="1">
        <v>61.445444327853508</v>
      </c>
      <c r="D54" s="1">
        <v>56.943393761380769</v>
      </c>
      <c r="E54" s="1">
        <v>59.060728705429987</v>
      </c>
      <c r="F54" s="1">
        <v>55.954868384466124</v>
      </c>
      <c r="G54" s="1">
        <v>56.794006217549573</v>
      </c>
      <c r="H54" s="1">
        <v>51.250622244338928</v>
      </c>
      <c r="I54" s="1">
        <v>52.453444004331089</v>
      </c>
      <c r="J54" s="1">
        <v>46.42234997024314</v>
      </c>
    </row>
    <row r="55" spans="2:10" x14ac:dyDescent="0.25">
      <c r="B55" s="1">
        <v>9.9000000000000008E-3</v>
      </c>
      <c r="C55" s="1">
        <v>62.334091020811648</v>
      </c>
      <c r="D55" s="1">
        <v>57.032201848943494</v>
      </c>
      <c r="E55" s="1">
        <v>58.416785868843391</v>
      </c>
      <c r="F55" s="1">
        <v>55.916130980598645</v>
      </c>
      <c r="G55" s="1">
        <v>56.727952379906654</v>
      </c>
      <c r="H55" s="1">
        <v>51.261129051586913</v>
      </c>
      <c r="I55" s="1">
        <v>51.699740747031669</v>
      </c>
      <c r="J55" s="1">
        <v>45.66972429051976</v>
      </c>
    </row>
    <row r="56" spans="2:10" x14ac:dyDescent="0.25">
      <c r="B56" s="1">
        <v>0.01</v>
      </c>
      <c r="C56" s="1">
        <v>61.365025133902918</v>
      </c>
      <c r="D56" s="1">
        <v>57.117079872942142</v>
      </c>
      <c r="E56" s="1">
        <v>58.451502274020172</v>
      </c>
      <c r="F56" s="1">
        <v>56.714780653434815</v>
      </c>
      <c r="G56" s="1">
        <v>55.809260421472288</v>
      </c>
      <c r="H56" s="1">
        <v>51.268508956778724</v>
      </c>
      <c r="I56" s="1">
        <v>51.719295865478038</v>
      </c>
      <c r="J56" s="1">
        <v>45.606414146373993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I5" sqref="I5:I55"/>
    </sheetView>
  </sheetViews>
  <sheetFormatPr defaultRowHeight="15.75" x14ac:dyDescent="0.25"/>
  <cols>
    <col min="1" max="1" width="9.375" customWidth="1"/>
    <col min="3" max="6" width="7.5" customWidth="1"/>
    <col min="9" max="9" width="9.875" customWidth="1"/>
  </cols>
  <sheetData>
    <row r="1" spans="1:21" x14ac:dyDescent="0.25">
      <c r="B1" s="18" t="s">
        <v>76</v>
      </c>
      <c r="C1" s="36" t="s">
        <v>78</v>
      </c>
      <c r="D1" s="36" t="s">
        <v>79</v>
      </c>
      <c r="E1" s="36" t="s">
        <v>80</v>
      </c>
      <c r="F1" s="37" t="s">
        <v>81</v>
      </c>
      <c r="I1" s="18" t="s">
        <v>77</v>
      </c>
      <c r="J1" s="47" t="s">
        <v>42</v>
      </c>
      <c r="K1" s="47"/>
      <c r="L1" s="47"/>
      <c r="M1" s="47" t="s">
        <v>45</v>
      </c>
      <c r="N1" s="47"/>
      <c r="O1" s="47"/>
      <c r="P1" s="47" t="s">
        <v>46</v>
      </c>
      <c r="Q1" s="47"/>
      <c r="R1" s="47"/>
      <c r="S1" s="47" t="s">
        <v>47</v>
      </c>
      <c r="T1" s="47"/>
      <c r="U1" s="48"/>
    </row>
    <row r="2" spans="1:21" ht="18.75" x14ac:dyDescent="0.35">
      <c r="B2" s="19" t="s">
        <v>9</v>
      </c>
      <c r="C2" s="21" t="s">
        <v>82</v>
      </c>
      <c r="D2" s="21" t="s">
        <v>82</v>
      </c>
      <c r="E2" s="21" t="s">
        <v>82</v>
      </c>
      <c r="F2" s="22" t="s">
        <v>82</v>
      </c>
      <c r="I2" s="19" t="s">
        <v>9</v>
      </c>
      <c r="J2" s="20" t="s">
        <v>43</v>
      </c>
      <c r="K2" s="20" t="s">
        <v>44</v>
      </c>
      <c r="L2" s="21" t="s">
        <v>82</v>
      </c>
      <c r="M2" s="20" t="s">
        <v>43</v>
      </c>
      <c r="N2" s="20" t="s">
        <v>44</v>
      </c>
      <c r="O2" s="21" t="s">
        <v>82</v>
      </c>
      <c r="P2" s="20" t="s">
        <v>43</v>
      </c>
      <c r="Q2" s="20" t="s">
        <v>44</v>
      </c>
      <c r="R2" s="21" t="s">
        <v>82</v>
      </c>
      <c r="S2" s="20" t="s">
        <v>43</v>
      </c>
      <c r="T2" s="20" t="s">
        <v>44</v>
      </c>
      <c r="U2" s="22" t="s">
        <v>82</v>
      </c>
    </row>
    <row r="3" spans="1:21" s="10" customFormat="1" x14ac:dyDescent="0.25">
      <c r="B3" s="23" t="s">
        <v>10</v>
      </c>
      <c r="C3" s="24" t="s">
        <v>50</v>
      </c>
      <c r="D3" s="24" t="s">
        <v>50</v>
      </c>
      <c r="E3" s="24" t="s">
        <v>50</v>
      </c>
      <c r="F3" s="25" t="s">
        <v>50</v>
      </c>
      <c r="I3" s="23" t="s">
        <v>10</v>
      </c>
      <c r="J3" s="24" t="s">
        <v>7</v>
      </c>
      <c r="K3" s="24" t="s">
        <v>7</v>
      </c>
      <c r="L3" s="24" t="s">
        <v>50</v>
      </c>
      <c r="M3" s="24" t="s">
        <v>7</v>
      </c>
      <c r="N3" s="24" t="s">
        <v>7</v>
      </c>
      <c r="O3" s="24" t="s">
        <v>50</v>
      </c>
      <c r="P3" s="24" t="s">
        <v>7</v>
      </c>
      <c r="Q3" s="24" t="s">
        <v>7</v>
      </c>
      <c r="R3" s="24" t="s">
        <v>50</v>
      </c>
      <c r="S3" s="24" t="s">
        <v>7</v>
      </c>
      <c r="T3" s="24" t="s">
        <v>7</v>
      </c>
      <c r="U3" s="25" t="s">
        <v>50</v>
      </c>
    </row>
    <row r="4" spans="1:21" s="11" customFormat="1" x14ac:dyDescent="0.25">
      <c r="A4" s="11" t="s">
        <v>48</v>
      </c>
      <c r="B4" s="26" t="s">
        <v>49</v>
      </c>
      <c r="C4" s="38">
        <f>AVERAGE(C5:C55)*100</f>
        <v>0.25778593889253065</v>
      </c>
      <c r="D4" s="38">
        <f t="shared" ref="D4:F4" si="0">AVERAGE(D5:D55)*100</f>
        <v>0.48975713956847167</v>
      </c>
      <c r="E4" s="38">
        <f t="shared" si="0"/>
        <v>0</v>
      </c>
      <c r="F4" s="39">
        <f t="shared" si="0"/>
        <v>0</v>
      </c>
      <c r="I4" s="26" t="s">
        <v>49</v>
      </c>
      <c r="J4" s="27" t="s">
        <v>49</v>
      </c>
      <c r="K4" s="27" t="s">
        <v>49</v>
      </c>
      <c r="L4" s="28" t="e">
        <f>AVERAGE(L5:L55)</f>
        <v>#VALUE!</v>
      </c>
      <c r="M4" s="27" t="s">
        <v>49</v>
      </c>
      <c r="N4" s="27" t="s">
        <v>49</v>
      </c>
      <c r="O4" s="28" t="e">
        <f>AVERAGE(O5:O55)</f>
        <v>#VALUE!</v>
      </c>
      <c r="P4" s="27" t="s">
        <v>49</v>
      </c>
      <c r="Q4" s="27" t="s">
        <v>49</v>
      </c>
      <c r="R4" s="28" t="e">
        <f>AVERAGE(R5:R55)</f>
        <v>#VALUE!</v>
      </c>
      <c r="S4" s="27" t="s">
        <v>49</v>
      </c>
      <c r="T4" s="27" t="s">
        <v>49</v>
      </c>
      <c r="U4" s="29" t="e">
        <f>AVERAGE(U5:U55)</f>
        <v>#VALUE!</v>
      </c>
    </row>
    <row r="5" spans="1:21" x14ac:dyDescent="0.25">
      <c r="B5" s="30">
        <v>5.0000000000000001E-3</v>
      </c>
      <c r="C5" s="31">
        <v>2.1657396798338275E-3</v>
      </c>
      <c r="D5" s="31">
        <v>2.1577097727338156E-3</v>
      </c>
      <c r="E5" s="31">
        <v>0</v>
      </c>
      <c r="F5" s="32">
        <v>0</v>
      </c>
      <c r="I5" s="30">
        <v>5.0000000000000001E-3</v>
      </c>
      <c r="J5" s="31"/>
      <c r="K5" s="31"/>
      <c r="L5" s="31" t="e">
        <f>IF(ISNUMBER(J5),ABS(J5-K5)/J5," ")*100</f>
        <v>#VALUE!</v>
      </c>
      <c r="M5" s="31"/>
      <c r="N5" s="31"/>
      <c r="O5" s="31" t="e">
        <f>IF(ISNUMBER(M5),ABS(M5-N5)/M5," ")*100</f>
        <v>#VALUE!</v>
      </c>
      <c r="P5" s="31"/>
      <c r="Q5" s="31"/>
      <c r="R5" s="31" t="e">
        <f>IF(ISNUMBER(P5),ABS(P5-Q5)/P5," ")*100</f>
        <v>#VALUE!</v>
      </c>
      <c r="S5" s="31"/>
      <c r="T5" s="31"/>
      <c r="U5" s="32" t="e">
        <f>IF(ISNUMBER(S5),ABS(S5-T5)/S5," ")*100</f>
        <v>#VALUE!</v>
      </c>
    </row>
    <row r="6" spans="1:21" x14ac:dyDescent="0.25">
      <c r="B6" s="30">
        <v>5.0999999999999995E-3</v>
      </c>
      <c r="C6" s="31">
        <v>1.2448136467125919E-3</v>
      </c>
      <c r="D6" s="31">
        <v>2.1399064033001047E-3</v>
      </c>
      <c r="E6" s="31">
        <v>0</v>
      </c>
      <c r="F6" s="32">
        <v>0</v>
      </c>
      <c r="I6" s="30">
        <v>5.0999999999999995E-3</v>
      </c>
      <c r="J6" s="31"/>
      <c r="K6" s="31"/>
      <c r="L6" s="31" t="e">
        <f t="shared" ref="L6:L55" si="1">IF(ISNUMBER(J6),ABS(J6-K6)/J6," ")*100</f>
        <v>#VALUE!</v>
      </c>
      <c r="M6" s="31"/>
      <c r="N6" s="31"/>
      <c r="O6" s="31" t="e">
        <f t="shared" ref="O6:O55" si="2">IF(ISNUMBER(M6),ABS(M6-N6)/M6," ")*100</f>
        <v>#VALUE!</v>
      </c>
      <c r="P6" s="31"/>
      <c r="Q6" s="31"/>
      <c r="R6" s="31" t="e">
        <f t="shared" ref="R6:R55" si="3">IF(ISNUMBER(P6),ABS(P6-Q6)/P6," ")*100</f>
        <v>#VALUE!</v>
      </c>
      <c r="S6" s="31"/>
      <c r="T6" s="31"/>
      <c r="U6" s="32" t="e">
        <f t="shared" ref="U6:U55" si="4">IF(ISNUMBER(S6),ABS(S6-T6)/S6," ")*100</f>
        <v>#VALUE!</v>
      </c>
    </row>
    <row r="7" spans="1:21" x14ac:dyDescent="0.25">
      <c r="B7" s="30">
        <v>5.2000000000000006E-3</v>
      </c>
      <c r="C7" s="31">
        <v>2.7715230519944158E-3</v>
      </c>
      <c r="D7" s="31">
        <v>2.1191989025568757E-3</v>
      </c>
      <c r="E7" s="31">
        <v>0</v>
      </c>
      <c r="F7" s="32">
        <v>0</v>
      </c>
      <c r="I7" s="30">
        <v>5.2000000000000006E-3</v>
      </c>
      <c r="J7" s="31"/>
      <c r="K7" s="31"/>
      <c r="L7" s="31" t="e">
        <f t="shared" si="1"/>
        <v>#VALUE!</v>
      </c>
      <c r="M7" s="31"/>
      <c r="N7" s="31"/>
      <c r="O7" s="31" t="e">
        <f t="shared" si="2"/>
        <v>#VALUE!</v>
      </c>
      <c r="P7" s="31"/>
      <c r="Q7" s="31"/>
      <c r="R7" s="31" t="e">
        <f t="shared" si="3"/>
        <v>#VALUE!</v>
      </c>
      <c r="S7" s="31"/>
      <c r="T7" s="31"/>
      <c r="U7" s="32" t="e">
        <f t="shared" si="4"/>
        <v>#VALUE!</v>
      </c>
    </row>
    <row r="8" spans="1:21" x14ac:dyDescent="0.25">
      <c r="B8" s="30">
        <v>5.3E-3</v>
      </c>
      <c r="C8" s="31">
        <v>1.7915765890928561E-3</v>
      </c>
      <c r="D8" s="31">
        <v>2.0956462178672503E-3</v>
      </c>
      <c r="E8" s="31">
        <v>0</v>
      </c>
      <c r="F8" s="32">
        <v>0</v>
      </c>
      <c r="I8" s="30">
        <v>5.3E-3</v>
      </c>
      <c r="J8" s="31"/>
      <c r="K8" s="31"/>
      <c r="L8" s="31" t="e">
        <f t="shared" si="1"/>
        <v>#VALUE!</v>
      </c>
      <c r="M8" s="31"/>
      <c r="N8" s="31"/>
      <c r="O8" s="31" t="e">
        <f t="shared" si="2"/>
        <v>#VALUE!</v>
      </c>
      <c r="P8" s="31"/>
      <c r="Q8" s="31"/>
      <c r="R8" s="31" t="e">
        <f t="shared" si="3"/>
        <v>#VALUE!</v>
      </c>
      <c r="S8" s="31"/>
      <c r="T8" s="31"/>
      <c r="U8" s="32" t="e">
        <f t="shared" si="4"/>
        <v>#VALUE!</v>
      </c>
    </row>
    <row r="9" spans="1:21" x14ac:dyDescent="0.25">
      <c r="B9" s="30">
        <v>5.4000000000000003E-3</v>
      </c>
      <c r="C9" s="31">
        <v>1.0007552728017329E-3</v>
      </c>
      <c r="D9" s="31">
        <v>3.6133121306639827E-3</v>
      </c>
      <c r="E9" s="31">
        <v>0</v>
      </c>
      <c r="F9" s="32">
        <v>0</v>
      </c>
      <c r="I9" s="30">
        <v>5.4000000000000003E-3</v>
      </c>
      <c r="J9" s="31"/>
      <c r="K9" s="31"/>
      <c r="L9" s="31" t="e">
        <f t="shared" si="1"/>
        <v>#VALUE!</v>
      </c>
      <c r="M9" s="31"/>
      <c r="N9" s="31"/>
      <c r="O9" s="31" t="e">
        <f t="shared" si="2"/>
        <v>#VALUE!</v>
      </c>
      <c r="P9" s="31"/>
      <c r="Q9" s="31"/>
      <c r="R9" s="31" t="e">
        <f t="shared" si="3"/>
        <v>#VALUE!</v>
      </c>
      <c r="S9" s="31"/>
      <c r="T9" s="31"/>
      <c r="U9" s="32" t="e">
        <f t="shared" si="4"/>
        <v>#VALUE!</v>
      </c>
    </row>
    <row r="10" spans="1:21" x14ac:dyDescent="0.25">
      <c r="B10" s="30">
        <v>5.4999999999999997E-3</v>
      </c>
      <c r="C10" s="31">
        <v>2.3158324458737076E-3</v>
      </c>
      <c r="D10" s="31">
        <v>3.6267282081675922E-3</v>
      </c>
      <c r="E10" s="31">
        <v>0</v>
      </c>
      <c r="F10" s="32">
        <v>0</v>
      </c>
      <c r="I10" s="30">
        <v>5.4999999999999997E-3</v>
      </c>
      <c r="J10" s="31"/>
      <c r="K10" s="31"/>
      <c r="L10" s="31" t="e">
        <f t="shared" si="1"/>
        <v>#VALUE!</v>
      </c>
      <c r="M10" s="31"/>
      <c r="N10" s="31"/>
      <c r="O10" s="31" t="e">
        <f t="shared" si="2"/>
        <v>#VALUE!</v>
      </c>
      <c r="P10" s="31"/>
      <c r="Q10" s="31"/>
      <c r="R10" s="31" t="e">
        <f t="shared" si="3"/>
        <v>#VALUE!</v>
      </c>
      <c r="S10" s="31"/>
      <c r="T10" s="31"/>
      <c r="U10" s="32" t="e">
        <f t="shared" si="4"/>
        <v>#VALUE!</v>
      </c>
    </row>
    <row r="11" spans="1:21" x14ac:dyDescent="0.25">
      <c r="B11" s="30">
        <v>5.5999999999999999E-3</v>
      </c>
      <c r="C11" s="31">
        <v>1.1777922462287648E-3</v>
      </c>
      <c r="D11" s="31">
        <v>3.6376469347370803E-3</v>
      </c>
      <c r="E11" s="31">
        <v>0</v>
      </c>
      <c r="F11" s="32">
        <v>0</v>
      </c>
      <c r="I11" s="30">
        <v>5.5999999999999999E-3</v>
      </c>
      <c r="J11" s="31"/>
      <c r="K11" s="31"/>
      <c r="L11" s="31" t="e">
        <f t="shared" si="1"/>
        <v>#VALUE!</v>
      </c>
      <c r="M11" s="31"/>
      <c r="N11" s="31"/>
      <c r="O11" s="31" t="e">
        <f t="shared" si="2"/>
        <v>#VALUE!</v>
      </c>
      <c r="P11" s="31"/>
      <c r="Q11" s="31"/>
      <c r="R11" s="31" t="e">
        <f t="shared" si="3"/>
        <v>#VALUE!</v>
      </c>
      <c r="S11" s="31"/>
      <c r="T11" s="31"/>
      <c r="U11" s="32" t="e">
        <f t="shared" si="4"/>
        <v>#VALUE!</v>
      </c>
    </row>
    <row r="12" spans="1:21" x14ac:dyDescent="0.25">
      <c r="B12" s="30">
        <v>5.7000000000000002E-3</v>
      </c>
      <c r="C12" s="31">
        <v>2.8368477685791361E-3</v>
      </c>
      <c r="D12" s="31">
        <v>3.6461220132457724E-3</v>
      </c>
      <c r="E12" s="31">
        <v>0</v>
      </c>
      <c r="F12" s="32">
        <v>0</v>
      </c>
      <c r="I12" s="30">
        <v>5.7000000000000002E-3</v>
      </c>
      <c r="J12" s="31"/>
      <c r="K12" s="31"/>
      <c r="L12" s="31" t="e">
        <f t="shared" si="1"/>
        <v>#VALUE!</v>
      </c>
      <c r="M12" s="31"/>
      <c r="N12" s="31"/>
      <c r="O12" s="31" t="e">
        <f t="shared" si="2"/>
        <v>#VALUE!</v>
      </c>
      <c r="P12" s="31"/>
      <c r="Q12" s="31"/>
      <c r="R12" s="31" t="e">
        <f t="shared" si="3"/>
        <v>#VALUE!</v>
      </c>
      <c r="S12" s="31"/>
      <c r="T12" s="31"/>
      <c r="U12" s="32" t="e">
        <f t="shared" si="4"/>
        <v>#VALUE!</v>
      </c>
    </row>
    <row r="13" spans="1:21" x14ac:dyDescent="0.25">
      <c r="B13" s="30">
        <v>5.7999999999999996E-3</v>
      </c>
      <c r="C13" s="31">
        <v>1.6018236690687709E-3</v>
      </c>
      <c r="D13" s="31">
        <v>3.6522083493892217E-3</v>
      </c>
      <c r="E13" s="31">
        <v>0</v>
      </c>
      <c r="F13" s="32">
        <v>0</v>
      </c>
      <c r="I13" s="30">
        <v>5.7999999999999996E-3</v>
      </c>
      <c r="J13" s="31"/>
      <c r="K13" s="31"/>
      <c r="L13" s="31" t="e">
        <f t="shared" si="1"/>
        <v>#VALUE!</v>
      </c>
      <c r="M13" s="31"/>
      <c r="N13" s="31"/>
      <c r="O13" s="31" t="e">
        <f t="shared" si="2"/>
        <v>#VALUE!</v>
      </c>
      <c r="P13" s="31"/>
      <c r="Q13" s="31"/>
      <c r="R13" s="31" t="e">
        <f t="shared" si="3"/>
        <v>#VALUE!</v>
      </c>
      <c r="S13" s="31"/>
      <c r="T13" s="31"/>
      <c r="U13" s="32" t="e">
        <f t="shared" si="4"/>
        <v>#VALUE!</v>
      </c>
    </row>
    <row r="14" spans="1:21" x14ac:dyDescent="0.25">
      <c r="B14" s="30">
        <v>5.9000000000000007E-3</v>
      </c>
      <c r="C14" s="31">
        <v>3.3196486817460018E-3</v>
      </c>
      <c r="D14" s="31">
        <v>3.6559618807902291E-3</v>
      </c>
      <c r="E14" s="31">
        <v>0</v>
      </c>
      <c r="F14" s="32">
        <v>0</v>
      </c>
      <c r="I14" s="30">
        <v>5.9000000000000007E-3</v>
      </c>
      <c r="J14" s="31"/>
      <c r="K14" s="31"/>
      <c r="L14" s="31" t="e">
        <f t="shared" si="1"/>
        <v>#VALUE!</v>
      </c>
      <c r="M14" s="31"/>
      <c r="N14" s="31"/>
      <c r="O14" s="31" t="e">
        <f t="shared" si="2"/>
        <v>#VALUE!</v>
      </c>
      <c r="P14" s="31"/>
      <c r="Q14" s="31"/>
      <c r="R14" s="31" t="e">
        <f t="shared" si="3"/>
        <v>#VALUE!</v>
      </c>
      <c r="S14" s="31"/>
      <c r="T14" s="31"/>
      <c r="U14" s="32" t="e">
        <f t="shared" si="4"/>
        <v>#VALUE!</v>
      </c>
    </row>
    <row r="15" spans="1:21" x14ac:dyDescent="0.25">
      <c r="B15" s="30">
        <v>6.0000000000000001E-3</v>
      </c>
      <c r="C15" s="31">
        <v>2.0125200501429023E-3</v>
      </c>
      <c r="D15" s="31">
        <v>3.6574394180504755E-3</v>
      </c>
      <c r="E15" s="31">
        <v>0</v>
      </c>
      <c r="F15" s="32">
        <v>0</v>
      </c>
      <c r="I15" s="30">
        <v>6.0000000000000001E-3</v>
      </c>
      <c r="J15" s="31"/>
      <c r="K15" s="31"/>
      <c r="L15" s="31" t="e">
        <f t="shared" si="1"/>
        <v>#VALUE!</v>
      </c>
      <c r="M15" s="31"/>
      <c r="N15" s="31"/>
      <c r="O15" s="31" t="e">
        <f t="shared" si="2"/>
        <v>#VALUE!</v>
      </c>
      <c r="P15" s="31"/>
      <c r="Q15" s="31"/>
      <c r="R15" s="31" t="e">
        <f t="shared" si="3"/>
        <v>#VALUE!</v>
      </c>
      <c r="S15" s="31"/>
      <c r="T15" s="31"/>
      <c r="U15" s="32" t="e">
        <f t="shared" si="4"/>
        <v>#VALUE!</v>
      </c>
    </row>
    <row r="16" spans="1:21" x14ac:dyDescent="0.25">
      <c r="B16" s="30">
        <v>6.0999999999999995E-3</v>
      </c>
      <c r="C16" s="31">
        <v>1.0970476494679378E-3</v>
      </c>
      <c r="D16" s="31">
        <v>3.6566984968582905E-3</v>
      </c>
      <c r="E16" s="31">
        <v>0</v>
      </c>
      <c r="F16" s="32">
        <v>0</v>
      </c>
      <c r="I16" s="30">
        <v>6.0999999999999995E-3</v>
      </c>
      <c r="J16" s="31"/>
      <c r="K16" s="31"/>
      <c r="L16" s="31" t="e">
        <f t="shared" si="1"/>
        <v>#VALUE!</v>
      </c>
      <c r="M16" s="31"/>
      <c r="N16" s="31"/>
      <c r="O16" s="31" t="e">
        <f t="shared" si="2"/>
        <v>#VALUE!</v>
      </c>
      <c r="P16" s="31"/>
      <c r="Q16" s="31"/>
      <c r="R16" s="31" t="e">
        <f t="shared" si="3"/>
        <v>#VALUE!</v>
      </c>
      <c r="S16" s="31"/>
      <c r="T16" s="31"/>
      <c r="U16" s="32" t="e">
        <f t="shared" si="4"/>
        <v>#VALUE!</v>
      </c>
    </row>
    <row r="17" spans="2:21" x14ac:dyDescent="0.25">
      <c r="B17" s="30">
        <v>6.2000000000000006E-3</v>
      </c>
      <c r="C17" s="31">
        <v>2.3728003667731162E-3</v>
      </c>
      <c r="D17" s="31">
        <v>3.653797240740901E-3</v>
      </c>
      <c r="E17" s="31">
        <v>0</v>
      </c>
      <c r="F17" s="32">
        <v>0</v>
      </c>
      <c r="I17" s="30">
        <v>6.2000000000000006E-3</v>
      </c>
      <c r="J17" s="31"/>
      <c r="K17" s="31"/>
      <c r="L17" s="31" t="e">
        <f t="shared" si="1"/>
        <v>#VALUE!</v>
      </c>
      <c r="M17" s="31"/>
      <c r="N17" s="31"/>
      <c r="O17" s="31" t="e">
        <f t="shared" si="2"/>
        <v>#VALUE!</v>
      </c>
      <c r="P17" s="31"/>
      <c r="Q17" s="31"/>
      <c r="R17" s="31" t="e">
        <f t="shared" si="3"/>
        <v>#VALUE!</v>
      </c>
      <c r="S17" s="31"/>
      <c r="T17" s="31"/>
      <c r="U17" s="32" t="e">
        <f t="shared" si="4"/>
        <v>#VALUE!</v>
      </c>
    </row>
    <row r="18" spans="2:21" x14ac:dyDescent="0.25">
      <c r="B18" s="30">
        <v>6.3E-3</v>
      </c>
      <c r="C18" s="31">
        <v>2.543654260481829E-3</v>
      </c>
      <c r="D18" s="31">
        <v>3.6487942335009316E-3</v>
      </c>
      <c r="E18" s="31">
        <v>0</v>
      </c>
      <c r="F18" s="32">
        <v>0</v>
      </c>
      <c r="I18" s="30">
        <v>6.3E-3</v>
      </c>
      <c r="J18" s="31"/>
      <c r="K18" s="31"/>
      <c r="L18" s="31" t="e">
        <f t="shared" si="1"/>
        <v>#VALUE!</v>
      </c>
      <c r="M18" s="31"/>
      <c r="N18" s="31"/>
      <c r="O18" s="31" t="e">
        <f t="shared" si="2"/>
        <v>#VALUE!</v>
      </c>
      <c r="P18" s="31"/>
      <c r="Q18" s="31"/>
      <c r="R18" s="31" t="e">
        <f t="shared" si="3"/>
        <v>#VALUE!</v>
      </c>
      <c r="S18" s="31"/>
      <c r="T18" s="31"/>
      <c r="U18" s="32" t="e">
        <f t="shared" si="4"/>
        <v>#VALUE!</v>
      </c>
    </row>
    <row r="19" spans="2:21" x14ac:dyDescent="0.25">
      <c r="B19" s="30">
        <v>6.4000000000000003E-3</v>
      </c>
      <c r="C19" s="31">
        <v>2.7075444701616345E-3</v>
      </c>
      <c r="D19" s="31">
        <v>3.6417484009611833E-3</v>
      </c>
      <c r="E19" s="31">
        <v>0</v>
      </c>
      <c r="F19" s="32">
        <v>0</v>
      </c>
      <c r="I19" s="30">
        <v>6.4000000000000003E-3</v>
      </c>
      <c r="J19" s="31"/>
      <c r="K19" s="31"/>
      <c r="L19" s="31" t="e">
        <f t="shared" si="1"/>
        <v>#VALUE!</v>
      </c>
      <c r="M19" s="31"/>
      <c r="N19" s="31"/>
      <c r="O19" s="31" t="e">
        <f t="shared" si="2"/>
        <v>#VALUE!</v>
      </c>
      <c r="P19" s="31"/>
      <c r="Q19" s="31"/>
      <c r="R19" s="31" t="e">
        <f t="shared" si="3"/>
        <v>#VALUE!</v>
      </c>
      <c r="S19" s="31"/>
      <c r="T19" s="31"/>
      <c r="U19" s="32" t="e">
        <f t="shared" si="4"/>
        <v>#VALUE!</v>
      </c>
    </row>
    <row r="20" spans="2:21" x14ac:dyDescent="0.25">
      <c r="B20" s="30">
        <v>6.5000000000000006E-3</v>
      </c>
      <c r="C20" s="31">
        <v>1.1374270472650351E-3</v>
      </c>
      <c r="D20" s="31">
        <v>3.6327189013105545E-3</v>
      </c>
      <c r="E20" s="31">
        <v>0</v>
      </c>
      <c r="F20" s="32">
        <v>0</v>
      </c>
      <c r="I20" s="30">
        <v>6.5000000000000006E-3</v>
      </c>
      <c r="J20" s="31"/>
      <c r="K20" s="31"/>
      <c r="L20" s="31" t="e">
        <f t="shared" si="1"/>
        <v>#VALUE!</v>
      </c>
      <c r="M20" s="31"/>
      <c r="N20" s="31"/>
      <c r="O20" s="31" t="e">
        <f t="shared" si="2"/>
        <v>#VALUE!</v>
      </c>
      <c r="P20" s="31"/>
      <c r="Q20" s="31"/>
      <c r="R20" s="31" t="e">
        <f t="shared" si="3"/>
        <v>#VALUE!</v>
      </c>
      <c r="S20" s="31"/>
      <c r="T20" s="31"/>
      <c r="U20" s="32" t="e">
        <f t="shared" si="4"/>
        <v>#VALUE!</v>
      </c>
    </row>
    <row r="21" spans="2:21" x14ac:dyDescent="0.25">
      <c r="B21" s="30">
        <v>6.6E-3</v>
      </c>
      <c r="C21" s="31">
        <v>2.9770353020864451E-3</v>
      </c>
      <c r="D21" s="31">
        <v>3.6217650236588508E-3</v>
      </c>
      <c r="E21" s="31">
        <v>0</v>
      </c>
      <c r="F21" s="32">
        <v>0</v>
      </c>
      <c r="I21" s="30">
        <v>6.6E-3</v>
      </c>
      <c r="J21" s="31"/>
      <c r="K21" s="31"/>
      <c r="L21" s="31" t="e">
        <f t="shared" si="1"/>
        <v>#VALUE!</v>
      </c>
      <c r="M21" s="31"/>
      <c r="N21" s="31"/>
      <c r="O21" s="31" t="e">
        <f t="shared" si="2"/>
        <v>#VALUE!</v>
      </c>
      <c r="P21" s="31"/>
      <c r="Q21" s="31"/>
      <c r="R21" s="31" t="e">
        <f t="shared" si="3"/>
        <v>#VALUE!</v>
      </c>
      <c r="S21" s="31"/>
      <c r="T21" s="31"/>
      <c r="U21" s="32" t="e">
        <f t="shared" si="4"/>
        <v>#VALUE!</v>
      </c>
    </row>
    <row r="22" spans="2:21" x14ac:dyDescent="0.25">
      <c r="B22" s="30">
        <v>6.7000000000000002E-3</v>
      </c>
      <c r="C22" s="31">
        <v>1.2878614897708384E-3</v>
      </c>
      <c r="D22" s="31">
        <v>3.6089460939996666E-3</v>
      </c>
      <c r="E22" s="31">
        <v>0</v>
      </c>
      <c r="F22" s="32">
        <v>0</v>
      </c>
      <c r="I22" s="30">
        <v>6.7000000000000002E-3</v>
      </c>
      <c r="J22" s="31"/>
      <c r="K22" s="31"/>
      <c r="L22" s="31" t="e">
        <f t="shared" si="1"/>
        <v>#VALUE!</v>
      </c>
      <c r="M22" s="31"/>
      <c r="N22" s="31"/>
      <c r="O22" s="31" t="e">
        <f t="shared" si="2"/>
        <v>#VALUE!</v>
      </c>
      <c r="P22" s="31"/>
      <c r="Q22" s="31"/>
      <c r="R22" s="31" t="e">
        <f t="shared" si="3"/>
        <v>#VALUE!</v>
      </c>
      <c r="S22" s="31"/>
      <c r="T22" s="31"/>
      <c r="U22" s="32" t="e">
        <f t="shared" si="4"/>
        <v>#VALUE!</v>
      </c>
    </row>
    <row r="23" spans="2:21" x14ac:dyDescent="0.25">
      <c r="B23" s="30">
        <v>6.7999999999999996E-3</v>
      </c>
      <c r="C23" s="31">
        <v>3.2093834445839722E-3</v>
      </c>
      <c r="D23" s="31">
        <v>3.5943213885700244E-3</v>
      </c>
      <c r="E23" s="31">
        <v>0</v>
      </c>
      <c r="F23" s="32">
        <v>0</v>
      </c>
      <c r="I23" s="30">
        <v>6.7999999999999996E-3</v>
      </c>
      <c r="J23" s="31"/>
      <c r="K23" s="31"/>
      <c r="L23" s="31" t="e">
        <f t="shared" si="1"/>
        <v>#VALUE!</v>
      </c>
      <c r="M23" s="31"/>
      <c r="N23" s="31"/>
      <c r="O23" s="31" t="e">
        <f t="shared" si="2"/>
        <v>#VALUE!</v>
      </c>
      <c r="P23" s="31"/>
      <c r="Q23" s="31"/>
      <c r="R23" s="31" t="e">
        <f t="shared" si="3"/>
        <v>#VALUE!</v>
      </c>
      <c r="S23" s="31"/>
      <c r="T23" s="31"/>
      <c r="U23" s="32" t="e">
        <f t="shared" si="4"/>
        <v>#VALUE!</v>
      </c>
    </row>
    <row r="24" spans="2:21" x14ac:dyDescent="0.25">
      <c r="B24" s="30">
        <v>6.9000000000000008E-3</v>
      </c>
      <c r="C24" s="31">
        <v>1.3967511463735878E-3</v>
      </c>
      <c r="D24" s="31">
        <v>3.5779500536723473E-3</v>
      </c>
      <c r="E24" s="31">
        <v>0</v>
      </c>
      <c r="F24" s="32">
        <v>0</v>
      </c>
      <c r="I24" s="30">
        <v>6.9000000000000008E-3</v>
      </c>
      <c r="J24" s="31"/>
      <c r="K24" s="31"/>
      <c r="L24" s="31" t="e">
        <f t="shared" si="1"/>
        <v>#VALUE!</v>
      </c>
      <c r="M24" s="31"/>
      <c r="N24" s="31"/>
      <c r="O24" s="31" t="e">
        <f t="shared" si="2"/>
        <v>#VALUE!</v>
      </c>
      <c r="P24" s="31"/>
      <c r="Q24" s="31"/>
      <c r="R24" s="31" t="e">
        <f t="shared" si="3"/>
        <v>#VALUE!</v>
      </c>
      <c r="S24" s="31"/>
      <c r="T24" s="31"/>
      <c r="U24" s="32" t="e">
        <f t="shared" si="4"/>
        <v>#VALUE!</v>
      </c>
    </row>
    <row r="25" spans="2:21" x14ac:dyDescent="0.25">
      <c r="B25" s="30">
        <v>7.0000000000000001E-3</v>
      </c>
      <c r="C25" s="31">
        <v>3.3622178745075066E-3</v>
      </c>
      <c r="D25" s="31">
        <v>3.5598910318608477E-3</v>
      </c>
      <c r="E25" s="31">
        <v>0</v>
      </c>
      <c r="F25" s="32">
        <v>0</v>
      </c>
      <c r="I25" s="30">
        <v>7.0000000000000001E-3</v>
      </c>
      <c r="J25" s="31"/>
      <c r="K25" s="31"/>
      <c r="L25" s="31" t="e">
        <f t="shared" si="1"/>
        <v>#VALUE!</v>
      </c>
      <c r="M25" s="31"/>
      <c r="N25" s="31"/>
      <c r="O25" s="31" t="e">
        <f t="shared" si="2"/>
        <v>#VALUE!</v>
      </c>
      <c r="P25" s="31"/>
      <c r="Q25" s="31"/>
      <c r="R25" s="31" t="e">
        <f t="shared" si="3"/>
        <v>#VALUE!</v>
      </c>
      <c r="S25" s="31"/>
      <c r="T25" s="31"/>
      <c r="U25" s="32" t="e">
        <f t="shared" si="4"/>
        <v>#VALUE!</v>
      </c>
    </row>
    <row r="26" spans="2:21" x14ac:dyDescent="0.25">
      <c r="B26" s="30">
        <v>7.0999999999999995E-3</v>
      </c>
      <c r="C26" s="31">
        <v>1.459780236692496E-3</v>
      </c>
      <c r="D26" s="31">
        <v>5.8143605254645436E-3</v>
      </c>
      <c r="E26" s="31">
        <v>0</v>
      </c>
      <c r="F26" s="32">
        <v>0</v>
      </c>
      <c r="I26" s="30">
        <v>7.0999999999999995E-3</v>
      </c>
      <c r="J26" s="31"/>
      <c r="K26" s="31"/>
      <c r="L26" s="31" t="e">
        <f t="shared" si="1"/>
        <v>#VALUE!</v>
      </c>
      <c r="M26" s="31"/>
      <c r="N26" s="31"/>
      <c r="O26" s="31" t="e">
        <f t="shared" si="2"/>
        <v>#VALUE!</v>
      </c>
      <c r="P26" s="31"/>
      <c r="Q26" s="31"/>
      <c r="R26" s="31" t="e">
        <f t="shared" si="3"/>
        <v>#VALUE!</v>
      </c>
      <c r="S26" s="31"/>
      <c r="T26" s="31"/>
      <c r="U26" s="32" t="e">
        <f t="shared" si="4"/>
        <v>#VALUE!</v>
      </c>
    </row>
    <row r="27" spans="2:21" x14ac:dyDescent="0.25">
      <c r="B27" s="30">
        <v>7.2000000000000007E-3</v>
      </c>
      <c r="C27" s="31">
        <v>3.466945452790751E-3</v>
      </c>
      <c r="D27" s="31">
        <v>5.8369820084540605E-3</v>
      </c>
      <c r="E27" s="31">
        <v>0</v>
      </c>
      <c r="F27" s="32">
        <v>0</v>
      </c>
      <c r="I27" s="30">
        <v>7.2000000000000007E-3</v>
      </c>
      <c r="J27" s="31"/>
      <c r="K27" s="31"/>
      <c r="L27" s="31" t="e">
        <f t="shared" si="1"/>
        <v>#VALUE!</v>
      </c>
      <c r="M27" s="31"/>
      <c r="N27" s="31"/>
      <c r="O27" s="31" t="e">
        <f t="shared" si="2"/>
        <v>#VALUE!</v>
      </c>
      <c r="P27" s="31"/>
      <c r="Q27" s="31"/>
      <c r="R27" s="31" t="e">
        <f t="shared" si="3"/>
        <v>#VALUE!</v>
      </c>
      <c r="S27" s="31"/>
      <c r="T27" s="31"/>
      <c r="U27" s="32" t="e">
        <f t="shared" si="4"/>
        <v>#VALUE!</v>
      </c>
    </row>
    <row r="28" spans="2:21" x14ac:dyDescent="0.25">
      <c r="B28" s="30">
        <v>7.3000000000000009E-3</v>
      </c>
      <c r="C28" s="31">
        <v>1.4323603714192865E-3</v>
      </c>
      <c r="D28" s="31">
        <v>5.8581149213691869E-3</v>
      </c>
      <c r="E28" s="31">
        <v>0</v>
      </c>
      <c r="F28" s="32">
        <v>0</v>
      </c>
      <c r="I28" s="30">
        <v>7.3000000000000009E-3</v>
      </c>
      <c r="J28" s="31"/>
      <c r="K28" s="31"/>
      <c r="L28" s="31" t="e">
        <f t="shared" si="1"/>
        <v>#VALUE!</v>
      </c>
      <c r="M28" s="31"/>
      <c r="N28" s="31"/>
      <c r="O28" s="31" t="e">
        <f t="shared" si="2"/>
        <v>#VALUE!</v>
      </c>
      <c r="P28" s="31"/>
      <c r="Q28" s="31"/>
      <c r="R28" s="31" t="e">
        <f t="shared" si="3"/>
        <v>#VALUE!</v>
      </c>
      <c r="S28" s="31"/>
      <c r="T28" s="31"/>
      <c r="U28" s="32" t="e">
        <f t="shared" si="4"/>
        <v>#VALUE!</v>
      </c>
    </row>
    <row r="29" spans="2:21" x14ac:dyDescent="0.25">
      <c r="B29" s="30">
        <v>7.4000000000000003E-3</v>
      </c>
      <c r="C29" s="31">
        <v>3.4785102527516596E-3</v>
      </c>
      <c r="D29" s="31">
        <v>5.8778108736919615E-3</v>
      </c>
      <c r="E29" s="31">
        <v>0</v>
      </c>
      <c r="F29" s="32">
        <v>0</v>
      </c>
      <c r="I29" s="30">
        <v>7.4000000000000003E-3</v>
      </c>
      <c r="J29" s="31"/>
      <c r="K29" s="31"/>
      <c r="L29" s="31" t="e">
        <f t="shared" si="1"/>
        <v>#VALUE!</v>
      </c>
      <c r="M29" s="31"/>
      <c r="N29" s="31"/>
      <c r="O29" s="31" t="e">
        <f t="shared" si="2"/>
        <v>#VALUE!</v>
      </c>
      <c r="P29" s="31"/>
      <c r="Q29" s="31"/>
      <c r="R29" s="31" t="e">
        <f t="shared" si="3"/>
        <v>#VALUE!</v>
      </c>
      <c r="S29" s="31"/>
      <c r="T29" s="31"/>
      <c r="U29" s="32" t="e">
        <f t="shared" si="4"/>
        <v>#VALUE!</v>
      </c>
    </row>
    <row r="30" spans="2:21" x14ac:dyDescent="0.25">
      <c r="B30" s="30">
        <v>7.4999999999999997E-3</v>
      </c>
      <c r="C30" s="31">
        <v>1.3486399421460864E-3</v>
      </c>
      <c r="D30" s="31">
        <v>5.8961211816269711E-3</v>
      </c>
      <c r="E30" s="31">
        <v>0</v>
      </c>
      <c r="F30" s="32">
        <v>0</v>
      </c>
      <c r="I30" s="30">
        <v>7.4999999999999997E-3</v>
      </c>
      <c r="J30" s="31"/>
      <c r="K30" s="31"/>
      <c r="L30" s="31" t="e">
        <f t="shared" si="1"/>
        <v>#VALUE!</v>
      </c>
      <c r="M30" s="31"/>
      <c r="N30" s="31"/>
      <c r="O30" s="31" t="e">
        <f t="shared" si="2"/>
        <v>#VALUE!</v>
      </c>
      <c r="P30" s="31"/>
      <c r="Q30" s="31"/>
      <c r="R30" s="31" t="e">
        <f t="shared" si="3"/>
        <v>#VALUE!</v>
      </c>
      <c r="S30" s="31"/>
      <c r="T30" s="31"/>
      <c r="U30" s="32" t="e">
        <f t="shared" si="4"/>
        <v>#VALUE!</v>
      </c>
    </row>
    <row r="31" spans="2:21" x14ac:dyDescent="0.25">
      <c r="B31" s="30">
        <v>7.6E-3</v>
      </c>
      <c r="C31" s="31">
        <v>3.4316656104505837E-3</v>
      </c>
      <c r="D31" s="31">
        <v>5.9130968182505381E-3</v>
      </c>
      <c r="E31" s="31">
        <v>0</v>
      </c>
      <c r="F31" s="32">
        <v>0</v>
      </c>
      <c r="I31" s="30">
        <v>7.6E-3</v>
      </c>
      <c r="J31" s="31"/>
      <c r="K31" s="31"/>
      <c r="L31" s="31" t="e">
        <f t="shared" si="1"/>
        <v>#VALUE!</v>
      </c>
      <c r="M31" s="31"/>
      <c r="N31" s="31"/>
      <c r="O31" s="31" t="e">
        <f t="shared" si="2"/>
        <v>#VALUE!</v>
      </c>
      <c r="P31" s="31"/>
      <c r="Q31" s="31"/>
      <c r="R31" s="31" t="e">
        <f t="shared" si="3"/>
        <v>#VALUE!</v>
      </c>
      <c r="S31" s="31"/>
      <c r="T31" s="31"/>
      <c r="U31" s="32" t="e">
        <f t="shared" si="4"/>
        <v>#VALUE!</v>
      </c>
    </row>
    <row r="32" spans="2:21" x14ac:dyDescent="0.25">
      <c r="B32" s="30">
        <v>7.6999999999999994E-3</v>
      </c>
      <c r="C32" s="31">
        <v>1.2499539229868871E-3</v>
      </c>
      <c r="D32" s="31">
        <v>5.9287883675498247E-3</v>
      </c>
      <c r="E32" s="31">
        <v>0</v>
      </c>
      <c r="F32" s="32">
        <v>0</v>
      </c>
      <c r="I32" s="30">
        <v>7.6999999999999994E-3</v>
      </c>
      <c r="J32" s="31"/>
      <c r="K32" s="31"/>
      <c r="L32" s="31" t="e">
        <f t="shared" si="1"/>
        <v>#VALUE!</v>
      </c>
      <c r="M32" s="31"/>
      <c r="N32" s="31"/>
      <c r="O32" s="31" t="e">
        <f t="shared" si="2"/>
        <v>#VALUE!</v>
      </c>
      <c r="P32" s="31"/>
      <c r="Q32" s="31"/>
      <c r="R32" s="31" t="e">
        <f t="shared" si="3"/>
        <v>#VALUE!</v>
      </c>
      <c r="S32" s="31"/>
      <c r="T32" s="31"/>
      <c r="U32" s="32" t="e">
        <f t="shared" si="4"/>
        <v>#VALUE!</v>
      </c>
    </row>
    <row r="33" spans="2:21" x14ac:dyDescent="0.25">
      <c r="B33" s="30">
        <v>7.7999999999999996E-3</v>
      </c>
      <c r="C33" s="31">
        <v>3.2786307160558824E-3</v>
      </c>
      <c r="D33" s="31">
        <v>5.9432459826920239E-3</v>
      </c>
      <c r="E33" s="31">
        <v>0</v>
      </c>
      <c r="F33" s="32">
        <v>0</v>
      </c>
      <c r="I33" s="30">
        <v>7.7999999999999996E-3</v>
      </c>
      <c r="J33" s="31"/>
      <c r="K33" s="31"/>
      <c r="L33" s="31" t="e">
        <f t="shared" si="1"/>
        <v>#VALUE!</v>
      </c>
      <c r="M33" s="31"/>
      <c r="N33" s="31"/>
      <c r="O33" s="31" t="e">
        <f t="shared" si="2"/>
        <v>#VALUE!</v>
      </c>
      <c r="P33" s="31"/>
      <c r="Q33" s="31"/>
      <c r="R33" s="31" t="e">
        <f t="shared" si="3"/>
        <v>#VALUE!</v>
      </c>
      <c r="S33" s="31"/>
      <c r="T33" s="31"/>
      <c r="U33" s="32" t="e">
        <f t="shared" si="4"/>
        <v>#VALUE!</v>
      </c>
    </row>
    <row r="34" spans="2:21" x14ac:dyDescent="0.25">
      <c r="B34" s="30">
        <v>7.9000000000000008E-3</v>
      </c>
      <c r="C34" s="31">
        <v>3.1768010417598394E-3</v>
      </c>
      <c r="D34" s="31">
        <v>5.9565193477547516E-3</v>
      </c>
      <c r="E34" s="31">
        <v>0</v>
      </c>
      <c r="F34" s="32">
        <v>0</v>
      </c>
      <c r="I34" s="30">
        <v>7.9000000000000008E-3</v>
      </c>
      <c r="J34" s="31"/>
      <c r="K34" s="31"/>
      <c r="L34" s="31" t="e">
        <f t="shared" si="1"/>
        <v>#VALUE!</v>
      </c>
      <c r="M34" s="31"/>
      <c r="N34" s="31"/>
      <c r="O34" s="31" t="e">
        <f t="shared" si="2"/>
        <v>#VALUE!</v>
      </c>
      <c r="P34" s="31"/>
      <c r="Q34" s="31"/>
      <c r="R34" s="31" t="e">
        <f t="shared" si="3"/>
        <v>#VALUE!</v>
      </c>
      <c r="S34" s="31"/>
      <c r="T34" s="31"/>
      <c r="U34" s="32" t="e">
        <f t="shared" si="4"/>
        <v>#VALUE!</v>
      </c>
    </row>
    <row r="35" spans="2:21" x14ac:dyDescent="0.25">
      <c r="B35" s="30">
        <v>8.0000000000000002E-3</v>
      </c>
      <c r="C35" s="31">
        <v>3.0575448106371834E-3</v>
      </c>
      <c r="D35" s="31">
        <v>5.9686576428553935E-3</v>
      </c>
      <c r="E35" s="31">
        <v>0</v>
      </c>
      <c r="F35" s="32">
        <v>0</v>
      </c>
      <c r="I35" s="30">
        <v>8.0000000000000002E-3</v>
      </c>
      <c r="J35" s="31"/>
      <c r="K35" s="31"/>
      <c r="L35" s="31" t="e">
        <f t="shared" si="1"/>
        <v>#VALUE!</v>
      </c>
      <c r="M35" s="31"/>
      <c r="N35" s="31"/>
      <c r="O35" s="31" t="e">
        <f t="shared" si="2"/>
        <v>#VALUE!</v>
      </c>
      <c r="P35" s="31"/>
      <c r="Q35" s="31"/>
      <c r="R35" s="31" t="e">
        <f t="shared" si="3"/>
        <v>#VALUE!</v>
      </c>
      <c r="S35" s="31"/>
      <c r="T35" s="31"/>
      <c r="U35" s="32" t="e">
        <f t="shared" si="4"/>
        <v>#VALUE!</v>
      </c>
    </row>
    <row r="36" spans="2:21" x14ac:dyDescent="0.25">
      <c r="B36" s="30">
        <v>8.0999999999999996E-3</v>
      </c>
      <c r="C36" s="31">
        <v>1.2736863091566144E-3</v>
      </c>
      <c r="D36" s="31">
        <v>5.9797095127760332E-3</v>
      </c>
      <c r="E36" s="31">
        <v>0</v>
      </c>
      <c r="F36" s="32">
        <v>0</v>
      </c>
      <c r="I36" s="30">
        <v>8.0999999999999996E-3</v>
      </c>
      <c r="J36" s="31"/>
      <c r="K36" s="31"/>
      <c r="L36" s="31" t="e">
        <f t="shared" si="1"/>
        <v>#VALUE!</v>
      </c>
      <c r="M36" s="31"/>
      <c r="N36" s="31"/>
      <c r="O36" s="31" t="e">
        <f t="shared" si="2"/>
        <v>#VALUE!</v>
      </c>
      <c r="P36" s="31"/>
      <c r="Q36" s="31"/>
      <c r="R36" s="31" t="e">
        <f t="shared" si="3"/>
        <v>#VALUE!</v>
      </c>
      <c r="S36" s="31"/>
      <c r="T36" s="31"/>
      <c r="U36" s="32" t="e">
        <f t="shared" si="4"/>
        <v>#VALUE!</v>
      </c>
    </row>
    <row r="37" spans="2:21" x14ac:dyDescent="0.25">
      <c r="B37" s="30">
        <v>8.199999999999999E-3</v>
      </c>
      <c r="C37" s="31">
        <v>2.717856025953706E-3</v>
      </c>
      <c r="D37" s="31">
        <v>5.9897230382676258E-3</v>
      </c>
      <c r="E37" s="31">
        <v>0</v>
      </c>
      <c r="F37" s="32">
        <v>0</v>
      </c>
      <c r="I37" s="30">
        <v>8.199999999999999E-3</v>
      </c>
      <c r="J37" s="31"/>
      <c r="K37" s="31"/>
      <c r="L37" s="31" t="e">
        <f t="shared" si="1"/>
        <v>#VALUE!</v>
      </c>
      <c r="M37" s="31"/>
      <c r="N37" s="31"/>
      <c r="O37" s="31" t="e">
        <f t="shared" si="2"/>
        <v>#VALUE!</v>
      </c>
      <c r="P37" s="31"/>
      <c r="Q37" s="31"/>
      <c r="R37" s="31" t="e">
        <f t="shared" si="3"/>
        <v>#VALUE!</v>
      </c>
      <c r="S37" s="31"/>
      <c r="T37" s="31"/>
      <c r="U37" s="32" t="e">
        <f t="shared" si="4"/>
        <v>#VALUE!</v>
      </c>
    </row>
    <row r="38" spans="2:21" x14ac:dyDescent="0.25">
      <c r="B38" s="30">
        <v>8.3000000000000001E-3</v>
      </c>
      <c r="C38" s="31">
        <v>4.9376315696238798E-3</v>
      </c>
      <c r="D38" s="31">
        <v>5.9987457104031814E-3</v>
      </c>
      <c r="E38" s="31">
        <v>0</v>
      </c>
      <c r="F38" s="32">
        <v>0</v>
      </c>
      <c r="I38" s="30">
        <v>8.3000000000000001E-3</v>
      </c>
      <c r="J38" s="31"/>
      <c r="K38" s="31"/>
      <c r="L38" s="31" t="e">
        <f t="shared" si="1"/>
        <v>#VALUE!</v>
      </c>
      <c r="M38" s="31"/>
      <c r="N38" s="31"/>
      <c r="O38" s="31" t="e">
        <f t="shared" si="2"/>
        <v>#VALUE!</v>
      </c>
      <c r="P38" s="31"/>
      <c r="Q38" s="31"/>
      <c r="R38" s="31" t="e">
        <f t="shared" si="3"/>
        <v>#VALUE!</v>
      </c>
      <c r="S38" s="31"/>
      <c r="T38" s="31"/>
      <c r="U38" s="32" t="e">
        <f t="shared" si="4"/>
        <v>#VALUE!</v>
      </c>
    </row>
    <row r="39" spans="2:21" x14ac:dyDescent="0.25">
      <c r="B39" s="30">
        <v>8.4000000000000012E-3</v>
      </c>
      <c r="C39" s="31">
        <v>2.3011215655185935E-3</v>
      </c>
      <c r="D39" s="31">
        <v>6.0068244074436448E-3</v>
      </c>
      <c r="E39" s="31">
        <v>0</v>
      </c>
      <c r="F39" s="32">
        <v>0</v>
      </c>
      <c r="I39" s="30">
        <v>8.4000000000000012E-3</v>
      </c>
      <c r="J39" s="31"/>
      <c r="K39" s="31"/>
      <c r="L39" s="31" t="e">
        <f t="shared" si="1"/>
        <v>#VALUE!</v>
      </c>
      <c r="M39" s="31"/>
      <c r="N39" s="31"/>
      <c r="O39" s="31" t="e">
        <f t="shared" si="2"/>
        <v>#VALUE!</v>
      </c>
      <c r="P39" s="31"/>
      <c r="Q39" s="31"/>
      <c r="R39" s="31" t="e">
        <f t="shared" si="3"/>
        <v>#VALUE!</v>
      </c>
      <c r="S39" s="31"/>
      <c r="T39" s="31"/>
      <c r="U39" s="32" t="e">
        <f t="shared" si="4"/>
        <v>#VALUE!</v>
      </c>
    </row>
    <row r="40" spans="2:21" x14ac:dyDescent="0.25">
      <c r="B40" s="30">
        <v>8.5000000000000006E-3</v>
      </c>
      <c r="C40" s="31">
        <v>4.547807005347221E-3</v>
      </c>
      <c r="D40" s="31">
        <v>6.0140053742518277E-3</v>
      </c>
      <c r="E40" s="31">
        <v>0</v>
      </c>
      <c r="F40" s="32">
        <v>0</v>
      </c>
      <c r="I40" s="30">
        <v>8.5000000000000006E-3</v>
      </c>
      <c r="J40" s="31"/>
      <c r="K40" s="31"/>
      <c r="L40" s="31" t="e">
        <f t="shared" si="1"/>
        <v>#VALUE!</v>
      </c>
      <c r="M40" s="31"/>
      <c r="N40" s="31"/>
      <c r="O40" s="31" t="e">
        <f t="shared" si="2"/>
        <v>#VALUE!</v>
      </c>
      <c r="P40" s="31"/>
      <c r="Q40" s="31"/>
      <c r="R40" s="31" t="e">
        <f t="shared" si="3"/>
        <v>#VALUE!</v>
      </c>
      <c r="S40" s="31"/>
      <c r="T40" s="31"/>
      <c r="U40" s="32" t="e">
        <f t="shared" si="4"/>
        <v>#VALUE!</v>
      </c>
    </row>
    <row r="41" spans="2:21" x14ac:dyDescent="0.25">
      <c r="B41" s="30">
        <v>8.6E-3</v>
      </c>
      <c r="C41" s="31">
        <v>1.7539681638318136E-3</v>
      </c>
      <c r="D41" s="31">
        <v>6.0203342039062318E-3</v>
      </c>
      <c r="E41" s="31">
        <v>0</v>
      </c>
      <c r="F41" s="32">
        <v>0</v>
      </c>
      <c r="I41" s="30">
        <v>8.6E-3</v>
      </c>
      <c r="J41" s="31"/>
      <c r="K41" s="31"/>
      <c r="L41" s="31" t="e">
        <f t="shared" si="1"/>
        <v>#VALUE!</v>
      </c>
      <c r="M41" s="31"/>
      <c r="N41" s="31"/>
      <c r="O41" s="31" t="e">
        <f t="shared" si="2"/>
        <v>#VALUE!</v>
      </c>
      <c r="P41" s="31"/>
      <c r="Q41" s="31"/>
      <c r="R41" s="31" t="e">
        <f t="shared" si="3"/>
        <v>#VALUE!</v>
      </c>
      <c r="S41" s="31"/>
      <c r="T41" s="31"/>
      <c r="U41" s="32" t="e">
        <f t="shared" si="4"/>
        <v>#VALUE!</v>
      </c>
    </row>
    <row r="42" spans="2:21" x14ac:dyDescent="0.25">
      <c r="B42" s="30">
        <v>8.6999999999999994E-3</v>
      </c>
      <c r="C42" s="31">
        <v>4.02532959088844E-3</v>
      </c>
      <c r="D42" s="31">
        <v>6.0258558216479113E-3</v>
      </c>
      <c r="E42" s="31">
        <v>0</v>
      </c>
      <c r="F42" s="32">
        <v>0</v>
      </c>
      <c r="I42" s="30">
        <v>8.6999999999999994E-3</v>
      </c>
      <c r="J42" s="31"/>
      <c r="K42" s="31"/>
      <c r="L42" s="31" t="e">
        <f t="shared" si="1"/>
        <v>#VALUE!</v>
      </c>
      <c r="M42" s="31"/>
      <c r="N42" s="31"/>
      <c r="O42" s="31" t="e">
        <f t="shared" si="2"/>
        <v>#VALUE!</v>
      </c>
      <c r="P42" s="31"/>
      <c r="Q42" s="31"/>
      <c r="R42" s="31" t="e">
        <f t="shared" si="3"/>
        <v>#VALUE!</v>
      </c>
      <c r="S42" s="31"/>
      <c r="T42" s="31"/>
      <c r="U42" s="32" t="e">
        <f t="shared" si="4"/>
        <v>#VALUE!</v>
      </c>
    </row>
    <row r="43" spans="2:21" x14ac:dyDescent="0.25">
      <c r="B43" s="30">
        <v>8.8000000000000005E-3</v>
      </c>
      <c r="C43" s="31">
        <v>3.7316033326010756E-3</v>
      </c>
      <c r="D43" s="31">
        <v>6.030614470644409E-3</v>
      </c>
      <c r="E43" s="31">
        <v>0</v>
      </c>
      <c r="F43" s="32">
        <v>0</v>
      </c>
      <c r="I43" s="30">
        <v>8.8000000000000005E-3</v>
      </c>
      <c r="J43" s="31"/>
      <c r="K43" s="31"/>
      <c r="L43" s="31" t="e">
        <f t="shared" si="1"/>
        <v>#VALUE!</v>
      </c>
      <c r="M43" s="31"/>
      <c r="N43" s="31"/>
      <c r="O43" s="31" t="e">
        <f t="shared" si="2"/>
        <v>#VALUE!</v>
      </c>
      <c r="P43" s="31"/>
      <c r="Q43" s="31"/>
      <c r="R43" s="31" t="e">
        <f t="shared" si="3"/>
        <v>#VALUE!</v>
      </c>
      <c r="S43" s="31"/>
      <c r="T43" s="31"/>
      <c r="U43" s="32" t="e">
        <f t="shared" si="4"/>
        <v>#VALUE!</v>
      </c>
    </row>
    <row r="44" spans="2:21" x14ac:dyDescent="0.25">
      <c r="B44" s="30">
        <v>8.8999999999999999E-3</v>
      </c>
      <c r="C44" s="31">
        <v>3.4157823606428372E-3</v>
      </c>
      <c r="D44" s="31">
        <v>6.03465369974513E-3</v>
      </c>
      <c r="E44" s="31">
        <v>0</v>
      </c>
      <c r="F44" s="32">
        <v>0</v>
      </c>
      <c r="I44" s="30">
        <v>8.8999999999999999E-3</v>
      </c>
      <c r="J44" s="31"/>
      <c r="K44" s="31"/>
      <c r="L44" s="31" t="e">
        <f t="shared" si="1"/>
        <v>#VALUE!</v>
      </c>
      <c r="M44" s="31"/>
      <c r="N44" s="31"/>
      <c r="O44" s="31" t="e">
        <f t="shared" si="2"/>
        <v>#VALUE!</v>
      </c>
      <c r="P44" s="31"/>
      <c r="Q44" s="31"/>
      <c r="R44" s="31" t="e">
        <f t="shared" si="3"/>
        <v>#VALUE!</v>
      </c>
      <c r="S44" s="31"/>
      <c r="T44" s="31"/>
      <c r="U44" s="32" t="e">
        <f t="shared" si="4"/>
        <v>#VALUE!</v>
      </c>
    </row>
    <row r="45" spans="2:21" x14ac:dyDescent="0.25">
      <c r="B45" s="30">
        <v>9.0000000000000011E-3</v>
      </c>
      <c r="C45" s="31">
        <v>1.2987263238438428E-3</v>
      </c>
      <c r="D45" s="31">
        <v>6.0380163529517783E-3</v>
      </c>
      <c r="E45" s="31">
        <v>0</v>
      </c>
      <c r="F45" s="32">
        <v>0</v>
      </c>
      <c r="I45" s="30">
        <v>9.0000000000000011E-3</v>
      </c>
      <c r="J45" s="31"/>
      <c r="K45" s="31"/>
      <c r="L45" s="31" t="e">
        <f t="shared" si="1"/>
        <v>#VALUE!</v>
      </c>
      <c r="M45" s="31"/>
      <c r="N45" s="31"/>
      <c r="O45" s="31" t="e">
        <f t="shared" si="2"/>
        <v>#VALUE!</v>
      </c>
      <c r="P45" s="31"/>
      <c r="Q45" s="31"/>
      <c r="R45" s="31" t="e">
        <f t="shared" si="3"/>
        <v>#VALUE!</v>
      </c>
      <c r="S45" s="31"/>
      <c r="T45" s="31"/>
      <c r="U45" s="32" t="e">
        <f t="shared" si="4"/>
        <v>#VALUE!</v>
      </c>
    </row>
    <row r="46" spans="2:21" x14ac:dyDescent="0.25">
      <c r="B46" s="30">
        <v>9.1000000000000004E-3</v>
      </c>
      <c r="C46" s="31">
        <v>2.6624814361552521E-3</v>
      </c>
      <c r="D46" s="31">
        <v>6.0407445605658522E-3</v>
      </c>
      <c r="E46" s="31">
        <v>0</v>
      </c>
      <c r="F46" s="32">
        <v>0</v>
      </c>
      <c r="I46" s="30">
        <v>9.1000000000000004E-3</v>
      </c>
      <c r="J46" s="31"/>
      <c r="K46" s="31"/>
      <c r="L46" s="31" t="e">
        <f t="shared" si="1"/>
        <v>#VALUE!</v>
      </c>
      <c r="M46" s="31"/>
      <c r="N46" s="31"/>
      <c r="O46" s="31" t="e">
        <f t="shared" si="2"/>
        <v>#VALUE!</v>
      </c>
      <c r="P46" s="31"/>
      <c r="Q46" s="31"/>
      <c r="R46" s="31" t="e">
        <f t="shared" si="3"/>
        <v>#VALUE!</v>
      </c>
      <c r="S46" s="31"/>
      <c r="T46" s="31"/>
      <c r="U46" s="32" t="e">
        <f t="shared" si="4"/>
        <v>#VALUE!</v>
      </c>
    </row>
    <row r="47" spans="2:21" x14ac:dyDescent="0.25">
      <c r="B47" s="30">
        <v>9.1999999999999998E-3</v>
      </c>
      <c r="C47" s="31">
        <v>5.0126701543045165E-3</v>
      </c>
      <c r="D47" s="31">
        <v>6.0428797317543075E-3</v>
      </c>
      <c r="E47" s="31">
        <v>0</v>
      </c>
      <c r="F47" s="32">
        <v>0</v>
      </c>
      <c r="I47" s="30">
        <v>9.1999999999999998E-3</v>
      </c>
      <c r="J47" s="31"/>
      <c r="K47" s="31"/>
      <c r="L47" s="31" t="e">
        <f t="shared" si="1"/>
        <v>#VALUE!</v>
      </c>
      <c r="M47" s="31"/>
      <c r="N47" s="31"/>
      <c r="O47" s="31" t="e">
        <f t="shared" si="2"/>
        <v>#VALUE!</v>
      </c>
      <c r="P47" s="31"/>
      <c r="Q47" s="31"/>
      <c r="R47" s="31" t="e">
        <f t="shared" si="3"/>
        <v>#VALUE!</v>
      </c>
      <c r="S47" s="31"/>
      <c r="T47" s="31"/>
      <c r="U47" s="32" t="e">
        <f t="shared" si="4"/>
        <v>#VALUE!</v>
      </c>
    </row>
    <row r="48" spans="2:21" x14ac:dyDescent="0.25">
      <c r="B48" s="30">
        <v>9.300000000000001E-3</v>
      </c>
      <c r="C48" s="31">
        <v>1.8144696278858468E-3</v>
      </c>
      <c r="D48" s="31">
        <v>6.0444625487028067E-3</v>
      </c>
      <c r="E48" s="31">
        <v>0</v>
      </c>
      <c r="F48" s="32">
        <v>0</v>
      </c>
      <c r="I48" s="30">
        <v>9.300000000000001E-3</v>
      </c>
      <c r="J48" s="31"/>
      <c r="K48" s="31"/>
      <c r="L48" s="31" t="e">
        <f t="shared" si="1"/>
        <v>#VALUE!</v>
      </c>
      <c r="M48" s="31"/>
      <c r="N48" s="31"/>
      <c r="O48" s="31" t="e">
        <f t="shared" si="2"/>
        <v>#VALUE!</v>
      </c>
      <c r="P48" s="31"/>
      <c r="Q48" s="31"/>
      <c r="R48" s="31" t="e">
        <f t="shared" si="3"/>
        <v>#VALUE!</v>
      </c>
      <c r="S48" s="31"/>
      <c r="T48" s="31"/>
      <c r="U48" s="32" t="e">
        <f t="shared" si="4"/>
        <v>#VALUE!</v>
      </c>
    </row>
    <row r="49" spans="2:21" x14ac:dyDescent="0.25">
      <c r="B49" s="30">
        <v>9.4000000000000004E-3</v>
      </c>
      <c r="C49" s="31">
        <v>4.1830367722665712E-3</v>
      </c>
      <c r="D49" s="31">
        <v>6.045532961903956E-3</v>
      </c>
      <c r="E49" s="31">
        <v>0</v>
      </c>
      <c r="F49" s="32">
        <v>0</v>
      </c>
      <c r="I49" s="30">
        <v>9.4000000000000004E-3</v>
      </c>
      <c r="J49" s="31"/>
      <c r="K49" s="31"/>
      <c r="L49" s="31" t="e">
        <f t="shared" si="1"/>
        <v>#VALUE!</v>
      </c>
      <c r="M49" s="31"/>
      <c r="N49" s="31"/>
      <c r="O49" s="31" t="e">
        <f t="shared" si="2"/>
        <v>#VALUE!</v>
      </c>
      <c r="P49" s="31"/>
      <c r="Q49" s="31"/>
      <c r="R49" s="31" t="e">
        <f t="shared" si="3"/>
        <v>#VALUE!</v>
      </c>
      <c r="S49" s="31"/>
      <c r="T49" s="31"/>
      <c r="U49" s="32" t="e">
        <f t="shared" si="4"/>
        <v>#VALUE!</v>
      </c>
    </row>
    <row r="50" spans="2:21" x14ac:dyDescent="0.25">
      <c r="B50" s="30">
        <v>9.4999999999999998E-3</v>
      </c>
      <c r="C50" s="31">
        <v>1.3065501242488801E-3</v>
      </c>
      <c r="D50" s="31">
        <v>6.046130186819822E-3</v>
      </c>
      <c r="E50" s="31">
        <v>0</v>
      </c>
      <c r="F50" s="32">
        <v>0</v>
      </c>
      <c r="I50" s="30">
        <v>9.4999999999999998E-3</v>
      </c>
      <c r="J50" s="31"/>
      <c r="K50" s="31"/>
      <c r="L50" s="31" t="e">
        <f t="shared" si="1"/>
        <v>#VALUE!</v>
      </c>
      <c r="M50" s="31"/>
      <c r="N50" s="31"/>
      <c r="O50" s="31" t="e">
        <f t="shared" si="2"/>
        <v>#VALUE!</v>
      </c>
      <c r="P50" s="31"/>
      <c r="Q50" s="31"/>
      <c r="R50" s="31" t="e">
        <f t="shared" si="3"/>
        <v>#VALUE!</v>
      </c>
      <c r="S50" s="31"/>
      <c r="T50" s="31"/>
      <c r="U50" s="32" t="e">
        <f t="shared" si="4"/>
        <v>#VALUE!</v>
      </c>
    </row>
    <row r="51" spans="2:21" x14ac:dyDescent="0.25">
      <c r="B51" s="30">
        <v>9.5999999999999992E-3</v>
      </c>
      <c r="C51" s="31">
        <v>3.1971680266141998E-3</v>
      </c>
      <c r="D51" s="31">
        <v>6.0462927015817389E-3</v>
      </c>
      <c r="E51" s="31">
        <v>0</v>
      </c>
      <c r="F51" s="32">
        <v>0</v>
      </c>
      <c r="I51" s="30">
        <v>9.5999999999999992E-3</v>
      </c>
      <c r="J51" s="31"/>
      <c r="K51" s="31"/>
      <c r="L51" s="31" t="e">
        <f t="shared" si="1"/>
        <v>#VALUE!</v>
      </c>
      <c r="M51" s="31"/>
      <c r="N51" s="31"/>
      <c r="O51" s="31" t="e">
        <f t="shared" si="2"/>
        <v>#VALUE!</v>
      </c>
      <c r="P51" s="31"/>
      <c r="Q51" s="31"/>
      <c r="R51" s="31" t="e">
        <f t="shared" si="3"/>
        <v>#VALUE!</v>
      </c>
      <c r="S51" s="31"/>
      <c r="T51" s="31"/>
      <c r="U51" s="32" t="e">
        <f t="shared" si="4"/>
        <v>#VALUE!</v>
      </c>
    </row>
    <row r="52" spans="2:21" x14ac:dyDescent="0.25">
      <c r="B52" s="30">
        <v>9.7000000000000003E-3</v>
      </c>
      <c r="C52" s="31">
        <v>5.6143182530749352E-3</v>
      </c>
      <c r="D52" s="31">
        <v>6.0460582458099158E-3</v>
      </c>
      <c r="E52" s="31">
        <v>0</v>
      </c>
      <c r="F52" s="32">
        <v>0</v>
      </c>
      <c r="I52" s="30">
        <v>9.7000000000000003E-3</v>
      </c>
      <c r="J52" s="31"/>
      <c r="K52" s="31"/>
      <c r="L52" s="31" t="e">
        <f t="shared" si="1"/>
        <v>#VALUE!</v>
      </c>
      <c r="M52" s="31"/>
      <c r="N52" s="31"/>
      <c r="O52" s="31" t="e">
        <f t="shared" si="2"/>
        <v>#VALUE!</v>
      </c>
      <c r="P52" s="31"/>
      <c r="Q52" s="31"/>
      <c r="R52" s="31" t="e">
        <f t="shared" si="3"/>
        <v>#VALUE!</v>
      </c>
      <c r="S52" s="31"/>
      <c r="T52" s="31"/>
      <c r="U52" s="32" t="e">
        <f t="shared" si="4"/>
        <v>#VALUE!</v>
      </c>
    </row>
    <row r="53" spans="2:21" x14ac:dyDescent="0.25">
      <c r="B53" s="30">
        <v>9.8000000000000014E-3</v>
      </c>
      <c r="C53" s="31">
        <v>2.1081443700951491E-3</v>
      </c>
      <c r="D53" s="31">
        <v>6.0454638204401933E-3</v>
      </c>
      <c r="E53" s="31">
        <v>0</v>
      </c>
      <c r="F53" s="32">
        <v>0</v>
      </c>
      <c r="I53" s="30">
        <v>9.8000000000000014E-3</v>
      </c>
      <c r="J53" s="31"/>
      <c r="K53" s="31"/>
      <c r="L53" s="31" t="e">
        <f t="shared" si="1"/>
        <v>#VALUE!</v>
      </c>
      <c r="M53" s="31"/>
      <c r="N53" s="31"/>
      <c r="O53" s="31" t="e">
        <f t="shared" si="2"/>
        <v>#VALUE!</v>
      </c>
      <c r="P53" s="31"/>
      <c r="Q53" s="31"/>
      <c r="R53" s="31" t="e">
        <f t="shared" si="3"/>
        <v>#VALUE!</v>
      </c>
      <c r="S53" s="31"/>
      <c r="T53" s="31"/>
      <c r="U53" s="32" t="e">
        <f t="shared" si="4"/>
        <v>#VALUE!</v>
      </c>
    </row>
    <row r="54" spans="2:21" x14ac:dyDescent="0.25">
      <c r="B54" s="30">
        <v>9.9000000000000008E-3</v>
      </c>
      <c r="C54" s="31">
        <v>4.5394432307521593E-3</v>
      </c>
      <c r="D54" s="31">
        <v>6.0445456882580418E-3</v>
      </c>
      <c r="E54" s="31">
        <v>0</v>
      </c>
      <c r="F54" s="32">
        <v>0</v>
      </c>
      <c r="I54" s="30">
        <v>9.9000000000000008E-3</v>
      </c>
      <c r="J54" s="31"/>
      <c r="K54" s="31"/>
      <c r="L54" s="31" t="e">
        <f t="shared" si="1"/>
        <v>#VALUE!</v>
      </c>
      <c r="M54" s="31"/>
      <c r="N54" s="31"/>
      <c r="O54" s="31" t="e">
        <f t="shared" si="2"/>
        <v>#VALUE!</v>
      </c>
      <c r="P54" s="31"/>
      <c r="Q54" s="31"/>
      <c r="R54" s="31" t="e">
        <f t="shared" si="3"/>
        <v>#VALUE!</v>
      </c>
      <c r="S54" s="31"/>
      <c r="T54" s="31"/>
      <c r="U54" s="32" t="e">
        <f t="shared" si="4"/>
        <v>#VALUE!</v>
      </c>
    </row>
    <row r="55" spans="2:21" x14ac:dyDescent="0.25">
      <c r="B55" s="33">
        <v>0.01</v>
      </c>
      <c r="C55" s="34">
        <v>1.3176060811478474E-3</v>
      </c>
      <c r="D55" s="34">
        <v>6.0433393757008472E-3</v>
      </c>
      <c r="E55" s="34">
        <v>0</v>
      </c>
      <c r="F55" s="35">
        <v>0</v>
      </c>
      <c r="I55" s="33">
        <v>0.01</v>
      </c>
      <c r="J55" s="34"/>
      <c r="K55" s="34"/>
      <c r="L55" s="34" t="e">
        <f t="shared" si="1"/>
        <v>#VALUE!</v>
      </c>
      <c r="M55" s="34"/>
      <c r="N55" s="34"/>
      <c r="O55" s="34" t="e">
        <f t="shared" si="2"/>
        <v>#VALUE!</v>
      </c>
      <c r="P55" s="34"/>
      <c r="Q55" s="34"/>
      <c r="R55" s="34" t="e">
        <f t="shared" si="3"/>
        <v>#VALUE!</v>
      </c>
      <c r="S55" s="34"/>
      <c r="T55" s="34"/>
      <c r="U55" s="35" t="e">
        <f t="shared" si="4"/>
        <v>#VALUE!</v>
      </c>
    </row>
  </sheetData>
  <mergeCells count="4">
    <mergeCell ref="M1:O1"/>
    <mergeCell ref="P1:R1"/>
    <mergeCell ref="S1:U1"/>
    <mergeCell ref="J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K1" workbookViewId="0">
      <selection activeCell="Q7" sqref="Q7"/>
    </sheetView>
  </sheetViews>
  <sheetFormatPr defaultRowHeight="15.75" x14ac:dyDescent="0.25"/>
  <cols>
    <col min="2" max="4" width="9" style="12"/>
    <col min="5" max="5" width="7.625" style="12" customWidth="1"/>
    <col min="6" max="6" width="13.875" style="12" customWidth="1"/>
    <col min="7" max="8" width="9" style="12"/>
    <col min="10" max="14" width="9" style="12"/>
  </cols>
  <sheetData>
    <row r="1" spans="1:24" x14ac:dyDescent="0.25">
      <c r="T1" t="s">
        <v>93</v>
      </c>
    </row>
    <row r="2" spans="1:24" x14ac:dyDescent="0.25">
      <c r="A2" t="s">
        <v>92</v>
      </c>
      <c r="B2" s="44"/>
      <c r="C2" s="45">
        <f>1-D6/C6</f>
        <v>7.833031913998445E-2</v>
      </c>
      <c r="D2" s="12">
        <f>1-C2</f>
        <v>0.92166968086001555</v>
      </c>
      <c r="P2" s="40" t="s">
        <v>85</v>
      </c>
      <c r="T2" t="s">
        <v>94</v>
      </c>
      <c r="U2">
        <v>1.4E-3</v>
      </c>
      <c r="V2" t="s">
        <v>95</v>
      </c>
      <c r="W2" t="s">
        <v>96</v>
      </c>
      <c r="X2">
        <f>21.1/U2^(1/6)</f>
        <v>63.08524335059213</v>
      </c>
    </row>
    <row r="3" spans="1:24" ht="18.75" x14ac:dyDescent="0.35">
      <c r="B3" s="14" t="s">
        <v>67</v>
      </c>
      <c r="F3" s="12">
        <f>MAX(F8:F58)</f>
        <v>0</v>
      </c>
      <c r="G3" s="14"/>
      <c r="J3" s="14" t="s">
        <v>68</v>
      </c>
      <c r="M3" s="14"/>
      <c r="P3" t="s">
        <v>101</v>
      </c>
      <c r="T3" t="s">
        <v>97</v>
      </c>
      <c r="U3">
        <v>8.0000000000000004E-4</v>
      </c>
      <c r="V3" t="s">
        <v>95</v>
      </c>
      <c r="W3" t="s">
        <v>98</v>
      </c>
      <c r="X3">
        <f>26/U3^(1/6)</f>
        <v>85.334572432911187</v>
      </c>
    </row>
    <row r="4" spans="1:24" ht="17.25" x14ac:dyDescent="0.3">
      <c r="B4" s="15" t="s">
        <v>9</v>
      </c>
      <c r="C4" s="15" t="s">
        <v>73</v>
      </c>
      <c r="D4" s="15" t="s">
        <v>72</v>
      </c>
      <c r="E4" s="21" t="s">
        <v>83</v>
      </c>
      <c r="F4" s="21" t="s">
        <v>84</v>
      </c>
      <c r="G4" s="15" t="s">
        <v>74</v>
      </c>
      <c r="H4" s="15" t="s">
        <v>75</v>
      </c>
      <c r="J4" s="12" t="s">
        <v>9</v>
      </c>
      <c r="K4" s="12" t="s">
        <v>70</v>
      </c>
      <c r="L4" s="12" t="s">
        <v>71</v>
      </c>
      <c r="M4" s="12" t="s">
        <v>74</v>
      </c>
      <c r="N4" s="12" t="s">
        <v>75</v>
      </c>
      <c r="P4" s="12"/>
      <c r="Q4" s="12" t="s">
        <v>90</v>
      </c>
      <c r="R4" s="12" t="s">
        <v>91</v>
      </c>
    </row>
    <row r="5" spans="1:24" x14ac:dyDescent="0.25">
      <c r="B5" s="16" t="s">
        <v>10</v>
      </c>
      <c r="C5" s="16" t="s">
        <v>12</v>
      </c>
      <c r="D5" s="16" t="s">
        <v>12</v>
      </c>
      <c r="E5" s="16" t="s">
        <v>60</v>
      </c>
      <c r="F5" s="16" t="s">
        <v>60</v>
      </c>
      <c r="G5" s="16" t="s">
        <v>62</v>
      </c>
      <c r="H5" s="16" t="s">
        <v>62</v>
      </c>
      <c r="J5" s="13" t="s">
        <v>10</v>
      </c>
      <c r="K5" s="13" t="s">
        <v>12</v>
      </c>
      <c r="L5" s="13" t="s">
        <v>12</v>
      </c>
      <c r="M5" s="13" t="s">
        <v>62</v>
      </c>
      <c r="N5" s="13" t="s">
        <v>62</v>
      </c>
      <c r="P5" s="41" t="s">
        <v>86</v>
      </c>
      <c r="Q5">
        <v>-3.9692278972961867E-3</v>
      </c>
      <c r="R5">
        <v>-2.4313761379551557E-7</v>
      </c>
    </row>
    <row r="6" spans="1:24" x14ac:dyDescent="0.25">
      <c r="A6" t="s">
        <v>48</v>
      </c>
      <c r="B6" s="17" t="s">
        <v>49</v>
      </c>
      <c r="C6" s="12">
        <f>AVERAGE(C7:C57)</f>
        <v>29.641618255031776</v>
      </c>
      <c r="D6" s="12">
        <f t="shared" ref="D6:E6" si="0">AVERAGE(D7:D57)</f>
        <v>27.319780837289549</v>
      </c>
      <c r="E6" s="12">
        <f t="shared" si="0"/>
        <v>2.6504879343269984E-2</v>
      </c>
      <c r="G6" s="12">
        <f t="shared" ref="G6" si="1">AVERAGE(G7:G57)</f>
        <v>54.335392893013641</v>
      </c>
      <c r="H6" s="12">
        <f t="shared" ref="H6" si="2">AVERAGE(H7:H57)</f>
        <v>49.821281107744269</v>
      </c>
      <c r="I6" t="s">
        <v>48</v>
      </c>
      <c r="J6" s="17" t="s">
        <v>49</v>
      </c>
      <c r="K6" s="12">
        <f>AVERAGE(K8:K58)</f>
        <v>29.555213205098145</v>
      </c>
      <c r="L6" s="12">
        <f>AVERAGE(L8:L58)</f>
        <v>27.398125459169027</v>
      </c>
      <c r="M6" s="12">
        <f>AVERAGE(M8:M58)</f>
        <v>54.123957067896683</v>
      </c>
      <c r="N6" s="12">
        <f>AVERAGE(N8:N58)</f>
        <v>49.922268741628571</v>
      </c>
      <c r="P6" s="41" t="s">
        <v>88</v>
      </c>
      <c r="Q6">
        <v>-1.47621496194006</v>
      </c>
      <c r="R6">
        <v>-3.126537643978387</v>
      </c>
    </row>
    <row r="7" spans="1:24" x14ac:dyDescent="0.25">
      <c r="A7" t="s">
        <v>69</v>
      </c>
      <c r="B7" s="17" t="s">
        <v>49</v>
      </c>
      <c r="C7" s="12">
        <f>_xlfn.STDEV.S(C8:C58)</f>
        <v>1.8177414452636731</v>
      </c>
      <c r="D7" s="12">
        <f t="shared" ref="D7" si="3">_xlfn.STDEV.S(D8:D58)</f>
        <v>0.92976947534058352</v>
      </c>
      <c r="E7" s="17" t="s">
        <v>49</v>
      </c>
      <c r="F7" s="17" t="s">
        <v>49</v>
      </c>
      <c r="G7" s="12">
        <f t="shared" ref="G7" si="4">_xlfn.STDEV.S(G8:G58)</f>
        <v>2.7950597218764748</v>
      </c>
      <c r="H7" s="12">
        <f t="shared" ref="H7" si="5">_xlfn.STDEV.S(H8:H58)</f>
        <v>1.1540386450484115</v>
      </c>
      <c r="I7" t="s">
        <v>69</v>
      </c>
      <c r="J7" s="17" t="s">
        <v>49</v>
      </c>
      <c r="K7" s="12">
        <f>_xlfn.STDEV.S(K8:K58)</f>
        <v>1.6625337601297976</v>
      </c>
      <c r="L7" s="12">
        <f t="shared" ref="L7:N7" si="6">_xlfn.STDEV.S(L8:L58)</f>
        <v>0.88933471346936688</v>
      </c>
      <c r="M7" s="12">
        <f t="shared" si="6"/>
        <v>2.5025782867506114</v>
      </c>
      <c r="N7" s="12">
        <f t="shared" si="6"/>
        <v>1.1292715736055297</v>
      </c>
      <c r="P7" s="42" t="s">
        <v>87</v>
      </c>
      <c r="Q7">
        <v>36.100697938610672</v>
      </c>
      <c r="R7">
        <v>29.255686495512613</v>
      </c>
    </row>
    <row r="8" spans="1:24" x14ac:dyDescent="0.25">
      <c r="B8" s="12">
        <v>5.0000000000000001E-3</v>
      </c>
      <c r="C8" s="12">
        <v>26.472107140308374</v>
      </c>
      <c r="D8" s="12">
        <v>25.623518773956629</v>
      </c>
      <c r="E8" s="12">
        <v>3.2960103711906955E-2</v>
      </c>
      <c r="G8" s="12">
        <v>49.425265534369458</v>
      </c>
      <c r="H8" s="12">
        <v>47.75155282367281</v>
      </c>
      <c r="J8" s="12">
        <v>5.0000000000000001E-3</v>
      </c>
      <c r="K8" s="12">
        <v>25.924149300752994</v>
      </c>
      <c r="L8" s="12">
        <v>25.09140405687203</v>
      </c>
      <c r="M8" s="12">
        <v>48.388801141033767</v>
      </c>
      <c r="N8" s="12">
        <v>46.741341657789299</v>
      </c>
      <c r="P8" s="43" t="s">
        <v>89</v>
      </c>
      <c r="Q8">
        <v>0.99525255060267348</v>
      </c>
      <c r="R8">
        <v>0.98237821460016705</v>
      </c>
    </row>
    <row r="9" spans="1:24" x14ac:dyDescent="0.25">
      <c r="B9" s="12">
        <v>5.0999999999999995E-3</v>
      </c>
      <c r="C9" s="12">
        <v>26.421728230636802</v>
      </c>
      <c r="D9" s="12">
        <v>25.635493252972669</v>
      </c>
      <c r="E9" s="12">
        <v>3.2125787297134348E-2</v>
      </c>
      <c r="G9" s="12">
        <v>49.296811719099509</v>
      </c>
      <c r="H9" s="12">
        <v>47.732227800490662</v>
      </c>
      <c r="J9" s="12">
        <v>5.0999999999999995E-3</v>
      </c>
      <c r="K9" s="12">
        <v>26.501304811521816</v>
      </c>
      <c r="L9" s="12">
        <v>25.24701497933529</v>
      </c>
      <c r="M9" s="12">
        <v>49.420839378185597</v>
      </c>
      <c r="N9" s="12">
        <v>46.984982823183891</v>
      </c>
    </row>
    <row r="10" spans="1:24" x14ac:dyDescent="0.25">
      <c r="B10" s="12">
        <v>5.2000000000000006E-3</v>
      </c>
      <c r="C10" s="12">
        <v>26.925878838333183</v>
      </c>
      <c r="D10" s="12">
        <v>25.906770041197344</v>
      </c>
      <c r="E10" s="12">
        <v>3.5763349937460651E-2</v>
      </c>
      <c r="G10" s="12">
        <v>50.191091217469904</v>
      </c>
      <c r="H10" s="12">
        <v>48.188232580564048</v>
      </c>
      <c r="J10" s="12">
        <v>5.2000000000000006E-3</v>
      </c>
      <c r="K10" s="12">
        <v>26.265327838437628</v>
      </c>
      <c r="L10" s="12">
        <v>25.395937506346527</v>
      </c>
      <c r="M10" s="12">
        <v>48.951211574482414</v>
      </c>
      <c r="N10" s="12">
        <v>47.21603284087788</v>
      </c>
      <c r="P10" s="12">
        <v>5.0000000000000001E-3</v>
      </c>
      <c r="Q10">
        <f>Q$5*$P10^Q$6+Q$7</f>
        <v>26.203302038967664</v>
      </c>
      <c r="R10">
        <f>R$5*$P10^R$6+R$7</f>
        <v>25.45283775558773</v>
      </c>
    </row>
    <row r="11" spans="1:24" x14ac:dyDescent="0.25">
      <c r="B11" s="12">
        <v>5.3E-3</v>
      </c>
      <c r="C11" s="12">
        <v>27.014960711490843</v>
      </c>
      <c r="D11" s="12">
        <v>26.080179149713427</v>
      </c>
      <c r="E11" s="12">
        <v>3.0975960839688819E-2</v>
      </c>
      <c r="G11" s="12">
        <v>50.321501903110345</v>
      </c>
      <c r="H11" s="12">
        <v>48.467270646063</v>
      </c>
      <c r="J11" s="12">
        <v>5.3E-3</v>
      </c>
      <c r="K11" s="12">
        <v>26.455667169219588</v>
      </c>
      <c r="L11" s="12">
        <v>25.538388419439794</v>
      </c>
      <c r="M11" s="12">
        <v>49.263769332240543</v>
      </c>
      <c r="N11" s="12">
        <v>47.434931689657681</v>
      </c>
      <c r="P11" s="12">
        <v>5.1000000000000004E-3</v>
      </c>
      <c r="Q11">
        <f t="shared" ref="Q11:R60" si="7">Q$5*$P11^Q$6+Q$7</f>
        <v>26.488443894662389</v>
      </c>
      <c r="R11">
        <f t="shared" si="7"/>
        <v>25.681145430145772</v>
      </c>
    </row>
    <row r="12" spans="1:24" x14ac:dyDescent="0.25">
      <c r="B12" s="12">
        <v>5.4000000000000003E-3</v>
      </c>
      <c r="C12" s="12">
        <v>27.126339245085568</v>
      </c>
      <c r="D12" s="12">
        <v>26.083996481601744</v>
      </c>
      <c r="E12" s="12">
        <v>2.7278743525748685E-2</v>
      </c>
      <c r="G12" s="12">
        <v>50.492943807754898</v>
      </c>
      <c r="H12" s="12">
        <v>48.428771679857292</v>
      </c>
      <c r="J12" s="12">
        <v>5.4000000000000003E-3</v>
      </c>
      <c r="K12" s="12">
        <v>26.956260127231239</v>
      </c>
      <c r="L12" s="12">
        <v>25.674576772291815</v>
      </c>
      <c r="M12" s="12">
        <v>50.150821564081525</v>
      </c>
      <c r="N12" s="12">
        <v>47.642005175903456</v>
      </c>
      <c r="P12" s="12">
        <v>5.1999999999999998E-3</v>
      </c>
      <c r="Q12">
        <f t="shared" si="7"/>
        <v>26.760070024015377</v>
      </c>
      <c r="R12">
        <f t="shared" si="7"/>
        <v>25.891704405183905</v>
      </c>
    </row>
    <row r="13" spans="1:24" x14ac:dyDescent="0.25">
      <c r="B13" s="12">
        <v>5.4999999999999997E-3</v>
      </c>
      <c r="C13" s="12">
        <v>27.604979064134284</v>
      </c>
      <c r="D13" s="12">
        <v>26.641038532916262</v>
      </c>
      <c r="E13" s="12">
        <v>3.1514730992984803E-2</v>
      </c>
      <c r="G13" s="12">
        <v>51.33779276367811</v>
      </c>
      <c r="H13" s="12">
        <v>49.410190412703365</v>
      </c>
      <c r="J13" s="12">
        <v>5.4999999999999997E-3</v>
      </c>
      <c r="K13" s="12">
        <v>27.11678265674853</v>
      </c>
      <c r="L13" s="12">
        <v>26.130196982168695</v>
      </c>
      <c r="M13" s="12">
        <v>50.404356953446701</v>
      </c>
      <c r="N13" s="12">
        <v>48.44107070158126</v>
      </c>
      <c r="P13" s="12">
        <v>5.3E-3</v>
      </c>
      <c r="Q13">
        <f t="shared" si="7"/>
        <v>27.019062887497689</v>
      </c>
      <c r="R13">
        <f t="shared" si="7"/>
        <v>26.086197041031948</v>
      </c>
    </row>
    <row r="14" spans="1:24" x14ac:dyDescent="0.25">
      <c r="B14" s="12">
        <v>5.5999999999999999E-3</v>
      </c>
      <c r="C14" s="12">
        <v>27.662219497186612</v>
      </c>
      <c r="D14" s="12">
        <v>26.462237328248762</v>
      </c>
      <c r="E14" s="12">
        <v>3.4709938685822853E-2</v>
      </c>
      <c r="G14" s="12">
        <v>51.409917921148804</v>
      </c>
      <c r="H14" s="12">
        <v>49.040232507206909</v>
      </c>
      <c r="J14" s="12">
        <v>5.5999999999999999E-3</v>
      </c>
      <c r="K14" s="12">
        <v>27.203456596244699</v>
      </c>
      <c r="L14" s="12">
        <v>26.256025416601112</v>
      </c>
      <c r="M14" s="12">
        <v>50.538592300860138</v>
      </c>
      <c r="N14" s="12">
        <v>48.62812883046572</v>
      </c>
      <c r="P14" s="12">
        <v>5.4000000000000003E-3</v>
      </c>
      <c r="Q14">
        <f t="shared" si="7"/>
        <v>27.266232122643679</v>
      </c>
      <c r="R14">
        <f t="shared" si="7"/>
        <v>26.266118595119082</v>
      </c>
    </row>
    <row r="15" spans="1:24" x14ac:dyDescent="0.25">
      <c r="B15" s="12">
        <v>5.7000000000000002E-3</v>
      </c>
      <c r="C15" s="12">
        <v>27.891945430193925</v>
      </c>
      <c r="D15" s="12">
        <v>26.809384913197203</v>
      </c>
      <c r="E15" s="12">
        <v>2.4022500138008392E-2</v>
      </c>
      <c r="G15" s="12">
        <v>51.79663596430953</v>
      </c>
      <c r="H15" s="12">
        <v>49.630250096671475</v>
      </c>
      <c r="J15" s="12">
        <v>5.7000000000000002E-3</v>
      </c>
      <c r="K15" s="12">
        <v>27.3514365675479</v>
      </c>
      <c r="L15" s="12">
        <v>26.37610353427992</v>
      </c>
      <c r="M15" s="12">
        <v>50.768574870685818</v>
      </c>
      <c r="N15" s="12">
        <v>48.80445486945635</v>
      </c>
      <c r="P15" s="12">
        <v>5.4999999999999997E-3</v>
      </c>
      <c r="Q15">
        <f t="shared" si="7"/>
        <v>27.502321762956775</v>
      </c>
      <c r="R15">
        <f t="shared" si="7"/>
        <v>26.432800994102443</v>
      </c>
    </row>
    <row r="16" spans="1:24" x14ac:dyDescent="0.25">
      <c r="B16" s="12">
        <v>5.7999999999999996E-3</v>
      </c>
      <c r="C16" s="12">
        <v>28.067428338063344</v>
      </c>
      <c r="D16" s="12">
        <v>26.853932997822376</v>
      </c>
      <c r="E16" s="12">
        <v>2.971608510834646E-2</v>
      </c>
      <c r="G16" s="12">
        <v>52.080399494188811</v>
      </c>
      <c r="H16" s="12">
        <v>49.67401032278557</v>
      </c>
      <c r="J16" s="12">
        <v>5.7999999999999996E-3</v>
      </c>
      <c r="K16" s="12">
        <v>27.906699149296877</v>
      </c>
      <c r="L16" s="12">
        <v>26.490614770989311</v>
      </c>
      <c r="M16" s="12">
        <v>51.753811642482013</v>
      </c>
      <c r="N16" s="12">
        <v>48.970467033724411</v>
      </c>
      <c r="P16" s="12">
        <v>5.5999999999999999E-3</v>
      </c>
      <c r="Q16">
        <f t="shared" si="7"/>
        <v>27.728016625590072</v>
      </c>
      <c r="R16">
        <f t="shared" si="7"/>
        <v>26.587433222352942</v>
      </c>
    </row>
    <row r="17" spans="2:18" x14ac:dyDescent="0.25">
      <c r="B17" s="12">
        <v>5.9000000000000007E-3</v>
      </c>
      <c r="C17" s="12">
        <v>28.21323733960557</v>
      </c>
      <c r="D17" s="12">
        <v>27.020798657519141</v>
      </c>
      <c r="E17" s="12">
        <v>2.5436635704911167E-2</v>
      </c>
      <c r="G17" s="12">
        <v>52.314715786974958</v>
      </c>
      <c r="H17" s="12">
        <v>49.930898979561796</v>
      </c>
      <c r="J17" s="12">
        <v>5.9000000000000007E-3</v>
      </c>
      <c r="K17" s="12">
        <v>27.611505795257195</v>
      </c>
      <c r="L17" s="12">
        <v>26.599736191817762</v>
      </c>
      <c r="M17" s="12">
        <v>51.177920811232866</v>
      </c>
      <c r="N17" s="12">
        <v>49.126421763821277</v>
      </c>
      <c r="P17" s="12">
        <v>5.7000000000000002E-3</v>
      </c>
      <c r="Q17">
        <f t="shared" si="7"/>
        <v>27.943947976361159</v>
      </c>
      <c r="R17">
        <f t="shared" si="7"/>
        <v>26.7310788583404</v>
      </c>
    </row>
    <row r="18" spans="2:18" x14ac:dyDescent="0.25">
      <c r="B18" s="12">
        <v>6.0000000000000001E-3</v>
      </c>
      <c r="C18" s="12">
        <v>28.357962057672022</v>
      </c>
      <c r="D18" s="12">
        <v>27.055125669833323</v>
      </c>
      <c r="E18" s="12">
        <v>2.7875946222919442E-2</v>
      </c>
      <c r="G18" s="12">
        <v>52.544913719571703</v>
      </c>
      <c r="H18" s="12">
        <v>49.954628460786068</v>
      </c>
      <c r="J18" s="12">
        <v>6.0000000000000001E-3</v>
      </c>
      <c r="K18" s="12">
        <v>27.758442461289178</v>
      </c>
      <c r="L18" s="12">
        <v>26.703638743374135</v>
      </c>
      <c r="M18" s="12">
        <v>51.407713138539286</v>
      </c>
      <c r="N18" s="12">
        <v>49.272710931560354</v>
      </c>
      <c r="P18" s="12">
        <v>5.7999999999999996E-3</v>
      </c>
      <c r="Q18">
        <f t="shared" si="7"/>
        <v>28.150698564862481</v>
      </c>
      <c r="R18">
        <f t="shared" si="7"/>
        <v>26.864691199382779</v>
      </c>
    </row>
    <row r="19" spans="2:18" x14ac:dyDescent="0.25">
      <c r="B19" s="12">
        <v>6.0999999999999995E-3</v>
      </c>
      <c r="C19" s="12">
        <v>28.422824315301845</v>
      </c>
      <c r="D19" s="12">
        <v>27.087998661515979</v>
      </c>
      <c r="E19" s="12">
        <v>2.3295614254055328E-2</v>
      </c>
      <c r="G19" s="12">
        <v>52.629358518450076</v>
      </c>
      <c r="H19" s="12">
        <v>49.970201946661334</v>
      </c>
      <c r="J19" s="12">
        <v>6.0999999999999995E-3</v>
      </c>
      <c r="K19" s="12">
        <v>28.235909649706702</v>
      </c>
      <c r="L19" s="12">
        <v>26.80248749462481</v>
      </c>
      <c r="M19" s="12">
        <v>52.246883114433217</v>
      </c>
      <c r="N19" s="12">
        <v>49.409664585105347</v>
      </c>
      <c r="P19" s="12">
        <v>5.8999999999999999E-3</v>
      </c>
      <c r="Q19">
        <f t="shared" si="7"/>
        <v>28.348807109156603</v>
      </c>
      <c r="R19">
        <f t="shared" si="7"/>
        <v>26.989126341007037</v>
      </c>
    </row>
    <row r="20" spans="2:18" x14ac:dyDescent="0.25">
      <c r="B20" s="12">
        <v>6.2000000000000006E-3</v>
      </c>
      <c r="C20" s="12">
        <v>28.90866483402948</v>
      </c>
      <c r="D20" s="12">
        <v>27.22800384485647</v>
      </c>
      <c r="E20" s="12">
        <v>1.9273993882421861E-2</v>
      </c>
      <c r="G20" s="12">
        <v>53.482198962985819</v>
      </c>
      <c r="H20" s="12">
        <v>50.179403879619159</v>
      </c>
      <c r="J20" s="12">
        <v>6.2000000000000006E-3</v>
      </c>
      <c r="K20" s="12">
        <v>28.358018572346751</v>
      </c>
      <c r="L20" s="12">
        <v>26.863071591662429</v>
      </c>
      <c r="M20" s="12">
        <v>52.427914839995623</v>
      </c>
      <c r="N20" s="12">
        <v>49.484936134301194</v>
      </c>
      <c r="P20" s="12">
        <v>6.0000000000000001E-3</v>
      </c>
      <c r="Q20">
        <f t="shared" si="7"/>
        <v>28.538772298362485</v>
      </c>
      <c r="R20">
        <f t="shared" si="7"/>
        <v>27.105154516466879</v>
      </c>
    </row>
    <row r="21" spans="2:18" x14ac:dyDescent="0.25">
      <c r="B21" s="12">
        <v>6.3E-3</v>
      </c>
      <c r="C21" s="12">
        <v>29.146965784336452</v>
      </c>
      <c r="D21" s="12">
        <v>27.448345043631985</v>
      </c>
      <c r="E21" s="12">
        <v>2.2707305541724888E-2</v>
      </c>
      <c r="G21" s="12">
        <v>53.882358083873939</v>
      </c>
      <c r="H21" s="12">
        <v>50.541123446193829</v>
      </c>
      <c r="J21" s="12">
        <v>6.3E-3</v>
      </c>
      <c r="K21" s="12">
        <v>28.759807696558752</v>
      </c>
      <c r="L21" s="12">
        <v>26.952174891238741</v>
      </c>
      <c r="M21" s="12">
        <v>53.134907983922929</v>
      </c>
      <c r="N21" s="12">
        <v>49.60397676526393</v>
      </c>
      <c r="P21" s="12">
        <v>6.1000000000000004E-3</v>
      </c>
      <c r="Q21">
        <f t="shared" si="7"/>
        <v>28.721056371985046</v>
      </c>
      <c r="R21">
        <f t="shared" si="7"/>
        <v>27.213469952136549</v>
      </c>
    </row>
    <row r="22" spans="2:18" x14ac:dyDescent="0.25">
      <c r="B22" s="12">
        <v>6.4000000000000003E-3</v>
      </c>
      <c r="C22" s="12">
        <v>29.213021854277823</v>
      </c>
      <c r="D22" s="12">
        <v>27.457667442166709</v>
      </c>
      <c r="E22" s="12">
        <v>2.1585844349711628E-2</v>
      </c>
      <c r="G22" s="12">
        <v>53.969444788602985</v>
      </c>
      <c r="H22" s="12">
        <v>50.515271318850921</v>
      </c>
      <c r="J22" s="12">
        <v>6.4000000000000003E-3</v>
      </c>
      <c r="K22" s="12">
        <v>28.516235874445513</v>
      </c>
      <c r="L22" s="12">
        <v>27.036692277969166</v>
      </c>
      <c r="M22" s="12">
        <v>52.649576481456741</v>
      </c>
      <c r="N22" s="12">
        <v>49.714667649614732</v>
      </c>
      <c r="P22" s="12">
        <v>6.1999999999999998E-3</v>
      </c>
      <c r="Q22">
        <f t="shared" si="7"/>
        <v>28.896088326825939</v>
      </c>
      <c r="R22">
        <f t="shared" si="7"/>
        <v>27.314699453458704</v>
      </c>
    </row>
    <row r="23" spans="2:18" x14ac:dyDescent="0.25">
      <c r="B23" s="12">
        <v>6.5000000000000006E-3</v>
      </c>
      <c r="C23" s="12">
        <v>29.448781719391089</v>
      </c>
      <c r="D23" s="12">
        <v>27.490462907226359</v>
      </c>
      <c r="E23" s="12">
        <v>1.9767300820991297E-2</v>
      </c>
      <c r="G23" s="12">
        <v>54.360046930267032</v>
      </c>
      <c r="H23" s="12">
        <v>50.536879067583271</v>
      </c>
      <c r="J23" s="12">
        <v>6.5000000000000006E-3</v>
      </c>
      <c r="K23" s="12">
        <v>29.053363731997724</v>
      </c>
      <c r="L23" s="12">
        <v>27.421957285120104</v>
      </c>
      <c r="M23" s="12">
        <v>53.596160526861702</v>
      </c>
      <c r="N23" s="12">
        <v>50.377907109157015</v>
      </c>
      <c r="P23" s="12">
        <v>6.3E-3</v>
      </c>
      <c r="Q23">
        <f t="shared" si="7"/>
        <v>29.064266795500377</v>
      </c>
      <c r="R23">
        <f t="shared" si="7"/>
        <v>27.409409902208374</v>
      </c>
    </row>
    <row r="24" spans="2:18" x14ac:dyDescent="0.25">
      <c r="B24" s="12">
        <v>6.6E-3</v>
      </c>
      <c r="C24" s="12">
        <v>29.473346720234204</v>
      </c>
      <c r="D24" s="12">
        <v>27.394394189947729</v>
      </c>
      <c r="E24" s="12">
        <v>2.3645304696787856E-2</v>
      </c>
      <c r="G24" s="12">
        <v>54.36972038872117</v>
      </c>
      <c r="H24" s="12">
        <v>50.317066531302871</v>
      </c>
      <c r="J24" s="12">
        <v>6.6E-3</v>
      </c>
      <c r="K24" s="12">
        <v>28.691284666402662</v>
      </c>
      <c r="L24" s="12">
        <v>27.498581550635887</v>
      </c>
      <c r="M24" s="12">
        <v>52.898627844354763</v>
      </c>
      <c r="N24" s="12">
        <v>50.47369412709449</v>
      </c>
      <c r="P24" s="12">
        <v>6.4000000000000003E-3</v>
      </c>
      <c r="Q24">
        <f t="shared" si="7"/>
        <v>29.225962634775989</v>
      </c>
      <c r="R24">
        <f t="shared" si="7"/>
        <v>27.498114817714796</v>
      </c>
    </row>
    <row r="25" spans="2:18" x14ac:dyDescent="0.25">
      <c r="B25" s="12">
        <v>6.7000000000000002E-3</v>
      </c>
      <c r="C25" s="12">
        <v>29.61371647287498</v>
      </c>
      <c r="D25" s="12">
        <v>27.601468360026058</v>
      </c>
      <c r="E25" s="12">
        <v>1.5601764854482609E-2</v>
      </c>
      <c r="G25" s="12">
        <v>54.590836547804273</v>
      </c>
      <c r="H25" s="12">
        <v>50.649994248940317</v>
      </c>
      <c r="J25" s="12">
        <v>6.7000000000000002E-3</v>
      </c>
      <c r="K25" s="12">
        <v>28.820786033605444</v>
      </c>
      <c r="L25" s="12">
        <v>27.230272355966129</v>
      </c>
      <c r="M25" s="12">
        <v>53.097336327350042</v>
      </c>
      <c r="N25" s="12">
        <v>49.945811096087702</v>
      </c>
      <c r="P25" s="12">
        <v>6.4999999999999997E-3</v>
      </c>
      <c r="Q25">
        <f t="shared" si="7"/>
        <v>29.381521256985021</v>
      </c>
      <c r="R25">
        <f t="shared" si="7"/>
        <v>27.581280111296774</v>
      </c>
    </row>
    <row r="26" spans="2:18" x14ac:dyDescent="0.25">
      <c r="B26" s="12">
        <v>6.7999999999999996E-3</v>
      </c>
      <c r="C26" s="12">
        <v>29.881487604329369</v>
      </c>
      <c r="D26" s="12">
        <v>27.883559980515038</v>
      </c>
      <c r="E26" s="12">
        <v>2.7093709828036484E-2</v>
      </c>
      <c r="G26" s="12">
        <v>55.040714556858035</v>
      </c>
      <c r="H26" s="12">
        <v>51.124895545628334</v>
      </c>
      <c r="J26" s="12">
        <v>6.7999999999999996E-3</v>
      </c>
      <c r="K26" s="12">
        <v>28.914338116682259</v>
      </c>
      <c r="L26" s="12">
        <v>27.297750686702752</v>
      </c>
      <c r="M26" s="12">
        <v>53.22559788552207</v>
      </c>
      <c r="N26" s="12">
        <v>50.025537036829284</v>
      </c>
      <c r="P26" s="12">
        <v>6.6E-3</v>
      </c>
      <c r="Q26">
        <f t="shared" si="7"/>
        <v>29.531264733506532</v>
      </c>
      <c r="R26">
        <f t="shared" si="7"/>
        <v>27.659329143658795</v>
      </c>
    </row>
    <row r="27" spans="2:18" x14ac:dyDescent="0.25">
      <c r="B27" s="12">
        <v>6.9000000000000008E-3</v>
      </c>
      <c r="C27" s="12">
        <v>29.853723843932233</v>
      </c>
      <c r="D27" s="12">
        <v>27.963647788694239</v>
      </c>
      <c r="E27" s="12">
        <v>1.8184706894496458E-2</v>
      </c>
      <c r="G27" s="12">
        <v>54.95583147355368</v>
      </c>
      <c r="H27" s="12">
        <v>51.224941297023115</v>
      </c>
      <c r="J27" s="12">
        <v>6.9000000000000008E-3</v>
      </c>
      <c r="K27" s="12">
        <v>29.369487038958574</v>
      </c>
      <c r="L27" s="12">
        <v>27.361319474444187</v>
      </c>
      <c r="M27" s="12">
        <v>54.018891227582436</v>
      </c>
      <c r="N27" s="12">
        <v>50.098193315739216</v>
      </c>
      <c r="P27" s="12">
        <v>6.7000000000000002E-3</v>
      </c>
      <c r="Q27">
        <f t="shared" si="7"/>
        <v>29.675493695660148</v>
      </c>
      <c r="R27">
        <f t="shared" si="7"/>
        <v>27.732647178674497</v>
      </c>
    </row>
    <row r="28" spans="2:18" x14ac:dyDescent="0.25">
      <c r="B28" s="12">
        <v>7.0000000000000001E-3</v>
      </c>
      <c r="C28" s="12">
        <v>30.181656835788267</v>
      </c>
      <c r="D28" s="12">
        <v>27.868929583611383</v>
      </c>
      <c r="E28" s="12">
        <v>1.6505390705290272E-2</v>
      </c>
      <c r="G28" s="12">
        <v>55.514346761461432</v>
      </c>
      <c r="H28" s="12">
        <v>51.011999288033252</v>
      </c>
      <c r="J28" s="12">
        <v>7.0000000000000001E-3</v>
      </c>
      <c r="K28" s="12">
        <v>29.419196054435595</v>
      </c>
      <c r="L28" s="12">
        <v>27.421099810840595</v>
      </c>
      <c r="M28" s="12">
        <v>54.075693140682048</v>
      </c>
      <c r="N28" s="12">
        <v>50.164018191782098</v>
      </c>
      <c r="P28" s="12">
        <v>6.7999999999999996E-3</v>
      </c>
      <c r="Q28">
        <f t="shared" si="7"/>
        <v>29.814489055205446</v>
      </c>
      <c r="R28">
        <f t="shared" si="7"/>
        <v>27.801585313291117</v>
      </c>
    </row>
    <row r="29" spans="2:18" x14ac:dyDescent="0.25">
      <c r="B29" s="12">
        <v>7.0999999999999995E-3</v>
      </c>
      <c r="C29" s="12">
        <v>30.073327147111048</v>
      </c>
      <c r="D29" s="12">
        <v>27.970975018606637</v>
      </c>
      <c r="E29" s="12">
        <v>2.1507357658246105E-2</v>
      </c>
      <c r="G29" s="12">
        <v>55.285085444318028</v>
      </c>
      <c r="H29" s="12">
        <v>51.159032395278267</v>
      </c>
      <c r="J29" s="12">
        <v>7.0999999999999995E-3</v>
      </c>
      <c r="K29" s="12">
        <v>29.464642207748518</v>
      </c>
      <c r="L29" s="12">
        <v>27.47720881499734</v>
      </c>
      <c r="M29" s="12">
        <v>54.124676106030954</v>
      </c>
      <c r="N29" s="12">
        <v>50.223241685967011</v>
      </c>
      <c r="P29" s="12">
        <v>6.8999999999999999E-3</v>
      </c>
      <c r="Q29">
        <f t="shared" si="7"/>
        <v>29.948513563924102</v>
      </c>
      <c r="R29">
        <f t="shared" si="7"/>
        <v>27.866463951769497</v>
      </c>
    </row>
    <row r="30" spans="2:18" x14ac:dyDescent="0.25">
      <c r="B30" s="12">
        <v>7.2000000000000007E-3</v>
      </c>
      <c r="C30" s="12">
        <v>30.421551767880569</v>
      </c>
      <c r="D30" s="12">
        <v>28.128947787338319</v>
      </c>
      <c r="E30" s="12">
        <v>2.6966361563032445E-2</v>
      </c>
      <c r="G30" s="12">
        <v>55.879513586356445</v>
      </c>
      <c r="H30" s="12">
        <v>51.399573040504158</v>
      </c>
      <c r="J30" s="12">
        <v>7.2000000000000007E-3</v>
      </c>
      <c r="K30" s="12">
        <v>29.542699869085219</v>
      </c>
      <c r="L30" s="12">
        <v>27.529759780693624</v>
      </c>
      <c r="M30" s="12">
        <v>54.224144242710295</v>
      </c>
      <c r="N30" s="12">
        <v>50.276085898898458</v>
      </c>
      <c r="P30" s="12">
        <v>7.0000000000000097E-3</v>
      </c>
      <c r="Q30">
        <f t="shared" si="7"/>
        <v>30.077813229411944</v>
      </c>
      <c r="R30">
        <f t="shared" si="7"/>
        <v>27.927575882757601</v>
      </c>
    </row>
    <row r="31" spans="2:18" x14ac:dyDescent="0.25">
      <c r="B31" s="12">
        <v>7.3000000000000009E-3</v>
      </c>
      <c r="C31" s="12">
        <v>30.457968487988001</v>
      </c>
      <c r="D31" s="12">
        <v>28.023086223255337</v>
      </c>
      <c r="E31" s="12">
        <v>1.4410220887375678E-2</v>
      </c>
      <c r="G31" s="12">
        <v>55.907772531596585</v>
      </c>
      <c r="H31" s="12">
        <v>51.168271953438342</v>
      </c>
      <c r="J31" s="12">
        <v>7.3000000000000009E-3</v>
      </c>
      <c r="K31" s="12">
        <v>30.061925484538147</v>
      </c>
      <c r="L31" s="12">
        <v>27.578862317409328</v>
      </c>
      <c r="M31" s="12">
        <v>55.132751922647131</v>
      </c>
      <c r="N31" s="12">
        <v>50.322765314540966</v>
      </c>
      <c r="P31" s="12">
        <v>7.1000000000000099E-3</v>
      </c>
      <c r="Q31">
        <f t="shared" si="7"/>
        <v>30.202618602169917</v>
      </c>
      <c r="R31">
        <f t="shared" si="7"/>
        <v>27.985189009478621</v>
      </c>
    </row>
    <row r="32" spans="2:18" x14ac:dyDescent="0.25">
      <c r="B32" s="12">
        <v>7.4000000000000003E-3</v>
      </c>
      <c r="C32" s="12">
        <v>30.464995728131498</v>
      </c>
      <c r="D32" s="12">
        <v>28.210852031856142</v>
      </c>
      <c r="E32" s="12">
        <v>2.3862583987738845E-2</v>
      </c>
      <c r="G32" s="12">
        <v>55.885620876803671</v>
      </c>
      <c r="H32" s="12">
        <v>51.464803281800471</v>
      </c>
      <c r="J32" s="12">
        <v>7.4000000000000003E-3</v>
      </c>
      <c r="K32" s="12">
        <v>29.656298711675916</v>
      </c>
      <c r="L32" s="12">
        <v>27.624622485453141</v>
      </c>
      <c r="M32" s="12">
        <v>54.360962152609616</v>
      </c>
      <c r="N32" s="12">
        <v>50.363487090867437</v>
      </c>
      <c r="P32" s="12">
        <v>7.2000000000000102E-3</v>
      </c>
      <c r="Q32">
        <f t="shared" si="7"/>
        <v>30.323145947313119</v>
      </c>
      <c r="R32">
        <f t="shared" si="7"/>
        <v>28.039548776348514</v>
      </c>
    </row>
    <row r="33" spans="2:18" x14ac:dyDescent="0.25">
      <c r="B33" s="12">
        <v>7.4999999999999997E-3</v>
      </c>
      <c r="C33" s="12">
        <v>30.663746744719109</v>
      </c>
      <c r="D33" s="12">
        <v>28.172568041677273</v>
      </c>
      <c r="E33" s="12">
        <v>2.4402028926968786E-2</v>
      </c>
      <c r="G33" s="12">
        <v>56.207407430018684</v>
      </c>
      <c r="H33" s="12">
        <v>51.356284246472043</v>
      </c>
      <c r="J33" s="12">
        <v>7.4999999999999997E-3</v>
      </c>
      <c r="K33" s="12">
        <v>29.751388960403009</v>
      </c>
      <c r="L33" s="12">
        <v>28.082838306738129</v>
      </c>
      <c r="M33" s="12">
        <v>54.495542221884236</v>
      </c>
      <c r="N33" s="12">
        <v>51.155681800915787</v>
      </c>
      <c r="P33" s="12">
        <v>7.3000000000000096E-3</v>
      </c>
      <c r="Q33">
        <f t="shared" si="7"/>
        <v>30.439598312675237</v>
      </c>
      <c r="R33">
        <f t="shared" si="7"/>
        <v>28.090880329417843</v>
      </c>
    </row>
    <row r="34" spans="2:18" x14ac:dyDescent="0.25">
      <c r="B34" s="12">
        <v>7.6E-3</v>
      </c>
      <c r="C34" s="12">
        <v>30.81962864141876</v>
      </c>
      <c r="D34" s="12">
        <v>28.142033559558978</v>
      </c>
      <c r="E34" s="12">
        <v>2.4026934516287533E-2</v>
      </c>
      <c r="G34" s="12">
        <v>56.456754812866926</v>
      </c>
      <c r="H34" s="12">
        <v>51.262709149369016</v>
      </c>
      <c r="J34" s="12">
        <v>7.6E-3</v>
      </c>
      <c r="K34" s="12">
        <v>29.814783620045802</v>
      </c>
      <c r="L34" s="12">
        <v>28.122810044318676</v>
      </c>
      <c r="M34" s="12">
        <v>54.568424626977304</v>
      </c>
      <c r="N34" s="12">
        <v>51.185523579559081</v>
      </c>
      <c r="P34" s="12">
        <v>7.4000000000000099E-3</v>
      </c>
      <c r="Q34">
        <f t="shared" si="7"/>
        <v>30.552166503741383</v>
      </c>
      <c r="R34">
        <f t="shared" si="7"/>
        <v>28.13939044298974</v>
      </c>
    </row>
    <row r="35" spans="2:18" x14ac:dyDescent="0.25">
      <c r="B35" s="12">
        <v>7.6999999999999994E-3</v>
      </c>
      <c r="C35" s="12">
        <v>30.893008220074535</v>
      </c>
      <c r="D35" s="12">
        <v>28.517944416080162</v>
      </c>
      <c r="E35" s="12">
        <v>2.1001537277022482E-2</v>
      </c>
      <c r="G35" s="12">
        <v>56.551691259883654</v>
      </c>
      <c r="H35" s="12">
        <v>51.897381143298155</v>
      </c>
      <c r="J35" s="12">
        <v>7.6999999999999994E-3</v>
      </c>
      <c r="K35" s="12">
        <v>30.251599736694356</v>
      </c>
      <c r="L35" s="12">
        <v>28.159691828720806</v>
      </c>
      <c r="M35" s="12">
        <v>55.324308746256833</v>
      </c>
      <c r="N35" s="12">
        <v>51.209907164942685</v>
      </c>
      <c r="P35" s="12">
        <v>7.5000000000000101E-3</v>
      </c>
      <c r="Q35">
        <f t="shared" si="7"/>
        <v>30.661029974666938</v>
      </c>
      <c r="R35">
        <f t="shared" si="7"/>
        <v>28.185269240460396</v>
      </c>
    </row>
    <row r="36" spans="2:18" x14ac:dyDescent="0.25">
      <c r="B36" s="12">
        <v>7.7999999999999996E-3</v>
      </c>
      <c r="C36" s="12">
        <v>31.100661886324755</v>
      </c>
      <c r="D36" s="12">
        <v>28.387779558335755</v>
      </c>
      <c r="E36" s="12">
        <v>1.8998140250186975E-2</v>
      </c>
      <c r="G36" s="12">
        <v>56.894335715745029</v>
      </c>
      <c r="H36" s="12">
        <v>51.622445833452204</v>
      </c>
      <c r="J36" s="12">
        <v>7.7999999999999996E-3</v>
      </c>
      <c r="K36" s="12">
        <v>30.271380804491365</v>
      </c>
      <c r="L36" s="12">
        <v>28.193578165211971</v>
      </c>
      <c r="M36" s="12">
        <v>55.326908928684553</v>
      </c>
      <c r="N36" s="12">
        <v>51.229015789027059</v>
      </c>
      <c r="P36" s="12">
        <v>7.6000000000000104E-3</v>
      </c>
      <c r="Q36">
        <f t="shared" si="7"/>
        <v>30.766357643610885</v>
      </c>
      <c r="R36">
        <f t="shared" si="7"/>
        <v>28.228691733744292</v>
      </c>
    </row>
    <row r="37" spans="2:18" x14ac:dyDescent="0.25">
      <c r="B37" s="12">
        <v>7.9000000000000008E-3</v>
      </c>
      <c r="C37" s="12">
        <v>31.288923760009389</v>
      </c>
      <c r="D37" s="12">
        <v>28.345606933589004</v>
      </c>
      <c r="E37" s="12">
        <v>2.2223177117629622E-2</v>
      </c>
      <c r="G37" s="12">
        <v>57.196706586689444</v>
      </c>
      <c r="H37" s="12">
        <v>51.503868573078684</v>
      </c>
      <c r="J37" s="12">
        <v>7.9000000000000008E-3</v>
      </c>
      <c r="K37" s="12">
        <v>30.287765327521917</v>
      </c>
      <c r="L37" s="12">
        <v>28.224560561915272</v>
      </c>
      <c r="M37" s="12">
        <v>55.323481310175097</v>
      </c>
      <c r="N37" s="12">
        <v>51.243026544460584</v>
      </c>
      <c r="P37" s="12">
        <v>7.7000000000000098E-3</v>
      </c>
      <c r="Q37">
        <f t="shared" si="7"/>
        <v>30.868308639709088</v>
      </c>
      <c r="R37">
        <f t="shared" si="7"/>
        <v>28.269819202487135</v>
      </c>
    </row>
    <row r="38" spans="2:18" x14ac:dyDescent="0.25">
      <c r="B38" s="12">
        <v>8.0000000000000002E-3</v>
      </c>
      <c r="C38" s="12">
        <v>31.164923455770193</v>
      </c>
      <c r="D38" s="12">
        <v>28.413165041820928</v>
      </c>
      <c r="E38" s="12">
        <v>2.9832484658340274E-2</v>
      </c>
      <c r="G38" s="12">
        <v>56.939942535738076</v>
      </c>
      <c r="H38" s="12">
        <v>51.582142709126977</v>
      </c>
      <c r="J38" s="12">
        <v>8.0000000000000002E-3</v>
      </c>
      <c r="K38" s="12">
        <v>30.338590797750697</v>
      </c>
      <c r="L38" s="12">
        <v>28.252727636477122</v>
      </c>
      <c r="M38" s="12">
        <v>55.373373643916224</v>
      </c>
      <c r="N38" s="12">
        <v>51.252110612098406</v>
      </c>
      <c r="P38" s="12">
        <v>7.8000000000000101E-3</v>
      </c>
      <c r="Q38">
        <f t="shared" si="7"/>
        <v>30.967032988219501</v>
      </c>
      <c r="R38">
        <f t="shared" si="7"/>
        <v>28.308800431554779</v>
      </c>
    </row>
    <row r="39" spans="2:18" x14ac:dyDescent="0.25">
      <c r="B39" s="12">
        <v>8.0999999999999996E-3</v>
      </c>
      <c r="C39" s="12">
        <v>31.33088568687614</v>
      </c>
      <c r="D39" s="12">
        <v>28.36675639002781</v>
      </c>
      <c r="E39" s="12">
        <v>1.9881151965193449E-2</v>
      </c>
      <c r="G39" s="12">
        <v>57.197960755710852</v>
      </c>
      <c r="H39" s="12">
        <v>51.462823244902623</v>
      </c>
      <c r="J39" s="12">
        <v>8.0999999999999996E-3</v>
      </c>
      <c r="K39" s="12">
        <v>30.842892239212954</v>
      </c>
      <c r="L39" s="12">
        <v>28.278165218438836</v>
      </c>
      <c r="M39" s="12">
        <v>56.250421018726108</v>
      </c>
      <c r="N39" s="12">
        <v>51.256433479056639</v>
      </c>
      <c r="P39" s="12">
        <v>7.9000000000000094E-3</v>
      </c>
      <c r="Q39">
        <f t="shared" si="7"/>
        <v>31.062672239672423</v>
      </c>
      <c r="R39">
        <f t="shared" si="7"/>
        <v>28.345772822948565</v>
      </c>
    </row>
    <row r="40" spans="2:18" x14ac:dyDescent="0.25">
      <c r="B40" s="12">
        <v>8.199999999999999E-3</v>
      </c>
      <c r="C40" s="12">
        <v>31.318987707374855</v>
      </c>
      <c r="D40" s="12">
        <v>28.674507093415038</v>
      </c>
      <c r="E40" s="12">
        <v>2.1299520871329795E-2</v>
      </c>
      <c r="G40" s="12">
        <v>57.138855922624273</v>
      </c>
      <c r="H40" s="12">
        <v>51.98027817510809</v>
      </c>
      <c r="J40" s="12">
        <v>8.199999999999999E-3</v>
      </c>
      <c r="K40" s="12">
        <v>30.88832582931262</v>
      </c>
      <c r="L40" s="12">
        <v>28.300956447506927</v>
      </c>
      <c r="M40" s="12">
        <v>56.290087362317898</v>
      </c>
      <c r="N40" s="12">
        <v>51.256155147742483</v>
      </c>
      <c r="P40" s="12">
        <v>8.0000000000000106E-3</v>
      </c>
      <c r="Q40">
        <f t="shared" si="7"/>
        <v>31.155360048242954</v>
      </c>
      <c r="R40">
        <f t="shared" si="7"/>
        <v>28.380863396280827</v>
      </c>
    </row>
    <row r="41" spans="2:18" x14ac:dyDescent="0.25">
      <c r="B41" s="12">
        <v>8.3000000000000001E-3</v>
      </c>
      <c r="C41" s="12">
        <v>31.496536428691574</v>
      </c>
      <c r="D41" s="12">
        <v>28.597800795046634</v>
      </c>
      <c r="E41" s="12">
        <v>2.5639023032810529E-2</v>
      </c>
      <c r="G41" s="12">
        <v>57.424100312158785</v>
      </c>
      <c r="H41" s="12">
        <v>51.797407530663122</v>
      </c>
      <c r="J41" s="12">
        <v>8.3000000000000001E-3</v>
      </c>
      <c r="K41" s="12">
        <v>30.457724151488517</v>
      </c>
      <c r="L41" s="12">
        <v>27.869192351681988</v>
      </c>
      <c r="M41" s="12">
        <v>55.481099474085831</v>
      </c>
      <c r="N41" s="12">
        <v>50.447439650889912</v>
      </c>
      <c r="P41" s="12">
        <v>8.10000000000001E-3</v>
      </c>
      <c r="Q41">
        <f t="shared" si="7"/>
        <v>31.245222704018403</v>
      </c>
      <c r="R41">
        <f t="shared" si="7"/>
        <v>28.414189690200637</v>
      </c>
    </row>
    <row r="42" spans="2:18" x14ac:dyDescent="0.25">
      <c r="B42" s="12">
        <v>8.4000000000000012E-3</v>
      </c>
      <c r="C42" s="12">
        <v>31.432073389987103</v>
      </c>
      <c r="D42" s="12">
        <v>28.66196609804231</v>
      </c>
      <c r="E42" s="12">
        <v>2.7134439679499293E-2</v>
      </c>
      <c r="G42" s="12">
        <v>57.273925617896595</v>
      </c>
      <c r="H42" s="12">
        <v>51.878164938288521</v>
      </c>
      <c r="J42" s="12">
        <v>8.4000000000000012E-3</v>
      </c>
      <c r="K42" s="12">
        <v>30.508935245584951</v>
      </c>
      <c r="L42" s="12">
        <v>27.89222487710806</v>
      </c>
      <c r="M42" s="12">
        <v>55.533784476447394</v>
      </c>
      <c r="N42" s="12">
        <v>50.449354260412612</v>
      </c>
      <c r="P42" s="12">
        <v>8.2000000000000094E-3</v>
      </c>
      <c r="Q42">
        <f t="shared" si="7"/>
        <v>31.332379623351766</v>
      </c>
      <c r="R42">
        <f t="shared" si="7"/>
        <v>28.445860575649849</v>
      </c>
    </row>
    <row r="43" spans="2:18" x14ac:dyDescent="0.25">
      <c r="B43" s="12">
        <v>8.5000000000000006E-3</v>
      </c>
      <c r="C43" s="12">
        <v>31.854488460132256</v>
      </c>
      <c r="D43" s="12">
        <v>28.609695873271846</v>
      </c>
      <c r="E43" s="12">
        <v>2.4834895689171951E-2</v>
      </c>
      <c r="G43" s="12">
        <v>57.998156535783075</v>
      </c>
      <c r="H43" s="12">
        <v>51.740587341505353</v>
      </c>
      <c r="J43" s="12">
        <v>8.5000000000000006E-3</v>
      </c>
      <c r="K43" s="12">
        <v>30.545213823962911</v>
      </c>
      <c r="L43" s="12">
        <v>27.913588740302913</v>
      </c>
      <c r="M43" s="12">
        <v>55.557843187164572</v>
      </c>
      <c r="N43" s="12">
        <v>50.448528298023895</v>
      </c>
      <c r="P43" s="12">
        <v>8.3000000000000105E-3</v>
      </c>
      <c r="Q43">
        <f t="shared" si="7"/>
        <v>31.416943801065681</v>
      </c>
      <c r="R43">
        <f t="shared" si="7"/>
        <v>28.475976990519197</v>
      </c>
    </row>
    <row r="44" spans="2:18" x14ac:dyDescent="0.25">
      <c r="B44" s="12">
        <v>8.6E-3</v>
      </c>
      <c r="C44" s="12">
        <v>31.586497854199099</v>
      </c>
      <c r="D44" s="12">
        <v>28.655368731469618</v>
      </c>
      <c r="E44" s="12">
        <v>2.7237121870725713E-2</v>
      </c>
      <c r="G44" s="12">
        <v>57.481001075609527</v>
      </c>
      <c r="H44" s="12">
        <v>51.782197898756507</v>
      </c>
      <c r="J44" s="12">
        <v>8.6E-3</v>
      </c>
      <c r="K44" s="12">
        <v>30.964533750082897</v>
      </c>
      <c r="L44" s="12">
        <v>27.932657775919086</v>
      </c>
      <c r="M44" s="12">
        <v>56.278230718190329</v>
      </c>
      <c r="N44" s="12">
        <v>50.443746354477447</v>
      </c>
      <c r="P44" s="12">
        <v>8.4000000000000099E-3</v>
      </c>
      <c r="Q44">
        <f t="shared" si="7"/>
        <v>31.499022227892532</v>
      </c>
      <c r="R44">
        <f t="shared" si="7"/>
        <v>28.504632604135359</v>
      </c>
    </row>
    <row r="45" spans="2:18" x14ac:dyDescent="0.25">
      <c r="B45" s="12">
        <v>8.6999999999999994E-3</v>
      </c>
      <c r="C45" s="12">
        <v>31.772673632741341</v>
      </c>
      <c r="D45" s="12">
        <v>28.611652189576457</v>
      </c>
      <c r="E45" s="12">
        <v>3.0613532203539812E-2</v>
      </c>
      <c r="G45" s="12">
        <v>57.77671275593741</v>
      </c>
      <c r="H45" s="12">
        <v>51.667206695791201</v>
      </c>
      <c r="J45" s="12">
        <v>8.6999999999999994E-3</v>
      </c>
      <c r="K45" s="12">
        <v>30.957479515409474</v>
      </c>
      <c r="L45" s="12">
        <v>27.949500392830991</v>
      </c>
      <c r="M45" s="12">
        <v>56.233265019817658</v>
      </c>
      <c r="N45" s="12">
        <v>50.435139014022951</v>
      </c>
      <c r="P45" s="12">
        <v>8.5000000000000093E-3</v>
      </c>
      <c r="Q45">
        <f t="shared" si="7"/>
        <v>31.57871627619966</v>
      </c>
      <c r="R45">
        <f t="shared" si="7"/>
        <v>28.531914419018129</v>
      </c>
    </row>
    <row r="46" spans="2:18" x14ac:dyDescent="0.25">
      <c r="B46" s="12">
        <v>8.8000000000000005E-3</v>
      </c>
      <c r="C46" s="12">
        <v>31.89482242330314</v>
      </c>
      <c r="D46" s="12">
        <v>28.717920250039139</v>
      </c>
      <c r="E46" s="12">
        <v>3.2730637148933713E-2</v>
      </c>
      <c r="G46" s="12">
        <v>57.965430847603017</v>
      </c>
      <c r="H46" s="12">
        <v>51.817120597905102</v>
      </c>
      <c r="J46" s="12">
        <v>8.8000000000000005E-3</v>
      </c>
      <c r="K46" s="12">
        <v>30.947796906802658</v>
      </c>
      <c r="L46" s="12">
        <v>27.963483813377842</v>
      </c>
      <c r="M46" s="12">
        <v>56.183742058007944</v>
      </c>
      <c r="N46" s="12">
        <v>50.42148317502896</v>
      </c>
      <c r="P46" s="12">
        <v>8.6000000000000104E-3</v>
      </c>
      <c r="Q46">
        <f t="shared" si="7"/>
        <v>31.656122056749005</v>
      </c>
      <c r="R46">
        <f t="shared" si="7"/>
        <v>28.557903316481752</v>
      </c>
    </row>
    <row r="47" spans="2:18" x14ac:dyDescent="0.25">
      <c r="B47" s="12">
        <v>8.8999999999999999E-3</v>
      </c>
      <c r="C47" s="12">
        <v>32.168321444939131</v>
      </c>
      <c r="D47" s="12">
        <v>28.83325819812719</v>
      </c>
      <c r="E47" s="12">
        <v>2.7680372759766706E-2</v>
      </c>
      <c r="G47" s="12">
        <v>58.421008634357364</v>
      </c>
      <c r="H47" s="12">
        <v>51.986105188639989</v>
      </c>
      <c r="J47" s="12">
        <v>8.8999999999999999E-3</v>
      </c>
      <c r="K47" s="12">
        <v>30.974090820883809</v>
      </c>
      <c r="L47" s="12">
        <v>27.969776261389299</v>
      </c>
      <c r="M47" s="12">
        <v>56.189875678394337</v>
      </c>
      <c r="N47" s="12">
        <v>50.393461104808324</v>
      </c>
      <c r="P47" s="12">
        <v>8.7000000000000098E-3</v>
      </c>
      <c r="Q47">
        <f t="shared" si="7"/>
        <v>31.731330748973384</v>
      </c>
      <c r="R47">
        <f t="shared" si="7"/>
        <v>28.582674551898833</v>
      </c>
    </row>
    <row r="48" spans="2:18" x14ac:dyDescent="0.25">
      <c r="B48" s="12">
        <v>9.0000000000000011E-3</v>
      </c>
      <c r="C48" s="12">
        <v>31.898942044026892</v>
      </c>
      <c r="D48" s="12">
        <v>28.669642456652475</v>
      </c>
      <c r="E48" s="12">
        <v>2.8945955353432799E-2</v>
      </c>
      <c r="G48" s="12">
        <v>57.899471449517364</v>
      </c>
      <c r="H48" s="12">
        <v>51.654758846350859</v>
      </c>
      <c r="J48" s="12">
        <v>9.0000000000000011E-3</v>
      </c>
      <c r="K48" s="12">
        <v>31.463713929738105</v>
      </c>
      <c r="L48" s="12">
        <v>27.974032024925165</v>
      </c>
      <c r="M48" s="12">
        <v>57.036082843805978</v>
      </c>
      <c r="N48" s="12">
        <v>50.361993823371655</v>
      </c>
      <c r="P48" s="12">
        <v>8.8000000000000092E-3</v>
      </c>
      <c r="Q48">
        <f t="shared" si="7"/>
        <v>31.804428907013175</v>
      </c>
      <c r="R48">
        <f t="shared" si="7"/>
        <v>28.60629820478378</v>
      </c>
    </row>
    <row r="49" spans="2:18" x14ac:dyDescent="0.25">
      <c r="B49" s="12">
        <v>9.1000000000000004E-3</v>
      </c>
      <c r="C49" s="12">
        <v>32.094879381541332</v>
      </c>
      <c r="D49" s="12">
        <v>28.842729448673168</v>
      </c>
      <c r="E49" s="12">
        <v>2.4522545747357478E-2</v>
      </c>
      <c r="G49" s="12">
        <v>58.21146464305999</v>
      </c>
      <c r="H49" s="12">
        <v>51.925898956928485</v>
      </c>
      <c r="J49" s="12">
        <v>9.1000000000000004E-3</v>
      </c>
      <c r="K49" s="12">
        <v>31.485574982679328</v>
      </c>
      <c r="L49" s="12">
        <v>27.976312929976807</v>
      </c>
      <c r="M49" s="12">
        <v>57.033909537719211</v>
      </c>
      <c r="N49" s="12">
        <v>50.327198350501739</v>
      </c>
      <c r="P49" s="12">
        <v>8.9000000000000103E-3</v>
      </c>
      <c r="Q49">
        <f t="shared" si="7"/>
        <v>31.875498743544078</v>
      </c>
      <c r="R49">
        <f t="shared" si="7"/>
        <v>28.628839588273017</v>
      </c>
    </row>
    <row r="50" spans="2:18" x14ac:dyDescent="0.25">
      <c r="B50" s="12">
        <v>9.1999999999999998E-3</v>
      </c>
      <c r="C50" s="12">
        <v>32.010966952604527</v>
      </c>
      <c r="D50" s="12">
        <v>28.744670087647243</v>
      </c>
      <c r="E50" s="12">
        <v>3.5757762730402001E-2</v>
      </c>
      <c r="G50" s="12">
        <v>58.029281692419268</v>
      </c>
      <c r="H50" s="12">
        <v>51.710009337056455</v>
      </c>
      <c r="J50" s="12">
        <v>9.1999999999999998E-3</v>
      </c>
      <c r="K50" s="12">
        <v>31.017823368661272</v>
      </c>
      <c r="L50" s="12">
        <v>27.976678934522401</v>
      </c>
      <c r="M50" s="12">
        <v>56.163185442268109</v>
      </c>
      <c r="N50" s="12">
        <v>50.289187952768231</v>
      </c>
      <c r="P50" s="12">
        <v>9.0000000000000097E-3</v>
      </c>
      <c r="Q50">
        <f t="shared" si="7"/>
        <v>31.944618393235867</v>
      </c>
      <c r="R50">
        <f t="shared" si="7"/>
        <v>28.650359622070464</v>
      </c>
    </row>
    <row r="51" spans="2:18" x14ac:dyDescent="0.25">
      <c r="B51" s="12">
        <v>9.300000000000001E-3</v>
      </c>
      <c r="C51" s="12">
        <v>32.036790385143235</v>
      </c>
      <c r="D51" s="12">
        <v>28.479734741622153</v>
      </c>
      <c r="E51" s="12">
        <v>3.5107551629535112E-2</v>
      </c>
      <c r="G51" s="12">
        <v>58.0423546887626</v>
      </c>
      <c r="H51" s="12">
        <v>51.201283895802021</v>
      </c>
      <c r="J51" s="12">
        <v>9.300000000000001E-3</v>
      </c>
      <c r="K51" s="12">
        <v>31.052701955204654</v>
      </c>
      <c r="L51" s="12">
        <v>27.975188191121184</v>
      </c>
      <c r="M51" s="12">
        <v>56.187843375827654</v>
      </c>
      <c r="N51" s="12">
        <v>50.248072274753284</v>
      </c>
      <c r="P51" s="12">
        <v>9.1000000000000109E-3</v>
      </c>
      <c r="Q51">
        <f t="shared" si="7"/>
        <v>32.011862157511182</v>
      </c>
      <c r="R51">
        <f t="shared" si="7"/>
        <v>28.670915172479209</v>
      </c>
    </row>
    <row r="52" spans="2:18" x14ac:dyDescent="0.25">
      <c r="B52" s="12">
        <v>9.4000000000000004E-3</v>
      </c>
      <c r="C52" s="12">
        <v>32.331075130656586</v>
      </c>
      <c r="D52" s="12">
        <v>28.574632956718311</v>
      </c>
      <c r="E52" s="12">
        <v>3.5607444331726877E-2</v>
      </c>
      <c r="G52" s="12">
        <v>58.534042065626252</v>
      </c>
      <c r="H52" s="12">
        <v>51.331610726334347</v>
      </c>
      <c r="J52" s="12">
        <v>9.4000000000000004E-3</v>
      </c>
      <c r="K52" s="12">
        <v>31.067583773120269</v>
      </c>
      <c r="L52" s="12">
        <v>27.971897107146344</v>
      </c>
      <c r="M52" s="12">
        <v>56.174200002473441</v>
      </c>
      <c r="N52" s="12">
        <v>50.203957465158119</v>
      </c>
      <c r="P52" s="12">
        <v>9.2000000000000103E-3</v>
      </c>
      <c r="Q52">
        <f t="shared" si="7"/>
        <v>32.077300732119866</v>
      </c>
      <c r="R52">
        <f t="shared" si="7"/>
        <v>28.690559362746466</v>
      </c>
    </row>
    <row r="53" spans="2:18" x14ac:dyDescent="0.25">
      <c r="B53" s="12">
        <v>9.4999999999999998E-3</v>
      </c>
      <c r="C53" s="12">
        <v>32.152385982163153</v>
      </c>
      <c r="D53" s="12">
        <v>28.697951041228247</v>
      </c>
      <c r="E53" s="12">
        <v>2.8196962545562483E-2</v>
      </c>
      <c r="G53" s="12">
        <v>58.171725410145783</v>
      </c>
      <c r="H53" s="12">
        <v>51.5137014733494</v>
      </c>
      <c r="J53" s="12">
        <v>9.4999999999999998E-3</v>
      </c>
      <c r="K53" s="12">
        <v>31.472407210851454</v>
      </c>
      <c r="L53" s="12">
        <v>27.966860402756321</v>
      </c>
      <c r="M53" s="12">
        <v>56.865304436056498</v>
      </c>
      <c r="N53" s="12">
        <v>50.156946298012841</v>
      </c>
      <c r="P53" s="12">
        <v>9.3000000000000096E-3</v>
      </c>
      <c r="Q53">
        <f t="shared" si="7"/>
        <v>32.141001418906924</v>
      </c>
      <c r="R53">
        <f t="shared" si="7"/>
        <v>28.70934185660165</v>
      </c>
    </row>
    <row r="54" spans="2:18" x14ac:dyDescent="0.25">
      <c r="B54" s="12">
        <v>9.5999999999999992E-3</v>
      </c>
      <c r="C54" s="12">
        <v>32.187686292533186</v>
      </c>
      <c r="D54" s="12">
        <v>28.610053291920352</v>
      </c>
      <c r="E54" s="12">
        <v>2.8740655906195806E-2</v>
      </c>
      <c r="G54" s="12">
        <v>58.200246830179886</v>
      </c>
      <c r="H54" s="12">
        <v>51.322977925236529</v>
      </c>
      <c r="J54" s="12">
        <v>9.5999999999999992E-3</v>
      </c>
      <c r="K54" s="12">
        <v>31.483288682479127</v>
      </c>
      <c r="L54" s="12">
        <v>27.960131166700094</v>
      </c>
      <c r="M54" s="12">
        <v>56.844311365259038</v>
      </c>
      <c r="N54" s="12">
        <v>50.107138289202304</v>
      </c>
      <c r="P54" s="12">
        <v>9.4000000000000108E-3</v>
      </c>
      <c r="Q54">
        <f t="shared" si="7"/>
        <v>32.203028323027809</v>
      </c>
      <c r="R54">
        <f t="shared" si="7"/>
        <v>28.72730911756053</v>
      </c>
    </row>
    <row r="55" spans="2:18" x14ac:dyDescent="0.25">
      <c r="B55" s="12">
        <v>9.7000000000000003E-3</v>
      </c>
      <c r="C55" s="12">
        <v>32.213887548940924</v>
      </c>
      <c r="D55" s="12">
        <v>28.72470002572404</v>
      </c>
      <c r="E55" s="12">
        <v>3.622374726723427E-2</v>
      </c>
      <c r="G55" s="12">
        <v>58.213778886159574</v>
      </c>
      <c r="H55" s="12">
        <v>51.487654993761751</v>
      </c>
      <c r="J55" s="12">
        <v>9.7000000000000003E-3</v>
      </c>
      <c r="K55" s="12">
        <v>31.807083784414967</v>
      </c>
      <c r="L55" s="12">
        <v>27.951760910046691</v>
      </c>
      <c r="M55" s="12">
        <v>57.398154028614634</v>
      </c>
      <c r="N55" s="12">
        <v>50.054629808508778</v>
      </c>
      <c r="P55" s="12">
        <v>9.5000000000000102E-3</v>
      </c>
      <c r="Q55">
        <f t="shared" si="7"/>
        <v>32.263442536753502</v>
      </c>
      <c r="R55">
        <f t="shared" si="7"/>
        <v>28.744504646297393</v>
      </c>
    </row>
    <row r="56" spans="2:18" x14ac:dyDescent="0.25">
      <c r="B56" s="12">
        <v>9.8000000000000014E-3</v>
      </c>
      <c r="C56" s="12">
        <v>32.464003733069632</v>
      </c>
      <c r="D56" s="12">
        <v>28.778445350890177</v>
      </c>
      <c r="E56" s="12">
        <v>2.8027086044624575E-2</v>
      </c>
      <c r="G56" s="12">
        <v>58.6250171738765</v>
      </c>
      <c r="H56" s="12">
        <v>51.54894917583006</v>
      </c>
      <c r="J56" s="12">
        <v>9.8000000000000014E-3</v>
      </c>
      <c r="K56" s="12">
        <v>31.42092140261515</v>
      </c>
      <c r="L56" s="12">
        <v>28.294249072878536</v>
      </c>
      <c r="M56" s="12">
        <v>56.671066685454946</v>
      </c>
      <c r="N56" s="12">
        <v>50.630193018513495</v>
      </c>
      <c r="P56" s="12">
        <v>9.6000000000000096E-3</v>
      </c>
      <c r="Q56">
        <f t="shared" si="7"/>
        <v>32.322302310907084</v>
      </c>
      <c r="R56">
        <f t="shared" si="7"/>
        <v>28.760969198147002</v>
      </c>
    </row>
    <row r="57" spans="2:18" x14ac:dyDescent="0.25">
      <c r="B57" s="12">
        <v>9.9000000000000008E-3</v>
      </c>
      <c r="C57" s="12">
        <v>32.407173365798869</v>
      </c>
      <c r="D57" s="12">
        <v>28.6176559930447</v>
      </c>
      <c r="E57" s="12">
        <v>3.979201555069678E-2</v>
      </c>
      <c r="G57" s="12">
        <v>58.493764900120006</v>
      </c>
      <c r="H57" s="12">
        <v>51.226005701681068</v>
      </c>
      <c r="J57" s="12">
        <v>9.9000000000000008E-3</v>
      </c>
      <c r="K57" s="12">
        <v>31.425930656494245</v>
      </c>
      <c r="L57" s="12">
        <v>28.282600148609099</v>
      </c>
      <c r="M57" s="12">
        <v>56.640168652620346</v>
      </c>
      <c r="N57" s="12">
        <v>50.571833696333478</v>
      </c>
      <c r="P57" s="12">
        <v>9.7000000000000107E-3</v>
      </c>
      <c r="Q57">
        <f t="shared" si="7"/>
        <v>32.379663214882783</v>
      </c>
      <c r="R57">
        <f t="shared" si="7"/>
        <v>28.776740982585245</v>
      </c>
    </row>
    <row r="58" spans="2:18" x14ac:dyDescent="0.25">
      <c r="B58" s="12">
        <v>0.01</v>
      </c>
      <c r="C58" s="12">
        <v>32.331478189167115</v>
      </c>
      <c r="D58" s="12">
        <v>28.585476793521995</v>
      </c>
      <c r="E58" s="12">
        <v>3.3933990357597449E-2</v>
      </c>
      <c r="G58" s="12">
        <v>58.317294178449167</v>
      </c>
      <c r="H58" s="12">
        <v>51.131705356197337</v>
      </c>
      <c r="J58" s="12">
        <v>0.01</v>
      </c>
      <c r="K58" s="12">
        <v>31.901316002363238</v>
      </c>
      <c r="L58" s="12">
        <v>28.269436915724885</v>
      </c>
      <c r="M58" s="12">
        <v>57.456659118154235</v>
      </c>
      <c r="N58" s="12">
        <v>50.511014551195913</v>
      </c>
      <c r="P58" s="12">
        <v>9.8000000000000101E-3</v>
      </c>
      <c r="Q58">
        <f t="shared" si="7"/>
        <v>32.43557828611619</v>
      </c>
      <c r="R58">
        <f t="shared" si="7"/>
        <v>28.791855846348447</v>
      </c>
    </row>
    <row r="59" spans="2:18" x14ac:dyDescent="0.25">
      <c r="P59" s="12">
        <v>9.9000000000000095E-3</v>
      </c>
      <c r="Q59">
        <f t="shared" si="7"/>
        <v>32.490098169800561</v>
      </c>
      <c r="R59">
        <f t="shared" si="7"/>
        <v>28.806347441683315</v>
      </c>
    </row>
    <row r="60" spans="2:18" x14ac:dyDescent="0.25">
      <c r="P60" s="12">
        <v>0.01</v>
      </c>
      <c r="Q60">
        <f t="shared" si="7"/>
        <v>32.543271249576534</v>
      </c>
      <c r="R60">
        <f t="shared" si="7"/>
        <v>28.820247381070104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chezy</vt:lpstr>
      <vt:lpstr>kst</vt:lpstr>
      <vt:lpstr>Computation Accuracy</vt:lpstr>
      <vt:lpstr>ChannelOptimum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2016-04-21T13:08:12Z</cp:lastPrinted>
  <dcterms:created xsi:type="dcterms:W3CDTF">2016-01-26T16:47:25Z</dcterms:created>
  <dcterms:modified xsi:type="dcterms:W3CDTF">2016-07-07T13:56:58Z</dcterms:modified>
</cp:coreProperties>
</file>