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2-4-6-summary\UnsteadyFlowAnalyses\"/>
    </mc:Choice>
  </mc:AlternateContent>
  <bookViews>
    <workbookView xWindow="0" yWindow="0" windowWidth="19320" windowHeight="14220" activeTab="1"/>
  </bookViews>
  <sheets>
    <sheet name="Summary" sheetId="1" r:id="rId1"/>
    <sheet name="Observation Series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D19" i="2"/>
  <c r="G19" i="2" l="1"/>
  <c r="D110" i="2"/>
  <c r="F110" i="2"/>
  <c r="D111" i="2"/>
  <c r="F111" i="2"/>
  <c r="D112" i="2"/>
  <c r="F112" i="2"/>
  <c r="G112" i="2"/>
  <c r="D113" i="2"/>
  <c r="F113" i="2"/>
  <c r="D114" i="2"/>
  <c r="F114" i="2"/>
  <c r="D115" i="2"/>
  <c r="F115" i="2"/>
  <c r="G115" i="2"/>
  <c r="D116" i="2"/>
  <c r="F116" i="2"/>
  <c r="G116" i="2" s="1"/>
  <c r="D117" i="2"/>
  <c r="G117" i="2" s="1"/>
  <c r="F117" i="2"/>
  <c r="D118" i="2"/>
  <c r="F118" i="2"/>
  <c r="D119" i="2"/>
  <c r="F119" i="2"/>
  <c r="D120" i="2"/>
  <c r="F120" i="2"/>
  <c r="G120" i="2" s="1"/>
  <c r="F121" i="2"/>
  <c r="D107" i="2"/>
  <c r="F107" i="2"/>
  <c r="D108" i="2"/>
  <c r="F108" i="2"/>
  <c r="G108" i="2"/>
  <c r="D109" i="2"/>
  <c r="G109" i="2" s="1"/>
  <c r="F109" i="2"/>
  <c r="D102" i="2"/>
  <c r="F102" i="2"/>
  <c r="D103" i="2"/>
  <c r="F103" i="2"/>
  <c r="G103" i="2"/>
  <c r="D104" i="2"/>
  <c r="F104" i="2"/>
  <c r="G104" i="2" s="1"/>
  <c r="D105" i="2"/>
  <c r="F105" i="2"/>
  <c r="G105" i="2" s="1"/>
  <c r="D106" i="2"/>
  <c r="F106" i="2"/>
  <c r="G106" i="2" s="1"/>
  <c r="D97" i="2"/>
  <c r="F97" i="2"/>
  <c r="D98" i="2"/>
  <c r="G98" i="2" s="1"/>
  <c r="F98" i="2"/>
  <c r="D99" i="2"/>
  <c r="F99" i="2"/>
  <c r="D100" i="2"/>
  <c r="F100" i="2"/>
  <c r="D101" i="2"/>
  <c r="G102" i="2" s="1"/>
  <c r="F101" i="2"/>
  <c r="G101" i="2" s="1"/>
  <c r="D88" i="2"/>
  <c r="F88" i="2"/>
  <c r="D89" i="2"/>
  <c r="F89" i="2"/>
  <c r="G89" i="2"/>
  <c r="D90" i="2"/>
  <c r="F90" i="2"/>
  <c r="G90" i="2" s="1"/>
  <c r="D91" i="2"/>
  <c r="F91" i="2"/>
  <c r="D92" i="2"/>
  <c r="F92" i="2"/>
  <c r="G92" i="2"/>
  <c r="D93" i="2"/>
  <c r="F93" i="2"/>
  <c r="D94" i="2"/>
  <c r="F94" i="2"/>
  <c r="D95" i="2"/>
  <c r="F95" i="2"/>
  <c r="G95" i="2" s="1"/>
  <c r="D96" i="2"/>
  <c r="F96" i="2"/>
  <c r="G96" i="2" s="1"/>
  <c r="D70" i="2"/>
  <c r="F70" i="2"/>
  <c r="D71" i="2"/>
  <c r="F71" i="2"/>
  <c r="D72" i="2"/>
  <c r="G72" i="2" s="1"/>
  <c r="F72" i="2"/>
  <c r="D73" i="2"/>
  <c r="F73" i="2"/>
  <c r="G73" i="2"/>
  <c r="D74" i="2"/>
  <c r="G74" i="2" s="1"/>
  <c r="F74" i="2"/>
  <c r="D75" i="2"/>
  <c r="F75" i="2"/>
  <c r="D76" i="2"/>
  <c r="F76" i="2"/>
  <c r="G76" i="2"/>
  <c r="D77" i="2"/>
  <c r="F77" i="2"/>
  <c r="G77" i="2" s="1"/>
  <c r="D78" i="2"/>
  <c r="F78" i="2"/>
  <c r="G78" i="2" s="1"/>
  <c r="D79" i="2"/>
  <c r="F79" i="2"/>
  <c r="G79" i="2" s="1"/>
  <c r="D80" i="2"/>
  <c r="F80" i="2"/>
  <c r="D81" i="2"/>
  <c r="G81" i="2" s="1"/>
  <c r="F81" i="2"/>
  <c r="D82" i="2"/>
  <c r="F82" i="2"/>
  <c r="D83" i="2"/>
  <c r="F83" i="2"/>
  <c r="D84" i="2"/>
  <c r="F84" i="2"/>
  <c r="G84" i="2" s="1"/>
  <c r="D85" i="2"/>
  <c r="F85" i="2"/>
  <c r="D86" i="2"/>
  <c r="F86" i="2"/>
  <c r="G86" i="2"/>
  <c r="D87" i="2"/>
  <c r="F87" i="2"/>
  <c r="G87" i="2" s="1"/>
  <c r="D62" i="2"/>
  <c r="F62" i="2"/>
  <c r="D63" i="2"/>
  <c r="F63" i="2"/>
  <c r="G63" i="2"/>
  <c r="D64" i="2"/>
  <c r="F64" i="2"/>
  <c r="D65" i="2"/>
  <c r="F65" i="2"/>
  <c r="D66" i="2"/>
  <c r="F66" i="2"/>
  <c r="G66" i="2" s="1"/>
  <c r="D67" i="2"/>
  <c r="F67" i="2"/>
  <c r="G67" i="2" s="1"/>
  <c r="D68" i="2"/>
  <c r="F68" i="2"/>
  <c r="G68" i="2" s="1"/>
  <c r="D69" i="2"/>
  <c r="F69" i="2"/>
  <c r="D61" i="2"/>
  <c r="F61" i="2"/>
  <c r="D49" i="2"/>
  <c r="F49" i="2"/>
  <c r="D50" i="2"/>
  <c r="F50" i="2"/>
  <c r="D51" i="2"/>
  <c r="F51" i="2"/>
  <c r="D52" i="2"/>
  <c r="F52" i="2"/>
  <c r="D53" i="2"/>
  <c r="F53" i="2"/>
  <c r="D54" i="2"/>
  <c r="F54" i="2"/>
  <c r="D55" i="2"/>
  <c r="F55" i="2"/>
  <c r="D56" i="2"/>
  <c r="F56" i="2"/>
  <c r="D57" i="2"/>
  <c r="F57" i="2"/>
  <c r="D58" i="2"/>
  <c r="F58" i="2"/>
  <c r="D59" i="2"/>
  <c r="F59" i="2"/>
  <c r="D60" i="2"/>
  <c r="F60" i="2"/>
  <c r="D44" i="2"/>
  <c r="F44" i="2"/>
  <c r="D45" i="2"/>
  <c r="F45" i="2"/>
  <c r="D46" i="2"/>
  <c r="F46" i="2"/>
  <c r="D47" i="2"/>
  <c r="F47" i="2"/>
  <c r="D48" i="2"/>
  <c r="F48" i="2"/>
  <c r="G118" i="2" l="1"/>
  <c r="G64" i="2"/>
  <c r="G80" i="2"/>
  <c r="G93" i="2"/>
  <c r="G97" i="2"/>
  <c r="G119" i="2"/>
  <c r="G69" i="2"/>
  <c r="G85" i="2"/>
  <c r="G82" i="2"/>
  <c r="G88" i="2"/>
  <c r="G99" i="2"/>
  <c r="G107" i="2"/>
  <c r="G113" i="2"/>
  <c r="G70" i="2"/>
  <c r="G71" i="2"/>
  <c r="G121" i="2"/>
  <c r="G111" i="2"/>
  <c r="G62" i="2"/>
  <c r="G91" i="2"/>
  <c r="G110" i="2"/>
  <c r="G75" i="2"/>
  <c r="G100" i="2"/>
  <c r="G65" i="2"/>
  <c r="G83" i="2"/>
  <c r="G94" i="2"/>
  <c r="G114" i="2"/>
  <c r="G48" i="2"/>
  <c r="G47" i="2"/>
  <c r="G46" i="2"/>
  <c r="G45" i="2"/>
  <c r="G60" i="2"/>
  <c r="G59" i="2"/>
  <c r="G58" i="2"/>
  <c r="G57" i="2"/>
  <c r="G56" i="2"/>
  <c r="G55" i="2"/>
  <c r="G54" i="2"/>
  <c r="G53" i="2"/>
  <c r="G52" i="2"/>
  <c r="G51" i="2"/>
  <c r="G50" i="2"/>
  <c r="G49" i="2"/>
  <c r="G61" i="2"/>
  <c r="D39" i="2"/>
  <c r="F39" i="2"/>
  <c r="D40" i="2"/>
  <c r="F40" i="2"/>
  <c r="D41" i="2"/>
  <c r="F41" i="2"/>
  <c r="D42" i="2"/>
  <c r="F42" i="2"/>
  <c r="D43" i="2"/>
  <c r="F43" i="2"/>
  <c r="D16" i="2"/>
  <c r="D17" i="2"/>
  <c r="D18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G43" i="2" l="1"/>
  <c r="G42" i="2"/>
  <c r="G41" i="2"/>
  <c r="G40" i="2"/>
  <c r="G39" i="2"/>
  <c r="G44" i="2"/>
  <c r="F16" i="2"/>
  <c r="F17" i="2"/>
  <c r="G17" i="2" s="1"/>
  <c r="F18" i="2"/>
  <c r="G18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15" i="2"/>
  <c r="D15" i="2"/>
  <c r="E7" i="2"/>
  <c r="E6" i="2"/>
  <c r="E5" i="2"/>
  <c r="E4" i="2"/>
  <c r="G16" i="2" l="1"/>
</calcChain>
</file>

<file path=xl/comments1.xml><?xml version="1.0" encoding="utf-8"?>
<comments xmlns="http://schemas.openxmlformats.org/spreadsheetml/2006/main">
  <authors>
    <author>Schwindt Sebastian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From register table (by CB)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</commentList>
</comments>
</file>

<file path=xl/sharedStrings.xml><?xml version="1.0" encoding="utf-8"?>
<sst xmlns="http://schemas.openxmlformats.org/spreadsheetml/2006/main" count="109" uniqueCount="55">
  <si>
    <t>Description:</t>
  </si>
  <si>
    <t>Activation of Qs:</t>
  </si>
  <si>
    <t>x</t>
  </si>
  <si>
    <t>Activation of Q:</t>
  </si>
  <si>
    <t>Activation of US:</t>
  </si>
  <si>
    <t>Pump control</t>
  </si>
  <si>
    <t>[l/s]</t>
  </si>
  <si>
    <t>[N°]</t>
  </si>
  <si>
    <t>Solid discharge control</t>
  </si>
  <si>
    <t>[kg/s]</t>
  </si>
  <si>
    <t>Exp. N°:</t>
  </si>
  <si>
    <t>RT</t>
  </si>
  <si>
    <t>PT</t>
  </si>
  <si>
    <t>[s]</t>
  </si>
  <si>
    <t>[m]</t>
  </si>
  <si>
    <r>
      <t>Q</t>
    </r>
    <r>
      <rPr>
        <vertAlign val="subscript"/>
        <sz val="12"/>
        <color theme="1" tint="4.9989318521683403E-2"/>
        <rFont val="Times New Roman"/>
        <family val="2"/>
      </rPr>
      <t>tar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</si>
  <si>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obs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</si>
  <si>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reg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</si>
  <si>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s,obs</t>
    </r>
  </si>
  <si>
    <t>a</t>
  </si>
  <si>
    <r>
      <t>Q</t>
    </r>
    <r>
      <rPr>
        <vertAlign val="subscript"/>
        <sz val="12"/>
        <color theme="1" tint="4.9989318521683403E-2"/>
        <rFont val="Times New Roman"/>
        <family val="2"/>
      </rPr>
      <t>s,ini</t>
    </r>
  </si>
  <si>
    <t>b</t>
  </si>
  <si>
    <t>Freq.</t>
  </si>
  <si>
    <t>[1/s]</t>
  </si>
  <si>
    <t>Deposition?</t>
  </si>
  <si>
    <t>Constriction</t>
  </si>
  <si>
    <t>[y/n]</t>
  </si>
  <si>
    <t>File (US)</t>
  </si>
  <si>
    <t>N°s</t>
  </si>
  <si>
    <t>T start</t>
  </si>
  <si>
    <t>[hh:mm:ss]</t>
  </si>
  <si>
    <t xml:space="preserve">US-File </t>
  </si>
  <si>
    <t>Q</t>
  </si>
  <si>
    <t>Qs</t>
  </si>
  <si>
    <t>Qs(tar)</t>
  </si>
  <si>
    <t>Solid measures</t>
  </si>
  <si>
    <t>[kg]</t>
  </si>
  <si>
    <t>measure (net)</t>
  </si>
  <si>
    <t>measure (gross)</t>
  </si>
  <si>
    <t>time</t>
  </si>
  <si>
    <t>Bucket weight</t>
  </si>
  <si>
    <t>Q1</t>
  </si>
  <si>
    <t>Sed On</t>
  </si>
  <si>
    <t>--Q</t>
  </si>
  <si>
    <t>++Q</t>
  </si>
  <si>
    <t>Sed Stop</t>
  </si>
  <si>
    <t>-Q</t>
  </si>
  <si>
    <t>var Q</t>
  </si>
  <si>
    <t>+Q</t>
  </si>
  <si>
    <t>orifice free with free surface flow</t>
  </si>
  <si>
    <t>INFO: Free surface flow was initally possible up to 8.1 l/s! --&gt; with Sed: only since 5.0 l/s!</t>
  </si>
  <si>
    <t>a:+7mm</t>
  </si>
  <si>
    <t>a:+22mm,+Q</t>
  </si>
  <si>
    <t>Remainder:</t>
  </si>
  <si>
    <t>Combined flow constriction with deposition 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</si>
</sst>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"/>
    <numFmt numFmtId="165" formatCode="00.0"/>
    <numFmt numFmtId="166" formatCode="0.000"/>
    <numFmt numFmtId="167" formatCode="0.00000"/>
    <numFmt numFmtId="168" formatCode="h:mm:ss;@"/>
    <numFmt numFmtId="169" formatCode="0.0"/>
  </numFmts>
  <fonts count="9" x14ac:knownFonts="1">
    <font>
      <sz val="12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 tint="4.9989318521683403E-2"/>
      <name val="Times New Roman"/>
      <family val="2"/>
    </font>
    <font>
      <vertAlign val="subscript"/>
      <sz val="12"/>
      <color theme="1" tint="4.9989318521683403E-2"/>
      <name val="Times New Roman"/>
      <family val="2"/>
    </font>
    <font>
      <i/>
      <sz val="12"/>
      <color theme="1" tint="4.9989318521683403E-2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7" formatCode="0.0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6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Series1'!$G$13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Series1'!$D$15:$D$120</c:f>
              <c:numCache>
                <c:formatCode>0</c:formatCode>
                <c:ptCount val="106"/>
                <c:pt idx="0">
                  <c:v>2004.9999999999998</c:v>
                </c:pt>
                <c:pt idx="1">
                  <c:v>2034.9999999999968</c:v>
                </c:pt>
                <c:pt idx="2">
                  <c:v>2065</c:v>
                </c:pt>
                <c:pt idx="3">
                  <c:v>2095</c:v>
                </c:pt>
                <c:pt idx="4">
                  <c:v>2125</c:v>
                </c:pt>
                <c:pt idx="5">
                  <c:v>2155</c:v>
                </c:pt>
                <c:pt idx="6">
                  <c:v>2215.0000000000018</c:v>
                </c:pt>
                <c:pt idx="7">
                  <c:v>2274.9999999999982</c:v>
                </c:pt>
                <c:pt idx="8">
                  <c:v>2335.0000000000032</c:v>
                </c:pt>
                <c:pt idx="9">
                  <c:v>2394.9999999999995</c:v>
                </c:pt>
                <c:pt idx="10">
                  <c:v>2455.0000000000041</c:v>
                </c:pt>
                <c:pt idx="11">
                  <c:v>2515.0000000000005</c:v>
                </c:pt>
                <c:pt idx="12">
                  <c:v>2575.0000000000055</c:v>
                </c:pt>
                <c:pt idx="13">
                  <c:v>2635.0000000000014</c:v>
                </c:pt>
                <c:pt idx="14">
                  <c:v>2695.0000000000064</c:v>
                </c:pt>
                <c:pt idx="15">
                  <c:v>2755.0000000000109</c:v>
                </c:pt>
                <c:pt idx="16">
                  <c:v>2815.0000000000159</c:v>
                </c:pt>
                <c:pt idx="17">
                  <c:v>2875.0000000000209</c:v>
                </c:pt>
                <c:pt idx="18">
                  <c:v>2935.000000000025</c:v>
                </c:pt>
                <c:pt idx="19">
                  <c:v>2995.00000000003</c:v>
                </c:pt>
                <c:pt idx="20">
                  <c:v>3055.000000000035</c:v>
                </c:pt>
                <c:pt idx="21">
                  <c:v>3115.0000000000396</c:v>
                </c:pt>
                <c:pt idx="22">
                  <c:v>3175.0000000000446</c:v>
                </c:pt>
                <c:pt idx="23">
                  <c:v>3235.0000000000491</c:v>
                </c:pt>
                <c:pt idx="24">
                  <c:v>3295.0000000000541</c:v>
                </c:pt>
                <c:pt idx="25">
                  <c:v>3355.0000000000591</c:v>
                </c:pt>
                <c:pt idx="26">
                  <c:v>3415.0000000000637</c:v>
                </c:pt>
                <c:pt idx="27">
                  <c:v>3475.0000000000687</c:v>
                </c:pt>
                <c:pt idx="28">
                  <c:v>3535.0000000000732</c:v>
                </c:pt>
                <c:pt idx="29">
                  <c:v>3595.0000000000778</c:v>
                </c:pt>
                <c:pt idx="30">
                  <c:v>3655.0000000000828</c:v>
                </c:pt>
                <c:pt idx="31">
                  <c:v>3715.0000000000878</c:v>
                </c:pt>
                <c:pt idx="32">
                  <c:v>3775.0000000000919</c:v>
                </c:pt>
                <c:pt idx="33">
                  <c:v>3835.0000000000973</c:v>
                </c:pt>
                <c:pt idx="34">
                  <c:v>3895.0000000001019</c:v>
                </c:pt>
                <c:pt idx="35">
                  <c:v>3955.0000000001069</c:v>
                </c:pt>
                <c:pt idx="36">
                  <c:v>4015.0000000001119</c:v>
                </c:pt>
                <c:pt idx="37">
                  <c:v>4075.0000000001164</c:v>
                </c:pt>
                <c:pt idx="38">
                  <c:v>4135.000000000121</c:v>
                </c:pt>
                <c:pt idx="39">
                  <c:v>4195.0000000001264</c:v>
                </c:pt>
                <c:pt idx="40">
                  <c:v>4255.000000000131</c:v>
                </c:pt>
                <c:pt idx="41">
                  <c:v>4315.0000000001355</c:v>
                </c:pt>
                <c:pt idx="42">
                  <c:v>4375.0000000001401</c:v>
                </c:pt>
                <c:pt idx="43">
                  <c:v>4435.0000000001455</c:v>
                </c:pt>
                <c:pt idx="44">
                  <c:v>4495.0000000001501</c:v>
                </c:pt>
                <c:pt idx="45">
                  <c:v>4555.0000000001546</c:v>
                </c:pt>
                <c:pt idx="46">
                  <c:v>4615.0000000001601</c:v>
                </c:pt>
                <c:pt idx="47">
                  <c:v>4675.0000000001646</c:v>
                </c:pt>
                <c:pt idx="48">
                  <c:v>4735.0000000001692</c:v>
                </c:pt>
                <c:pt idx="49">
                  <c:v>4795.0000000001746</c:v>
                </c:pt>
                <c:pt idx="50">
                  <c:v>4855.0000000001783</c:v>
                </c:pt>
                <c:pt idx="51">
                  <c:v>4915.0000000001837</c:v>
                </c:pt>
                <c:pt idx="52">
                  <c:v>4975.0000000001892</c:v>
                </c:pt>
                <c:pt idx="53">
                  <c:v>5035.0000000001928</c:v>
                </c:pt>
                <c:pt idx="54">
                  <c:v>5095.0000000001983</c:v>
                </c:pt>
                <c:pt idx="55">
                  <c:v>5155.0000000002028</c:v>
                </c:pt>
                <c:pt idx="56">
                  <c:v>5215.0000000002074</c:v>
                </c:pt>
                <c:pt idx="57">
                  <c:v>5275.0000000002128</c:v>
                </c:pt>
                <c:pt idx="58">
                  <c:v>5335.0000000002174</c:v>
                </c:pt>
                <c:pt idx="59">
                  <c:v>5395.0000000002219</c:v>
                </c:pt>
                <c:pt idx="60">
                  <c:v>5455.0000000002283</c:v>
                </c:pt>
                <c:pt idx="61">
                  <c:v>5515.0000000002319</c:v>
                </c:pt>
                <c:pt idx="62">
                  <c:v>5575.0000000002365</c:v>
                </c:pt>
                <c:pt idx="63">
                  <c:v>5635.0000000002419</c:v>
                </c:pt>
                <c:pt idx="64">
                  <c:v>5695.0000000002456</c:v>
                </c:pt>
                <c:pt idx="65">
                  <c:v>5755.000000000251</c:v>
                </c:pt>
                <c:pt idx="66">
                  <c:v>5815.0000000002565</c:v>
                </c:pt>
                <c:pt idx="67">
                  <c:v>5875.0000000002601</c:v>
                </c:pt>
                <c:pt idx="68">
                  <c:v>5935.0000000002656</c:v>
                </c:pt>
                <c:pt idx="69">
                  <c:v>5995.0000000002701</c:v>
                </c:pt>
                <c:pt idx="70">
                  <c:v>6055.0000000002747</c:v>
                </c:pt>
                <c:pt idx="71">
                  <c:v>6115.0000000002801</c:v>
                </c:pt>
                <c:pt idx="72">
                  <c:v>6175.0000000002838</c:v>
                </c:pt>
                <c:pt idx="73">
                  <c:v>6235.0000000002883</c:v>
                </c:pt>
                <c:pt idx="74">
                  <c:v>6295.0000000002938</c:v>
                </c:pt>
                <c:pt idx="75">
                  <c:v>6355.0000000002983</c:v>
                </c:pt>
                <c:pt idx="76">
                  <c:v>6415.0000000003038</c:v>
                </c:pt>
                <c:pt idx="77">
                  <c:v>6475.0000000003092</c:v>
                </c:pt>
                <c:pt idx="78">
                  <c:v>6535.0000000003129</c:v>
                </c:pt>
                <c:pt idx="79">
                  <c:v>6595.0000000003183</c:v>
                </c:pt>
                <c:pt idx="80">
                  <c:v>6655.0000000003229</c:v>
                </c:pt>
                <c:pt idx="81">
                  <c:v>6715.0000000003283</c:v>
                </c:pt>
                <c:pt idx="82">
                  <c:v>6775.0000000003338</c:v>
                </c:pt>
                <c:pt idx="83">
                  <c:v>6835.0000000003383</c:v>
                </c:pt>
                <c:pt idx="84">
                  <c:v>6895.000000000342</c:v>
                </c:pt>
                <c:pt idx="85">
                  <c:v>6955.0000000003547</c:v>
                </c:pt>
                <c:pt idx="86">
                  <c:v>7015.0000000003611</c:v>
                </c:pt>
                <c:pt idx="87">
                  <c:v>7075.0000000003656</c:v>
                </c:pt>
                <c:pt idx="88">
                  <c:v>7135.0000000003702</c:v>
                </c:pt>
                <c:pt idx="89">
                  <c:v>7195.0000000003747</c:v>
                </c:pt>
                <c:pt idx="90">
                  <c:v>7255.0000000003893</c:v>
                </c:pt>
                <c:pt idx="91">
                  <c:v>7315.0000000003929</c:v>
                </c:pt>
                <c:pt idx="92">
                  <c:v>7375.0000000003984</c:v>
                </c:pt>
                <c:pt idx="93">
                  <c:v>7435.0000000004029</c:v>
                </c:pt>
                <c:pt idx="94">
                  <c:v>7495.0000000004075</c:v>
                </c:pt>
                <c:pt idx="95">
                  <c:v>7555.000000000412</c:v>
                </c:pt>
                <c:pt idx="96">
                  <c:v>7615.0000000004165</c:v>
                </c:pt>
                <c:pt idx="97">
                  <c:v>7675.000000000422</c:v>
                </c:pt>
                <c:pt idx="98">
                  <c:v>7735.0000000004256</c:v>
                </c:pt>
                <c:pt idx="99">
                  <c:v>7795.0000000004329</c:v>
                </c:pt>
                <c:pt idx="100">
                  <c:v>7855.0000000004347</c:v>
                </c:pt>
                <c:pt idx="101">
                  <c:v>7915.0000000004411</c:v>
                </c:pt>
                <c:pt idx="102">
                  <c:v>7975.0000000004466</c:v>
                </c:pt>
                <c:pt idx="103">
                  <c:v>8035.0000000004493</c:v>
                </c:pt>
                <c:pt idx="104">
                  <c:v>8095.0000000004547</c:v>
                </c:pt>
                <c:pt idx="105">
                  <c:v>8155.0000000004602</c:v>
                </c:pt>
              </c:numCache>
            </c:numRef>
          </c:xVal>
          <c:yVal>
            <c:numRef>
              <c:f>'Observation Series1'!$G$15:$G$120</c:f>
              <c:numCache>
                <c:formatCode>General</c:formatCode>
                <c:ptCount val="106"/>
                <c:pt idx="0">
                  <c:v>0</c:v>
                </c:pt>
                <c:pt idx="1">
                  <c:v>8.6666666666675282E-4</c:v>
                </c:pt>
                <c:pt idx="2">
                  <c:v>1.6666666666664912E-4</c:v>
                </c:pt>
                <c:pt idx="3">
                  <c:v>1.3333333333333345E-4</c:v>
                </c:pt>
                <c:pt idx="4">
                  <c:v>1.3333333333333345E-4</c:v>
                </c:pt>
                <c:pt idx="5">
                  <c:v>0</c:v>
                </c:pt>
                <c:pt idx="6">
                  <c:v>3.3333333333332352E-5</c:v>
                </c:pt>
                <c:pt idx="7">
                  <c:v>3.3333333333335381E-5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1.6666666666665292E-5</c:v>
                </c:pt>
                <c:pt idx="13">
                  <c:v>0</c:v>
                </c:pt>
                <c:pt idx="14">
                  <c:v>0</c:v>
                </c:pt>
                <c:pt idx="15">
                  <c:v>3.3333333333330834E-5</c:v>
                </c:pt>
                <c:pt idx="16">
                  <c:v>1.1666666666665704E-4</c:v>
                </c:pt>
                <c:pt idx="17">
                  <c:v>3.6499999999996952E-3</c:v>
                </c:pt>
                <c:pt idx="18">
                  <c:v>7.6666666666661508E-4</c:v>
                </c:pt>
                <c:pt idx="19">
                  <c:v>1.8333333333331821E-4</c:v>
                </c:pt>
                <c:pt idx="20">
                  <c:v>3.6666666666663642E-4</c:v>
                </c:pt>
                <c:pt idx="21">
                  <c:v>1.6666666666665419E-4</c:v>
                </c:pt>
                <c:pt idx="22">
                  <c:v>1.6666666666665292E-5</c:v>
                </c:pt>
                <c:pt idx="23">
                  <c:v>3.3333333333330834E-5</c:v>
                </c:pt>
                <c:pt idx="24">
                  <c:v>1.6666666666665292E-5</c:v>
                </c:pt>
                <c:pt idx="25">
                  <c:v>0</c:v>
                </c:pt>
                <c:pt idx="26">
                  <c:v>0</c:v>
                </c:pt>
                <c:pt idx="27">
                  <c:v>8.3333333333326459E-5</c:v>
                </c:pt>
                <c:pt idx="28">
                  <c:v>0</c:v>
                </c:pt>
                <c:pt idx="29">
                  <c:v>0</c:v>
                </c:pt>
                <c:pt idx="30">
                  <c:v>5.6666666666661998E-4</c:v>
                </c:pt>
                <c:pt idx="31">
                  <c:v>1.3333333333332234E-4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5.4999999999995461E-4</c:v>
                </c:pt>
                <c:pt idx="36">
                  <c:v>8.6666666666659518E-4</c:v>
                </c:pt>
                <c:pt idx="37">
                  <c:v>3.3333333333330834E-5</c:v>
                </c:pt>
                <c:pt idx="38">
                  <c:v>0</c:v>
                </c:pt>
                <c:pt idx="39">
                  <c:v>0</c:v>
                </c:pt>
                <c:pt idx="40">
                  <c:v>2.3333333333331585E-4</c:v>
                </c:pt>
                <c:pt idx="41">
                  <c:v>4.9999999999996255E-5</c:v>
                </c:pt>
                <c:pt idx="42">
                  <c:v>0</c:v>
                </c:pt>
                <c:pt idx="43">
                  <c:v>9.9999999999990992E-5</c:v>
                </c:pt>
                <c:pt idx="44">
                  <c:v>0</c:v>
                </c:pt>
                <c:pt idx="45">
                  <c:v>6.6666666666661669E-5</c:v>
                </c:pt>
                <c:pt idx="46">
                  <c:v>1.2166666666665572E-3</c:v>
                </c:pt>
                <c:pt idx="47">
                  <c:v>4.1666666666663547E-4</c:v>
                </c:pt>
                <c:pt idx="48">
                  <c:v>4.9999999999996255E-5</c:v>
                </c:pt>
                <c:pt idx="49">
                  <c:v>1.1666666666665616E-4</c:v>
                </c:pt>
                <c:pt idx="50">
                  <c:v>2.6666666666665074E-4</c:v>
                </c:pt>
                <c:pt idx="51">
                  <c:v>0</c:v>
                </c:pt>
                <c:pt idx="52">
                  <c:v>0</c:v>
                </c:pt>
                <c:pt idx="53">
                  <c:v>4.9999999999997014E-5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3.3333333333330839E-4</c:v>
                </c:pt>
                <c:pt idx="60">
                  <c:v>3.3333333333329825E-5</c:v>
                </c:pt>
                <c:pt idx="61">
                  <c:v>8.6666666666661491E-4</c:v>
                </c:pt>
                <c:pt idx="62">
                  <c:v>1.4999999999998877E-4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3.3333333333330333E-5</c:v>
                </c:pt>
                <c:pt idx="67">
                  <c:v>1.1166666666665998E-3</c:v>
                </c:pt>
                <c:pt idx="68">
                  <c:v>6.6666666666660666E-5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5.4999999999996718E-4</c:v>
                </c:pt>
                <c:pt idx="73">
                  <c:v>9.4999999999992887E-4</c:v>
                </c:pt>
                <c:pt idx="74">
                  <c:v>1.1666666666665616E-4</c:v>
                </c:pt>
                <c:pt idx="75">
                  <c:v>1.8333333333331959E-4</c:v>
                </c:pt>
                <c:pt idx="76">
                  <c:v>1.6499999999998495E-3</c:v>
                </c:pt>
                <c:pt idx="77">
                  <c:v>3.9166666666663099E-3</c:v>
                </c:pt>
                <c:pt idx="78">
                  <c:v>3.2999999999998009E-3</c:v>
                </c:pt>
                <c:pt idx="79">
                  <c:v>4.3499999999996042E-3</c:v>
                </c:pt>
                <c:pt idx="80">
                  <c:v>5.8833333333328875E-3</c:v>
                </c:pt>
                <c:pt idx="81">
                  <c:v>6.3166666666660924E-3</c:v>
                </c:pt>
                <c:pt idx="82">
                  <c:v>3.2666666666663706E-3</c:v>
                </c:pt>
                <c:pt idx="83">
                  <c:v>2.7666666666664574E-3</c:v>
                </c:pt>
                <c:pt idx="84">
                  <c:v>1.4499999999999114E-3</c:v>
                </c:pt>
                <c:pt idx="85">
                  <c:v>8.333333333331572E-4</c:v>
                </c:pt>
                <c:pt idx="86">
                  <c:v>1.2666666666665335E-3</c:v>
                </c:pt>
                <c:pt idx="87">
                  <c:v>1.466666666666555E-3</c:v>
                </c:pt>
                <c:pt idx="88">
                  <c:v>7.6666666666660923E-4</c:v>
                </c:pt>
                <c:pt idx="89">
                  <c:v>8.3333333333327094E-4</c:v>
                </c:pt>
                <c:pt idx="90">
                  <c:v>2.0666666666661654E-3</c:v>
                </c:pt>
                <c:pt idx="91">
                  <c:v>1.6166666666665682E-3</c:v>
                </c:pt>
                <c:pt idx="92">
                  <c:v>2.0999999999998091E-3</c:v>
                </c:pt>
                <c:pt idx="93">
                  <c:v>2.0666666666665102E-3</c:v>
                </c:pt>
                <c:pt idx="94">
                  <c:v>1.0999999999999177E-3</c:v>
                </c:pt>
                <c:pt idx="95">
                  <c:v>2.1666666666665026E-3</c:v>
                </c:pt>
                <c:pt idx="96">
                  <c:v>4.3499999999996701E-3</c:v>
                </c:pt>
                <c:pt idx="97">
                  <c:v>1.193333333333225E-2</c:v>
                </c:pt>
                <c:pt idx="98">
                  <c:v>1.0499999999999364E-2</c:v>
                </c:pt>
                <c:pt idx="99">
                  <c:v>1.7516666666664547E-2</c:v>
                </c:pt>
                <c:pt idx="100">
                  <c:v>2.7083333333332512E-2</c:v>
                </c:pt>
                <c:pt idx="101">
                  <c:v>2.006666666666454E-2</c:v>
                </c:pt>
                <c:pt idx="102">
                  <c:v>3.4166666666663554E-3</c:v>
                </c:pt>
                <c:pt idx="103">
                  <c:v>1.6666666666665904E-3</c:v>
                </c:pt>
                <c:pt idx="104">
                  <c:v>1.7499999999998404E-3</c:v>
                </c:pt>
                <c:pt idx="105">
                  <c:v>7.8333333333326278E-4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56352"/>
        <c:axId val="288332480"/>
      </c:scatterChart>
      <c:valAx>
        <c:axId val="19515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88332480"/>
        <c:crosses val="autoZero"/>
        <c:crossBetween val="midCat"/>
      </c:valAx>
      <c:valAx>
        <c:axId val="2883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9515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12</xdr:row>
      <xdr:rowOff>80962</xdr:rowOff>
    </xdr:from>
    <xdr:to>
      <xdr:col>15</xdr:col>
      <xdr:colOff>400050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9:L19" totalsRowShown="0" headerRowDxfId="13" dataDxfId="12">
  <autoFilter ref="A9:L19"/>
  <sortState ref="A10:J26">
    <sortCondition ref="C10:C26"/>
    <sortCondition ref="D10:D26"/>
  </sortState>
  <tableColumns count="12">
    <tableColumn id="1" name="N°s" dataDxfId="11"/>
    <tableColumn id="10" name="a" dataDxfId="10"/>
    <tableColumn id="2" name="b" dataDxfId="9"/>
    <tableColumn id="3" name="Qtar" dataDxfId="8"/>
    <tableColumn id="4" name="Qobs" dataDxfId="7"/>
    <tableColumn id="5" name="Qreg" dataDxfId="6"/>
    <tableColumn id="6" name="Qs,ini" dataDxfId="5"/>
    <tableColumn id="7" name="RT" dataDxfId="4"/>
    <tableColumn id="8" name="PT" dataDxfId="3"/>
    <tableColumn id="11" name="Freq." dataDxfId="2"/>
    <tableColumn id="12" name="Deposition?" dataDxfId="1"/>
    <tableColumn id="9" name="Qs,obs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workbookViewId="0">
      <selection activeCell="K2" sqref="K2"/>
    </sheetView>
  </sheetViews>
  <sheetFormatPr defaultRowHeight="15.75" x14ac:dyDescent="0.25"/>
  <cols>
    <col min="1" max="1" width="13.25" style="1" customWidth="1"/>
    <col min="2" max="2" width="6.75" style="2" customWidth="1"/>
    <col min="3" max="3" width="9.25" style="2" customWidth="1"/>
    <col min="4" max="6" width="7.5" style="1" customWidth="1"/>
    <col min="7" max="7" width="7.25" style="1" customWidth="1"/>
    <col min="8" max="9" width="7.25" style="2" customWidth="1"/>
    <col min="10" max="10" width="7.75" style="2" customWidth="1"/>
    <col min="11" max="11" width="10.25" style="2" customWidth="1"/>
    <col min="12" max="12" width="7.125" style="2" customWidth="1"/>
  </cols>
  <sheetData>
    <row r="1" spans="1:16" x14ac:dyDescent="0.25">
      <c r="A1" t="s">
        <v>10</v>
      </c>
      <c r="B1" s="3">
        <v>4300</v>
      </c>
      <c r="C1" s="3"/>
      <c r="D1" s="3"/>
      <c r="E1" s="2"/>
      <c r="F1" s="2"/>
      <c r="G1" s="2"/>
    </row>
    <row r="2" spans="1:16" x14ac:dyDescent="0.25">
      <c r="A2" t="s">
        <v>0</v>
      </c>
      <c r="B2" s="12" t="s">
        <v>54</v>
      </c>
      <c r="C2" s="12"/>
      <c r="D2" s="12"/>
      <c r="E2" s="12"/>
      <c r="F2" s="12"/>
      <c r="G2" s="12"/>
      <c r="H2" s="12"/>
      <c r="I2" s="12"/>
    </row>
    <row r="3" spans="1:16" x14ac:dyDescent="0.25">
      <c r="A3" t="s">
        <v>1</v>
      </c>
      <c r="B3" s="2" t="s">
        <v>2</v>
      </c>
      <c r="D3" s="2"/>
      <c r="E3" s="2"/>
      <c r="F3" s="2"/>
      <c r="G3" s="2"/>
    </row>
    <row r="4" spans="1:16" x14ac:dyDescent="0.25">
      <c r="A4" t="s">
        <v>3</v>
      </c>
      <c r="B4" s="2" t="s">
        <v>2</v>
      </c>
      <c r="D4" s="2"/>
      <c r="E4" s="2"/>
      <c r="F4" s="2"/>
      <c r="G4" s="2"/>
    </row>
    <row r="5" spans="1:16" x14ac:dyDescent="0.25">
      <c r="A5" t="s">
        <v>4</v>
      </c>
      <c r="B5" s="2" t="s">
        <v>2</v>
      </c>
      <c r="D5" s="2"/>
      <c r="E5" s="2"/>
      <c r="F5" s="2"/>
      <c r="G5" s="2"/>
    </row>
    <row r="8" spans="1:16" x14ac:dyDescent="0.25">
      <c r="A8" s="11" t="s">
        <v>27</v>
      </c>
      <c r="B8" s="28" t="s">
        <v>25</v>
      </c>
      <c r="C8" s="29"/>
      <c r="D8" s="27" t="s">
        <v>5</v>
      </c>
      <c r="E8" s="27"/>
      <c r="F8" s="27"/>
      <c r="G8" s="27" t="s">
        <v>8</v>
      </c>
      <c r="H8" s="27"/>
      <c r="I8" s="27"/>
      <c r="J8" s="27"/>
      <c r="K8" s="27"/>
      <c r="L8" s="27"/>
    </row>
    <row r="9" spans="1:16" ht="18.75" x14ac:dyDescent="0.35">
      <c r="A9" s="5" t="s">
        <v>28</v>
      </c>
      <c r="B9" s="5" t="s">
        <v>19</v>
      </c>
      <c r="C9" s="5" t="s">
        <v>21</v>
      </c>
      <c r="D9" s="5" t="s">
        <v>15</v>
      </c>
      <c r="E9" s="5" t="s">
        <v>16</v>
      </c>
      <c r="F9" s="5" t="s">
        <v>17</v>
      </c>
      <c r="G9" s="5" t="s">
        <v>20</v>
      </c>
      <c r="H9" s="5" t="s">
        <v>11</v>
      </c>
      <c r="I9" s="5" t="s">
        <v>12</v>
      </c>
      <c r="J9" s="5" t="s">
        <v>22</v>
      </c>
      <c r="K9" s="5" t="s">
        <v>24</v>
      </c>
      <c r="L9" s="5" t="s">
        <v>18</v>
      </c>
    </row>
    <row r="10" spans="1:16" x14ac:dyDescent="0.25">
      <c r="A10" s="5"/>
      <c r="B10" s="5">
        <v>5.5800000000000002E-2</v>
      </c>
      <c r="C10" s="7">
        <v>0.15</v>
      </c>
      <c r="D10" s="8">
        <v>8.4499999999999993</v>
      </c>
      <c r="E10" s="5"/>
      <c r="F10" s="5"/>
      <c r="G10" s="9" t="s">
        <v>2</v>
      </c>
      <c r="H10" s="10">
        <v>16</v>
      </c>
      <c r="I10" s="19">
        <v>0</v>
      </c>
      <c r="J10" s="8">
        <v>0.85</v>
      </c>
      <c r="K10" s="8"/>
      <c r="L10" s="5"/>
    </row>
    <row r="11" spans="1:16" x14ac:dyDescent="0.25">
      <c r="A11" s="5"/>
      <c r="B11" s="5">
        <v>6.3E-2</v>
      </c>
      <c r="C11" s="7">
        <v>0.15</v>
      </c>
      <c r="D11" s="8"/>
      <c r="E11" s="5"/>
      <c r="F11" s="5"/>
      <c r="G11" s="9"/>
      <c r="H11" s="10"/>
      <c r="I11" s="19"/>
      <c r="J11" s="8"/>
      <c r="K11" s="8"/>
      <c r="L11" s="5"/>
    </row>
    <row r="12" spans="1:16" x14ac:dyDescent="0.25">
      <c r="A12" s="5"/>
      <c r="B12" s="5">
        <v>8.5000000000000006E-2</v>
      </c>
      <c r="C12" s="7">
        <v>0.15</v>
      </c>
      <c r="D12" s="8"/>
      <c r="E12" s="5"/>
      <c r="F12" s="5"/>
      <c r="G12" s="9"/>
      <c r="H12" s="10"/>
      <c r="I12" s="19"/>
      <c r="J12" s="8"/>
      <c r="K12" s="8"/>
      <c r="L12" s="5"/>
    </row>
    <row r="13" spans="1:16" x14ac:dyDescent="0.25">
      <c r="A13" s="5"/>
      <c r="B13" s="5"/>
      <c r="C13" s="7"/>
      <c r="D13" s="8"/>
      <c r="E13" s="5"/>
      <c r="F13" s="5"/>
      <c r="G13" s="9"/>
      <c r="H13" s="10"/>
      <c r="I13" s="19"/>
      <c r="J13" s="8"/>
      <c r="K13" s="8"/>
      <c r="L13" s="5"/>
      <c r="P13" s="4"/>
    </row>
    <row r="14" spans="1:16" x14ac:dyDescent="0.25">
      <c r="A14" s="5"/>
      <c r="B14" s="5"/>
      <c r="C14" s="7"/>
      <c r="D14" s="8"/>
      <c r="E14" s="5"/>
      <c r="F14" s="5"/>
      <c r="G14" s="9"/>
      <c r="H14" s="10"/>
      <c r="I14" s="19"/>
      <c r="J14" s="8"/>
      <c r="K14" s="8"/>
      <c r="L14" s="5"/>
    </row>
    <row r="15" spans="1:16" x14ac:dyDescent="0.25">
      <c r="A15" s="5"/>
      <c r="B15" s="5"/>
      <c r="C15" s="7"/>
      <c r="D15" s="8"/>
      <c r="E15" s="5"/>
      <c r="F15" s="5"/>
      <c r="G15" s="9"/>
      <c r="H15" s="10"/>
      <c r="I15" s="19"/>
      <c r="J15" s="8"/>
      <c r="K15" s="8"/>
      <c r="L15" s="5"/>
    </row>
    <row r="16" spans="1:16" x14ac:dyDescent="0.25">
      <c r="A16" s="5"/>
      <c r="B16" s="5"/>
      <c r="C16" s="7"/>
      <c r="D16" s="8"/>
      <c r="E16" s="5"/>
      <c r="F16" s="5"/>
      <c r="G16" s="9"/>
      <c r="H16" s="10"/>
      <c r="I16" s="19"/>
      <c r="J16" s="8"/>
      <c r="K16" s="8"/>
      <c r="L16" s="5"/>
    </row>
    <row r="17" spans="1:12" x14ac:dyDescent="0.25">
      <c r="A17" s="5"/>
      <c r="B17" s="5"/>
      <c r="C17" s="7"/>
      <c r="D17" s="8"/>
      <c r="E17" s="5"/>
      <c r="F17" s="5"/>
      <c r="G17" s="9"/>
      <c r="H17" s="10"/>
      <c r="I17" s="19"/>
      <c r="J17" s="8"/>
      <c r="K17" s="8"/>
      <c r="L17" s="5"/>
    </row>
    <row r="18" spans="1:12" x14ac:dyDescent="0.25">
      <c r="A18" s="20"/>
      <c r="B18" s="5"/>
      <c r="C18" s="7"/>
      <c r="D18" s="8"/>
      <c r="E18" s="5"/>
      <c r="F18" s="5"/>
      <c r="G18" s="9"/>
      <c r="H18" s="10"/>
      <c r="I18" s="19"/>
      <c r="J18" s="8"/>
      <c r="K18" s="21"/>
      <c r="L18" s="20"/>
    </row>
    <row r="19" spans="1:12" x14ac:dyDescent="0.25">
      <c r="A19" s="6" t="s">
        <v>7</v>
      </c>
      <c r="B19" s="6" t="s">
        <v>14</v>
      </c>
      <c r="C19" s="6" t="s">
        <v>14</v>
      </c>
      <c r="D19" s="6" t="s">
        <v>6</v>
      </c>
      <c r="E19" s="6" t="s">
        <v>6</v>
      </c>
      <c r="F19" s="6" t="s">
        <v>6</v>
      </c>
      <c r="G19" s="6" t="s">
        <v>9</v>
      </c>
      <c r="H19" s="6" t="s">
        <v>13</v>
      </c>
      <c r="I19" s="6" t="s">
        <v>13</v>
      </c>
      <c r="J19" s="6" t="s">
        <v>23</v>
      </c>
      <c r="K19" s="6" t="s">
        <v>26</v>
      </c>
      <c r="L19" s="6" t="s">
        <v>9</v>
      </c>
    </row>
  </sheetData>
  <mergeCells count="3">
    <mergeCell ref="D8:F8"/>
    <mergeCell ref="G8:L8"/>
    <mergeCell ref="B8:C8"/>
  </mergeCells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1"/>
  <sheetViews>
    <sheetView tabSelected="1" topLeftCell="A13" workbookViewId="0">
      <selection activeCell="C20" sqref="C20"/>
    </sheetView>
  </sheetViews>
  <sheetFormatPr defaultRowHeight="15.75" x14ac:dyDescent="0.25"/>
  <cols>
    <col min="3" max="3" width="10.5" style="2" customWidth="1"/>
    <col min="4" max="4" width="12.75" style="2" customWidth="1"/>
    <col min="5" max="7" width="9" style="2"/>
  </cols>
  <sheetData>
    <row r="1" spans="2:10" x14ac:dyDescent="0.25">
      <c r="E1" s="2" t="s">
        <v>41</v>
      </c>
      <c r="H1" s="2"/>
      <c r="I1" s="2"/>
      <c r="J1" s="2"/>
    </row>
    <row r="2" spans="2:10" x14ac:dyDescent="0.25">
      <c r="C2" s="12" t="s">
        <v>29</v>
      </c>
      <c r="D2" s="14" t="s">
        <v>30</v>
      </c>
      <c r="E2" s="17"/>
      <c r="F2" s="17"/>
      <c r="G2" s="17"/>
      <c r="H2" s="17"/>
    </row>
    <row r="3" spans="2:10" x14ac:dyDescent="0.25">
      <c r="C3" s="12" t="s">
        <v>31</v>
      </c>
      <c r="D3" s="14" t="s">
        <v>7</v>
      </c>
    </row>
    <row r="4" spans="2:10" x14ac:dyDescent="0.25">
      <c r="C4" s="12" t="s">
        <v>32</v>
      </c>
      <c r="D4" s="14" t="s">
        <v>6</v>
      </c>
      <c r="E4" s="15">
        <f>Summary!D10</f>
        <v>8.4499999999999993</v>
      </c>
      <c r="F4" s="15"/>
      <c r="G4" s="15"/>
      <c r="H4" s="15"/>
      <c r="I4" s="15"/>
      <c r="J4" s="15"/>
    </row>
    <row r="5" spans="2:10" x14ac:dyDescent="0.25">
      <c r="C5" s="12" t="s">
        <v>34</v>
      </c>
      <c r="D5" s="14" t="s">
        <v>9</v>
      </c>
      <c r="E5" s="2" t="str">
        <f>Summary!G10</f>
        <v>x</v>
      </c>
      <c r="H5" s="2"/>
      <c r="I5" s="2"/>
      <c r="J5" s="2"/>
    </row>
    <row r="6" spans="2:10" x14ac:dyDescent="0.25">
      <c r="C6" s="12" t="s">
        <v>19</v>
      </c>
      <c r="D6" s="14" t="s">
        <v>14</v>
      </c>
      <c r="E6" s="2">
        <f>Summary!B10</f>
        <v>5.5800000000000002E-2</v>
      </c>
      <c r="H6" s="2"/>
      <c r="I6" s="2"/>
      <c r="J6" s="2"/>
    </row>
    <row r="7" spans="2:10" x14ac:dyDescent="0.25">
      <c r="C7" s="12" t="s">
        <v>21</v>
      </c>
      <c r="D7" s="14" t="s">
        <v>14</v>
      </c>
      <c r="E7" s="2">
        <f>Summary!C10</f>
        <v>0.15</v>
      </c>
      <c r="H7" s="2"/>
      <c r="I7" s="2"/>
      <c r="J7" s="2"/>
    </row>
    <row r="8" spans="2:10" x14ac:dyDescent="0.25">
      <c r="C8" s="12" t="s">
        <v>50</v>
      </c>
    </row>
    <row r="11" spans="2:10" x14ac:dyDescent="0.25">
      <c r="C11" s="12" t="s">
        <v>40</v>
      </c>
      <c r="D11" s="14" t="s">
        <v>36</v>
      </c>
      <c r="E11" s="2">
        <v>0.48499999999999999</v>
      </c>
    </row>
    <row r="12" spans="2:10" x14ac:dyDescent="0.25">
      <c r="C12" s="30" t="s">
        <v>35</v>
      </c>
      <c r="D12" s="30"/>
      <c r="E12" s="30"/>
    </row>
    <row r="13" spans="2:10" x14ac:dyDescent="0.25">
      <c r="C13" s="30" t="s">
        <v>39</v>
      </c>
      <c r="D13" s="30"/>
      <c r="E13" s="2" t="s">
        <v>38</v>
      </c>
      <c r="F13" s="2" t="s">
        <v>37</v>
      </c>
      <c r="G13" s="2" t="s">
        <v>33</v>
      </c>
    </row>
    <row r="14" spans="2:10" x14ac:dyDescent="0.25">
      <c r="C14" s="13" t="s">
        <v>30</v>
      </c>
      <c r="D14" s="13" t="s">
        <v>13</v>
      </c>
      <c r="E14" s="13" t="s">
        <v>36</v>
      </c>
      <c r="F14" s="13" t="s">
        <v>36</v>
      </c>
      <c r="G14" s="13" t="s">
        <v>9</v>
      </c>
    </row>
    <row r="15" spans="2:10" x14ac:dyDescent="0.25">
      <c r="B15" t="s">
        <v>42</v>
      </c>
      <c r="C15" s="17">
        <v>2.3206018518518515E-2</v>
      </c>
      <c r="D15" s="18">
        <f t="shared" ref="D15:D18" si="0">C15*24*60*60</f>
        <v>2004.9999999999998</v>
      </c>
      <c r="E15" s="22">
        <v>0</v>
      </c>
      <c r="F15" s="22">
        <f t="shared" ref="F15:F18" si="1">E15-$E$11</f>
        <v>-0.48499999999999999</v>
      </c>
      <c r="G15" s="2">
        <v>0</v>
      </c>
    </row>
    <row r="16" spans="2:10" x14ac:dyDescent="0.25">
      <c r="C16" s="17">
        <v>2.3553240740740701E-2</v>
      </c>
      <c r="D16" s="18">
        <f t="shared" si="0"/>
        <v>2034.9999999999968</v>
      </c>
      <c r="E16" s="22">
        <v>0.51100000000000001</v>
      </c>
      <c r="F16" s="22">
        <f t="shared" si="1"/>
        <v>2.6000000000000023E-2</v>
      </c>
      <c r="G16" s="23">
        <f>F16/(D16-D15)</f>
        <v>8.6666666666675282E-4</v>
      </c>
    </row>
    <row r="17" spans="2:7" x14ac:dyDescent="0.25">
      <c r="C17" s="17">
        <v>2.390046296296296E-2</v>
      </c>
      <c r="D17" s="18">
        <f t="shared" si="0"/>
        <v>2065</v>
      </c>
      <c r="E17" s="22">
        <v>0.49</v>
      </c>
      <c r="F17" s="22">
        <f t="shared" si="1"/>
        <v>5.0000000000000044E-3</v>
      </c>
      <c r="G17" s="23">
        <f t="shared" ref="G17:G18" si="2">F17/(D17-D16)</f>
        <v>1.6666666666664912E-4</v>
      </c>
    </row>
    <row r="18" spans="2:7" x14ac:dyDescent="0.25">
      <c r="C18" s="17">
        <v>2.4247685185185181E-2</v>
      </c>
      <c r="D18" s="18">
        <f t="shared" si="0"/>
        <v>2095</v>
      </c>
      <c r="E18" s="22">
        <v>0.48899999999999999</v>
      </c>
      <c r="F18" s="22">
        <f t="shared" si="1"/>
        <v>4.0000000000000036E-3</v>
      </c>
      <c r="G18" s="23">
        <f t="shared" si="2"/>
        <v>1.3333333333333345E-4</v>
      </c>
    </row>
    <row r="19" spans="2:7" x14ac:dyDescent="0.25">
      <c r="B19" t="s">
        <v>45</v>
      </c>
      <c r="C19" s="17">
        <v>2.4594907407407409E-2</v>
      </c>
      <c r="D19" s="18">
        <f t="shared" ref="D19" si="3">C19*24*60*60</f>
        <v>2125</v>
      </c>
      <c r="E19" s="22">
        <v>0.48899999999999999</v>
      </c>
      <c r="F19" s="22">
        <f t="shared" ref="F19" si="4">E19-$E$11</f>
        <v>4.0000000000000036E-3</v>
      </c>
      <c r="G19" s="26">
        <f t="shared" ref="G19" si="5">F19/(D19-D18)</f>
        <v>1.3333333333333345E-4</v>
      </c>
    </row>
    <row r="20" spans="2:7" x14ac:dyDescent="0.25">
      <c r="C20" s="17">
        <v>2.494212962962963E-2</v>
      </c>
      <c r="D20" s="18">
        <f>C20*24*60*60</f>
        <v>2155</v>
      </c>
      <c r="E20" s="22">
        <v>0.48499999999999999</v>
      </c>
      <c r="F20" s="22">
        <f>E20-$E$11</f>
        <v>0</v>
      </c>
      <c r="G20" s="23">
        <f>F20/(D20-D18)</f>
        <v>0</v>
      </c>
    </row>
    <row r="21" spans="2:7" x14ac:dyDescent="0.25">
      <c r="C21" s="17">
        <v>2.56365740740741E-2</v>
      </c>
      <c r="D21" s="18">
        <f>C21*24*60*60</f>
        <v>2215.0000000000018</v>
      </c>
      <c r="E21" s="22">
        <v>0.48699999999999999</v>
      </c>
      <c r="F21" s="22">
        <f>E21-$E$11</f>
        <v>2.0000000000000018E-3</v>
      </c>
      <c r="G21" s="23">
        <f>F21/(D21-D20)</f>
        <v>3.3333333333332352E-5</v>
      </c>
    </row>
    <row r="22" spans="2:7" x14ac:dyDescent="0.25">
      <c r="B22" s="24" t="s">
        <v>43</v>
      </c>
      <c r="C22" s="17">
        <v>2.63310185185185E-2</v>
      </c>
      <c r="D22" s="18">
        <f t="shared" ref="D22:D43" si="6">C22*24*60*60</f>
        <v>2274.9999999999982</v>
      </c>
      <c r="E22" s="22">
        <v>0.48699999999999999</v>
      </c>
      <c r="F22" s="22">
        <f t="shared" ref="F22:F43" si="7">E22-$E$11</f>
        <v>2.0000000000000018E-3</v>
      </c>
      <c r="G22" s="23">
        <f>F22/(D22-D21)</f>
        <v>3.3333333333335381E-5</v>
      </c>
    </row>
    <row r="23" spans="2:7" x14ac:dyDescent="0.25">
      <c r="C23" s="17">
        <v>2.7025462962963001E-2</v>
      </c>
      <c r="D23" s="18">
        <f t="shared" si="6"/>
        <v>2335.0000000000032</v>
      </c>
      <c r="E23" s="22">
        <v>0.48499999999999999</v>
      </c>
      <c r="F23" s="22">
        <f t="shared" si="7"/>
        <v>0</v>
      </c>
      <c r="G23" s="23">
        <f>F23/(D23-D22)</f>
        <v>0</v>
      </c>
    </row>
    <row r="24" spans="2:7" x14ac:dyDescent="0.25">
      <c r="B24" s="24" t="s">
        <v>43</v>
      </c>
      <c r="C24" s="17">
        <v>2.7719907407407401E-2</v>
      </c>
      <c r="D24" s="18">
        <f t="shared" si="6"/>
        <v>2394.9999999999995</v>
      </c>
      <c r="E24" s="22">
        <v>0.48499999999999999</v>
      </c>
      <c r="F24" s="22">
        <f t="shared" si="7"/>
        <v>0</v>
      </c>
      <c r="G24" s="23">
        <f>F24/(D24-D23)</f>
        <v>0</v>
      </c>
    </row>
    <row r="25" spans="2:7" x14ac:dyDescent="0.25">
      <c r="B25" s="24" t="s">
        <v>43</v>
      </c>
      <c r="C25" s="17">
        <v>2.8414351851851899E-2</v>
      </c>
      <c r="D25" s="18">
        <f t="shared" si="6"/>
        <v>2455.0000000000041</v>
      </c>
      <c r="E25" s="22">
        <v>0.48499999999999999</v>
      </c>
      <c r="F25" s="22">
        <f t="shared" si="7"/>
        <v>0</v>
      </c>
      <c r="G25" s="23">
        <f>F25/(D25-D24)</f>
        <v>0</v>
      </c>
    </row>
    <row r="26" spans="2:7" x14ac:dyDescent="0.25">
      <c r="B26" s="24"/>
      <c r="C26" s="17">
        <v>2.9108796296296299E-2</v>
      </c>
      <c r="D26" s="18">
        <f t="shared" si="6"/>
        <v>2515.0000000000005</v>
      </c>
      <c r="E26" s="22">
        <v>0.48499999999999999</v>
      </c>
      <c r="F26" s="22">
        <f t="shared" si="7"/>
        <v>0</v>
      </c>
      <c r="G26" s="23">
        <f>F26/(D26-D25)</f>
        <v>0</v>
      </c>
    </row>
    <row r="27" spans="2:7" x14ac:dyDescent="0.25">
      <c r="C27" s="17">
        <v>2.98032407407408E-2</v>
      </c>
      <c r="D27" s="18">
        <f t="shared" si="6"/>
        <v>2575.0000000000055</v>
      </c>
      <c r="E27" s="22">
        <v>0.48599999999999999</v>
      </c>
      <c r="F27" s="22">
        <f t="shared" si="7"/>
        <v>1.0000000000000009E-3</v>
      </c>
      <c r="G27" s="23">
        <f>F27/(D27-D26)</f>
        <v>1.6666666666665292E-5</v>
      </c>
    </row>
    <row r="28" spans="2:7" x14ac:dyDescent="0.25">
      <c r="B28" s="24" t="s">
        <v>43</v>
      </c>
      <c r="C28" s="17">
        <v>3.0497685185185201E-2</v>
      </c>
      <c r="D28" s="18">
        <f t="shared" si="6"/>
        <v>2635.0000000000014</v>
      </c>
      <c r="E28" s="22">
        <v>0.48499999999999999</v>
      </c>
      <c r="F28" s="22">
        <f t="shared" si="7"/>
        <v>0</v>
      </c>
      <c r="G28" s="23">
        <f>F28/(D28-D27)</f>
        <v>0</v>
      </c>
    </row>
    <row r="29" spans="2:7" x14ac:dyDescent="0.25">
      <c r="B29" s="24"/>
      <c r="C29" s="17">
        <v>3.1192129629629702E-2</v>
      </c>
      <c r="D29" s="18">
        <f t="shared" si="6"/>
        <v>2695.0000000000064</v>
      </c>
      <c r="E29" s="22">
        <v>0.48499999999999999</v>
      </c>
      <c r="F29" s="22">
        <f t="shared" si="7"/>
        <v>0</v>
      </c>
      <c r="G29" s="23">
        <f>F29/(D29-D28)</f>
        <v>0</v>
      </c>
    </row>
    <row r="30" spans="2:7" x14ac:dyDescent="0.25">
      <c r="B30" s="24" t="s">
        <v>43</v>
      </c>
      <c r="C30" s="17">
        <v>3.1886574074074199E-2</v>
      </c>
      <c r="D30" s="18">
        <f t="shared" si="6"/>
        <v>2755.0000000000109</v>
      </c>
      <c r="E30" s="22">
        <v>0.48699999999999999</v>
      </c>
      <c r="F30" s="22">
        <f t="shared" si="7"/>
        <v>2.0000000000000018E-3</v>
      </c>
      <c r="G30" s="23">
        <f>F30/(D30-D29)</f>
        <v>3.3333333333330834E-5</v>
      </c>
    </row>
    <row r="31" spans="2:7" x14ac:dyDescent="0.25">
      <c r="B31" s="24"/>
      <c r="C31" s="17">
        <v>3.2581018518518703E-2</v>
      </c>
      <c r="D31" s="18">
        <f t="shared" si="6"/>
        <v>2815.0000000000159</v>
      </c>
      <c r="E31" s="22">
        <v>0.49199999999999999</v>
      </c>
      <c r="F31" s="22">
        <f t="shared" si="7"/>
        <v>7.0000000000000062E-3</v>
      </c>
      <c r="G31" s="23">
        <f>F31/(D31-D30)</f>
        <v>1.1666666666665704E-4</v>
      </c>
    </row>
    <row r="32" spans="2:7" x14ac:dyDescent="0.25">
      <c r="C32" s="17">
        <v>3.3275462962963201E-2</v>
      </c>
      <c r="D32" s="18">
        <f t="shared" si="6"/>
        <v>2875.0000000000209</v>
      </c>
      <c r="E32" s="22">
        <v>0.70399999999999996</v>
      </c>
      <c r="F32" s="22">
        <f t="shared" si="7"/>
        <v>0.21899999999999997</v>
      </c>
      <c r="G32" s="23">
        <f>F32/(D32-D31)</f>
        <v>3.6499999999996952E-3</v>
      </c>
    </row>
    <row r="33" spans="2:7" x14ac:dyDescent="0.25">
      <c r="B33" s="24" t="s">
        <v>48</v>
      </c>
      <c r="C33" s="17">
        <v>3.3969907407407698E-2</v>
      </c>
      <c r="D33" s="18">
        <f t="shared" si="6"/>
        <v>2935.000000000025</v>
      </c>
      <c r="E33" s="22">
        <v>0.53100000000000003</v>
      </c>
      <c r="F33" s="22">
        <f t="shared" si="7"/>
        <v>4.6000000000000041E-2</v>
      </c>
      <c r="G33" s="23">
        <f>F33/(D33-D32)</f>
        <v>7.6666666666661508E-4</v>
      </c>
    </row>
    <row r="34" spans="2:7" x14ac:dyDescent="0.25">
      <c r="B34" s="24" t="s">
        <v>46</v>
      </c>
      <c r="C34" s="17">
        <v>3.4664351851852203E-2</v>
      </c>
      <c r="D34" s="18">
        <f t="shared" si="6"/>
        <v>2995.00000000003</v>
      </c>
      <c r="E34" s="22">
        <v>0.496</v>
      </c>
      <c r="F34" s="22">
        <f t="shared" si="7"/>
        <v>1.100000000000001E-2</v>
      </c>
      <c r="G34" s="23">
        <f>F34/(D34-D33)</f>
        <v>1.8333333333331821E-4</v>
      </c>
    </row>
    <row r="35" spans="2:7" x14ac:dyDescent="0.25">
      <c r="B35" s="24"/>
      <c r="C35" s="17">
        <v>3.53587962962967E-2</v>
      </c>
      <c r="D35" s="18">
        <f t="shared" si="6"/>
        <v>3055.000000000035</v>
      </c>
      <c r="E35" s="22">
        <v>0.50700000000000001</v>
      </c>
      <c r="F35" s="22">
        <f t="shared" si="7"/>
        <v>2.200000000000002E-2</v>
      </c>
      <c r="G35" s="23">
        <f>F35/(D35-D34)</f>
        <v>3.6666666666663642E-4</v>
      </c>
    </row>
    <row r="36" spans="2:7" x14ac:dyDescent="0.25">
      <c r="B36" s="24" t="s">
        <v>46</v>
      </c>
      <c r="C36" s="17">
        <v>3.6053240740741198E-2</v>
      </c>
      <c r="D36" s="18">
        <f t="shared" si="6"/>
        <v>3115.0000000000396</v>
      </c>
      <c r="E36" s="22">
        <v>0.495</v>
      </c>
      <c r="F36" s="22">
        <f t="shared" si="7"/>
        <v>1.0000000000000009E-2</v>
      </c>
      <c r="G36" s="23">
        <f>F36/(D36-D35)</f>
        <v>1.6666666666665419E-4</v>
      </c>
    </row>
    <row r="37" spans="2:7" x14ac:dyDescent="0.25">
      <c r="B37" s="24" t="s">
        <v>46</v>
      </c>
      <c r="C37" s="17">
        <v>3.6747685185185702E-2</v>
      </c>
      <c r="D37" s="18">
        <f t="shared" si="6"/>
        <v>3175.0000000000446</v>
      </c>
      <c r="E37" s="22">
        <v>0.48599999999999999</v>
      </c>
      <c r="F37" s="22">
        <f t="shared" si="7"/>
        <v>1.0000000000000009E-3</v>
      </c>
      <c r="G37" s="23">
        <f>F37/(D37-D36)</f>
        <v>1.6666666666665292E-5</v>
      </c>
    </row>
    <row r="38" spans="2:7" x14ac:dyDescent="0.25">
      <c r="B38" s="24" t="s">
        <v>46</v>
      </c>
      <c r="C38" s="17">
        <v>3.74421296296302E-2</v>
      </c>
      <c r="D38" s="18">
        <f t="shared" si="6"/>
        <v>3235.0000000000491</v>
      </c>
      <c r="E38" s="22">
        <v>0.48699999999999999</v>
      </c>
      <c r="F38" s="22">
        <f t="shared" si="7"/>
        <v>2.0000000000000018E-3</v>
      </c>
      <c r="G38" s="23">
        <f>F38/(D38-D37)</f>
        <v>3.3333333333330834E-5</v>
      </c>
    </row>
    <row r="39" spans="2:7" x14ac:dyDescent="0.25">
      <c r="B39" s="24"/>
      <c r="C39" s="17">
        <v>3.8136574074074697E-2</v>
      </c>
      <c r="D39" s="18">
        <f t="shared" si="6"/>
        <v>3295.0000000000541</v>
      </c>
      <c r="E39" s="22">
        <v>0.48599999999999999</v>
      </c>
      <c r="F39" s="22">
        <f t="shared" si="7"/>
        <v>1.0000000000000009E-3</v>
      </c>
      <c r="G39" s="23">
        <f>F39/(D39-D38)</f>
        <v>1.6666666666665292E-5</v>
      </c>
    </row>
    <row r="40" spans="2:7" x14ac:dyDescent="0.25">
      <c r="B40" t="s">
        <v>47</v>
      </c>
      <c r="C40" s="17">
        <v>3.8831018518519202E-2</v>
      </c>
      <c r="D40" s="18">
        <f t="shared" si="6"/>
        <v>3355.0000000000591</v>
      </c>
      <c r="E40" s="22">
        <v>0.48499999999999999</v>
      </c>
      <c r="F40" s="22">
        <f t="shared" si="7"/>
        <v>0</v>
      </c>
      <c r="G40" s="23">
        <f>F40/(D40-D39)</f>
        <v>0</v>
      </c>
    </row>
    <row r="41" spans="2:7" x14ac:dyDescent="0.25">
      <c r="B41" t="s">
        <v>49</v>
      </c>
      <c r="C41" s="17">
        <v>3.9525462962963699E-2</v>
      </c>
      <c r="D41" s="18">
        <f t="shared" si="6"/>
        <v>3415.0000000000637</v>
      </c>
      <c r="E41" s="22">
        <v>0.48499999999999999</v>
      </c>
      <c r="F41" s="22">
        <f t="shared" si="7"/>
        <v>0</v>
      </c>
      <c r="G41" s="23">
        <f>F41/(D41-D40)</f>
        <v>0</v>
      </c>
    </row>
    <row r="42" spans="2:7" x14ac:dyDescent="0.25">
      <c r="C42" s="17">
        <v>4.0219907407408197E-2</v>
      </c>
      <c r="D42" s="18">
        <f t="shared" si="6"/>
        <v>3475.0000000000687</v>
      </c>
      <c r="E42" s="22">
        <v>0.49</v>
      </c>
      <c r="F42" s="22">
        <f t="shared" si="7"/>
        <v>5.0000000000000044E-3</v>
      </c>
      <c r="G42" s="23">
        <f>F42/(D42-D41)</f>
        <v>8.3333333333326459E-5</v>
      </c>
    </row>
    <row r="43" spans="2:7" x14ac:dyDescent="0.25">
      <c r="C43" s="17">
        <v>4.0914351851852701E-2</v>
      </c>
      <c r="D43" s="18">
        <f t="shared" si="6"/>
        <v>3535.0000000000732</v>
      </c>
      <c r="E43" s="22">
        <v>0.48499999999999999</v>
      </c>
      <c r="F43" s="22">
        <f t="shared" si="7"/>
        <v>0</v>
      </c>
      <c r="G43" s="23">
        <f>F43/(D43-D42)</f>
        <v>0</v>
      </c>
    </row>
    <row r="44" spans="2:7" x14ac:dyDescent="0.25">
      <c r="B44" s="24" t="s">
        <v>46</v>
      </c>
      <c r="C44" s="17">
        <v>4.1608796296297199E-2</v>
      </c>
      <c r="D44" s="18">
        <f t="shared" ref="D44:D48" si="8">C44*24*60*60</f>
        <v>3595.0000000000778</v>
      </c>
      <c r="E44" s="22">
        <v>0.48499999999999999</v>
      </c>
      <c r="F44" s="22">
        <f t="shared" ref="F44:F48" si="9">E44-$E$11</f>
        <v>0</v>
      </c>
      <c r="G44" s="23">
        <f>F44/(D44-D43)</f>
        <v>0</v>
      </c>
    </row>
    <row r="45" spans="2:7" x14ac:dyDescent="0.25">
      <c r="B45" s="24" t="s">
        <v>48</v>
      </c>
      <c r="C45" s="17">
        <v>4.2303240740741703E-2</v>
      </c>
      <c r="D45" s="18">
        <f t="shared" si="8"/>
        <v>3655.0000000000828</v>
      </c>
      <c r="E45" s="22">
        <v>0.51900000000000002</v>
      </c>
      <c r="F45" s="22">
        <f t="shared" si="9"/>
        <v>3.400000000000003E-2</v>
      </c>
      <c r="G45" s="23">
        <f>F45/(D45-D44)</f>
        <v>5.6666666666661998E-4</v>
      </c>
    </row>
    <row r="46" spans="2:7" x14ac:dyDescent="0.25">
      <c r="C46" s="17">
        <v>4.29976851851862E-2</v>
      </c>
      <c r="D46" s="18">
        <f t="shared" si="8"/>
        <v>3715.0000000000878</v>
      </c>
      <c r="E46" s="22">
        <v>0.49299999999999999</v>
      </c>
      <c r="F46" s="22">
        <f t="shared" si="9"/>
        <v>8.0000000000000071E-3</v>
      </c>
      <c r="G46" s="23">
        <f>F46/(D46-D45)</f>
        <v>1.3333333333332234E-4</v>
      </c>
    </row>
    <row r="47" spans="2:7" x14ac:dyDescent="0.25">
      <c r="C47" s="17">
        <v>4.3692129629630698E-2</v>
      </c>
      <c r="D47" s="18">
        <f t="shared" si="8"/>
        <v>3775.0000000000919</v>
      </c>
      <c r="E47" s="22">
        <v>0.48499999999999999</v>
      </c>
      <c r="F47" s="22">
        <f t="shared" si="9"/>
        <v>0</v>
      </c>
      <c r="G47" s="23">
        <f>F47/(D47-D46)</f>
        <v>0</v>
      </c>
    </row>
    <row r="48" spans="2:7" x14ac:dyDescent="0.25">
      <c r="B48" t="s">
        <v>47</v>
      </c>
      <c r="C48" s="17">
        <v>4.4386574074075202E-2</v>
      </c>
      <c r="D48" s="18">
        <f t="shared" si="8"/>
        <v>3835.0000000000973</v>
      </c>
      <c r="E48" s="22">
        <v>0.48499999999999999</v>
      </c>
      <c r="F48" s="22">
        <f t="shared" si="9"/>
        <v>0</v>
      </c>
      <c r="G48" s="23">
        <f>F48/(D48-D47)</f>
        <v>0</v>
      </c>
    </row>
    <row r="49" spans="2:7" x14ac:dyDescent="0.25">
      <c r="B49" t="s">
        <v>47</v>
      </c>
      <c r="C49" s="17">
        <v>4.50810185185197E-2</v>
      </c>
      <c r="D49" s="18">
        <f t="shared" ref="D49:D60" si="10">C49*24*60*60</f>
        <v>3895.0000000001019</v>
      </c>
      <c r="E49" s="22">
        <v>0.48499999999999999</v>
      </c>
      <c r="F49" s="22">
        <f t="shared" ref="F49:F60" si="11">E49-$E$11</f>
        <v>0</v>
      </c>
      <c r="G49" s="23">
        <f>F49/(D49-D48)</f>
        <v>0</v>
      </c>
    </row>
    <row r="50" spans="2:7" x14ac:dyDescent="0.25">
      <c r="B50" t="s">
        <v>47</v>
      </c>
      <c r="C50" s="17">
        <v>4.5775462962964197E-2</v>
      </c>
      <c r="D50" s="18">
        <f t="shared" si="10"/>
        <v>3955.0000000001069</v>
      </c>
      <c r="E50" s="22">
        <v>0.51800000000000002</v>
      </c>
      <c r="F50" s="22">
        <f t="shared" si="11"/>
        <v>3.3000000000000029E-2</v>
      </c>
      <c r="G50" s="23">
        <f>F50/(D50-D49)</f>
        <v>5.4999999999995461E-4</v>
      </c>
    </row>
    <row r="51" spans="2:7" x14ac:dyDescent="0.25">
      <c r="B51" s="24"/>
      <c r="C51" s="17">
        <v>4.6469907407408702E-2</v>
      </c>
      <c r="D51" s="18">
        <f t="shared" si="10"/>
        <v>4015.0000000001119</v>
      </c>
      <c r="E51" s="22">
        <v>0.53700000000000003</v>
      </c>
      <c r="F51" s="22">
        <f t="shared" si="11"/>
        <v>5.2000000000000046E-2</v>
      </c>
      <c r="G51" s="23">
        <f>F51/(D51-D50)</f>
        <v>8.6666666666659518E-4</v>
      </c>
    </row>
    <row r="52" spans="2:7" x14ac:dyDescent="0.25">
      <c r="B52" s="24" t="s">
        <v>43</v>
      </c>
      <c r="C52" s="17">
        <v>4.7164351851853199E-2</v>
      </c>
      <c r="D52" s="18">
        <f t="shared" si="10"/>
        <v>4075.0000000001164</v>
      </c>
      <c r="E52" s="22">
        <v>0.48699999999999999</v>
      </c>
      <c r="F52" s="22">
        <f t="shared" si="11"/>
        <v>2.0000000000000018E-3</v>
      </c>
      <c r="G52" s="23">
        <f>F52/(D52-D51)</f>
        <v>3.3333333333330834E-5</v>
      </c>
    </row>
    <row r="53" spans="2:7" x14ac:dyDescent="0.25">
      <c r="C53" s="17">
        <v>4.7858796296297697E-2</v>
      </c>
      <c r="D53" s="18">
        <f t="shared" si="10"/>
        <v>4135.000000000121</v>
      </c>
      <c r="E53" s="22">
        <v>0.48499999999999999</v>
      </c>
      <c r="F53" s="22">
        <f t="shared" si="11"/>
        <v>0</v>
      </c>
      <c r="G53" s="23">
        <f>F53/(D53-D52)</f>
        <v>0</v>
      </c>
    </row>
    <row r="54" spans="2:7" x14ac:dyDescent="0.25">
      <c r="B54" t="s">
        <v>47</v>
      </c>
      <c r="C54" s="17">
        <v>4.8553240740742201E-2</v>
      </c>
      <c r="D54" s="18">
        <f t="shared" si="10"/>
        <v>4195.0000000001264</v>
      </c>
      <c r="E54" s="22">
        <v>0.48499999999999999</v>
      </c>
      <c r="F54" s="22">
        <f t="shared" si="11"/>
        <v>0</v>
      </c>
      <c r="G54" s="23">
        <f>F54/(D54-D53)</f>
        <v>0</v>
      </c>
    </row>
    <row r="55" spans="2:7" x14ac:dyDescent="0.25">
      <c r="B55" s="24"/>
      <c r="C55" s="17">
        <v>4.9247685185186699E-2</v>
      </c>
      <c r="D55" s="18">
        <f t="shared" si="10"/>
        <v>4255.000000000131</v>
      </c>
      <c r="E55" s="22">
        <v>0.499</v>
      </c>
      <c r="F55" s="22">
        <f t="shared" si="11"/>
        <v>1.4000000000000012E-2</v>
      </c>
      <c r="G55" s="23">
        <f>F55/(D55-D54)</f>
        <v>2.3333333333331585E-4</v>
      </c>
    </row>
    <row r="56" spans="2:7" x14ac:dyDescent="0.25">
      <c r="B56" s="24" t="s">
        <v>43</v>
      </c>
      <c r="C56" s="17">
        <v>4.9942129629631203E-2</v>
      </c>
      <c r="D56" s="18">
        <f t="shared" si="10"/>
        <v>4315.0000000001355</v>
      </c>
      <c r="E56" s="22">
        <v>0.48799999999999999</v>
      </c>
      <c r="F56" s="22">
        <f t="shared" si="11"/>
        <v>3.0000000000000027E-3</v>
      </c>
      <c r="G56" s="23">
        <f>F56/(D56-D55)</f>
        <v>4.9999999999996255E-5</v>
      </c>
    </row>
    <row r="57" spans="2:7" x14ac:dyDescent="0.25">
      <c r="C57" s="17">
        <v>5.0636574074075701E-2</v>
      </c>
      <c r="D57" s="18">
        <f t="shared" si="10"/>
        <v>4375.0000000001401</v>
      </c>
      <c r="E57" s="22">
        <v>0.48499999999999999</v>
      </c>
      <c r="F57" s="22">
        <f t="shared" si="11"/>
        <v>0</v>
      </c>
      <c r="G57" s="23">
        <f>F57/(D57-D56)</f>
        <v>0</v>
      </c>
    </row>
    <row r="58" spans="2:7" x14ac:dyDescent="0.25">
      <c r="B58" s="24" t="s">
        <v>43</v>
      </c>
      <c r="C58" s="17">
        <v>5.1331018518520198E-2</v>
      </c>
      <c r="D58" s="18">
        <f t="shared" si="10"/>
        <v>4435.0000000001455</v>
      </c>
      <c r="E58" s="22">
        <v>0.49099999999999999</v>
      </c>
      <c r="F58" s="22">
        <f t="shared" si="11"/>
        <v>6.0000000000000053E-3</v>
      </c>
      <c r="G58" s="23">
        <f>F58/(D58-D57)</f>
        <v>9.9999999999990992E-5</v>
      </c>
    </row>
    <row r="59" spans="2:7" x14ac:dyDescent="0.25">
      <c r="C59" s="17">
        <v>5.2025462962964703E-2</v>
      </c>
      <c r="D59" s="18">
        <f t="shared" si="10"/>
        <v>4495.0000000001501</v>
      </c>
      <c r="E59" s="22">
        <v>0.48499999999999999</v>
      </c>
      <c r="F59" s="22">
        <f t="shared" si="11"/>
        <v>0</v>
      </c>
      <c r="G59" s="23">
        <f>F59/(D59-D58)</f>
        <v>0</v>
      </c>
    </row>
    <row r="60" spans="2:7" x14ac:dyDescent="0.25">
      <c r="C60" s="17">
        <v>5.27199074074092E-2</v>
      </c>
      <c r="D60" s="18">
        <f t="shared" si="10"/>
        <v>4555.0000000001546</v>
      </c>
      <c r="E60" s="22">
        <v>0.48899999999999999</v>
      </c>
      <c r="F60" s="22">
        <f t="shared" si="11"/>
        <v>4.0000000000000036E-3</v>
      </c>
      <c r="G60" s="23">
        <f>F60/(D60-D59)</f>
        <v>6.6666666666661669E-5</v>
      </c>
    </row>
    <row r="61" spans="2:7" x14ac:dyDescent="0.25">
      <c r="B61" s="24" t="s">
        <v>44</v>
      </c>
      <c r="C61" s="17">
        <v>5.3414351851853697E-2</v>
      </c>
      <c r="D61" s="18">
        <f>C61*24*60*60</f>
        <v>4615.0000000001601</v>
      </c>
      <c r="E61" s="22">
        <v>0.55800000000000005</v>
      </c>
      <c r="F61" s="22">
        <f>E61-$E$11</f>
        <v>7.3000000000000065E-2</v>
      </c>
      <c r="G61" s="23">
        <f>F61/(D61-D60)</f>
        <v>1.2166666666665572E-3</v>
      </c>
    </row>
    <row r="62" spans="2:7" x14ac:dyDescent="0.25">
      <c r="C62" s="17">
        <v>5.4108796296298202E-2</v>
      </c>
      <c r="D62" s="18">
        <f t="shared" ref="D62:D120" si="12">C62*24*60*60</f>
        <v>4675.0000000001646</v>
      </c>
      <c r="E62" s="22">
        <v>0.51</v>
      </c>
      <c r="F62" s="22">
        <f t="shared" ref="F62:F121" si="13">E62-$E$11</f>
        <v>2.5000000000000022E-2</v>
      </c>
      <c r="G62" s="25">
        <f t="shared" ref="G62:G69" si="14">F62/(D62-D61)</f>
        <v>4.1666666666663547E-4</v>
      </c>
    </row>
    <row r="63" spans="2:7" x14ac:dyDescent="0.25">
      <c r="B63" s="24" t="s">
        <v>46</v>
      </c>
      <c r="C63" s="17">
        <v>5.4803240740742699E-2</v>
      </c>
      <c r="D63" s="18">
        <f t="shared" si="12"/>
        <v>4735.0000000001692</v>
      </c>
      <c r="E63" s="22">
        <v>0.48799999999999999</v>
      </c>
      <c r="F63" s="22">
        <f t="shared" si="13"/>
        <v>3.0000000000000027E-3</v>
      </c>
      <c r="G63" s="25">
        <f t="shared" si="14"/>
        <v>4.9999999999996255E-5</v>
      </c>
    </row>
    <row r="64" spans="2:7" x14ac:dyDescent="0.25">
      <c r="C64" s="17">
        <v>5.5497685185187197E-2</v>
      </c>
      <c r="D64" s="18">
        <f t="shared" si="12"/>
        <v>4795.0000000001746</v>
      </c>
      <c r="E64" s="22">
        <v>0.49199999999999999</v>
      </c>
      <c r="F64" s="22">
        <f t="shared" si="13"/>
        <v>7.0000000000000062E-3</v>
      </c>
      <c r="G64" s="25">
        <f t="shared" si="14"/>
        <v>1.1666666666665616E-4</v>
      </c>
    </row>
    <row r="65" spans="2:7" x14ac:dyDescent="0.25">
      <c r="B65" s="24" t="s">
        <v>46</v>
      </c>
      <c r="C65" s="17">
        <v>5.6192129629631701E-2</v>
      </c>
      <c r="D65" s="18">
        <f t="shared" si="12"/>
        <v>4855.0000000001783</v>
      </c>
      <c r="E65" s="22">
        <v>0.501</v>
      </c>
      <c r="F65" s="22">
        <f t="shared" si="13"/>
        <v>1.6000000000000014E-2</v>
      </c>
      <c r="G65" s="25">
        <f t="shared" si="14"/>
        <v>2.6666666666665074E-4</v>
      </c>
    </row>
    <row r="66" spans="2:7" x14ac:dyDescent="0.25">
      <c r="C66" s="17">
        <v>5.6886574074076199E-2</v>
      </c>
      <c r="D66" s="18">
        <f t="shared" si="12"/>
        <v>4915.0000000001837</v>
      </c>
      <c r="E66" s="22">
        <v>0.48499999999999999</v>
      </c>
      <c r="F66" s="22">
        <f t="shared" si="13"/>
        <v>0</v>
      </c>
      <c r="G66" s="25">
        <f t="shared" si="14"/>
        <v>0</v>
      </c>
    </row>
    <row r="67" spans="2:7" x14ac:dyDescent="0.25">
      <c r="C67" s="17">
        <v>5.7581018518520703E-2</v>
      </c>
      <c r="D67" s="18">
        <f t="shared" si="12"/>
        <v>4975.0000000001892</v>
      </c>
      <c r="E67" s="22">
        <v>0.48499999999999999</v>
      </c>
      <c r="F67" s="22">
        <f t="shared" si="13"/>
        <v>0</v>
      </c>
      <c r="G67" s="25">
        <f t="shared" si="14"/>
        <v>0</v>
      </c>
    </row>
    <row r="68" spans="2:7" x14ac:dyDescent="0.25">
      <c r="C68" s="17">
        <v>5.8275462962965201E-2</v>
      </c>
      <c r="D68" s="18">
        <f t="shared" si="12"/>
        <v>5035.0000000001928</v>
      </c>
      <c r="E68" s="22">
        <v>0.48799999999999999</v>
      </c>
      <c r="F68" s="22">
        <f t="shared" si="13"/>
        <v>3.0000000000000027E-3</v>
      </c>
      <c r="G68" s="25">
        <f t="shared" si="14"/>
        <v>4.9999999999997014E-5</v>
      </c>
    </row>
    <row r="69" spans="2:7" x14ac:dyDescent="0.25">
      <c r="C69" s="17">
        <v>5.8969907407409698E-2</v>
      </c>
      <c r="D69" s="18">
        <f t="shared" si="12"/>
        <v>5095.0000000001983</v>
      </c>
      <c r="E69" s="22">
        <v>0.48499999999999999</v>
      </c>
      <c r="F69" s="22">
        <f t="shared" si="13"/>
        <v>0</v>
      </c>
      <c r="G69" s="25">
        <f t="shared" si="14"/>
        <v>0</v>
      </c>
    </row>
    <row r="70" spans="2:7" x14ac:dyDescent="0.25">
      <c r="B70" s="24" t="s">
        <v>43</v>
      </c>
      <c r="C70" s="17">
        <v>5.9664351851854203E-2</v>
      </c>
      <c r="D70" s="18">
        <f t="shared" si="12"/>
        <v>5155.0000000002028</v>
      </c>
      <c r="E70" s="22">
        <v>0.48499999999999999</v>
      </c>
      <c r="F70" s="22">
        <f t="shared" si="13"/>
        <v>0</v>
      </c>
      <c r="G70" s="25">
        <f t="shared" ref="G70:G87" si="15">F70/(D70-D69)</f>
        <v>0</v>
      </c>
    </row>
    <row r="71" spans="2:7" x14ac:dyDescent="0.25">
      <c r="C71" s="17">
        <v>6.03587962962987E-2</v>
      </c>
      <c r="D71" s="18">
        <f t="shared" si="12"/>
        <v>5215.0000000002074</v>
      </c>
      <c r="E71" s="22">
        <v>0.48499999999999999</v>
      </c>
      <c r="F71" s="22">
        <f t="shared" si="13"/>
        <v>0</v>
      </c>
      <c r="G71" s="25">
        <f t="shared" si="15"/>
        <v>0</v>
      </c>
    </row>
    <row r="72" spans="2:7" x14ac:dyDescent="0.25">
      <c r="C72" s="17">
        <v>6.1053240740743198E-2</v>
      </c>
      <c r="D72" s="18">
        <f t="shared" si="12"/>
        <v>5275.0000000002128</v>
      </c>
      <c r="E72" s="22">
        <v>0.48499999999999999</v>
      </c>
      <c r="F72" s="22">
        <f t="shared" si="13"/>
        <v>0</v>
      </c>
      <c r="G72" s="25">
        <f t="shared" si="15"/>
        <v>0</v>
      </c>
    </row>
    <row r="73" spans="2:7" x14ac:dyDescent="0.25">
      <c r="B73" t="s">
        <v>47</v>
      </c>
      <c r="C73" s="17">
        <v>6.1747685185187702E-2</v>
      </c>
      <c r="D73" s="18">
        <f t="shared" si="12"/>
        <v>5335.0000000002174</v>
      </c>
      <c r="E73" s="22">
        <v>0.48499999999999999</v>
      </c>
      <c r="F73" s="22">
        <f t="shared" si="13"/>
        <v>0</v>
      </c>
      <c r="G73" s="25">
        <f t="shared" si="15"/>
        <v>0</v>
      </c>
    </row>
    <row r="74" spans="2:7" x14ac:dyDescent="0.25">
      <c r="C74" s="17">
        <v>6.24421296296322E-2</v>
      </c>
      <c r="D74" s="18">
        <f t="shared" si="12"/>
        <v>5395.0000000002219</v>
      </c>
      <c r="E74" s="22">
        <v>0.505</v>
      </c>
      <c r="F74" s="22">
        <f t="shared" si="13"/>
        <v>2.0000000000000018E-2</v>
      </c>
      <c r="G74" s="25">
        <f t="shared" si="15"/>
        <v>3.3333333333330839E-4</v>
      </c>
    </row>
    <row r="75" spans="2:7" x14ac:dyDescent="0.25">
      <c r="C75" s="17">
        <v>6.3136574074076704E-2</v>
      </c>
      <c r="D75" s="18">
        <f t="shared" si="12"/>
        <v>5455.0000000002283</v>
      </c>
      <c r="E75" s="22">
        <v>0.48699999999999999</v>
      </c>
      <c r="F75" s="22">
        <f t="shared" si="13"/>
        <v>2.0000000000000018E-3</v>
      </c>
      <c r="G75" s="25">
        <f t="shared" si="15"/>
        <v>3.3333333333329825E-5</v>
      </c>
    </row>
    <row r="76" spans="2:7" x14ac:dyDescent="0.25">
      <c r="C76" s="17">
        <v>6.3831018518521201E-2</v>
      </c>
      <c r="D76" s="18">
        <f t="shared" si="12"/>
        <v>5515.0000000002319</v>
      </c>
      <c r="E76" s="22">
        <v>0.53700000000000003</v>
      </c>
      <c r="F76" s="22">
        <f t="shared" si="13"/>
        <v>5.2000000000000046E-2</v>
      </c>
      <c r="G76" s="25">
        <f t="shared" si="15"/>
        <v>8.6666666666661491E-4</v>
      </c>
    </row>
    <row r="77" spans="2:7" x14ac:dyDescent="0.25">
      <c r="B77" t="s">
        <v>47</v>
      </c>
      <c r="C77" s="17">
        <v>6.4525462962965699E-2</v>
      </c>
      <c r="D77" s="18">
        <f t="shared" si="12"/>
        <v>5575.0000000002365</v>
      </c>
      <c r="E77" s="22">
        <v>0.49399999999999999</v>
      </c>
      <c r="F77" s="22">
        <f t="shared" si="13"/>
        <v>9.000000000000008E-3</v>
      </c>
      <c r="G77" s="25">
        <f t="shared" si="15"/>
        <v>1.4999999999998877E-4</v>
      </c>
    </row>
    <row r="78" spans="2:7" x14ac:dyDescent="0.25">
      <c r="B78" t="s">
        <v>47</v>
      </c>
      <c r="C78" s="17">
        <v>6.5219907407410196E-2</v>
      </c>
      <c r="D78" s="18">
        <f t="shared" si="12"/>
        <v>5635.0000000002419</v>
      </c>
      <c r="E78" s="22">
        <v>0.48499999999999999</v>
      </c>
      <c r="F78" s="22">
        <f t="shared" si="13"/>
        <v>0</v>
      </c>
      <c r="G78" s="25">
        <f t="shared" si="15"/>
        <v>0</v>
      </c>
    </row>
    <row r="79" spans="2:7" x14ac:dyDescent="0.25">
      <c r="B79" t="s">
        <v>47</v>
      </c>
      <c r="C79" s="17">
        <v>6.5914351851854694E-2</v>
      </c>
      <c r="D79" s="18">
        <f t="shared" si="12"/>
        <v>5695.0000000002456</v>
      </c>
      <c r="E79" s="22">
        <v>0.48499999999999999</v>
      </c>
      <c r="F79" s="22">
        <f t="shared" si="13"/>
        <v>0</v>
      </c>
      <c r="G79" s="25">
        <f t="shared" si="15"/>
        <v>0</v>
      </c>
    </row>
    <row r="80" spans="2:7" x14ac:dyDescent="0.25">
      <c r="B80" t="s">
        <v>47</v>
      </c>
      <c r="C80" s="17">
        <v>6.6608796296299205E-2</v>
      </c>
      <c r="D80" s="18">
        <f t="shared" si="12"/>
        <v>5755.000000000251</v>
      </c>
      <c r="E80" s="22">
        <v>0.48499999999999999</v>
      </c>
      <c r="F80" s="22">
        <f t="shared" si="13"/>
        <v>0</v>
      </c>
      <c r="G80" s="25">
        <f t="shared" si="15"/>
        <v>0</v>
      </c>
    </row>
    <row r="81" spans="2:7" x14ac:dyDescent="0.25">
      <c r="B81" t="s">
        <v>47</v>
      </c>
      <c r="C81" s="17">
        <v>6.7303240740743703E-2</v>
      </c>
      <c r="D81" s="18">
        <f t="shared" si="12"/>
        <v>5815.0000000002565</v>
      </c>
      <c r="E81" s="22">
        <v>0.48699999999999999</v>
      </c>
      <c r="F81" s="22">
        <f t="shared" si="13"/>
        <v>2.0000000000000018E-3</v>
      </c>
      <c r="G81" s="25">
        <f t="shared" si="15"/>
        <v>3.3333333333330333E-5</v>
      </c>
    </row>
    <row r="82" spans="2:7" x14ac:dyDescent="0.25">
      <c r="B82" t="s">
        <v>47</v>
      </c>
      <c r="C82" s="17">
        <v>6.79976851851882E-2</v>
      </c>
      <c r="D82" s="18">
        <f t="shared" si="12"/>
        <v>5875.0000000002601</v>
      </c>
      <c r="E82" s="22">
        <v>0.55200000000000005</v>
      </c>
      <c r="F82" s="22">
        <f t="shared" si="13"/>
        <v>6.700000000000006E-2</v>
      </c>
      <c r="G82" s="25">
        <f t="shared" si="15"/>
        <v>1.1166666666665998E-3</v>
      </c>
    </row>
    <row r="83" spans="2:7" x14ac:dyDescent="0.25">
      <c r="B83" s="24"/>
      <c r="C83" s="17">
        <v>6.8692129629632698E-2</v>
      </c>
      <c r="D83" s="18">
        <f t="shared" si="12"/>
        <v>5935.0000000002656</v>
      </c>
      <c r="E83" s="22">
        <v>0.48899999999999999</v>
      </c>
      <c r="F83" s="22">
        <f t="shared" si="13"/>
        <v>4.0000000000000036E-3</v>
      </c>
      <c r="G83" s="25">
        <f t="shared" si="15"/>
        <v>6.6666666666660666E-5</v>
      </c>
    </row>
    <row r="84" spans="2:7" x14ac:dyDescent="0.25">
      <c r="B84" s="24" t="s">
        <v>46</v>
      </c>
      <c r="C84" s="17">
        <v>6.9386574074077195E-2</v>
      </c>
      <c r="D84" s="18">
        <f t="shared" si="12"/>
        <v>5995.0000000002701</v>
      </c>
      <c r="E84" s="22">
        <v>0.48499999999999999</v>
      </c>
      <c r="F84" s="22">
        <f t="shared" si="13"/>
        <v>0</v>
      </c>
      <c r="G84" s="25">
        <f t="shared" si="15"/>
        <v>0</v>
      </c>
    </row>
    <row r="85" spans="2:7" x14ac:dyDescent="0.25">
      <c r="B85" t="s">
        <v>51</v>
      </c>
      <c r="C85" s="17">
        <v>7.0081018518521707E-2</v>
      </c>
      <c r="D85" s="18">
        <f t="shared" si="12"/>
        <v>6055.0000000002747</v>
      </c>
      <c r="E85" s="22">
        <v>0.48499999999999999</v>
      </c>
      <c r="F85" s="22">
        <f t="shared" si="13"/>
        <v>0</v>
      </c>
      <c r="G85" s="25">
        <f t="shared" si="15"/>
        <v>0</v>
      </c>
    </row>
    <row r="86" spans="2:7" x14ac:dyDescent="0.25">
      <c r="B86" s="24" t="s">
        <v>43</v>
      </c>
      <c r="C86" s="17">
        <v>7.0775462962966204E-2</v>
      </c>
      <c r="D86" s="18">
        <f t="shared" si="12"/>
        <v>6115.0000000002801</v>
      </c>
      <c r="E86" s="22">
        <v>0.48499999999999999</v>
      </c>
      <c r="F86" s="22">
        <f t="shared" si="13"/>
        <v>0</v>
      </c>
      <c r="G86" s="25">
        <f t="shared" si="15"/>
        <v>0</v>
      </c>
    </row>
    <row r="87" spans="2:7" x14ac:dyDescent="0.25">
      <c r="C87" s="17">
        <v>7.1469907407410702E-2</v>
      </c>
      <c r="D87" s="18">
        <f t="shared" si="12"/>
        <v>6175.0000000002838</v>
      </c>
      <c r="E87" s="22">
        <v>0.51800000000000002</v>
      </c>
      <c r="F87" s="22">
        <f t="shared" si="13"/>
        <v>3.3000000000000029E-2</v>
      </c>
      <c r="G87" s="25">
        <f t="shared" si="15"/>
        <v>5.4999999999996718E-4</v>
      </c>
    </row>
    <row r="88" spans="2:7" x14ac:dyDescent="0.25">
      <c r="B88" t="s">
        <v>52</v>
      </c>
      <c r="C88" s="17">
        <v>7.2164351851855199E-2</v>
      </c>
      <c r="D88" s="18">
        <f t="shared" si="12"/>
        <v>6235.0000000002883</v>
      </c>
      <c r="E88" s="22">
        <v>0.54200000000000004</v>
      </c>
      <c r="F88" s="22">
        <f t="shared" si="13"/>
        <v>5.7000000000000051E-2</v>
      </c>
      <c r="G88" s="25">
        <f t="shared" ref="G88:G96" si="16">F88/(D88-D87)</f>
        <v>9.4999999999992887E-4</v>
      </c>
    </row>
    <row r="89" spans="2:7" x14ac:dyDescent="0.25">
      <c r="C89" s="17">
        <v>7.2858796296299697E-2</v>
      </c>
      <c r="D89" s="18">
        <f t="shared" si="12"/>
        <v>6295.0000000002938</v>
      </c>
      <c r="E89" s="22">
        <v>0.49199999999999999</v>
      </c>
      <c r="F89" s="22">
        <f t="shared" si="13"/>
        <v>7.0000000000000062E-3</v>
      </c>
      <c r="G89" s="25">
        <f t="shared" si="16"/>
        <v>1.1666666666665616E-4</v>
      </c>
    </row>
    <row r="90" spans="2:7" x14ac:dyDescent="0.25">
      <c r="C90" s="17">
        <v>7.3553240740744194E-2</v>
      </c>
      <c r="D90" s="18">
        <f t="shared" si="12"/>
        <v>6355.0000000002983</v>
      </c>
      <c r="E90" s="22">
        <v>0.496</v>
      </c>
      <c r="F90" s="22">
        <f t="shared" si="13"/>
        <v>1.100000000000001E-2</v>
      </c>
      <c r="G90" s="25">
        <f t="shared" si="16"/>
        <v>1.8333333333331959E-4</v>
      </c>
    </row>
    <row r="91" spans="2:7" x14ac:dyDescent="0.25">
      <c r="B91" s="24" t="s">
        <v>44</v>
      </c>
      <c r="C91" s="17">
        <v>7.4247685185188705E-2</v>
      </c>
      <c r="D91" s="18">
        <f t="shared" si="12"/>
        <v>6415.0000000003038</v>
      </c>
      <c r="E91" s="22">
        <v>0.58399999999999996</v>
      </c>
      <c r="F91" s="22">
        <f t="shared" si="13"/>
        <v>9.8999999999999977E-2</v>
      </c>
      <c r="G91" s="25">
        <f t="shared" si="16"/>
        <v>1.6499999999998495E-3</v>
      </c>
    </row>
    <row r="92" spans="2:7" x14ac:dyDescent="0.25">
      <c r="C92" s="17">
        <v>7.4942129629633203E-2</v>
      </c>
      <c r="D92" s="18">
        <f t="shared" si="12"/>
        <v>6475.0000000003092</v>
      </c>
      <c r="E92" s="22">
        <v>0.72</v>
      </c>
      <c r="F92" s="22">
        <f t="shared" si="13"/>
        <v>0.23499999999999999</v>
      </c>
      <c r="G92" s="25">
        <f t="shared" si="16"/>
        <v>3.9166666666663099E-3</v>
      </c>
    </row>
    <row r="93" spans="2:7" x14ac:dyDescent="0.25">
      <c r="C93" s="17">
        <v>7.56365740740777E-2</v>
      </c>
      <c r="D93" s="18">
        <f t="shared" si="12"/>
        <v>6535.0000000003129</v>
      </c>
      <c r="E93" s="22">
        <v>0.68300000000000005</v>
      </c>
      <c r="F93" s="22">
        <f t="shared" si="13"/>
        <v>0.19800000000000006</v>
      </c>
      <c r="G93" s="25">
        <f t="shared" si="16"/>
        <v>3.2999999999998009E-3</v>
      </c>
    </row>
    <row r="94" spans="2:7" x14ac:dyDescent="0.25">
      <c r="C94" s="17">
        <v>7.6331018518522198E-2</v>
      </c>
      <c r="D94" s="18">
        <f t="shared" si="12"/>
        <v>6595.0000000003183</v>
      </c>
      <c r="E94" s="22">
        <v>0.746</v>
      </c>
      <c r="F94" s="22">
        <f t="shared" si="13"/>
        <v>0.26100000000000001</v>
      </c>
      <c r="G94" s="25">
        <f t="shared" si="16"/>
        <v>4.3499999999996042E-3</v>
      </c>
    </row>
    <row r="95" spans="2:7" x14ac:dyDescent="0.25">
      <c r="C95" s="17">
        <v>7.7025462962966695E-2</v>
      </c>
      <c r="D95" s="18">
        <f t="shared" si="12"/>
        <v>6655.0000000003229</v>
      </c>
      <c r="E95" s="22">
        <v>0.83799999999999997</v>
      </c>
      <c r="F95" s="22">
        <f t="shared" si="13"/>
        <v>0.35299999999999998</v>
      </c>
      <c r="G95" s="25">
        <f t="shared" si="16"/>
        <v>5.8833333333328875E-3</v>
      </c>
    </row>
    <row r="96" spans="2:7" x14ac:dyDescent="0.25">
      <c r="C96" s="17">
        <v>7.7719907407411207E-2</v>
      </c>
      <c r="D96" s="18">
        <f t="shared" si="12"/>
        <v>6715.0000000003283</v>
      </c>
      <c r="E96" s="22">
        <v>0.86399999999999999</v>
      </c>
      <c r="F96" s="22">
        <f t="shared" si="13"/>
        <v>0.379</v>
      </c>
      <c r="G96" s="25">
        <f t="shared" si="16"/>
        <v>6.3166666666660924E-3</v>
      </c>
    </row>
    <row r="97" spans="2:7" x14ac:dyDescent="0.25">
      <c r="C97" s="17">
        <v>7.8414351851855704E-2</v>
      </c>
      <c r="D97" s="18">
        <f t="shared" si="12"/>
        <v>6775.0000000003338</v>
      </c>
      <c r="E97" s="22">
        <v>0.68100000000000005</v>
      </c>
      <c r="F97" s="22">
        <f t="shared" si="13"/>
        <v>0.19600000000000006</v>
      </c>
      <c r="G97" s="25">
        <f t="shared" ref="G97:G101" si="17">F97/(D97-D96)</f>
        <v>3.2666666666663706E-3</v>
      </c>
    </row>
    <row r="98" spans="2:7" x14ac:dyDescent="0.25">
      <c r="C98" s="17">
        <v>7.9108796296300202E-2</v>
      </c>
      <c r="D98" s="18">
        <f t="shared" si="12"/>
        <v>6835.0000000003383</v>
      </c>
      <c r="E98" s="22">
        <v>0.65100000000000002</v>
      </c>
      <c r="F98" s="22">
        <f t="shared" si="13"/>
        <v>0.16600000000000004</v>
      </c>
      <c r="G98" s="25">
        <f t="shared" si="17"/>
        <v>2.7666666666664574E-3</v>
      </c>
    </row>
    <row r="99" spans="2:7" x14ac:dyDescent="0.25">
      <c r="C99" s="17">
        <v>7.9803240740744699E-2</v>
      </c>
      <c r="D99" s="18">
        <f t="shared" si="12"/>
        <v>6895.000000000342</v>
      </c>
      <c r="E99" s="22">
        <v>0.57199999999999995</v>
      </c>
      <c r="F99" s="22">
        <f t="shared" si="13"/>
        <v>8.6999999999999966E-2</v>
      </c>
      <c r="G99" s="25">
        <f t="shared" si="17"/>
        <v>1.4499999999999114E-3</v>
      </c>
    </row>
    <row r="100" spans="2:7" x14ac:dyDescent="0.25">
      <c r="C100" s="17">
        <v>8.0497685185189294E-2</v>
      </c>
      <c r="D100" s="18">
        <f t="shared" si="12"/>
        <v>6955.0000000003547</v>
      </c>
      <c r="E100" s="22">
        <v>0.53500000000000003</v>
      </c>
      <c r="F100" s="22">
        <f t="shared" si="13"/>
        <v>5.0000000000000044E-2</v>
      </c>
      <c r="G100" s="25">
        <f t="shared" si="17"/>
        <v>8.333333333331572E-4</v>
      </c>
    </row>
    <row r="101" spans="2:7" x14ac:dyDescent="0.25">
      <c r="C101" s="17">
        <v>8.1192129629633805E-2</v>
      </c>
      <c r="D101" s="18">
        <f t="shared" si="12"/>
        <v>7015.0000000003611</v>
      </c>
      <c r="E101" s="22">
        <v>0.56100000000000005</v>
      </c>
      <c r="F101" s="22">
        <f t="shared" si="13"/>
        <v>7.6000000000000068E-2</v>
      </c>
      <c r="G101" s="25">
        <f t="shared" si="17"/>
        <v>1.2666666666665335E-3</v>
      </c>
    </row>
    <row r="102" spans="2:7" x14ac:dyDescent="0.25">
      <c r="C102" s="17">
        <v>8.1886574074078303E-2</v>
      </c>
      <c r="D102" s="18">
        <f t="shared" si="12"/>
        <v>7075.0000000003656</v>
      </c>
      <c r="E102" s="22">
        <v>0.57299999999999995</v>
      </c>
      <c r="F102" s="22">
        <f t="shared" si="13"/>
        <v>8.7999999999999967E-2</v>
      </c>
      <c r="G102" s="25">
        <f t="shared" ref="G102:G106" si="18">F102/(D102-D101)</f>
        <v>1.466666666666555E-3</v>
      </c>
    </row>
    <row r="103" spans="2:7" x14ac:dyDescent="0.25">
      <c r="C103" s="17">
        <v>8.25810185185228E-2</v>
      </c>
      <c r="D103" s="18">
        <f t="shared" si="12"/>
        <v>7135.0000000003702</v>
      </c>
      <c r="E103" s="22">
        <v>0.53100000000000003</v>
      </c>
      <c r="F103" s="22">
        <f t="shared" si="13"/>
        <v>4.6000000000000041E-2</v>
      </c>
      <c r="G103" s="25">
        <f t="shared" si="18"/>
        <v>7.6666666666660923E-4</v>
      </c>
    </row>
    <row r="104" spans="2:7" x14ac:dyDescent="0.25">
      <c r="C104" s="17">
        <v>8.3275462962967298E-2</v>
      </c>
      <c r="D104" s="18">
        <f t="shared" si="12"/>
        <v>7195.0000000003747</v>
      </c>
      <c r="E104" s="22">
        <v>0.53500000000000003</v>
      </c>
      <c r="F104" s="22">
        <f t="shared" si="13"/>
        <v>5.0000000000000044E-2</v>
      </c>
      <c r="G104" s="25">
        <f t="shared" si="18"/>
        <v>8.3333333333327094E-4</v>
      </c>
    </row>
    <row r="105" spans="2:7" x14ac:dyDescent="0.25">
      <c r="B105" s="24" t="s">
        <v>48</v>
      </c>
      <c r="C105" s="17">
        <v>8.3969907407411906E-2</v>
      </c>
      <c r="D105" s="18">
        <f t="shared" si="12"/>
        <v>7255.0000000003893</v>
      </c>
      <c r="E105" s="22">
        <v>0.60899999999999999</v>
      </c>
      <c r="F105" s="22">
        <f t="shared" si="13"/>
        <v>0.124</v>
      </c>
      <c r="G105" s="25">
        <f t="shared" si="18"/>
        <v>2.0666666666661654E-3</v>
      </c>
    </row>
    <row r="106" spans="2:7" x14ac:dyDescent="0.25">
      <c r="C106" s="17">
        <v>8.4664351851856404E-2</v>
      </c>
      <c r="D106" s="18">
        <f t="shared" si="12"/>
        <v>7315.0000000003929</v>
      </c>
      <c r="E106" s="22">
        <v>0.58199999999999996</v>
      </c>
      <c r="F106" s="22">
        <f t="shared" si="13"/>
        <v>9.6999999999999975E-2</v>
      </c>
      <c r="G106" s="25">
        <f t="shared" si="18"/>
        <v>1.6166666666665682E-3</v>
      </c>
    </row>
    <row r="107" spans="2:7" x14ac:dyDescent="0.25">
      <c r="B107" s="24" t="s">
        <v>48</v>
      </c>
      <c r="C107" s="17">
        <v>8.5358796296300901E-2</v>
      </c>
      <c r="D107" s="18">
        <f t="shared" si="12"/>
        <v>7375.0000000003984</v>
      </c>
      <c r="E107" s="22">
        <v>0.61099999999999999</v>
      </c>
      <c r="F107" s="22">
        <f t="shared" si="13"/>
        <v>0.126</v>
      </c>
      <c r="G107" s="25">
        <f t="shared" ref="G107:G109" si="19">F107/(D107-D106)</f>
        <v>2.0999999999998091E-3</v>
      </c>
    </row>
    <row r="108" spans="2:7" x14ac:dyDescent="0.25">
      <c r="B108" s="24" t="s">
        <v>48</v>
      </c>
      <c r="C108" s="17">
        <v>8.6053240740745399E-2</v>
      </c>
      <c r="D108" s="18">
        <f t="shared" si="12"/>
        <v>7435.0000000004029</v>
      </c>
      <c r="E108" s="22">
        <v>0.60899999999999999</v>
      </c>
      <c r="F108" s="22">
        <f t="shared" si="13"/>
        <v>0.124</v>
      </c>
      <c r="G108" s="25">
        <f t="shared" si="19"/>
        <v>2.0666666666665102E-3</v>
      </c>
    </row>
    <row r="109" spans="2:7" x14ac:dyDescent="0.25">
      <c r="C109" s="17">
        <v>8.6747685185189896E-2</v>
      </c>
      <c r="D109" s="18">
        <f t="shared" si="12"/>
        <v>7495.0000000004075</v>
      </c>
      <c r="E109" s="22">
        <v>0.55100000000000005</v>
      </c>
      <c r="F109" s="22">
        <f t="shared" si="13"/>
        <v>6.6000000000000059E-2</v>
      </c>
      <c r="G109" s="25">
        <f t="shared" si="19"/>
        <v>1.0999999999999177E-3</v>
      </c>
    </row>
    <row r="110" spans="2:7" x14ac:dyDescent="0.25">
      <c r="B110" s="24" t="s">
        <v>48</v>
      </c>
      <c r="C110" s="17">
        <v>8.7442129629634394E-2</v>
      </c>
      <c r="D110" s="18">
        <f t="shared" si="12"/>
        <v>7555.000000000412</v>
      </c>
      <c r="E110" s="22">
        <v>0.61499999999999999</v>
      </c>
      <c r="F110" s="22">
        <f t="shared" si="13"/>
        <v>0.13</v>
      </c>
      <c r="G110" s="25">
        <f t="shared" ref="G110:G121" si="20">F110/(D110-D109)</f>
        <v>2.1666666666665026E-3</v>
      </c>
    </row>
    <row r="111" spans="2:7" x14ac:dyDescent="0.25">
      <c r="B111" s="24" t="s">
        <v>48</v>
      </c>
      <c r="C111" s="17">
        <v>8.8136574074078905E-2</v>
      </c>
      <c r="D111" s="18">
        <f t="shared" si="12"/>
        <v>7615.0000000004165</v>
      </c>
      <c r="E111" s="22">
        <v>0.746</v>
      </c>
      <c r="F111" s="22">
        <f t="shared" si="13"/>
        <v>0.26100000000000001</v>
      </c>
      <c r="G111" s="25">
        <f t="shared" si="20"/>
        <v>4.3499999999996701E-3</v>
      </c>
    </row>
    <row r="112" spans="2:7" x14ac:dyDescent="0.25">
      <c r="C112" s="17">
        <v>8.8831018518523402E-2</v>
      </c>
      <c r="D112" s="18">
        <f t="shared" si="12"/>
        <v>7675.000000000422</v>
      </c>
      <c r="E112" s="22">
        <v>1.2010000000000001</v>
      </c>
      <c r="F112" s="22">
        <f t="shared" si="13"/>
        <v>0.71600000000000008</v>
      </c>
      <c r="G112" s="25">
        <f t="shared" si="20"/>
        <v>1.193333333333225E-2</v>
      </c>
    </row>
    <row r="113" spans="3:7" x14ac:dyDescent="0.25">
      <c r="C113" s="17">
        <v>8.95254629629679E-2</v>
      </c>
      <c r="D113" s="18">
        <f t="shared" si="12"/>
        <v>7735.0000000004256</v>
      </c>
      <c r="E113" s="22">
        <v>1.115</v>
      </c>
      <c r="F113" s="22">
        <f t="shared" si="13"/>
        <v>0.63</v>
      </c>
      <c r="G113" s="25">
        <f t="shared" si="20"/>
        <v>1.0499999999999364E-2</v>
      </c>
    </row>
    <row r="114" spans="3:7" x14ac:dyDescent="0.25">
      <c r="C114" s="17">
        <v>9.0219907407412397E-2</v>
      </c>
      <c r="D114" s="18">
        <f t="shared" si="12"/>
        <v>7795.0000000004329</v>
      </c>
      <c r="E114" s="22">
        <v>1.536</v>
      </c>
      <c r="F114" s="22">
        <f t="shared" si="13"/>
        <v>1.0510000000000002</v>
      </c>
      <c r="G114" s="25">
        <f t="shared" si="20"/>
        <v>1.7516666666664547E-2</v>
      </c>
    </row>
    <row r="115" spans="3:7" x14ac:dyDescent="0.25">
      <c r="C115" s="17">
        <v>9.0914351851856895E-2</v>
      </c>
      <c r="D115" s="18">
        <f t="shared" si="12"/>
        <v>7855.0000000004347</v>
      </c>
      <c r="E115" s="22">
        <v>2.11</v>
      </c>
      <c r="F115" s="22">
        <f t="shared" si="13"/>
        <v>1.625</v>
      </c>
      <c r="G115" s="25">
        <f t="shared" si="20"/>
        <v>2.7083333333332512E-2</v>
      </c>
    </row>
    <row r="116" spans="3:7" x14ac:dyDescent="0.25">
      <c r="C116" s="17">
        <v>9.1608796296301406E-2</v>
      </c>
      <c r="D116" s="18">
        <f t="shared" si="12"/>
        <v>7915.0000000004411</v>
      </c>
      <c r="E116" s="22">
        <v>1.6890000000000001</v>
      </c>
      <c r="F116" s="22">
        <f t="shared" si="13"/>
        <v>1.2040000000000002</v>
      </c>
      <c r="G116" s="25">
        <f t="shared" si="20"/>
        <v>2.006666666666454E-2</v>
      </c>
    </row>
    <row r="117" spans="3:7" x14ac:dyDescent="0.25">
      <c r="C117" s="17">
        <v>9.2303240740745904E-2</v>
      </c>
      <c r="D117" s="18">
        <f t="shared" si="12"/>
        <v>7975.0000000004466</v>
      </c>
      <c r="E117" s="22">
        <v>0.69</v>
      </c>
      <c r="F117" s="22">
        <f t="shared" si="13"/>
        <v>0.20499999999999996</v>
      </c>
      <c r="G117" s="25">
        <f t="shared" si="20"/>
        <v>3.4166666666663554E-3</v>
      </c>
    </row>
    <row r="118" spans="3:7" x14ac:dyDescent="0.25">
      <c r="C118" s="17">
        <v>9.2997685185190401E-2</v>
      </c>
      <c r="D118" s="18">
        <f t="shared" si="12"/>
        <v>8035.0000000004493</v>
      </c>
      <c r="E118" s="22">
        <v>0.58499999999999996</v>
      </c>
      <c r="F118" s="22">
        <f t="shared" si="13"/>
        <v>9.9999999999999978E-2</v>
      </c>
      <c r="G118" s="25">
        <f t="shared" si="20"/>
        <v>1.6666666666665904E-3</v>
      </c>
    </row>
    <row r="119" spans="3:7" x14ac:dyDescent="0.25">
      <c r="C119" s="17">
        <v>9.3692129629634899E-2</v>
      </c>
      <c r="D119" s="18">
        <f t="shared" si="12"/>
        <v>8095.0000000004547</v>
      </c>
      <c r="E119" s="22">
        <v>0.59</v>
      </c>
      <c r="F119" s="22">
        <f t="shared" si="13"/>
        <v>0.10499999999999998</v>
      </c>
      <c r="G119" s="25">
        <f t="shared" si="20"/>
        <v>1.7499999999998404E-3</v>
      </c>
    </row>
    <row r="120" spans="3:7" x14ac:dyDescent="0.25">
      <c r="C120" s="17">
        <v>9.4386574074079396E-2</v>
      </c>
      <c r="D120" s="18">
        <f t="shared" si="12"/>
        <v>8155.0000000004602</v>
      </c>
      <c r="E120" s="22">
        <v>0.53200000000000003</v>
      </c>
      <c r="F120" s="22">
        <f t="shared" si="13"/>
        <v>4.7000000000000042E-2</v>
      </c>
      <c r="G120" s="25">
        <f t="shared" si="20"/>
        <v>7.8333333333326278E-4</v>
      </c>
    </row>
    <row r="121" spans="3:7" x14ac:dyDescent="0.25">
      <c r="C121" s="17" t="s">
        <v>53</v>
      </c>
      <c r="D121" s="18"/>
      <c r="E121" s="22">
        <v>1.595</v>
      </c>
      <c r="F121" s="22">
        <f t="shared" si="13"/>
        <v>1.1099999999999999</v>
      </c>
      <c r="G121" s="25">
        <f t="shared" si="20"/>
        <v>-1.3611281422439451E-4</v>
      </c>
    </row>
    <row r="122" spans="3:7" x14ac:dyDescent="0.25">
      <c r="C122" s="17"/>
      <c r="D122" s="18"/>
      <c r="E122" s="22"/>
      <c r="F122" s="22"/>
      <c r="G122" s="25"/>
    </row>
    <row r="123" spans="3:7" x14ac:dyDescent="0.25">
      <c r="C123" s="17"/>
      <c r="D123" s="18"/>
      <c r="E123" s="22"/>
      <c r="F123" s="22"/>
      <c r="G123" s="25"/>
    </row>
    <row r="124" spans="3:7" x14ac:dyDescent="0.25">
      <c r="C124" s="17"/>
      <c r="D124" s="18"/>
      <c r="E124" s="22"/>
      <c r="F124" s="22"/>
      <c r="G124" s="25"/>
    </row>
    <row r="125" spans="3:7" x14ac:dyDescent="0.25">
      <c r="C125" s="17"/>
      <c r="D125" s="18"/>
      <c r="E125" s="22"/>
      <c r="F125" s="22"/>
      <c r="G125" s="25"/>
    </row>
    <row r="126" spans="3:7" x14ac:dyDescent="0.25">
      <c r="C126" s="17"/>
      <c r="D126" s="18"/>
      <c r="E126" s="15"/>
      <c r="F126" s="15"/>
      <c r="G126" s="16"/>
    </row>
    <row r="127" spans="3:7" x14ac:dyDescent="0.25">
      <c r="C127" s="17"/>
      <c r="D127" s="18"/>
      <c r="E127" s="15"/>
      <c r="F127" s="15"/>
      <c r="G127" s="16"/>
    </row>
    <row r="128" spans="3:7" x14ac:dyDescent="0.25">
      <c r="C128" s="17"/>
      <c r="D128" s="18"/>
      <c r="E128" s="15"/>
      <c r="F128" s="15"/>
      <c r="G128" s="16"/>
    </row>
    <row r="129" spans="3:7" x14ac:dyDescent="0.25">
      <c r="C129" s="17"/>
      <c r="D129" s="18"/>
      <c r="E129" s="15"/>
      <c r="F129" s="15"/>
      <c r="G129" s="16"/>
    </row>
    <row r="130" spans="3:7" x14ac:dyDescent="0.25">
      <c r="C130" s="17"/>
      <c r="D130" s="18"/>
      <c r="E130" s="15"/>
      <c r="F130" s="15"/>
      <c r="G130" s="16"/>
    </row>
    <row r="131" spans="3:7" x14ac:dyDescent="0.25">
      <c r="C131" s="17"/>
      <c r="D131" s="18"/>
      <c r="E131" s="15"/>
      <c r="F131" s="15"/>
      <c r="G131" s="16"/>
    </row>
    <row r="132" spans="3:7" x14ac:dyDescent="0.25">
      <c r="C132" s="17"/>
      <c r="D132" s="18"/>
      <c r="E132" s="15"/>
      <c r="F132" s="15"/>
      <c r="G132" s="16"/>
    </row>
    <row r="133" spans="3:7" x14ac:dyDescent="0.25">
      <c r="C133" s="17"/>
      <c r="D133" s="18"/>
      <c r="E133" s="15"/>
      <c r="F133" s="15"/>
      <c r="G133" s="16"/>
    </row>
    <row r="134" spans="3:7" x14ac:dyDescent="0.25">
      <c r="C134" s="17"/>
      <c r="D134" s="18"/>
      <c r="E134" s="15"/>
      <c r="F134" s="15"/>
      <c r="G134" s="16"/>
    </row>
    <row r="135" spans="3:7" x14ac:dyDescent="0.25">
      <c r="C135" s="17"/>
      <c r="D135" s="18"/>
      <c r="E135" s="15"/>
      <c r="F135" s="15"/>
      <c r="G135" s="16"/>
    </row>
    <row r="136" spans="3:7" x14ac:dyDescent="0.25">
      <c r="C136" s="17"/>
      <c r="D136" s="18"/>
      <c r="E136" s="15"/>
      <c r="F136" s="15"/>
      <c r="G136" s="16"/>
    </row>
    <row r="137" spans="3:7" x14ac:dyDescent="0.25">
      <c r="C137" s="17"/>
      <c r="D137" s="18"/>
      <c r="E137" s="15"/>
      <c r="F137" s="15"/>
      <c r="G137" s="16"/>
    </row>
    <row r="138" spans="3:7" x14ac:dyDescent="0.25">
      <c r="C138" s="17"/>
      <c r="D138" s="18"/>
      <c r="E138" s="15"/>
      <c r="F138" s="15"/>
      <c r="G138" s="16"/>
    </row>
    <row r="139" spans="3:7" x14ac:dyDescent="0.25">
      <c r="C139" s="17"/>
      <c r="D139" s="18"/>
      <c r="E139" s="15"/>
      <c r="F139" s="15"/>
      <c r="G139" s="16"/>
    </row>
    <row r="140" spans="3:7" x14ac:dyDescent="0.25">
      <c r="C140" s="17"/>
      <c r="D140" s="18"/>
      <c r="E140" s="15"/>
      <c r="F140" s="15"/>
      <c r="G140" s="16"/>
    </row>
    <row r="141" spans="3:7" x14ac:dyDescent="0.25">
      <c r="C141" s="17"/>
      <c r="D141" s="18"/>
      <c r="E141" s="15"/>
      <c r="F141" s="15"/>
      <c r="G141" s="16"/>
    </row>
    <row r="142" spans="3:7" x14ac:dyDescent="0.25">
      <c r="C142" s="17"/>
      <c r="D142" s="18"/>
      <c r="E142" s="15"/>
      <c r="F142" s="15"/>
      <c r="G142" s="16"/>
    </row>
    <row r="143" spans="3:7" x14ac:dyDescent="0.25">
      <c r="C143" s="17"/>
      <c r="D143" s="18"/>
      <c r="E143" s="15"/>
      <c r="F143" s="15"/>
      <c r="G143" s="16"/>
    </row>
    <row r="144" spans="3:7" x14ac:dyDescent="0.25">
      <c r="C144" s="17"/>
      <c r="D144" s="18"/>
      <c r="E144" s="15"/>
      <c r="F144" s="15"/>
      <c r="G144" s="16"/>
    </row>
    <row r="145" spans="3:7" x14ac:dyDescent="0.25">
      <c r="C145" s="17"/>
      <c r="D145" s="18"/>
      <c r="E145" s="15"/>
      <c r="F145" s="15"/>
      <c r="G145" s="16"/>
    </row>
    <row r="146" spans="3:7" x14ac:dyDescent="0.25">
      <c r="C146" s="17"/>
      <c r="D146" s="18"/>
      <c r="E146" s="15"/>
      <c r="F146" s="15"/>
      <c r="G146" s="16"/>
    </row>
    <row r="147" spans="3:7" x14ac:dyDescent="0.25">
      <c r="C147" s="17"/>
      <c r="D147" s="18"/>
      <c r="E147" s="15"/>
      <c r="F147" s="15"/>
      <c r="G147" s="16"/>
    </row>
    <row r="148" spans="3:7" x14ac:dyDescent="0.25">
      <c r="C148" s="17"/>
      <c r="D148" s="18"/>
      <c r="E148" s="15"/>
      <c r="F148" s="15"/>
      <c r="G148" s="16"/>
    </row>
    <row r="149" spans="3:7" x14ac:dyDescent="0.25">
      <c r="C149" s="17"/>
      <c r="D149" s="18"/>
      <c r="E149" s="15"/>
      <c r="F149" s="15"/>
      <c r="G149" s="16"/>
    </row>
    <row r="150" spans="3:7" x14ac:dyDescent="0.25">
      <c r="C150" s="17"/>
      <c r="D150" s="18"/>
      <c r="E150" s="15"/>
      <c r="F150" s="15"/>
      <c r="G150" s="16"/>
    </row>
    <row r="151" spans="3:7" x14ac:dyDescent="0.25">
      <c r="C151" s="17"/>
      <c r="D151" s="18"/>
      <c r="E151" s="15"/>
      <c r="F151" s="15"/>
      <c r="G151" s="16"/>
    </row>
    <row r="152" spans="3:7" x14ac:dyDescent="0.25">
      <c r="C152" s="17"/>
      <c r="D152" s="18"/>
      <c r="E152" s="15"/>
      <c r="F152" s="15"/>
      <c r="G152" s="16"/>
    </row>
    <row r="153" spans="3:7" x14ac:dyDescent="0.25">
      <c r="C153" s="17"/>
      <c r="D153" s="18"/>
      <c r="E153" s="15"/>
      <c r="F153" s="15"/>
      <c r="G153" s="16"/>
    </row>
    <row r="154" spans="3:7" x14ac:dyDescent="0.25">
      <c r="C154" s="17"/>
      <c r="D154" s="18"/>
      <c r="E154" s="15"/>
      <c r="F154" s="15"/>
      <c r="G154" s="16"/>
    </row>
    <row r="155" spans="3:7" x14ac:dyDescent="0.25">
      <c r="C155" s="17"/>
      <c r="D155" s="18"/>
      <c r="E155" s="15"/>
      <c r="F155" s="15"/>
      <c r="G155" s="16"/>
    </row>
    <row r="156" spans="3:7" x14ac:dyDescent="0.25">
      <c r="C156" s="17"/>
      <c r="D156" s="18"/>
      <c r="E156" s="15"/>
      <c r="F156" s="15"/>
      <c r="G156" s="16"/>
    </row>
    <row r="157" spans="3:7" x14ac:dyDescent="0.25">
      <c r="C157" s="17"/>
      <c r="D157" s="18"/>
      <c r="E157" s="15"/>
      <c r="F157" s="15"/>
      <c r="G157" s="16"/>
    </row>
    <row r="158" spans="3:7" x14ac:dyDescent="0.25">
      <c r="C158" s="17"/>
      <c r="D158" s="18"/>
      <c r="E158" s="15"/>
      <c r="F158" s="15"/>
      <c r="G158" s="16"/>
    </row>
    <row r="159" spans="3:7" x14ac:dyDescent="0.25">
      <c r="C159" s="17"/>
      <c r="D159" s="18"/>
      <c r="E159" s="15"/>
      <c r="F159" s="15"/>
      <c r="G159" s="16"/>
    </row>
    <row r="160" spans="3:7" x14ac:dyDescent="0.25">
      <c r="C160" s="17"/>
      <c r="D160" s="18"/>
      <c r="E160" s="15"/>
      <c r="F160" s="15"/>
      <c r="G160" s="16"/>
    </row>
    <row r="161" spans="3:7" x14ac:dyDescent="0.25">
      <c r="C161" s="17"/>
      <c r="D161" s="18"/>
      <c r="E161" s="15"/>
      <c r="F161" s="15"/>
      <c r="G161" s="16"/>
    </row>
    <row r="162" spans="3:7" x14ac:dyDescent="0.25">
      <c r="C162" s="17"/>
      <c r="D162" s="18"/>
      <c r="E162" s="15"/>
      <c r="F162" s="15"/>
      <c r="G162" s="16"/>
    </row>
    <row r="163" spans="3:7" x14ac:dyDescent="0.25">
      <c r="C163" s="17"/>
      <c r="D163" s="18"/>
      <c r="E163" s="15"/>
      <c r="F163" s="15"/>
      <c r="G163" s="16"/>
    </row>
    <row r="164" spans="3:7" x14ac:dyDescent="0.25">
      <c r="C164" s="17"/>
      <c r="D164" s="18"/>
      <c r="E164" s="15"/>
      <c r="F164" s="15"/>
      <c r="G164" s="16"/>
    </row>
    <row r="165" spans="3:7" x14ac:dyDescent="0.25">
      <c r="C165" s="17"/>
      <c r="D165" s="18"/>
      <c r="E165" s="15"/>
      <c r="F165" s="15"/>
      <c r="G165" s="16"/>
    </row>
    <row r="166" spans="3:7" x14ac:dyDescent="0.25">
      <c r="C166" s="17"/>
      <c r="D166" s="18"/>
      <c r="E166" s="15"/>
      <c r="F166" s="15"/>
      <c r="G166" s="16"/>
    </row>
    <row r="167" spans="3:7" x14ac:dyDescent="0.25">
      <c r="C167" s="17"/>
      <c r="D167" s="18"/>
      <c r="E167" s="15"/>
      <c r="F167" s="15"/>
      <c r="G167" s="16"/>
    </row>
    <row r="168" spans="3:7" x14ac:dyDescent="0.25">
      <c r="C168" s="17"/>
      <c r="D168" s="18"/>
      <c r="E168" s="15"/>
      <c r="F168" s="15"/>
      <c r="G168" s="16"/>
    </row>
    <row r="169" spans="3:7" x14ac:dyDescent="0.25">
      <c r="C169" s="17"/>
      <c r="D169" s="18"/>
      <c r="E169" s="15"/>
      <c r="F169" s="15"/>
      <c r="G169" s="16"/>
    </row>
    <row r="170" spans="3:7" x14ac:dyDescent="0.25">
      <c r="C170" s="17"/>
      <c r="D170" s="18"/>
      <c r="E170" s="15"/>
      <c r="F170" s="15"/>
      <c r="G170" s="16"/>
    </row>
    <row r="171" spans="3:7" x14ac:dyDescent="0.25">
      <c r="C171" s="17"/>
      <c r="D171" s="18"/>
      <c r="E171" s="15"/>
      <c r="F171" s="15"/>
      <c r="G171" s="16"/>
    </row>
    <row r="172" spans="3:7" x14ac:dyDescent="0.25">
      <c r="C172" s="17"/>
      <c r="D172" s="18"/>
      <c r="E172" s="15"/>
      <c r="F172" s="15"/>
      <c r="G172" s="16"/>
    </row>
    <row r="173" spans="3:7" x14ac:dyDescent="0.25">
      <c r="C173" s="17"/>
      <c r="D173" s="18"/>
      <c r="E173" s="15"/>
      <c r="F173" s="15"/>
      <c r="G173" s="16"/>
    </row>
    <row r="174" spans="3:7" x14ac:dyDescent="0.25">
      <c r="C174" s="17"/>
      <c r="D174" s="18"/>
      <c r="E174" s="15"/>
      <c r="F174" s="15"/>
      <c r="G174" s="16"/>
    </row>
    <row r="175" spans="3:7" x14ac:dyDescent="0.25">
      <c r="C175" s="17"/>
      <c r="D175" s="18"/>
      <c r="E175" s="15"/>
      <c r="F175" s="15"/>
      <c r="G175" s="16"/>
    </row>
    <row r="176" spans="3:7" x14ac:dyDescent="0.25">
      <c r="C176" s="17"/>
      <c r="D176" s="18"/>
      <c r="E176" s="15"/>
      <c r="F176" s="15"/>
      <c r="G176" s="16"/>
    </row>
    <row r="177" spans="3:7" x14ac:dyDescent="0.25">
      <c r="C177" s="17"/>
      <c r="D177" s="18"/>
      <c r="E177" s="15"/>
      <c r="F177" s="15"/>
      <c r="G177" s="16"/>
    </row>
    <row r="178" spans="3:7" x14ac:dyDescent="0.25">
      <c r="C178" s="17"/>
      <c r="D178" s="18"/>
      <c r="E178" s="15"/>
      <c r="F178" s="15"/>
      <c r="G178" s="16"/>
    </row>
    <row r="179" spans="3:7" x14ac:dyDescent="0.25">
      <c r="C179" s="17"/>
      <c r="D179" s="18"/>
      <c r="E179" s="15"/>
      <c r="F179" s="15"/>
      <c r="G179" s="16"/>
    </row>
    <row r="180" spans="3:7" x14ac:dyDescent="0.25">
      <c r="C180" s="17"/>
      <c r="D180" s="18"/>
      <c r="E180" s="15"/>
      <c r="F180" s="15"/>
      <c r="G180" s="16"/>
    </row>
    <row r="181" spans="3:7" x14ac:dyDescent="0.25">
      <c r="C181" s="17"/>
      <c r="D181" s="18"/>
      <c r="E181" s="15"/>
      <c r="F181" s="15"/>
      <c r="G181" s="16"/>
    </row>
    <row r="182" spans="3:7" x14ac:dyDescent="0.25">
      <c r="C182" s="17"/>
      <c r="D182" s="18"/>
      <c r="E182" s="15"/>
      <c r="F182" s="15"/>
      <c r="G182" s="16"/>
    </row>
    <row r="183" spans="3:7" x14ac:dyDescent="0.25">
      <c r="C183" s="17"/>
      <c r="D183" s="18"/>
      <c r="E183" s="15"/>
      <c r="F183" s="15"/>
      <c r="G183" s="16"/>
    </row>
    <row r="184" spans="3:7" x14ac:dyDescent="0.25">
      <c r="C184" s="17"/>
      <c r="D184" s="18"/>
      <c r="E184" s="15"/>
      <c r="F184" s="15"/>
      <c r="G184" s="16"/>
    </row>
    <row r="185" spans="3:7" x14ac:dyDescent="0.25">
      <c r="C185" s="17"/>
      <c r="D185" s="18"/>
      <c r="E185" s="15"/>
      <c r="F185" s="15"/>
      <c r="G185" s="16"/>
    </row>
    <row r="186" spans="3:7" x14ac:dyDescent="0.25">
      <c r="C186" s="17"/>
      <c r="D186" s="18"/>
      <c r="E186" s="15"/>
      <c r="F186" s="15"/>
      <c r="G186" s="16"/>
    </row>
    <row r="187" spans="3:7" x14ac:dyDescent="0.25">
      <c r="C187" s="17"/>
      <c r="D187" s="18"/>
      <c r="E187" s="15"/>
      <c r="F187" s="15"/>
      <c r="G187" s="16"/>
    </row>
    <row r="188" spans="3:7" x14ac:dyDescent="0.25">
      <c r="C188" s="17"/>
      <c r="D188" s="18"/>
      <c r="E188" s="15"/>
      <c r="F188" s="15"/>
      <c r="G188" s="16"/>
    </row>
    <row r="189" spans="3:7" x14ac:dyDescent="0.25">
      <c r="C189" s="17"/>
      <c r="D189" s="18"/>
      <c r="E189" s="15"/>
      <c r="F189" s="15"/>
      <c r="G189" s="16"/>
    </row>
    <row r="190" spans="3:7" x14ac:dyDescent="0.25">
      <c r="C190" s="17"/>
      <c r="D190" s="18"/>
      <c r="E190" s="15"/>
      <c r="F190" s="15"/>
      <c r="G190" s="16"/>
    </row>
    <row r="191" spans="3:7" x14ac:dyDescent="0.25">
      <c r="C191" s="17"/>
      <c r="D191" s="18"/>
      <c r="E191" s="15"/>
      <c r="F191" s="15"/>
      <c r="G191" s="16"/>
    </row>
    <row r="192" spans="3:7" x14ac:dyDescent="0.25">
      <c r="C192" s="17"/>
      <c r="D192" s="18"/>
      <c r="E192" s="15"/>
      <c r="F192" s="15"/>
      <c r="G192" s="16"/>
    </row>
    <row r="193" spans="3:7" x14ac:dyDescent="0.25">
      <c r="C193" s="17"/>
      <c r="D193" s="18"/>
      <c r="E193" s="15"/>
      <c r="F193" s="15"/>
      <c r="G193" s="16"/>
    </row>
    <row r="194" spans="3:7" x14ac:dyDescent="0.25">
      <c r="C194" s="17"/>
      <c r="D194" s="18"/>
      <c r="E194" s="15"/>
      <c r="F194" s="15"/>
      <c r="G194" s="16"/>
    </row>
    <row r="195" spans="3:7" x14ac:dyDescent="0.25">
      <c r="C195" s="17"/>
      <c r="D195" s="18"/>
      <c r="E195" s="15"/>
      <c r="F195" s="15"/>
      <c r="G195" s="16"/>
    </row>
    <row r="196" spans="3:7" x14ac:dyDescent="0.25">
      <c r="C196" s="17"/>
      <c r="E196" s="15"/>
      <c r="F196" s="15"/>
    </row>
    <row r="197" spans="3:7" x14ac:dyDescent="0.25">
      <c r="C197" s="17"/>
      <c r="E197" s="15"/>
      <c r="F197" s="15"/>
    </row>
    <row r="198" spans="3:7" x14ac:dyDescent="0.25">
      <c r="C198" s="17"/>
    </row>
    <row r="199" spans="3:7" x14ac:dyDescent="0.25">
      <c r="C199" s="17"/>
    </row>
    <row r="200" spans="3:7" x14ac:dyDescent="0.25">
      <c r="C200" s="17"/>
    </row>
    <row r="201" spans="3:7" x14ac:dyDescent="0.25">
      <c r="C201" s="17"/>
    </row>
  </sheetData>
  <mergeCells count="2">
    <mergeCell ref="C12:E12"/>
    <mergeCell ref="C13:D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Observation Series1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cp:lastPrinted>2016-04-18T12:46:30Z</cp:lastPrinted>
  <dcterms:created xsi:type="dcterms:W3CDTF">2015-12-03T12:55:53Z</dcterms:created>
  <dcterms:modified xsi:type="dcterms:W3CDTF">2016-11-09T14:43:30Z</dcterms:modified>
</cp:coreProperties>
</file>