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ocalData\Thesis\400 Planning\411 Experiment Analysis\6perCent_Reservoir\Hydrograph\"/>
    </mc:Choice>
  </mc:AlternateContent>
  <bookViews>
    <workbookView xWindow="0" yWindow="0" windowWidth="28800" windowHeight="14220"/>
  </bookViews>
  <sheets>
    <sheet name="Sheet1" sheetId="1" r:id="rId1"/>
  </sheets>
  <definedNames>
    <definedName name="alpha">28.02</definedName>
    <definedName name="g">9.81</definedName>
    <definedName name="p">Sheet1!$N$1</definedName>
    <definedName name="w">0.1164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" i="1" l="1"/>
  <c r="N17" i="1"/>
  <c r="N16" i="1"/>
  <c r="N15" i="1"/>
  <c r="N14" i="1"/>
  <c r="N13" i="1"/>
  <c r="N12" i="1"/>
  <c r="N10" i="1"/>
  <c r="N8" i="1"/>
  <c r="N7" i="1"/>
  <c r="N4" i="1"/>
  <c r="R8" i="1" l="1"/>
  <c r="L8" i="1" l="1"/>
  <c r="L5" i="1" l="1"/>
  <c r="L6" i="1"/>
  <c r="L7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4" i="1"/>
  <c r="F6" i="1" l="1"/>
  <c r="F8" i="1"/>
  <c r="F14" i="1"/>
  <c r="F15" i="1"/>
  <c r="F16" i="1"/>
  <c r="F17" i="1"/>
  <c r="F18" i="1"/>
  <c r="F19" i="1"/>
  <c r="F20" i="1"/>
  <c r="F21" i="1"/>
  <c r="F22" i="1"/>
  <c r="F23" i="1"/>
  <c r="F25" i="1"/>
  <c r="F26" i="1"/>
  <c r="F27" i="1"/>
  <c r="F29" i="1"/>
  <c r="F30" i="1"/>
  <c r="F31" i="1"/>
  <c r="F32" i="1"/>
  <c r="F33" i="1"/>
  <c r="F34" i="1"/>
  <c r="F35" i="1"/>
  <c r="F36" i="1"/>
  <c r="F38" i="1"/>
  <c r="F39" i="1"/>
  <c r="F40" i="1"/>
  <c r="F41" i="1"/>
  <c r="F42" i="1"/>
  <c r="F43" i="1"/>
  <c r="F45" i="1"/>
  <c r="F46" i="1"/>
  <c r="F47" i="1"/>
  <c r="F48" i="1"/>
  <c r="F49" i="1"/>
  <c r="F50" i="1"/>
  <c r="F51" i="1"/>
  <c r="F52" i="1"/>
  <c r="F56" i="1"/>
  <c r="F57" i="1"/>
  <c r="F58" i="1"/>
  <c r="F55" i="1"/>
  <c r="F54" i="1"/>
  <c r="F53" i="1"/>
  <c r="F44" i="1"/>
  <c r="F37" i="1"/>
  <c r="F28" i="1"/>
  <c r="F24" i="1"/>
  <c r="F13" i="1"/>
  <c r="F12" i="1"/>
  <c r="F11" i="1"/>
  <c r="F10" i="1"/>
  <c r="F9" i="1"/>
  <c r="F7" i="1"/>
  <c r="F5" i="1"/>
  <c r="F4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4" i="1"/>
  <c r="I5" i="1" l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4" i="1"/>
  <c r="J4" i="1" s="1"/>
</calcChain>
</file>

<file path=xl/sharedStrings.xml><?xml version="1.0" encoding="utf-8"?>
<sst xmlns="http://schemas.openxmlformats.org/spreadsheetml/2006/main" count="59" uniqueCount="33">
  <si>
    <t>t</t>
  </si>
  <si>
    <t>[hh:mm:ss]</t>
  </si>
  <si>
    <t>[m³/s]</t>
  </si>
  <si>
    <t>[kg/s]</t>
  </si>
  <si>
    <r>
      <t>h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2"/>
      </rPr>
      <t xml:space="preserve"> (US4)</t>
    </r>
  </si>
  <si>
    <t>[m]</t>
  </si>
  <si>
    <r>
      <t>Q</t>
    </r>
    <r>
      <rPr>
        <vertAlign val="subscript"/>
        <sz val="12"/>
        <color theme="1"/>
        <rFont val="Times New Roman"/>
        <family val="1"/>
      </rPr>
      <t>tar</t>
    </r>
  </si>
  <si>
    <r>
      <t>Q</t>
    </r>
    <r>
      <rPr>
        <vertAlign val="subscript"/>
        <sz val="12"/>
        <color theme="1"/>
        <rFont val="Times New Roman"/>
        <family val="1"/>
      </rPr>
      <t>obs</t>
    </r>
  </si>
  <si>
    <r>
      <t>Q</t>
    </r>
    <r>
      <rPr>
        <vertAlign val="subscript"/>
        <sz val="12"/>
        <color theme="1"/>
        <rFont val="Times New Roman"/>
        <family val="1"/>
      </rPr>
      <t>b,tar</t>
    </r>
  </si>
  <si>
    <r>
      <t>Q</t>
    </r>
    <r>
      <rPr>
        <vertAlign val="subscript"/>
        <sz val="12"/>
        <color theme="1"/>
        <rFont val="Times New Roman"/>
        <family val="1"/>
      </rPr>
      <t>b,out</t>
    </r>
  </si>
  <si>
    <t>bucket weight:</t>
  </si>
  <si>
    <t>[kg]</t>
  </si>
  <si>
    <t>net weight</t>
  </si>
  <si>
    <t>Matlab</t>
  </si>
  <si>
    <t>Auto</t>
  </si>
  <si>
    <t>TAR</t>
  </si>
  <si>
    <t>TIME</t>
  </si>
  <si>
    <r>
      <t>A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2"/>
      </rPr>
      <t xml:space="preserve"> (US4)</t>
    </r>
  </si>
  <si>
    <t>[m²]</t>
  </si>
  <si>
    <t>[m/s]</t>
  </si>
  <si>
    <r>
      <t>u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2"/>
      </rPr>
      <t xml:space="preserve"> (US4)</t>
    </r>
  </si>
  <si>
    <r>
      <t>H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2"/>
      </rPr>
      <t xml:space="preserve"> (US4)</t>
    </r>
  </si>
  <si>
    <t>a</t>
  </si>
  <si>
    <t>b</t>
  </si>
  <si>
    <r>
      <t>h</t>
    </r>
    <r>
      <rPr>
        <vertAlign val="subscript"/>
        <sz val="12"/>
        <color theme="1"/>
        <rFont val="Times New Roman"/>
        <family val="1"/>
      </rPr>
      <t>cr</t>
    </r>
    <r>
      <rPr>
        <sz val="12"/>
        <color theme="1"/>
        <rFont val="Times New Roman"/>
        <family val="2"/>
      </rPr>
      <t xml:space="preserve"> (US4)</t>
    </r>
  </si>
  <si>
    <r>
      <t>h</t>
    </r>
    <r>
      <rPr>
        <vertAlign val="subscript"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2"/>
      </rPr>
      <t xml:space="preserve"> (US4)</t>
    </r>
  </si>
  <si>
    <r>
      <rPr>
        <sz val="12"/>
        <color theme="1"/>
        <rFont val="Times New Roman"/>
        <family val="1"/>
      </rPr>
      <t>∑</t>
    </r>
    <r>
      <rPr>
        <sz val="12"/>
        <color theme="1"/>
        <rFont val="Times New Roman"/>
        <family val="2"/>
      </rPr>
      <t xml:space="preserve"> deposit</t>
    </r>
  </si>
  <si>
    <r>
      <t>∑</t>
    </r>
    <r>
      <rPr>
        <sz val="12"/>
        <color theme="1"/>
        <rFont val="Times New Roman"/>
        <family val="2"/>
      </rPr>
      <t xml:space="preserve"> transit</t>
    </r>
  </si>
  <si>
    <r>
      <t>∑</t>
    </r>
    <r>
      <rPr>
        <sz val="12"/>
        <color theme="1"/>
        <rFont val="Times New Roman"/>
        <family val="2"/>
      </rPr>
      <t xml:space="preserve"> Sed in</t>
    </r>
  </si>
  <si>
    <t xml:space="preserve">HYDRAULIC </t>
  </si>
  <si>
    <t>MECHANICAL</t>
  </si>
  <si>
    <t>SPILLWAY</t>
  </si>
  <si>
    <t>0.234 + 2*0.03984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</si>
</sst>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Times New Roman"/>
      <family val="2"/>
    </font>
    <font>
      <vertAlign val="subscript"/>
      <sz val="12"/>
      <color theme="1"/>
      <name val="Times New Roman"/>
      <family val="1"/>
    </font>
    <font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21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10" borderId="0" xfId="0" applyFill="1" applyAlignment="1">
      <alignment horizontal="center"/>
    </xf>
    <xf numFmtId="0" fontId="2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8"/>
  <sheetViews>
    <sheetView tabSelected="1" workbookViewId="0">
      <selection activeCell="U8" sqref="U8"/>
    </sheetView>
  </sheetViews>
  <sheetFormatPr defaultRowHeight="15.75" x14ac:dyDescent="0.25"/>
  <cols>
    <col min="2" max="7" width="9" style="1"/>
    <col min="21" max="21" width="14.625" customWidth="1"/>
  </cols>
  <sheetData>
    <row r="1" spans="2:22" x14ac:dyDescent="0.25">
      <c r="B1" s="6" t="s">
        <v>16</v>
      </c>
      <c r="C1" s="6" t="s">
        <v>15</v>
      </c>
      <c r="D1" s="5" t="s">
        <v>13</v>
      </c>
      <c r="E1" s="6" t="s">
        <v>15</v>
      </c>
      <c r="F1" s="9" t="s">
        <v>14</v>
      </c>
      <c r="G1" s="5" t="s">
        <v>13</v>
      </c>
      <c r="H1" s="9" t="s">
        <v>14</v>
      </c>
      <c r="I1" s="9" t="s">
        <v>14</v>
      </c>
      <c r="J1" s="9" t="s">
        <v>14</v>
      </c>
      <c r="K1" s="5" t="s">
        <v>13</v>
      </c>
      <c r="L1" s="9" t="s">
        <v>14</v>
      </c>
      <c r="M1" t="s">
        <v>10</v>
      </c>
      <c r="N1">
        <v>1.0640000000000001</v>
      </c>
      <c r="O1" t="s">
        <v>11</v>
      </c>
      <c r="Q1" t="s">
        <v>29</v>
      </c>
      <c r="T1" t="s">
        <v>30</v>
      </c>
    </row>
    <row r="2" spans="2:22" ht="18.75" x14ac:dyDescent="0.35">
      <c r="B2" s="3" t="s">
        <v>0</v>
      </c>
      <c r="C2" s="3" t="s">
        <v>6</v>
      </c>
      <c r="D2" s="4" t="s">
        <v>7</v>
      </c>
      <c r="E2" s="3" t="s">
        <v>8</v>
      </c>
      <c r="F2" s="12" t="s">
        <v>9</v>
      </c>
      <c r="G2" s="4" t="s">
        <v>4</v>
      </c>
      <c r="H2" s="12" t="s">
        <v>17</v>
      </c>
      <c r="I2" s="12" t="s">
        <v>20</v>
      </c>
      <c r="J2" s="12" t="s">
        <v>21</v>
      </c>
      <c r="K2" s="4" t="s">
        <v>24</v>
      </c>
      <c r="L2" s="12" t="s">
        <v>25</v>
      </c>
      <c r="M2" s="1"/>
      <c r="N2" s="1" t="s">
        <v>12</v>
      </c>
      <c r="Q2" t="s">
        <v>22</v>
      </c>
      <c r="R2">
        <v>3.95E-2</v>
      </c>
      <c r="S2" t="s">
        <v>5</v>
      </c>
      <c r="T2" t="s">
        <v>22</v>
      </c>
      <c r="U2">
        <v>2.4E-2</v>
      </c>
      <c r="V2" t="s">
        <v>5</v>
      </c>
    </row>
    <row r="3" spans="2:22" x14ac:dyDescent="0.25">
      <c r="B3" s="6" t="s">
        <v>1</v>
      </c>
      <c r="C3" s="6" t="s">
        <v>2</v>
      </c>
      <c r="D3" s="5" t="s">
        <v>2</v>
      </c>
      <c r="E3" s="6" t="s">
        <v>3</v>
      </c>
      <c r="F3" s="9" t="s">
        <v>3</v>
      </c>
      <c r="G3" s="5" t="s">
        <v>5</v>
      </c>
      <c r="H3" s="9" t="s">
        <v>18</v>
      </c>
      <c r="I3" s="9" t="s">
        <v>19</v>
      </c>
      <c r="J3" s="9" t="s">
        <v>5</v>
      </c>
      <c r="K3" s="5" t="s">
        <v>5</v>
      </c>
      <c r="L3" s="9" t="s">
        <v>18</v>
      </c>
      <c r="M3" s="1"/>
      <c r="N3" s="1" t="s">
        <v>11</v>
      </c>
      <c r="Q3" t="s">
        <v>23</v>
      </c>
      <c r="R3">
        <v>0.15</v>
      </c>
      <c r="S3" t="s">
        <v>5</v>
      </c>
      <c r="T3" t="s">
        <v>23</v>
      </c>
      <c r="U3">
        <v>0.23400000000000001</v>
      </c>
      <c r="V3" t="s">
        <v>5</v>
      </c>
    </row>
    <row r="4" spans="2:22" x14ac:dyDescent="0.25">
      <c r="B4" s="8">
        <v>6.9444444444444447E-4</v>
      </c>
      <c r="C4" s="7">
        <v>5.4999999999999997E-3</v>
      </c>
      <c r="D4" s="2">
        <v>4.876666666666668E-3</v>
      </c>
      <c r="E4" s="7">
        <v>7.3699999999999988E-2</v>
      </c>
      <c r="F4" s="10">
        <f>IF(ISNUMBER(N4),N4/60,"")</f>
        <v>2.0016666666666669E-2</v>
      </c>
      <c r="G4" s="2">
        <v>7.4144544289750439E-2</v>
      </c>
      <c r="H4" s="11">
        <f t="shared" ref="H4:H35" si="0">G4*(w+G4/TAN(RADIANS(alpha)))</f>
        <v>1.8960855057827613E-2</v>
      </c>
      <c r="I4" s="11">
        <f>C4/H4</f>
        <v>0.29007130655373231</v>
      </c>
      <c r="J4" s="11">
        <f>G4+I4^2/(2*g)</f>
        <v>7.8433094895550101E-2</v>
      </c>
      <c r="K4">
        <v>4.4180000000002856E-2</v>
      </c>
      <c r="L4">
        <f>K4/G4</f>
        <v>0.5958631268586837</v>
      </c>
      <c r="M4" s="1"/>
      <c r="N4" s="1">
        <f>2.265-p</f>
        <v>1.2010000000000001</v>
      </c>
    </row>
    <row r="5" spans="2:22" x14ac:dyDescent="0.25">
      <c r="B5" s="8">
        <v>1.3888888888888889E-3</v>
      </c>
      <c r="C5" s="7">
        <v>5.4999999999999997E-3</v>
      </c>
      <c r="D5" s="2">
        <v>4.825000000000002E-3</v>
      </c>
      <c r="E5" s="7">
        <v>7.3699999999999988E-2</v>
      </c>
      <c r="F5" s="10">
        <f t="shared" ref="F5:F58" si="1">IF(ISNUMBER(N5),N5/60,"")</f>
        <v>0</v>
      </c>
      <c r="G5" s="2">
        <v>0.10260320607923808</v>
      </c>
      <c r="H5" s="11">
        <f t="shared" si="0"/>
        <v>3.1725544696738495E-2</v>
      </c>
      <c r="I5" s="11">
        <f t="shared" ref="I5:I58" si="2">C5/H5</f>
        <v>0.17336187771002778</v>
      </c>
      <c r="J5" s="11">
        <f t="shared" ref="J5:J58" si="3">G5+I5^2/(2*g)</f>
        <v>0.10413502772261966</v>
      </c>
      <c r="K5">
        <v>4.3920000000002776E-2</v>
      </c>
      <c r="L5">
        <f t="shared" ref="L5:L58" si="4">K5/G5</f>
        <v>0.42805679937607777</v>
      </c>
      <c r="M5" s="1"/>
      <c r="N5" s="1">
        <v>0</v>
      </c>
    </row>
    <row r="6" spans="2:22" x14ac:dyDescent="0.25">
      <c r="B6" s="8">
        <v>2.0833333333333298E-3</v>
      </c>
      <c r="C6" s="7">
        <v>6.9899999999999997E-3</v>
      </c>
      <c r="D6" s="2">
        <v>6.7900000000000009E-3</v>
      </c>
      <c r="E6" s="7">
        <v>9.3635839962984357E-2</v>
      </c>
      <c r="F6" s="10">
        <f t="shared" si="1"/>
        <v>0</v>
      </c>
      <c r="G6" s="2">
        <v>0.10565901366474596</v>
      </c>
      <c r="H6" s="11">
        <f t="shared" si="0"/>
        <v>3.3277145201245709E-2</v>
      </c>
      <c r="I6" s="11">
        <f t="shared" si="2"/>
        <v>0.21005407638568507</v>
      </c>
      <c r="J6" s="11">
        <f t="shared" si="3"/>
        <v>0.10790787783427926</v>
      </c>
      <c r="K6">
        <v>5.2820000000005501E-2</v>
      </c>
      <c r="L6">
        <f t="shared" si="4"/>
        <v>0.4999100234609643</v>
      </c>
      <c r="M6" s="1"/>
      <c r="N6" s="1">
        <v>0</v>
      </c>
      <c r="Q6" s="13" t="s">
        <v>27</v>
      </c>
      <c r="R6">
        <v>13</v>
      </c>
      <c r="S6" t="s">
        <v>11</v>
      </c>
      <c r="T6" t="s">
        <v>31</v>
      </c>
    </row>
    <row r="7" spans="2:22" x14ac:dyDescent="0.25">
      <c r="B7" s="8">
        <v>2.7777777777777701E-3</v>
      </c>
      <c r="C7" s="7">
        <v>6.9899999999999997E-3</v>
      </c>
      <c r="D7" s="2">
        <v>6.7516666666666662E-3</v>
      </c>
      <c r="E7" s="7">
        <v>9.3635839962984357E-2</v>
      </c>
      <c r="F7" s="10">
        <f t="shared" si="1"/>
        <v>2.1166666666666669E-3</v>
      </c>
      <c r="G7" s="2">
        <v>0.11791160321282999</v>
      </c>
      <c r="H7" s="11">
        <f t="shared" si="0"/>
        <v>3.9850920799895162E-2</v>
      </c>
      <c r="I7" s="11">
        <f t="shared" si="2"/>
        <v>0.17540372617985753</v>
      </c>
      <c r="J7" s="11">
        <f t="shared" si="3"/>
        <v>0.11947972080496956</v>
      </c>
      <c r="K7">
        <v>5.2660000000005452E-2</v>
      </c>
      <c r="L7">
        <f t="shared" si="4"/>
        <v>0.44660575011395914</v>
      </c>
      <c r="M7" s="1"/>
      <c r="N7" s="1">
        <f>1.191-p</f>
        <v>0.127</v>
      </c>
      <c r="Q7" s="13" t="s">
        <v>26</v>
      </c>
      <c r="R7">
        <v>316</v>
      </c>
      <c r="S7" t="s">
        <v>11</v>
      </c>
      <c r="T7" t="s">
        <v>22</v>
      </c>
      <c r="U7">
        <v>0.11</v>
      </c>
      <c r="V7" t="s">
        <v>5</v>
      </c>
    </row>
    <row r="8" spans="2:22" x14ac:dyDescent="0.25">
      <c r="B8" s="8">
        <v>3.4722222222222199E-3</v>
      </c>
      <c r="C8" s="7">
        <v>6.9899999999999997E-3</v>
      </c>
      <c r="D8" s="2">
        <v>6.753333333333336E-3</v>
      </c>
      <c r="E8" s="7">
        <v>9.3635839962984357E-2</v>
      </c>
      <c r="F8" s="10">
        <f t="shared" si="1"/>
        <v>1.9333333333333314E-3</v>
      </c>
      <c r="G8" s="2">
        <v>0.12256238936514176</v>
      </c>
      <c r="H8" s="11">
        <f t="shared" si="0"/>
        <v>4.2493893735567646E-2</v>
      </c>
      <c r="I8" s="11">
        <f t="shared" si="2"/>
        <v>0.1644942222404375</v>
      </c>
      <c r="J8" s="11">
        <f t="shared" si="3"/>
        <v>0.12394151011695044</v>
      </c>
      <c r="K8">
        <v>5.2660000000005452E-2</v>
      </c>
      <c r="L8">
        <f>K8/G8</f>
        <v>0.42965872542774203</v>
      </c>
      <c r="M8" s="1"/>
      <c r="N8" s="1">
        <f>1.18-p</f>
        <v>0.11599999999999988</v>
      </c>
      <c r="Q8" s="13" t="s">
        <v>28</v>
      </c>
      <c r="R8">
        <f>R6+R7</f>
        <v>329</v>
      </c>
      <c r="S8" t="s">
        <v>11</v>
      </c>
      <c r="T8" t="s">
        <v>23</v>
      </c>
      <c r="U8" t="s">
        <v>32</v>
      </c>
      <c r="V8" t="s">
        <v>5</v>
      </c>
    </row>
    <row r="9" spans="2:22" x14ac:dyDescent="0.25">
      <c r="B9" s="8">
        <v>4.1666666666666597E-3</v>
      </c>
      <c r="C9" s="7">
        <v>6.9899999999999997E-3</v>
      </c>
      <c r="D9" s="2">
        <v>6.7483333333333388E-3</v>
      </c>
      <c r="E9" s="7">
        <v>9.3635839962984357E-2</v>
      </c>
      <c r="F9" s="10">
        <f t="shared" si="1"/>
        <v>0</v>
      </c>
      <c r="G9" s="2">
        <v>0.12580269649168804</v>
      </c>
      <c r="H9" s="11">
        <f t="shared" si="0"/>
        <v>4.4383361206562763E-2</v>
      </c>
      <c r="I9" s="11">
        <f t="shared" si="2"/>
        <v>0.15749145197607117</v>
      </c>
      <c r="J9" s="11">
        <f t="shared" si="3"/>
        <v>0.12706689411888128</v>
      </c>
      <c r="K9">
        <v>5.2640000000005446E-2</v>
      </c>
      <c r="L9">
        <f t="shared" si="4"/>
        <v>0.41843300237593434</v>
      </c>
      <c r="M9" s="1"/>
      <c r="N9" s="1">
        <v>0</v>
      </c>
    </row>
    <row r="10" spans="2:22" x14ac:dyDescent="0.25">
      <c r="B10" s="8">
        <v>4.8611111111111103E-3</v>
      </c>
      <c r="C10" s="7">
        <v>8.4799999999999997E-3</v>
      </c>
      <c r="D10" s="2">
        <v>7.7866666666666726E-3</v>
      </c>
      <c r="E10" s="7">
        <v>0.11357167992596873</v>
      </c>
      <c r="F10" s="10">
        <f t="shared" si="1"/>
        <v>8.8333333333333222E-4</v>
      </c>
      <c r="G10" s="2">
        <v>0.12729804141329545</v>
      </c>
      <c r="H10" s="11">
        <f t="shared" si="0"/>
        <v>4.5268624344475157E-2</v>
      </c>
      <c r="I10" s="11">
        <f t="shared" si="2"/>
        <v>0.18732621374731365</v>
      </c>
      <c r="J10" s="11">
        <f t="shared" si="3"/>
        <v>0.12908657914810198</v>
      </c>
      <c r="K10">
        <v>5.680000000000672E-2</v>
      </c>
      <c r="L10">
        <f t="shared" si="4"/>
        <v>0.44619696712846935</v>
      </c>
      <c r="M10" s="1"/>
      <c r="N10" s="1">
        <f>1.117-p</f>
        <v>5.2999999999999936E-2</v>
      </c>
    </row>
    <row r="11" spans="2:22" x14ac:dyDescent="0.25">
      <c r="B11" s="8">
        <v>5.5555555555555497E-3</v>
      </c>
      <c r="C11" s="7">
        <v>8.4799999999999997E-3</v>
      </c>
      <c r="D11" s="2">
        <v>8.543333333333342E-3</v>
      </c>
      <c r="E11" s="7">
        <v>0.11357167992596873</v>
      </c>
      <c r="F11" s="10">
        <f t="shared" si="1"/>
        <v>0</v>
      </c>
      <c r="G11" s="2">
        <v>0.13194096400642474</v>
      </c>
      <c r="H11" s="11">
        <f t="shared" si="0"/>
        <v>4.8070847999105104E-2</v>
      </c>
      <c r="I11" s="11">
        <f t="shared" si="2"/>
        <v>0.17640629098446245</v>
      </c>
      <c r="J11" s="11">
        <f t="shared" si="3"/>
        <v>0.13352705878210747</v>
      </c>
      <c r="K11">
        <v>5.964000000000759E-2</v>
      </c>
      <c r="L11">
        <f t="shared" si="4"/>
        <v>0.4520203444709065</v>
      </c>
      <c r="M11" s="1"/>
      <c r="N11" s="1">
        <v>0</v>
      </c>
    </row>
    <row r="12" spans="2:22" x14ac:dyDescent="0.25">
      <c r="B12" s="8">
        <v>6.2500000000000003E-3</v>
      </c>
      <c r="C12" s="7">
        <v>8.4799999999999997E-3</v>
      </c>
      <c r="D12" s="2">
        <v>8.4716666666666742E-3</v>
      </c>
      <c r="E12" s="7">
        <v>0.11357167992596873</v>
      </c>
      <c r="F12" s="10">
        <f t="shared" si="1"/>
        <v>4.1666666666666666E-3</v>
      </c>
      <c r="G12" s="2">
        <v>0.13612816567762456</v>
      </c>
      <c r="H12" s="11">
        <f t="shared" si="0"/>
        <v>5.0667501038410986E-2</v>
      </c>
      <c r="I12" s="11">
        <f t="shared" si="2"/>
        <v>0.16736566489772842</v>
      </c>
      <c r="J12" s="11">
        <f t="shared" si="3"/>
        <v>0.13755585506532378</v>
      </c>
      <c r="K12">
        <v>5.9370000000007507E-2</v>
      </c>
      <c r="L12">
        <f t="shared" si="4"/>
        <v>0.436133108122577</v>
      </c>
      <c r="M12" s="1"/>
      <c r="N12" s="1">
        <f>1.314-p</f>
        <v>0.25</v>
      </c>
    </row>
    <row r="13" spans="2:22" x14ac:dyDescent="0.25">
      <c r="B13" s="8">
        <v>6.9444444444444397E-3</v>
      </c>
      <c r="C13" s="7">
        <v>8.4799999999999997E-3</v>
      </c>
      <c r="D13" s="2">
        <v>8.5433333333333403E-3</v>
      </c>
      <c r="E13" s="7">
        <v>0.11357167992596873</v>
      </c>
      <c r="F13" s="10">
        <f t="shared" si="1"/>
        <v>8.5499999999999986E-3</v>
      </c>
      <c r="G13" s="2">
        <v>0.1384729965865972</v>
      </c>
      <c r="H13" s="11">
        <f t="shared" si="0"/>
        <v>5.2150407411000597E-2</v>
      </c>
      <c r="I13" s="11">
        <f t="shared" si="2"/>
        <v>0.16260659160663105</v>
      </c>
      <c r="J13" s="11">
        <f t="shared" si="3"/>
        <v>0.13982064712859138</v>
      </c>
      <c r="K13">
        <v>5.964000000000759E-2</v>
      </c>
      <c r="L13">
        <f t="shared" si="4"/>
        <v>0.43069769175328254</v>
      </c>
      <c r="M13" s="1"/>
      <c r="N13" s="1">
        <f>1.577-p</f>
        <v>0.5129999999999999</v>
      </c>
    </row>
    <row r="14" spans="2:22" x14ac:dyDescent="0.25">
      <c r="B14" s="8">
        <v>7.63888888888888E-3</v>
      </c>
      <c r="C14" s="7">
        <v>9.9600000000000001E-3</v>
      </c>
      <c r="D14" s="2">
        <v>9.4883333333333417E-3</v>
      </c>
      <c r="E14" s="7">
        <v>0.13350751988895312</v>
      </c>
      <c r="F14" s="10">
        <f t="shared" si="1"/>
        <v>7.316666666666664E-3</v>
      </c>
      <c r="G14" s="2">
        <v>0.1422700008438593</v>
      </c>
      <c r="H14" s="11">
        <f t="shared" si="0"/>
        <v>5.4595512785507887E-2</v>
      </c>
      <c r="I14" s="11">
        <f t="shared" si="2"/>
        <v>0.18243257534974255</v>
      </c>
      <c r="J14" s="11">
        <f t="shared" si="3"/>
        <v>0.14396631300230678</v>
      </c>
      <c r="K14">
        <v>6.3000000000008272E-2</v>
      </c>
      <c r="L14">
        <f t="shared" si="4"/>
        <v>0.4428199875330745</v>
      </c>
      <c r="M14" s="1"/>
      <c r="N14" s="1">
        <f>1.503-p</f>
        <v>0.43899999999999983</v>
      </c>
    </row>
    <row r="15" spans="2:22" x14ac:dyDescent="0.25">
      <c r="B15" s="8">
        <v>8.3333333333333297E-3</v>
      </c>
      <c r="C15" s="7">
        <v>9.9600000000000001E-3</v>
      </c>
      <c r="D15" s="2">
        <v>9.6683333333333378E-3</v>
      </c>
      <c r="E15" s="7">
        <v>0.13350751988895312</v>
      </c>
      <c r="F15" s="10">
        <f t="shared" si="1"/>
        <v>1.7183333333333335E-2</v>
      </c>
      <c r="G15" s="2">
        <v>0.14683600411831915</v>
      </c>
      <c r="H15" s="11">
        <f t="shared" si="0"/>
        <v>5.7607576116326935E-2</v>
      </c>
      <c r="I15" s="11">
        <f t="shared" si="2"/>
        <v>0.17289392596362291</v>
      </c>
      <c r="J15" s="11">
        <f t="shared" si="3"/>
        <v>0.14835956730053704</v>
      </c>
      <c r="K15">
        <v>6.3620000000008031E-2</v>
      </c>
      <c r="L15">
        <f t="shared" si="4"/>
        <v>0.43327248233167392</v>
      </c>
      <c r="M15" s="1"/>
      <c r="N15" s="1">
        <f>2.095-p</f>
        <v>1.0310000000000001</v>
      </c>
    </row>
    <row r="16" spans="2:22" x14ac:dyDescent="0.25">
      <c r="B16" s="8">
        <v>9.02777777777777E-3</v>
      </c>
      <c r="C16" s="7">
        <v>9.9600000000000001E-3</v>
      </c>
      <c r="D16" s="2">
        <v>9.6616666666666778E-3</v>
      </c>
      <c r="E16" s="7">
        <v>0.13350751988895312</v>
      </c>
      <c r="F16" s="10">
        <f t="shared" si="1"/>
        <v>2.1849999999999998E-2</v>
      </c>
      <c r="G16" s="2">
        <v>0.15186046662227401</v>
      </c>
      <c r="H16" s="11">
        <f t="shared" si="0"/>
        <v>6.1012622224260467E-2</v>
      </c>
      <c r="I16" s="11">
        <f t="shared" si="2"/>
        <v>0.16324490960887766</v>
      </c>
      <c r="J16" s="11">
        <f t="shared" si="3"/>
        <v>0.15321871843232551</v>
      </c>
      <c r="K16">
        <v>6.3590000000008043E-2</v>
      </c>
      <c r="L16">
        <f t="shared" si="4"/>
        <v>0.41873965894084136</v>
      </c>
      <c r="M16" s="1"/>
      <c r="N16" s="1">
        <f>2.375-p</f>
        <v>1.3109999999999999</v>
      </c>
    </row>
    <row r="17" spans="2:18" x14ac:dyDescent="0.25">
      <c r="B17" s="8">
        <v>9.7222222222222206E-3</v>
      </c>
      <c r="C17" s="7">
        <v>9.9600000000000001E-3</v>
      </c>
      <c r="D17" s="2">
        <v>9.7400000000000073E-3</v>
      </c>
      <c r="E17" s="7">
        <v>0.13350751988895312</v>
      </c>
      <c r="F17" s="10">
        <f t="shared" si="1"/>
        <v>5.3333333333333306E-3</v>
      </c>
      <c r="G17" s="2">
        <v>0.15678105818752136</v>
      </c>
      <c r="H17" s="11">
        <f t="shared" si="0"/>
        <v>6.4439232592478649E-2</v>
      </c>
      <c r="I17" s="11">
        <f t="shared" si="2"/>
        <v>0.15456422429776936</v>
      </c>
      <c r="J17" s="11">
        <f t="shared" si="3"/>
        <v>0.15799869832170949</v>
      </c>
      <c r="K17">
        <v>6.3860000000007938E-2</v>
      </c>
      <c r="L17">
        <f t="shared" si="4"/>
        <v>0.40731961334019579</v>
      </c>
      <c r="M17" s="1"/>
      <c r="N17" s="1">
        <f>1.384-p</f>
        <v>0.31999999999999984</v>
      </c>
    </row>
    <row r="18" spans="2:18" x14ac:dyDescent="0.25">
      <c r="B18" s="8">
        <v>1.0416666666666701E-2</v>
      </c>
      <c r="C18" s="7">
        <v>1.145E-2</v>
      </c>
      <c r="D18" s="2">
        <v>9.6500000000000041E-3</v>
      </c>
      <c r="E18" s="7">
        <v>0.15344335985193747</v>
      </c>
      <c r="F18" s="10">
        <f t="shared" si="1"/>
        <v>0</v>
      </c>
      <c r="G18" s="2">
        <v>0.1662893892397844</v>
      </c>
      <c r="H18" s="11">
        <f t="shared" si="0"/>
        <v>7.1318470277968657E-2</v>
      </c>
      <c r="I18" s="11">
        <f t="shared" si="2"/>
        <v>0.16054747045713172</v>
      </c>
      <c r="J18" s="11">
        <f t="shared" si="3"/>
        <v>0.16760312472756134</v>
      </c>
      <c r="K18">
        <v>6.3550000000008058E-2</v>
      </c>
      <c r="L18">
        <f t="shared" si="4"/>
        <v>0.38216509357894646</v>
      </c>
      <c r="M18" s="1"/>
      <c r="N18" s="1">
        <v>0</v>
      </c>
    </row>
    <row r="19" spans="2:18" x14ac:dyDescent="0.25">
      <c r="B19" s="8">
        <v>1.1111111111111099E-2</v>
      </c>
      <c r="C19" s="7">
        <v>1.145E-2</v>
      </c>
      <c r="D19" s="2">
        <v>1.0356666666666674E-2</v>
      </c>
      <c r="E19" s="7">
        <v>0.15344335985193747</v>
      </c>
      <c r="F19" s="10">
        <f t="shared" si="1"/>
        <v>0</v>
      </c>
      <c r="G19" s="2">
        <v>0.16909407730860387</v>
      </c>
      <c r="H19" s="11">
        <f t="shared" si="0"/>
        <v>7.3412545031086657E-2</v>
      </c>
      <c r="I19" s="11">
        <f t="shared" si="2"/>
        <v>0.15596789343226664</v>
      </c>
      <c r="J19" s="11">
        <f t="shared" si="3"/>
        <v>0.17033393377046416</v>
      </c>
      <c r="K19">
        <v>6.5930000000007136E-2</v>
      </c>
      <c r="L19">
        <f t="shared" si="4"/>
        <v>0.38990129665914958</v>
      </c>
      <c r="M19" s="1"/>
      <c r="N19" s="1">
        <v>0</v>
      </c>
    </row>
    <row r="20" spans="2:18" x14ac:dyDescent="0.25">
      <c r="B20" s="8">
        <v>1.18055555555555E-2</v>
      </c>
      <c r="C20" s="7">
        <v>1.145E-2</v>
      </c>
      <c r="D20" s="2">
        <v>1.0400000000000008E-2</v>
      </c>
      <c r="E20" s="7">
        <v>0.15344335985193747</v>
      </c>
      <c r="F20" s="10">
        <f t="shared" si="1"/>
        <v>0</v>
      </c>
      <c r="G20" s="2">
        <v>0.17688274182107139</v>
      </c>
      <c r="H20" s="11">
        <f t="shared" si="0"/>
        <v>7.9382869298014552E-2</v>
      </c>
      <c r="I20" s="11">
        <f t="shared" si="2"/>
        <v>0.14423766867149984</v>
      </c>
      <c r="J20" s="11">
        <f t="shared" si="3"/>
        <v>0.17794311414848166</v>
      </c>
      <c r="K20">
        <v>6.6070000000007081E-2</v>
      </c>
      <c r="L20">
        <f t="shared" si="4"/>
        <v>0.37352428687950384</v>
      </c>
      <c r="M20" s="1"/>
      <c r="N20" s="1">
        <v>0</v>
      </c>
      <c r="R20" s="14"/>
    </row>
    <row r="21" spans="2:18" x14ac:dyDescent="0.25">
      <c r="B21" s="8">
        <v>1.2500000000000001E-2</v>
      </c>
      <c r="C21" s="7">
        <v>1.145E-2</v>
      </c>
      <c r="D21" s="2">
        <v>1.1100000000000004E-2</v>
      </c>
      <c r="E21" s="7">
        <v>0.15344335985193747</v>
      </c>
      <c r="F21" s="10">
        <f t="shared" si="1"/>
        <v>0</v>
      </c>
      <c r="G21" s="2">
        <v>0.18001952876152555</v>
      </c>
      <c r="H21" s="11">
        <f t="shared" si="0"/>
        <v>8.1851742296476446E-2</v>
      </c>
      <c r="I21" s="11">
        <f t="shared" si="2"/>
        <v>0.13988706506120274</v>
      </c>
      <c r="J21" s="11">
        <f t="shared" si="3"/>
        <v>0.18101689833193518</v>
      </c>
      <c r="K21">
        <v>6.8330000000006205E-2</v>
      </c>
      <c r="L21">
        <f t="shared" si="4"/>
        <v>0.37956993038529691</v>
      </c>
      <c r="M21" s="1"/>
      <c r="N21" s="1">
        <v>0</v>
      </c>
    </row>
    <row r="22" spans="2:18" x14ac:dyDescent="0.25">
      <c r="B22" s="8">
        <v>1.3194444444444399E-2</v>
      </c>
      <c r="C22" s="7">
        <v>1.2500000000000001E-2</v>
      </c>
      <c r="D22" s="2">
        <v>1.2133333333333333E-2</v>
      </c>
      <c r="E22" s="7">
        <v>0.16750000000000001</v>
      </c>
      <c r="F22" s="10">
        <f t="shared" si="1"/>
        <v>0</v>
      </c>
      <c r="G22" s="2">
        <v>0.18480024871066203</v>
      </c>
      <c r="H22" s="11">
        <f t="shared" si="0"/>
        <v>8.5685634939215688E-2</v>
      </c>
      <c r="I22" s="11">
        <f t="shared" si="2"/>
        <v>0.1458820957429719</v>
      </c>
      <c r="J22" s="11">
        <f t="shared" si="3"/>
        <v>0.18588493708264783</v>
      </c>
      <c r="K22">
        <v>7.1520000000004968E-2</v>
      </c>
      <c r="L22">
        <f t="shared" si="4"/>
        <v>0.38701246615735008</v>
      </c>
      <c r="M22" s="1"/>
      <c r="N22" s="1">
        <v>0</v>
      </c>
    </row>
    <row r="23" spans="2:18" x14ac:dyDescent="0.25">
      <c r="B23" s="8">
        <v>1.38888888888888E-2</v>
      </c>
      <c r="C23" s="7">
        <v>1.2500000000000001E-2</v>
      </c>
      <c r="D23" s="2">
        <v>1.2335000000000002E-2</v>
      </c>
      <c r="E23" s="7">
        <v>0.16750000000000001</v>
      </c>
      <c r="F23" s="10">
        <f t="shared" si="1"/>
        <v>0</v>
      </c>
      <c r="G23" s="2">
        <v>0.19667213614798457</v>
      </c>
      <c r="H23" s="11">
        <f t="shared" si="0"/>
        <v>9.5577783599722785E-2</v>
      </c>
      <c r="I23" s="11">
        <f t="shared" si="2"/>
        <v>0.1307835307454886</v>
      </c>
      <c r="J23" s="11">
        <f t="shared" si="3"/>
        <v>0.19754391657174888</v>
      </c>
      <c r="K23">
        <v>7.2120000000004736E-2</v>
      </c>
      <c r="L23">
        <f t="shared" si="4"/>
        <v>0.36670166609538701</v>
      </c>
      <c r="M23" s="1"/>
      <c r="N23" s="1">
        <v>0</v>
      </c>
    </row>
    <row r="24" spans="2:18" x14ac:dyDescent="0.25">
      <c r="B24" s="8">
        <v>1.4583333333333301E-2</v>
      </c>
      <c r="C24" s="7">
        <v>1.2500000000000001E-2</v>
      </c>
      <c r="D24" s="2">
        <v>1.2379999999999999E-2</v>
      </c>
      <c r="E24" s="7">
        <v>0.16750000000000001</v>
      </c>
      <c r="F24" s="10">
        <f t="shared" si="1"/>
        <v>0</v>
      </c>
      <c r="G24" s="2">
        <v>0.19963523617438245</v>
      </c>
      <c r="H24" s="11">
        <f t="shared" si="0"/>
        <v>9.8129363910202619E-2</v>
      </c>
      <c r="I24" s="11">
        <f t="shared" si="2"/>
        <v>0.12738286993726616</v>
      </c>
      <c r="J24" s="11">
        <f t="shared" si="3"/>
        <v>0.20046226958689287</v>
      </c>
      <c r="K24">
        <v>7.2260000000004682E-2</v>
      </c>
      <c r="L24">
        <f t="shared" si="4"/>
        <v>0.36196014984491609</v>
      </c>
      <c r="M24" s="1"/>
      <c r="N24" s="1">
        <v>0</v>
      </c>
    </row>
    <row r="25" spans="2:18" x14ac:dyDescent="0.25">
      <c r="B25" s="8">
        <v>1.5277777777777699E-2</v>
      </c>
      <c r="C25" s="7">
        <v>1.2500000000000001E-2</v>
      </c>
      <c r="D25" s="2">
        <v>1.2346666666666664E-2</v>
      </c>
      <c r="E25" s="7">
        <v>0.16750000000000001</v>
      </c>
      <c r="F25" s="10">
        <f t="shared" si="1"/>
        <v>0</v>
      </c>
      <c r="G25" s="2">
        <v>0.19938940167553551</v>
      </c>
      <c r="H25" s="11">
        <f t="shared" si="0"/>
        <v>9.7916416006766344E-2</v>
      </c>
      <c r="I25" s="11">
        <f t="shared" si="2"/>
        <v>0.12765990126861068</v>
      </c>
      <c r="J25" s="11">
        <f t="shared" si="3"/>
        <v>0.20022003625208554</v>
      </c>
      <c r="K25">
        <v>7.216000000000472E-2</v>
      </c>
      <c r="L25">
        <f t="shared" si="4"/>
        <v>0.36190489260522485</v>
      </c>
      <c r="M25" s="1"/>
      <c r="N25" s="1">
        <v>0</v>
      </c>
    </row>
    <row r="26" spans="2:18" x14ac:dyDescent="0.25">
      <c r="B26" s="8">
        <v>1.59722222222222E-2</v>
      </c>
      <c r="C26" s="7">
        <v>1.162E-2</v>
      </c>
      <c r="D26" s="2">
        <v>1.1651666666666668E-2</v>
      </c>
      <c r="E26" s="7">
        <v>0.15577303531589157</v>
      </c>
      <c r="F26" s="10">
        <f t="shared" si="1"/>
        <v>2.8500000000000005E-3</v>
      </c>
      <c r="G26" s="2">
        <v>0.19258896707871964</v>
      </c>
      <c r="H26" s="11">
        <f t="shared" si="0"/>
        <v>9.2115756140046731E-2</v>
      </c>
      <c r="I26" s="11">
        <f t="shared" si="2"/>
        <v>0.12614562900980497</v>
      </c>
      <c r="J26" s="11">
        <f t="shared" si="3"/>
        <v>0.19340001293592043</v>
      </c>
      <c r="K26">
        <v>7.0050000000005538E-2</v>
      </c>
      <c r="L26">
        <f t="shared" si="4"/>
        <v>0.36372800094707919</v>
      </c>
      <c r="M26" s="1"/>
      <c r="N26" s="1">
        <f>1.235-p</f>
        <v>0.17100000000000004</v>
      </c>
    </row>
    <row r="27" spans="2:18" x14ac:dyDescent="0.25">
      <c r="B27" s="8">
        <v>1.6666666666666601E-2</v>
      </c>
      <c r="C27" s="7">
        <v>1.162E-2</v>
      </c>
      <c r="D27" s="2">
        <v>1.1554999999999999E-2</v>
      </c>
      <c r="E27" s="7">
        <v>0.15577303531589157</v>
      </c>
      <c r="F27" s="10">
        <f t="shared" si="1"/>
        <v>0</v>
      </c>
      <c r="G27" s="2">
        <v>0.18849010847746864</v>
      </c>
      <c r="H27" s="11">
        <f t="shared" si="0"/>
        <v>8.8703446674043507E-2</v>
      </c>
      <c r="I27" s="11">
        <f t="shared" si="2"/>
        <v>0.13099829190064896</v>
      </c>
      <c r="J27" s="11">
        <f t="shared" si="3"/>
        <v>0.18936475437353834</v>
      </c>
      <c r="K27">
        <v>6.9750000000005655E-2</v>
      </c>
      <c r="L27">
        <f t="shared" si="4"/>
        <v>0.3700459433304602</v>
      </c>
      <c r="M27" s="1"/>
      <c r="N27" s="1">
        <v>0</v>
      </c>
    </row>
    <row r="28" spans="2:18" x14ac:dyDescent="0.25">
      <c r="B28" s="8">
        <v>1.7361111111111101E-2</v>
      </c>
      <c r="C28" s="7">
        <v>1.162E-2</v>
      </c>
      <c r="D28" s="2">
        <v>1.1715000000000007E-2</v>
      </c>
      <c r="E28" s="7">
        <v>0.15577303531589157</v>
      </c>
      <c r="F28" s="10">
        <f t="shared" si="1"/>
        <v>0</v>
      </c>
      <c r="G28" s="2">
        <v>0.18834011770145839</v>
      </c>
      <c r="H28" s="11">
        <f t="shared" si="0"/>
        <v>8.8579776554939288E-2</v>
      </c>
      <c r="I28" s="11">
        <f t="shared" si="2"/>
        <v>0.13118118437330895</v>
      </c>
      <c r="J28" s="11">
        <f t="shared" si="3"/>
        <v>0.18921720756555543</v>
      </c>
      <c r="K28">
        <v>7.0250000000005461E-2</v>
      </c>
      <c r="L28">
        <f t="shared" si="4"/>
        <v>0.37299541307157996</v>
      </c>
      <c r="M28" s="1"/>
      <c r="N28" s="1">
        <v>0</v>
      </c>
    </row>
    <row r="29" spans="2:18" x14ac:dyDescent="0.25">
      <c r="B29" s="8">
        <v>1.8055555555555498E-2</v>
      </c>
      <c r="C29" s="7">
        <v>1.162E-2</v>
      </c>
      <c r="D29" s="2">
        <v>1.151833333333333E-2</v>
      </c>
      <c r="E29" s="7">
        <v>0.15577303531589157</v>
      </c>
      <c r="F29" s="10">
        <f t="shared" si="1"/>
        <v>0</v>
      </c>
      <c r="G29" s="2">
        <v>0.18744330245707957</v>
      </c>
      <c r="H29" s="11">
        <f t="shared" si="0"/>
        <v>8.7842100221444605E-2</v>
      </c>
      <c r="I29" s="11">
        <f t="shared" si="2"/>
        <v>0.13228281166669154</v>
      </c>
      <c r="J29" s="11">
        <f t="shared" si="3"/>
        <v>0.18833518534507374</v>
      </c>
      <c r="K29">
        <v>6.9640000000005697E-2</v>
      </c>
      <c r="L29">
        <f t="shared" si="4"/>
        <v>0.37152567782970924</v>
      </c>
      <c r="M29" s="1"/>
      <c r="N29" s="1">
        <v>0</v>
      </c>
    </row>
    <row r="30" spans="2:18" x14ac:dyDescent="0.25">
      <c r="B30" s="8">
        <v>1.8749999999999999E-2</v>
      </c>
      <c r="C30" s="7">
        <v>1.0749999999999999E-2</v>
      </c>
      <c r="D30" s="2">
        <v>1.072333333333334E-2</v>
      </c>
      <c r="E30" s="7">
        <v>0.14404607063178312</v>
      </c>
      <c r="F30" s="10">
        <f t="shared" si="1"/>
        <v>0</v>
      </c>
      <c r="G30" s="2">
        <v>0.18852782121603798</v>
      </c>
      <c r="H30" s="11">
        <f t="shared" si="0"/>
        <v>8.8734554814078978E-2</v>
      </c>
      <c r="I30" s="11">
        <f t="shared" si="2"/>
        <v>0.12114784395463447</v>
      </c>
      <c r="J30" s="11">
        <f t="shared" si="3"/>
        <v>0.18927587422800823</v>
      </c>
      <c r="K30">
        <v>6.7120000000006674E-2</v>
      </c>
      <c r="L30">
        <f t="shared" si="4"/>
        <v>0.35602172436445051</v>
      </c>
      <c r="M30" s="1"/>
      <c r="N30" s="1">
        <v>0</v>
      </c>
    </row>
    <row r="31" spans="2:18" x14ac:dyDescent="0.25">
      <c r="B31" s="8">
        <v>1.94444444444444E-2</v>
      </c>
      <c r="C31" s="7">
        <v>1.0749999999999999E-2</v>
      </c>
      <c r="D31" s="2">
        <v>1.0688333333333336E-2</v>
      </c>
      <c r="E31" s="7">
        <v>0.14404607063178312</v>
      </c>
      <c r="F31" s="10">
        <f t="shared" si="1"/>
        <v>0</v>
      </c>
      <c r="G31" s="2">
        <v>0.1792468574039936</v>
      </c>
      <c r="H31" s="11">
        <f t="shared" si="0"/>
        <v>8.1240162730953538E-2</v>
      </c>
      <c r="I31" s="11">
        <f t="shared" si="2"/>
        <v>0.13232371327961548</v>
      </c>
      <c r="J31" s="11">
        <f t="shared" si="3"/>
        <v>0.18013929191449848</v>
      </c>
      <c r="K31">
        <v>6.7010000000006717E-2</v>
      </c>
      <c r="L31">
        <f t="shared" si="4"/>
        <v>0.37384197954989501</v>
      </c>
      <c r="M31" s="1"/>
      <c r="N31" s="1">
        <v>0</v>
      </c>
    </row>
    <row r="32" spans="2:18" x14ac:dyDescent="0.25">
      <c r="B32" s="8">
        <v>2.01388888888888E-2</v>
      </c>
      <c r="C32" s="7">
        <v>1.0749999999999999E-2</v>
      </c>
      <c r="D32" s="2">
        <v>1.0688333333333334E-2</v>
      </c>
      <c r="E32" s="7">
        <v>0.14404607063178312</v>
      </c>
      <c r="F32" s="10">
        <f t="shared" si="1"/>
        <v>0</v>
      </c>
      <c r="G32" s="2">
        <v>0.17701481907037567</v>
      </c>
      <c r="H32" s="11">
        <f t="shared" si="0"/>
        <v>7.9486077681779455E-2</v>
      </c>
      <c r="I32" s="11">
        <f t="shared" si="2"/>
        <v>0.13524381015550116</v>
      </c>
      <c r="J32" s="11">
        <f t="shared" si="3"/>
        <v>0.1779470763683052</v>
      </c>
      <c r="K32">
        <v>6.7010000000006717E-2</v>
      </c>
      <c r="L32">
        <f t="shared" si="4"/>
        <v>0.37855587657531425</v>
      </c>
      <c r="M32" s="1"/>
      <c r="N32" s="1">
        <v>0</v>
      </c>
    </row>
    <row r="33" spans="2:14" x14ac:dyDescent="0.25">
      <c r="B33" s="8">
        <v>2.0833333333333301E-2</v>
      </c>
      <c r="C33" s="7">
        <v>1.0749999999999999E-2</v>
      </c>
      <c r="D33" s="2">
        <v>1.0630000000000001E-2</v>
      </c>
      <c r="E33" s="7">
        <v>0.14404607063178312</v>
      </c>
      <c r="F33" s="10">
        <f t="shared" si="1"/>
        <v>0</v>
      </c>
      <c r="G33" s="2">
        <v>0.17658903507225401</v>
      </c>
      <c r="H33" s="11">
        <f t="shared" si="0"/>
        <v>7.9153594678950362E-2</v>
      </c>
      <c r="I33" s="11">
        <f t="shared" si="2"/>
        <v>0.13581189892388792</v>
      </c>
      <c r="J33" s="11">
        <f t="shared" si="3"/>
        <v>0.17752914067313641</v>
      </c>
      <c r="K33">
        <v>6.6820000000006791E-2</v>
      </c>
      <c r="L33">
        <f t="shared" si="4"/>
        <v>0.37839268996892361</v>
      </c>
      <c r="M33" s="1"/>
      <c r="N33" s="1">
        <v>0</v>
      </c>
    </row>
    <row r="34" spans="2:14" x14ac:dyDescent="0.25">
      <c r="B34" s="8">
        <v>2.1527777777777701E-2</v>
      </c>
      <c r="C34" s="7">
        <v>9.8700000000000003E-3</v>
      </c>
      <c r="D34" s="2">
        <v>1.0535000000000008E-2</v>
      </c>
      <c r="E34" s="7">
        <v>0.13231910594767465</v>
      </c>
      <c r="F34" s="10">
        <f t="shared" si="1"/>
        <v>0</v>
      </c>
      <c r="G34" s="2">
        <v>0.17590432838082737</v>
      </c>
      <c r="H34" s="11">
        <f t="shared" si="0"/>
        <v>7.8620354899241046E-2</v>
      </c>
      <c r="I34" s="11">
        <f t="shared" si="2"/>
        <v>0.12554000821605651</v>
      </c>
      <c r="J34" s="11">
        <f t="shared" si="3"/>
        <v>0.17670760532592866</v>
      </c>
      <c r="K34">
        <v>6.6510000000006911E-2</v>
      </c>
      <c r="L34">
        <f t="shared" si="4"/>
        <v>0.37810325994943594</v>
      </c>
      <c r="M34" s="1"/>
      <c r="N34" s="1">
        <v>0</v>
      </c>
    </row>
    <row r="35" spans="2:14" x14ac:dyDescent="0.25">
      <c r="B35" s="8">
        <v>2.2222222222222199E-2</v>
      </c>
      <c r="C35" s="7">
        <v>9.8700000000000003E-3</v>
      </c>
      <c r="D35" s="2">
        <v>9.8566666666666768E-3</v>
      </c>
      <c r="E35" s="7">
        <v>0.13231910594767465</v>
      </c>
      <c r="F35" s="10">
        <f t="shared" si="1"/>
        <v>0</v>
      </c>
      <c r="G35" s="2">
        <v>0.17535103546998948</v>
      </c>
      <c r="H35" s="11">
        <f t="shared" si="0"/>
        <v>7.8190745461710953E-2</v>
      </c>
      <c r="I35" s="11">
        <f t="shared" si="2"/>
        <v>0.12622977235628502</v>
      </c>
      <c r="J35" s="11">
        <f t="shared" si="3"/>
        <v>0.17616316367738599</v>
      </c>
      <c r="K35">
        <v>6.4260000000007783E-2</v>
      </c>
      <c r="L35">
        <f t="shared" si="4"/>
        <v>0.36646490183404468</v>
      </c>
      <c r="M35" s="1"/>
      <c r="N35" s="1">
        <v>0</v>
      </c>
    </row>
    <row r="36" spans="2:14" x14ac:dyDescent="0.25">
      <c r="B36" s="8">
        <v>2.2916666666666599E-2</v>
      </c>
      <c r="C36" s="7">
        <v>9.8700000000000003E-3</v>
      </c>
      <c r="D36" s="2">
        <v>9.7383333333333419E-3</v>
      </c>
      <c r="E36" s="7">
        <v>0.13231910594767465</v>
      </c>
      <c r="F36" s="10">
        <f t="shared" si="1"/>
        <v>0</v>
      </c>
      <c r="G36" s="2">
        <v>0.17034812812735062</v>
      </c>
      <c r="H36" s="11">
        <f t="shared" ref="H36:H58" si="5">G36*(w+G36/TAN(RADIANS(alpha)))</f>
        <v>7.4358426276505935E-2</v>
      </c>
      <c r="I36" s="11">
        <f t="shared" si="2"/>
        <v>0.13273546112040965</v>
      </c>
      <c r="J36" s="11">
        <f t="shared" si="3"/>
        <v>0.17124612520374449</v>
      </c>
      <c r="K36">
        <v>6.3850000000007942E-2</v>
      </c>
      <c r="L36">
        <f t="shared" si="4"/>
        <v>0.37482067282990217</v>
      </c>
      <c r="M36" s="1"/>
      <c r="N36" s="1">
        <v>0</v>
      </c>
    </row>
    <row r="37" spans="2:14" x14ac:dyDescent="0.25">
      <c r="B37" s="8">
        <v>2.36111111111111E-2</v>
      </c>
      <c r="C37" s="7">
        <v>9.8700000000000003E-3</v>
      </c>
      <c r="D37" s="2">
        <v>9.7333333333333386E-3</v>
      </c>
      <c r="E37" s="7">
        <v>0.13231910594767465</v>
      </c>
      <c r="F37" s="10">
        <f t="shared" si="1"/>
        <v>0</v>
      </c>
      <c r="G37" s="2">
        <v>0.16835845534953614</v>
      </c>
      <c r="H37" s="11">
        <f t="shared" si="5"/>
        <v>7.2860444702125798E-2</v>
      </c>
      <c r="I37" s="11">
        <f t="shared" si="2"/>
        <v>0.13546444906219507</v>
      </c>
      <c r="J37" s="11">
        <f t="shared" si="3"/>
        <v>0.16929375692750373</v>
      </c>
      <c r="K37">
        <v>6.3840000000007946E-2</v>
      </c>
      <c r="L37">
        <f t="shared" si="4"/>
        <v>0.37919093441114682</v>
      </c>
      <c r="M37" s="1"/>
      <c r="N37" s="1">
        <v>0</v>
      </c>
    </row>
    <row r="38" spans="2:14" x14ac:dyDescent="0.25">
      <c r="B38" s="8">
        <v>2.43055555555555E-2</v>
      </c>
      <c r="C38" s="7">
        <v>8.9999999999999993E-3</v>
      </c>
      <c r="D38" s="2">
        <v>9.0550000000000058E-3</v>
      </c>
      <c r="E38" s="7">
        <v>0.12059214126356621</v>
      </c>
      <c r="F38" s="10">
        <f t="shared" si="1"/>
        <v>0</v>
      </c>
      <c r="G38" s="2">
        <v>0.16885904135390417</v>
      </c>
      <c r="H38" s="11">
        <f t="shared" si="5"/>
        <v>7.3235924327437085E-2</v>
      </c>
      <c r="I38" s="11">
        <f t="shared" si="2"/>
        <v>0.12289050875853071</v>
      </c>
      <c r="J38" s="11">
        <f t="shared" si="3"/>
        <v>0.16962877005639809</v>
      </c>
      <c r="K38">
        <v>6.1480000000008153E-2</v>
      </c>
      <c r="L38">
        <f t="shared" si="4"/>
        <v>0.36409066110445903</v>
      </c>
      <c r="M38" s="1"/>
      <c r="N38" s="1">
        <v>0</v>
      </c>
    </row>
    <row r="39" spans="2:14" x14ac:dyDescent="0.25">
      <c r="B39" s="8">
        <v>2.5000000000000001E-2</v>
      </c>
      <c r="C39" s="7">
        <v>8.9999999999999993E-3</v>
      </c>
      <c r="D39" s="2">
        <v>9.1083333333333363E-3</v>
      </c>
      <c r="E39" s="7">
        <v>0.12059214126356621</v>
      </c>
      <c r="F39" s="10">
        <f t="shared" si="1"/>
        <v>0</v>
      </c>
      <c r="G39" s="2">
        <v>0.16453967947971529</v>
      </c>
      <c r="H39" s="11">
        <f t="shared" si="5"/>
        <v>7.002705258954818E-2</v>
      </c>
      <c r="I39" s="11">
        <f t="shared" si="2"/>
        <v>0.12852175933709489</v>
      </c>
      <c r="J39" s="11">
        <f t="shared" si="3"/>
        <v>0.16538156748293151</v>
      </c>
      <c r="K39">
        <v>6.1670000000008211E-2</v>
      </c>
      <c r="L39">
        <f t="shared" si="4"/>
        <v>0.37480320974863079</v>
      </c>
      <c r="M39" s="1"/>
      <c r="N39" s="1">
        <v>0</v>
      </c>
    </row>
    <row r="40" spans="2:14" x14ac:dyDescent="0.25">
      <c r="B40" s="8">
        <v>2.5694444444444402E-2</v>
      </c>
      <c r="C40" s="7">
        <v>8.9999999999999993E-3</v>
      </c>
      <c r="D40" s="2">
        <v>9.0350000000000031E-3</v>
      </c>
      <c r="E40" s="7">
        <v>0.12059214126356621</v>
      </c>
      <c r="F40" s="10">
        <f t="shared" si="1"/>
        <v>0</v>
      </c>
      <c r="G40" s="2">
        <v>0.16156173389469258</v>
      </c>
      <c r="H40" s="11">
        <f t="shared" si="5"/>
        <v>6.7855560184997679E-2</v>
      </c>
      <c r="I40" s="11">
        <f t="shared" si="2"/>
        <v>0.13263467246402347</v>
      </c>
      <c r="J40" s="11">
        <f t="shared" si="3"/>
        <v>0.16245836775502076</v>
      </c>
      <c r="K40">
        <v>6.1410000000008132E-2</v>
      </c>
      <c r="L40">
        <f t="shared" si="4"/>
        <v>0.38010238265971896</v>
      </c>
      <c r="M40" s="1"/>
      <c r="N40" s="1">
        <v>0</v>
      </c>
    </row>
    <row r="41" spans="2:14" x14ac:dyDescent="0.25">
      <c r="B41" s="8">
        <v>2.6388888888888799E-2</v>
      </c>
      <c r="C41" s="7">
        <v>8.9999999999999993E-3</v>
      </c>
      <c r="D41" s="2">
        <v>9.0583333333333384E-3</v>
      </c>
      <c r="E41" s="7">
        <v>0.12059214126356621</v>
      </c>
      <c r="F41" s="10">
        <f t="shared" si="1"/>
        <v>0</v>
      </c>
      <c r="G41" s="2">
        <v>0.16333154342904574</v>
      </c>
      <c r="H41" s="11">
        <f t="shared" si="5"/>
        <v>6.9142072203017296E-2</v>
      </c>
      <c r="I41" s="11">
        <f t="shared" si="2"/>
        <v>0.13016676696605062</v>
      </c>
      <c r="J41" s="11">
        <f t="shared" si="3"/>
        <v>0.16419512075944298</v>
      </c>
      <c r="K41">
        <v>6.1490000000008156E-2</v>
      </c>
      <c r="L41">
        <f t="shared" si="4"/>
        <v>0.37647351337692192</v>
      </c>
      <c r="M41" s="1"/>
      <c r="N41" s="1">
        <v>0</v>
      </c>
    </row>
    <row r="42" spans="2:14" x14ac:dyDescent="0.25">
      <c r="B42" s="8">
        <v>2.70833333333333E-2</v>
      </c>
      <c r="C42" s="7">
        <v>8.1200000000000005E-3</v>
      </c>
      <c r="D42" s="2">
        <v>8.518333333333343E-3</v>
      </c>
      <c r="E42" s="7">
        <v>0.10886517657945778</v>
      </c>
      <c r="F42" s="10">
        <f t="shared" si="1"/>
        <v>0</v>
      </c>
      <c r="G42" s="2">
        <v>0.16374195874588707</v>
      </c>
      <c r="H42" s="11">
        <f t="shared" si="5"/>
        <v>6.9442093238919464E-2</v>
      </c>
      <c r="I42" s="11">
        <f t="shared" si="2"/>
        <v>0.11693195900738014</v>
      </c>
      <c r="J42" s="11">
        <f t="shared" si="3"/>
        <v>0.16443885390579041</v>
      </c>
      <c r="K42">
        <v>5.9550000000007562E-2</v>
      </c>
      <c r="L42">
        <f t="shared" si="4"/>
        <v>0.36368198143045216</v>
      </c>
      <c r="M42" s="1"/>
      <c r="N42" s="1">
        <v>0</v>
      </c>
    </row>
    <row r="43" spans="2:14" x14ac:dyDescent="0.25">
      <c r="B43" s="8">
        <v>2.77777777777777E-2</v>
      </c>
      <c r="C43" s="7">
        <v>8.1200000000000005E-3</v>
      </c>
      <c r="D43" s="2">
        <v>7.9500000000000022E-3</v>
      </c>
      <c r="E43" s="7">
        <v>0.10886517657945778</v>
      </c>
      <c r="F43" s="10">
        <f t="shared" si="1"/>
        <v>0</v>
      </c>
      <c r="G43" s="2">
        <v>0.16196072825550367</v>
      </c>
      <c r="H43" s="11">
        <f t="shared" si="5"/>
        <v>6.8144569839704711E-2</v>
      </c>
      <c r="I43" s="11">
        <f t="shared" si="2"/>
        <v>0.11915843065853282</v>
      </c>
      <c r="J43" s="11">
        <f t="shared" si="3"/>
        <v>0.16268441488124294</v>
      </c>
      <c r="K43">
        <v>5.742000000000691E-2</v>
      </c>
      <c r="L43">
        <f t="shared" si="4"/>
        <v>0.35453038905470402</v>
      </c>
      <c r="M43" s="1"/>
      <c r="N43" s="1">
        <v>0</v>
      </c>
    </row>
    <row r="44" spans="2:14" x14ac:dyDescent="0.25">
      <c r="B44" s="8">
        <v>2.8472222222222201E-2</v>
      </c>
      <c r="C44" s="7">
        <v>8.1200000000000005E-3</v>
      </c>
      <c r="D44" s="2">
        <v>7.9283333333333341E-3</v>
      </c>
      <c r="E44" s="7">
        <v>0.10886517657945778</v>
      </c>
      <c r="F44" s="10">
        <f t="shared" si="1"/>
        <v>0</v>
      </c>
      <c r="G44" s="2">
        <v>0.15596219310603238</v>
      </c>
      <c r="H44" s="11">
        <f t="shared" si="5"/>
        <v>6.3862678266277811E-2</v>
      </c>
      <c r="I44" s="11">
        <f t="shared" si="2"/>
        <v>0.12714781497486463</v>
      </c>
      <c r="J44" s="11">
        <f t="shared" si="3"/>
        <v>0.15678617714542495</v>
      </c>
      <c r="K44">
        <v>5.7340000000006885E-2</v>
      </c>
      <c r="L44">
        <f t="shared" si="4"/>
        <v>0.36765320401094731</v>
      </c>
      <c r="M44" s="1"/>
      <c r="N44" s="1">
        <v>0</v>
      </c>
    </row>
    <row r="45" spans="2:14" x14ac:dyDescent="0.25">
      <c r="B45" s="8">
        <v>2.9166666666666601E-2</v>
      </c>
      <c r="C45" s="7">
        <v>8.1200000000000005E-3</v>
      </c>
      <c r="D45" s="2">
        <v>7.9483333333333368E-3</v>
      </c>
      <c r="E45" s="7">
        <v>0.10886517657945778</v>
      </c>
      <c r="F45" s="10">
        <f t="shared" si="1"/>
        <v>0</v>
      </c>
      <c r="G45" s="2">
        <v>0.15564033116923781</v>
      </c>
      <c r="H45" s="11">
        <f t="shared" si="5"/>
        <v>6.363674858815252E-2</v>
      </c>
      <c r="I45" s="11">
        <f t="shared" si="2"/>
        <v>0.12759922812133948</v>
      </c>
      <c r="J45" s="11">
        <f t="shared" si="3"/>
        <v>0.15647017637908295</v>
      </c>
      <c r="K45">
        <v>5.742000000000691E-2</v>
      </c>
      <c r="L45">
        <f t="shared" si="4"/>
        <v>0.36892751106761928</v>
      </c>
      <c r="M45" s="1"/>
      <c r="N45" s="1">
        <v>0</v>
      </c>
    </row>
    <row r="46" spans="2:14" x14ac:dyDescent="0.25">
      <c r="B46" s="8">
        <v>2.9861111111111099E-2</v>
      </c>
      <c r="C46" s="7">
        <v>7.2500000000000004E-3</v>
      </c>
      <c r="D46" s="2">
        <v>7.8450000000000065E-3</v>
      </c>
      <c r="E46" s="7">
        <v>9.7138211895349325E-2</v>
      </c>
      <c r="F46" s="10">
        <f t="shared" si="1"/>
        <v>0</v>
      </c>
      <c r="G46" s="2">
        <v>0.15676108435493619</v>
      </c>
      <c r="H46" s="11">
        <f t="shared" si="5"/>
        <v>6.4425139240836329E-2</v>
      </c>
      <c r="I46" s="11">
        <f t="shared" si="2"/>
        <v>0.11253371099281283</v>
      </c>
      <c r="J46" s="11">
        <f t="shared" si="3"/>
        <v>0.15740653981415198</v>
      </c>
      <c r="K46">
        <v>5.7020000000006787E-2</v>
      </c>
      <c r="L46">
        <f t="shared" si="4"/>
        <v>0.36373823410727962</v>
      </c>
      <c r="M46" s="1"/>
      <c r="N46" s="1">
        <v>0</v>
      </c>
    </row>
    <row r="47" spans="2:14" x14ac:dyDescent="0.25">
      <c r="B47" s="8">
        <v>3.0555555555555499E-2</v>
      </c>
      <c r="C47" s="7">
        <v>7.2500000000000004E-3</v>
      </c>
      <c r="D47" s="2">
        <v>6.9716666666666685E-3</v>
      </c>
      <c r="E47" s="7">
        <v>9.7138211895349325E-2</v>
      </c>
      <c r="F47" s="10">
        <f t="shared" si="1"/>
        <v>0</v>
      </c>
      <c r="G47" s="2">
        <v>0.15487790890022543</v>
      </c>
      <c r="H47" s="11">
        <f t="shared" si="5"/>
        <v>6.3103122830866124E-2</v>
      </c>
      <c r="I47" s="11">
        <f t="shared" si="2"/>
        <v>0.11489130291431078</v>
      </c>
      <c r="J47" s="11">
        <f t="shared" si="3"/>
        <v>0.15555069236023297</v>
      </c>
      <c r="K47">
        <v>5.3560000000005728E-2</v>
      </c>
      <c r="L47">
        <f t="shared" si="4"/>
        <v>0.3458207847738301</v>
      </c>
      <c r="M47" s="1"/>
      <c r="N47" s="1">
        <v>0</v>
      </c>
    </row>
    <row r="48" spans="2:14" x14ac:dyDescent="0.25">
      <c r="B48" s="8">
        <v>3.125E-2</v>
      </c>
      <c r="C48" s="7">
        <v>7.2500000000000004E-3</v>
      </c>
      <c r="D48" s="2">
        <v>6.8633333333333359E-3</v>
      </c>
      <c r="E48" s="7">
        <v>9.7138211895349325E-2</v>
      </c>
      <c r="F48" s="10">
        <f t="shared" si="1"/>
        <v>0</v>
      </c>
      <c r="G48" s="2">
        <v>0.15147608178589098</v>
      </c>
      <c r="H48" s="11">
        <f t="shared" si="5"/>
        <v>6.0748775484013064E-2</v>
      </c>
      <c r="I48" s="11">
        <f t="shared" si="2"/>
        <v>0.11934396935964486</v>
      </c>
      <c r="J48" s="11">
        <f t="shared" si="3"/>
        <v>0.15220202383596823</v>
      </c>
      <c r="K48">
        <v>5.3120000000005593E-2</v>
      </c>
      <c r="L48">
        <f t="shared" si="4"/>
        <v>0.35068242704541214</v>
      </c>
      <c r="M48" s="1"/>
      <c r="N48" s="1">
        <v>0</v>
      </c>
    </row>
    <row r="49" spans="2:14" x14ac:dyDescent="0.25">
      <c r="B49" s="8">
        <v>3.19444444444444E-2</v>
      </c>
      <c r="C49" s="7">
        <v>7.2500000000000004E-3</v>
      </c>
      <c r="D49" s="2">
        <v>6.924999999999998E-3</v>
      </c>
      <c r="E49" s="7">
        <v>9.7138211895349325E-2</v>
      </c>
      <c r="F49" s="10">
        <f t="shared" si="1"/>
        <v>0</v>
      </c>
      <c r="G49" s="2">
        <v>0.15107538831709758</v>
      </c>
      <c r="H49" s="11">
        <f t="shared" si="5"/>
        <v>6.0474325419877663E-2</v>
      </c>
      <c r="I49" s="11">
        <f t="shared" si="2"/>
        <v>0.1198855869769976</v>
      </c>
      <c r="J49" s="11">
        <f t="shared" si="3"/>
        <v>0.1518079343907377</v>
      </c>
      <c r="K49">
        <v>5.337000000000567E-2</v>
      </c>
      <c r="L49">
        <f t="shared" si="4"/>
        <v>0.35326733622544432</v>
      </c>
      <c r="M49" s="1"/>
      <c r="N49" s="1">
        <v>0</v>
      </c>
    </row>
    <row r="50" spans="2:14" x14ac:dyDescent="0.25">
      <c r="B50" s="8">
        <v>3.2638888888888801E-2</v>
      </c>
      <c r="C50" s="7">
        <v>6.3699999999999998E-3</v>
      </c>
      <c r="D50" s="2">
        <v>6.5616666666666688E-3</v>
      </c>
      <c r="E50" s="7">
        <v>8.5411247211240882E-2</v>
      </c>
      <c r="F50" s="10">
        <f t="shared" si="1"/>
        <v>0</v>
      </c>
      <c r="G50" s="2">
        <v>0.15110688740897643</v>
      </c>
      <c r="H50" s="11">
        <f t="shared" si="5"/>
        <v>6.0495878482413709E-2</v>
      </c>
      <c r="I50" s="11">
        <f t="shared" si="2"/>
        <v>0.1052964294394332</v>
      </c>
      <c r="J50" s="11">
        <f t="shared" si="3"/>
        <v>0.15167199128526052</v>
      </c>
      <c r="K50">
        <v>5.1860000000005207E-2</v>
      </c>
      <c r="L50">
        <f t="shared" si="4"/>
        <v>0.34320076926503146</v>
      </c>
      <c r="M50" s="1"/>
      <c r="N50" s="1">
        <v>0</v>
      </c>
    </row>
    <row r="51" spans="2:14" x14ac:dyDescent="0.25">
      <c r="B51" s="8">
        <v>3.3333333333333298E-2</v>
      </c>
      <c r="C51" s="7">
        <v>6.3699999999999998E-3</v>
      </c>
      <c r="D51" s="2">
        <v>6.4200000000000004E-3</v>
      </c>
      <c r="E51" s="7">
        <v>8.5411247211240882E-2</v>
      </c>
      <c r="F51" s="10">
        <f t="shared" si="1"/>
        <v>0</v>
      </c>
      <c r="G51" s="2">
        <v>0.15094038968565898</v>
      </c>
      <c r="H51" s="11">
        <f t="shared" si="5"/>
        <v>6.0381995662702082E-2</v>
      </c>
      <c r="I51" s="11">
        <f t="shared" si="2"/>
        <v>0.10549502264852674</v>
      </c>
      <c r="J51" s="11">
        <f t="shared" si="3"/>
        <v>0.15150762718839156</v>
      </c>
      <c r="K51">
        <v>5.1260000000005024E-2</v>
      </c>
      <c r="L51">
        <f t="shared" si="4"/>
        <v>0.33960426435069219</v>
      </c>
      <c r="M51" s="1"/>
      <c r="N51" s="1">
        <v>0</v>
      </c>
    </row>
    <row r="52" spans="2:14" x14ac:dyDescent="0.25">
      <c r="B52" s="8">
        <v>3.4027777777777699E-2</v>
      </c>
      <c r="C52" s="7">
        <v>6.3699999999999998E-3</v>
      </c>
      <c r="D52" s="2">
        <v>6.420000000000003E-3</v>
      </c>
      <c r="E52" s="7">
        <v>8.5411247211240882E-2</v>
      </c>
      <c r="F52" s="10">
        <f t="shared" si="1"/>
        <v>0</v>
      </c>
      <c r="G52" s="2">
        <v>0.15116887136683443</v>
      </c>
      <c r="H52" s="11">
        <f t="shared" si="5"/>
        <v>6.0538301518169857E-2</v>
      </c>
      <c r="I52" s="11">
        <f t="shared" si="2"/>
        <v>0.10522264153856578</v>
      </c>
      <c r="J52" s="11">
        <f t="shared" si="3"/>
        <v>0.15173318351221432</v>
      </c>
      <c r="K52">
        <v>5.1260000000005024E-2</v>
      </c>
      <c r="L52">
        <f t="shared" si="4"/>
        <v>0.3390909751228795</v>
      </c>
      <c r="M52" s="1"/>
      <c r="N52" s="1">
        <v>0</v>
      </c>
    </row>
    <row r="53" spans="2:14" x14ac:dyDescent="0.25">
      <c r="B53" s="8">
        <v>3.4722222222222203E-2</v>
      </c>
      <c r="C53" s="7">
        <v>6.3699999999999998E-3</v>
      </c>
      <c r="D53" s="2">
        <v>6.3683333333333352E-3</v>
      </c>
      <c r="E53" s="7">
        <v>8.5411247211240882E-2</v>
      </c>
      <c r="F53" s="10">
        <f t="shared" si="1"/>
        <v>0</v>
      </c>
      <c r="G53" s="2">
        <v>0.15102659489767925</v>
      </c>
      <c r="H53" s="11">
        <f t="shared" si="5"/>
        <v>6.0440946180643079E-2</v>
      </c>
      <c r="I53" s="11">
        <f t="shared" si="2"/>
        <v>0.10539212905373191</v>
      </c>
      <c r="J53" s="11">
        <f t="shared" si="3"/>
        <v>0.15159272644031321</v>
      </c>
      <c r="K53">
        <v>5.1040000000004956E-2</v>
      </c>
      <c r="L53">
        <f t="shared" si="4"/>
        <v>0.33795372288294412</v>
      </c>
      <c r="M53" s="1"/>
      <c r="N53" s="1">
        <v>0</v>
      </c>
    </row>
    <row r="54" spans="2:14" x14ac:dyDescent="0.25">
      <c r="B54" s="8">
        <v>3.5416666666666603E-2</v>
      </c>
      <c r="C54" s="7">
        <v>5.4999999999999997E-3</v>
      </c>
      <c r="D54" s="2">
        <v>6.1066666666666639E-3</v>
      </c>
      <c r="E54" s="7">
        <v>0</v>
      </c>
      <c r="F54" s="10">
        <f t="shared" si="1"/>
        <v>0</v>
      </c>
      <c r="G54" s="2">
        <v>0.1509681934136638</v>
      </c>
      <c r="H54" s="11">
        <f t="shared" si="5"/>
        <v>6.0401005895250541E-2</v>
      </c>
      <c r="I54" s="11">
        <f t="shared" si="2"/>
        <v>9.1058086177211769E-2</v>
      </c>
      <c r="J54" s="11">
        <f t="shared" si="3"/>
        <v>0.15139080172448216</v>
      </c>
      <c r="K54">
        <v>4.9900000000004607E-2</v>
      </c>
      <c r="L54">
        <f t="shared" si="4"/>
        <v>0.3305331995546571</v>
      </c>
      <c r="M54" s="1"/>
      <c r="N54" s="1">
        <v>0</v>
      </c>
    </row>
    <row r="55" spans="2:14" x14ac:dyDescent="0.25">
      <c r="B55" s="8">
        <v>3.6111111111111101E-2</v>
      </c>
      <c r="C55" s="7">
        <v>5.4999999999999997E-3</v>
      </c>
      <c r="D55" s="2">
        <v>6.0733333333333351E-3</v>
      </c>
      <c r="E55" s="7">
        <v>0</v>
      </c>
      <c r="F55" s="10">
        <f t="shared" si="1"/>
        <v>0</v>
      </c>
      <c r="G55" s="2">
        <v>0.15105577498164729</v>
      </c>
      <c r="H55" s="11">
        <f t="shared" si="5"/>
        <v>6.0460906997889405E-2</v>
      </c>
      <c r="I55" s="11">
        <f t="shared" si="2"/>
        <v>9.0967871193066888E-2</v>
      </c>
      <c r="J55" s="11">
        <f t="shared" si="3"/>
        <v>0.15147754631647903</v>
      </c>
      <c r="K55">
        <v>4.9750000000004561E-2</v>
      </c>
      <c r="L55">
        <f t="shared" si="4"/>
        <v>0.32934854695922083</v>
      </c>
      <c r="M55" s="1"/>
      <c r="N55" s="1">
        <v>0</v>
      </c>
    </row>
    <row r="56" spans="2:14" x14ac:dyDescent="0.25">
      <c r="B56" s="8">
        <v>3.6805555555555501E-2</v>
      </c>
      <c r="C56" s="7">
        <v>5.4999999999999997E-3</v>
      </c>
      <c r="D56" s="2">
        <v>5.9266666666666678E-3</v>
      </c>
      <c r="E56" s="7">
        <v>0</v>
      </c>
      <c r="F56" s="10">
        <f t="shared" si="1"/>
        <v>0</v>
      </c>
      <c r="G56" s="2">
        <v>0.1511886796778811</v>
      </c>
      <c r="H56" s="11">
        <f t="shared" si="5"/>
        <v>6.0551861759055199E-2</v>
      </c>
      <c r="I56" s="11">
        <f t="shared" si="2"/>
        <v>9.0831228639761924E-2</v>
      </c>
      <c r="J56" s="11">
        <f t="shared" si="3"/>
        <v>0.15160918488156147</v>
      </c>
      <c r="K56">
        <v>4.9100000000004362E-2</v>
      </c>
      <c r="L56">
        <f t="shared" si="4"/>
        <v>0.32475976445204507</v>
      </c>
      <c r="M56" s="1"/>
      <c r="N56" s="1">
        <v>0</v>
      </c>
    </row>
    <row r="57" spans="2:14" x14ac:dyDescent="0.25">
      <c r="B57" s="8">
        <v>3.7499999999999999E-2</v>
      </c>
      <c r="C57" s="7">
        <v>5.4999999999999997E-3</v>
      </c>
      <c r="D57" s="2">
        <v>5.6933333333333358E-3</v>
      </c>
      <c r="E57" s="7">
        <v>0</v>
      </c>
      <c r="F57" s="10">
        <f t="shared" si="1"/>
        <v>0</v>
      </c>
      <c r="G57" s="2">
        <v>0.15076673900757287</v>
      </c>
      <c r="H57" s="11">
        <f t="shared" si="5"/>
        <v>6.0263331287041179E-2</v>
      </c>
      <c r="I57" s="11">
        <f t="shared" si="2"/>
        <v>9.1266112950226186E-2</v>
      </c>
      <c r="J57" s="11">
        <f t="shared" si="3"/>
        <v>0.15119128046389516</v>
      </c>
      <c r="K57">
        <v>4.8050000000004041E-2</v>
      </c>
      <c r="L57">
        <f t="shared" si="4"/>
        <v>0.31870424681395104</v>
      </c>
      <c r="M57" s="1"/>
      <c r="N57" s="1">
        <v>0</v>
      </c>
    </row>
    <row r="58" spans="2:14" x14ac:dyDescent="0.25">
      <c r="B58" s="8">
        <v>3.8194444444444399E-2</v>
      </c>
      <c r="C58" s="7">
        <v>5.4999999999999997E-3</v>
      </c>
      <c r="D58" s="2">
        <v>5.5599999999999998E-3</v>
      </c>
      <c r="E58" s="7">
        <v>0</v>
      </c>
      <c r="F58" s="10">
        <f t="shared" si="1"/>
        <v>0</v>
      </c>
      <c r="G58" s="2">
        <v>0.15067550043604086</v>
      </c>
      <c r="H58" s="11">
        <f t="shared" si="5"/>
        <v>6.02010287274585E-2</v>
      </c>
      <c r="I58" s="11">
        <f t="shared" si="2"/>
        <v>9.1360565031198146E-2</v>
      </c>
      <c r="J58" s="11">
        <f t="shared" si="3"/>
        <v>0.15110092107023146</v>
      </c>
      <c r="K58">
        <v>4.7440000000003854E-2</v>
      </c>
      <c r="L58">
        <f t="shared" si="4"/>
        <v>0.31484879667044019</v>
      </c>
      <c r="M58" s="1"/>
      <c r="N58" s="1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Schwindt Sebastian</dc:creator>
  <cp:lastModifiedBy>Schwindt Sebastian</cp:lastModifiedBy>
  <dcterms:created xsi:type="dcterms:W3CDTF">2016-09-28T10:00:01Z</dcterms:created>
  <dcterms:modified xsi:type="dcterms:W3CDTF">2017-02-28T14:21:48Z</dcterms:modified>
</cp:coreProperties>
</file>