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p_2" comment="Tare weight of small bucket [kg]">0.118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P6" i="1" l="1"/>
  <c r="U8" i="1"/>
  <c r="R6" i="1" l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4" i="1"/>
  <c r="M37" i="1"/>
  <c r="M36" i="1"/>
  <c r="M35" i="1"/>
  <c r="M32" i="1"/>
  <c r="M30" i="1"/>
  <c r="M28" i="1"/>
  <c r="M26" i="1"/>
  <c r="M24" i="1"/>
  <c r="M21" i="1"/>
  <c r="M13" i="1"/>
  <c r="M12" i="1"/>
  <c r="M11" i="1"/>
  <c r="M10" i="1"/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sharedStrings.xml><?xml version="1.0" encoding="utf-8"?>
<sst xmlns="http://schemas.openxmlformats.org/spreadsheetml/2006/main" count="62" uniqueCount="34">
  <si>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</si>
  <si>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</si>
  <si>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</si>
  <si>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</si>
  <si>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</si>
  <si>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</si>
  <si>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</si>
  <si>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</si>
  <si>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</si>
  <si>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</si>
  <si>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</si>
  <si>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</si>
  <si>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</si>
  <si>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</si>
  <si>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</si>
  <si>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</si>
  <si>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</si>
  <si>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</si>
  <si>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</si>
  <si>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</si>
  <si>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</si>
  <si>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</si>
  <si>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</si>
  <si>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</si>
  <si>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</si>
  <si>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</si>
  <si>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</si>
  <si>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</si>
  <si>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</si>
  <si>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</si>
  <si>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</si>
  <si>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</si>
  <si>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</si>
  <si>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t>Intp.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</si>
</sst>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workbookViewId="0">
      <selection activeCell="R3" sqref="R3"/>
    </sheetView>
  </sheetViews>
  <sheetFormatPr defaultRowHeight="15.75" x14ac:dyDescent="0.25"/>
  <cols>
    <col min="2" max="7" width="9" style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30</v>
      </c>
      <c r="T1" t="s">
        <v>31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24</v>
      </c>
      <c r="L2" s="12" t="s">
        <v>25</v>
      </c>
      <c r="M2" s="1" t="s">
        <v>26</v>
      </c>
      <c r="N2" s="1" t="s">
        <v>12</v>
      </c>
      <c r="O2" t="s">
        <v>33</v>
      </c>
      <c r="Q2" t="s">
        <v>22</v>
      </c>
      <c r="R2">
        <v>4.6699999999999998E-2</v>
      </c>
      <c r="S2" t="s">
        <v>5</v>
      </c>
      <c r="T2" t="s">
        <v>22</v>
      </c>
      <c r="U2">
        <v>2.4E-2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 t="s">
        <v>11</v>
      </c>
      <c r="N3" s="1" t="s">
        <v>11</v>
      </c>
      <c r="O3" t="s">
        <v>11</v>
      </c>
      <c r="Q3" t="s">
        <v>23</v>
      </c>
      <c r="R3">
        <v>0.15</v>
      </c>
      <c r="S3" t="s">
        <v>5</v>
      </c>
      <c r="T3" t="s">
        <v>23</v>
      </c>
      <c r="U3">
        <v>0.23400000000000001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5.2450000000000005E-3</v>
      </c>
      <c r="E4" s="7">
        <v>7.3699999999999988E-2</v>
      </c>
      <c r="F4" s="10">
        <f>IF(ISNUMBER(N4),N4/60,"")</f>
        <v>5.4599999999999996E-2</v>
      </c>
      <c r="G4" s="2">
        <v>4.647786434594306E-2</v>
      </c>
      <c r="H4" s="11">
        <f t="shared" ref="H4:H35" si="0">G4*(w+G4/TAN(RADIANS(alpha)))</f>
        <v>9.4693344613918356E-3</v>
      </c>
      <c r="I4" s="11">
        <f>C4/H4</f>
        <v>0.58082223438452618</v>
      </c>
      <c r="J4" s="11">
        <f>G4+I4^2/(2*g)</f>
        <v>6.3672281672927433E-2</v>
      </c>
      <c r="K4">
        <v>4.5960000000003401E-2</v>
      </c>
      <c r="L4">
        <f>K4/G4</f>
        <v>0.98885782827530322</v>
      </c>
      <c r="M4" s="1">
        <v>4.34</v>
      </c>
      <c r="N4" s="13">
        <f t="shared" ref="N4:N35" si="1">IF(ISNUMBER(M4),M4-p,"")</f>
        <v>3.2759999999999998</v>
      </c>
    </row>
    <row r="5" spans="2:22" x14ac:dyDescent="0.25">
      <c r="B5" s="8">
        <v>1.3888888888888889E-3</v>
      </c>
      <c r="C5" s="7">
        <v>5.4999999999999997E-3</v>
      </c>
      <c r="D5" s="2">
        <v>5.9000000000000033E-3</v>
      </c>
      <c r="E5" s="7">
        <v>7.3699999999999988E-2</v>
      </c>
      <c r="F5" s="10">
        <f t="shared" ref="F5:F58" si="2">IF(ISNUMBER(N5),N5/60,"")</f>
        <v>4.5266666666666663E-2</v>
      </c>
      <c r="G5" s="2">
        <v>4.8827810544496454E-2</v>
      </c>
      <c r="H5" s="11">
        <f t="shared" si="0"/>
        <v>1.0163727261427445E-2</v>
      </c>
      <c r="I5" s="11">
        <f t="shared" ref="I5:I58" si="3">C5/H5</f>
        <v>0.54114006196065045</v>
      </c>
      <c r="J5" s="11">
        <f t="shared" ref="J5:J58" si="4">G5+I5^2/(2*g)</f>
        <v>6.3753017815585983E-2</v>
      </c>
      <c r="K5">
        <v>4.8980000000004326E-2</v>
      </c>
      <c r="L5">
        <f t="shared" ref="L5:L58" si="5">K5/G5</f>
        <v>1.0031168601215321</v>
      </c>
      <c r="M5" s="1">
        <v>3.78</v>
      </c>
      <c r="N5" s="13">
        <f t="shared" si="1"/>
        <v>2.7159999999999997</v>
      </c>
    </row>
    <row r="6" spans="2:22" x14ac:dyDescent="0.25">
      <c r="B6" s="8">
        <v>2.0833333333333298E-3</v>
      </c>
      <c r="C6" s="7">
        <v>6.9899999999999997E-3</v>
      </c>
      <c r="D6" s="2">
        <v>6.8400000000000032E-3</v>
      </c>
      <c r="E6" s="7">
        <v>9.3635839962984357E-2</v>
      </c>
      <c r="F6" s="10">
        <f t="shared" si="2"/>
        <v>5.4266666666666671E-2</v>
      </c>
      <c r="G6" s="2">
        <v>6.1197927715707673E-2</v>
      </c>
      <c r="H6" s="11">
        <f t="shared" si="0"/>
        <v>1.4161182307697034E-2</v>
      </c>
      <c r="I6" s="11">
        <f t="shared" si="3"/>
        <v>0.49360285378154634</v>
      </c>
      <c r="J6" s="11">
        <f t="shared" si="4"/>
        <v>7.3616061113326761E-2</v>
      </c>
      <c r="K6">
        <v>5.3020000000005563E-2</v>
      </c>
      <c r="L6">
        <f t="shared" si="5"/>
        <v>0.86636920528269645</v>
      </c>
      <c r="M6" s="1">
        <v>4.32</v>
      </c>
      <c r="N6" s="13">
        <f t="shared" si="1"/>
        <v>3.2560000000000002</v>
      </c>
      <c r="P6" s="15">
        <f>SUM(N4:O58)</f>
        <v>127.15300000000001</v>
      </c>
      <c r="Q6" s="14" t="s">
        <v>28</v>
      </c>
      <c r="R6">
        <f>368-208</f>
        <v>160</v>
      </c>
      <c r="S6" t="s">
        <v>11</v>
      </c>
      <c r="T6" t="s">
        <v>32</v>
      </c>
    </row>
    <row r="7" spans="2:22" x14ac:dyDescent="0.25">
      <c r="B7" s="8">
        <v>2.7777777777777701E-3</v>
      </c>
      <c r="C7" s="7">
        <v>6.9899999999999997E-3</v>
      </c>
      <c r="D7" s="2">
        <v>7.0550000000000057E-3</v>
      </c>
      <c r="E7" s="7">
        <v>9.3635839962984357E-2</v>
      </c>
      <c r="F7" s="10">
        <f t="shared" si="2"/>
        <v>4.8500000000000001E-2</v>
      </c>
      <c r="G7" s="2">
        <v>8.0205406493648407E-2</v>
      </c>
      <c r="H7" s="11">
        <f t="shared" si="0"/>
        <v>2.1424266710324671E-2</v>
      </c>
      <c r="I7" s="11">
        <f t="shared" si="3"/>
        <v>0.32626554245758221</v>
      </c>
      <c r="J7" s="11">
        <f t="shared" si="4"/>
        <v>8.5630952069343638E-2</v>
      </c>
      <c r="K7">
        <v>5.3900000000005832E-2</v>
      </c>
      <c r="L7">
        <f t="shared" si="5"/>
        <v>0.67202452248994282</v>
      </c>
      <c r="M7" s="1">
        <v>3.9740000000000002</v>
      </c>
      <c r="N7" s="13">
        <f t="shared" si="1"/>
        <v>2.91</v>
      </c>
      <c r="Q7" s="14" t="s">
        <v>27</v>
      </c>
      <c r="R7">
        <f>529-368</f>
        <v>161</v>
      </c>
      <c r="S7" t="s">
        <v>11</v>
      </c>
      <c r="T7" t="s">
        <v>22</v>
      </c>
      <c r="U7">
        <v>0.11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6.9700000000000031E-3</v>
      </c>
      <c r="E8" s="7">
        <v>9.3635839962984357E-2</v>
      </c>
      <c r="F8" s="10">
        <f t="shared" si="2"/>
        <v>7.6666666666666662E-3</v>
      </c>
      <c r="G8" s="2">
        <v>0.1063188738824306</v>
      </c>
      <c r="H8" s="11">
        <f t="shared" si="0"/>
        <v>3.3616799618499317E-2</v>
      </c>
      <c r="I8" s="11">
        <f t="shared" si="3"/>
        <v>0.20793175077122464</v>
      </c>
      <c r="J8" s="11">
        <f t="shared" si="4"/>
        <v>0.10852252388134939</v>
      </c>
      <c r="K8">
        <v>5.3560000000005728E-2</v>
      </c>
      <c r="L8">
        <f>K8/G8</f>
        <v>0.50376756303150261</v>
      </c>
      <c r="M8" s="1">
        <v>1.524</v>
      </c>
      <c r="N8" s="13">
        <f t="shared" si="1"/>
        <v>0.45999999999999996</v>
      </c>
      <c r="Q8" s="14" t="s">
        <v>29</v>
      </c>
      <c r="R8" s="16">
        <f>R6+R7</f>
        <v>321</v>
      </c>
      <c r="S8" t="s">
        <v>11</v>
      </c>
      <c r="T8" t="s">
        <v>23</v>
      </c>
      <c r="U8">
        <f>0.234 + 4*0.03984</f>
        <v>0.39336000000000004</v>
      </c>
      <c r="V8" t="s">
        <v>5</v>
      </c>
    </row>
    <row r="9" spans="2:22" x14ac:dyDescent="0.25">
      <c r="B9" s="8">
        <v>4.1666666666666597E-3</v>
      </c>
      <c r="C9" s="7">
        <v>6.9899999999999997E-3</v>
      </c>
      <c r="D9" s="2">
        <v>8.0700000000000095E-3</v>
      </c>
      <c r="E9" s="7">
        <v>9.3635839962984357E-2</v>
      </c>
      <c r="F9" s="10">
        <f t="shared" si="2"/>
        <v>2.1666666666666648E-3</v>
      </c>
      <c r="G9" s="2">
        <v>0.11335514095008309</v>
      </c>
      <c r="H9" s="11">
        <f t="shared" si="0"/>
        <v>3.7340385474948584E-2</v>
      </c>
      <c r="I9" s="11">
        <f t="shared" si="3"/>
        <v>0.18719678201205353</v>
      </c>
      <c r="J9" s="11">
        <f t="shared" si="4"/>
        <v>0.11514120798350146</v>
      </c>
      <c r="K9">
        <v>5.7880000000007051E-2</v>
      </c>
      <c r="L9">
        <f t="shared" si="5"/>
        <v>0.51060763115715246</v>
      </c>
      <c r="M9" s="1">
        <v>1.194</v>
      </c>
      <c r="N9" s="13">
        <f t="shared" si="1"/>
        <v>0.12999999999999989</v>
      </c>
    </row>
    <row r="10" spans="2:22" x14ac:dyDescent="0.25">
      <c r="B10" s="8">
        <v>4.8611111111111103E-3</v>
      </c>
      <c r="C10" s="7">
        <v>8.4799999999999997E-3</v>
      </c>
      <c r="D10" s="2">
        <v>8.4150000000000058E-3</v>
      </c>
      <c r="E10" s="7">
        <v>0.11357167992596873</v>
      </c>
      <c r="F10" s="10">
        <f t="shared" si="2"/>
        <v>0</v>
      </c>
      <c r="G10" s="2">
        <v>0.1244926729510501</v>
      </c>
      <c r="H10" s="11">
        <f t="shared" si="0"/>
        <v>4.3614716712783677E-2</v>
      </c>
      <c r="I10" s="11">
        <f t="shared" si="3"/>
        <v>0.19442978515356199</v>
      </c>
      <c r="J10" s="11">
        <f t="shared" si="4"/>
        <v>0.1264194283717871</v>
      </c>
      <c r="K10">
        <v>5.9170000000007446E-2</v>
      </c>
      <c r="L10">
        <f t="shared" si="5"/>
        <v>0.47528901579029309</v>
      </c>
      <c r="M10" s="1">
        <f>p</f>
        <v>1.0640000000000001</v>
      </c>
      <c r="N10" s="13">
        <f t="shared" si="1"/>
        <v>0</v>
      </c>
    </row>
    <row r="11" spans="2:22" x14ac:dyDescent="0.25">
      <c r="B11" s="8">
        <v>5.5555555555555497E-3</v>
      </c>
      <c r="C11" s="7">
        <v>8.4799999999999997E-3</v>
      </c>
      <c r="D11" s="2">
        <v>8.4150000000000093E-3</v>
      </c>
      <c r="E11" s="7">
        <v>0.11357167992596873</v>
      </c>
      <c r="F11" s="10">
        <f t="shared" si="2"/>
        <v>0</v>
      </c>
      <c r="G11" s="2">
        <v>0.12890546941873685</v>
      </c>
      <c r="H11" s="11">
        <f t="shared" si="0"/>
        <v>4.6229614287534984E-2</v>
      </c>
      <c r="I11" s="11">
        <f t="shared" si="3"/>
        <v>0.1834322031600096</v>
      </c>
      <c r="J11" s="11">
        <f t="shared" si="4"/>
        <v>0.13062042217898837</v>
      </c>
      <c r="K11">
        <v>5.9170000000007446E-2</v>
      </c>
      <c r="L11">
        <f t="shared" si="5"/>
        <v>0.45901853712505769</v>
      </c>
      <c r="M11" s="1">
        <f>p</f>
        <v>1.0640000000000001</v>
      </c>
      <c r="N11" s="13">
        <f t="shared" si="1"/>
        <v>0</v>
      </c>
    </row>
    <row r="12" spans="2:22" x14ac:dyDescent="0.25">
      <c r="B12" s="8">
        <v>6.2500000000000003E-3</v>
      </c>
      <c r="C12" s="7">
        <v>8.4799999999999997E-3</v>
      </c>
      <c r="D12" s="2">
        <v>8.465000000000009E-3</v>
      </c>
      <c r="E12" s="7">
        <v>0.11357167992596873</v>
      </c>
      <c r="F12" s="10">
        <f t="shared" si="2"/>
        <v>0</v>
      </c>
      <c r="G12" s="2">
        <v>0.13098223356613245</v>
      </c>
      <c r="H12" s="11">
        <f t="shared" si="0"/>
        <v>4.7485571364610429E-2</v>
      </c>
      <c r="I12" s="11">
        <f t="shared" si="3"/>
        <v>0.17858056155390159</v>
      </c>
      <c r="J12" s="11">
        <f t="shared" si="4"/>
        <v>0.13260766766220314</v>
      </c>
      <c r="K12">
        <v>5.9350000000007501E-2</v>
      </c>
      <c r="L12">
        <f t="shared" si="5"/>
        <v>0.4531148872953209</v>
      </c>
      <c r="M12" s="1">
        <f>p</f>
        <v>1.0640000000000001</v>
      </c>
      <c r="N12" s="13">
        <f t="shared" si="1"/>
        <v>0</v>
      </c>
    </row>
    <row r="13" spans="2:22" x14ac:dyDescent="0.25">
      <c r="B13" s="8">
        <v>6.9444444444444397E-3</v>
      </c>
      <c r="C13" s="7">
        <v>8.4799999999999997E-3</v>
      </c>
      <c r="D13" s="2">
        <v>9.6300000000000049E-3</v>
      </c>
      <c r="E13" s="7">
        <v>0.11357167992596873</v>
      </c>
      <c r="F13" s="10">
        <f t="shared" si="2"/>
        <v>0</v>
      </c>
      <c r="G13" s="2">
        <v>0.13441433324517219</v>
      </c>
      <c r="H13" s="11">
        <f t="shared" si="0"/>
        <v>4.9596718680701618E-2</v>
      </c>
      <c r="I13" s="11">
        <f t="shared" si="3"/>
        <v>0.17097905316263631</v>
      </c>
      <c r="J13" s="11">
        <f t="shared" si="4"/>
        <v>0.13590433511165495</v>
      </c>
      <c r="K13">
        <v>6.3480000000008086E-2</v>
      </c>
      <c r="L13">
        <f t="shared" si="5"/>
        <v>0.47227106267171937</v>
      </c>
      <c r="M13" s="1">
        <f>p</f>
        <v>1.0640000000000001</v>
      </c>
      <c r="N13" s="13">
        <f t="shared" si="1"/>
        <v>0</v>
      </c>
    </row>
    <row r="14" spans="2:22" x14ac:dyDescent="0.25">
      <c r="B14" s="8">
        <v>7.63888888888888E-3</v>
      </c>
      <c r="C14" s="7">
        <v>9.9600000000000001E-3</v>
      </c>
      <c r="D14" s="2">
        <v>1.0070000000000004E-2</v>
      </c>
      <c r="E14" s="7">
        <v>0.13350751988895312</v>
      </c>
      <c r="F14" s="10">
        <f t="shared" si="2"/>
        <v>8.2333333333333338E-3</v>
      </c>
      <c r="G14" s="2">
        <v>0.13401012949064786</v>
      </c>
      <c r="H14" s="11">
        <f t="shared" si="0"/>
        <v>4.9345785695409108E-2</v>
      </c>
      <c r="I14" s="11">
        <f t="shared" si="3"/>
        <v>0.20184094466504016</v>
      </c>
      <c r="J14" s="11">
        <f t="shared" si="4"/>
        <v>0.136086570211508</v>
      </c>
      <c r="K14">
        <v>6.4970000000007508E-2</v>
      </c>
      <c r="L14">
        <f t="shared" si="5"/>
        <v>0.4848140976129835</v>
      </c>
      <c r="M14" s="1">
        <v>1.5580000000000001</v>
      </c>
      <c r="N14" s="13">
        <f t="shared" si="1"/>
        <v>0.49399999999999999</v>
      </c>
    </row>
    <row r="15" spans="2:22" x14ac:dyDescent="0.25">
      <c r="B15" s="8">
        <v>8.3333333333333297E-3</v>
      </c>
      <c r="C15" s="7">
        <v>9.9600000000000001E-3</v>
      </c>
      <c r="D15" s="2">
        <v>1.0090000000000007E-2</v>
      </c>
      <c r="E15" s="7">
        <v>0.13350751988895312</v>
      </c>
      <c r="F15" s="10">
        <f t="shared" si="2"/>
        <v>2.3766666666666669E-2</v>
      </c>
      <c r="G15" s="2">
        <v>0.13339620595339971</v>
      </c>
      <c r="H15" s="11">
        <f t="shared" si="0"/>
        <v>4.8965831522806043E-2</v>
      </c>
      <c r="I15" s="11">
        <f t="shared" si="3"/>
        <v>0.20340714515102409</v>
      </c>
      <c r="J15" s="11">
        <f t="shared" si="4"/>
        <v>0.1355049963050047</v>
      </c>
      <c r="K15">
        <v>6.5040000000007481E-2</v>
      </c>
      <c r="L15">
        <f t="shared" si="5"/>
        <v>0.48757008893287707</v>
      </c>
      <c r="M15" s="1">
        <v>2.4900000000000002</v>
      </c>
      <c r="N15" s="13">
        <f t="shared" si="1"/>
        <v>1.4260000000000002</v>
      </c>
    </row>
    <row r="16" spans="2:22" x14ac:dyDescent="0.25">
      <c r="B16" s="8">
        <v>9.02777777777777E-3</v>
      </c>
      <c r="C16" s="7">
        <v>9.9600000000000001E-3</v>
      </c>
      <c r="D16" s="2">
        <v>1.0140000000000007E-2</v>
      </c>
      <c r="E16" s="7">
        <v>0.13350751988895312</v>
      </c>
      <c r="F16" s="10">
        <f t="shared" si="2"/>
        <v>3.8449999999999998E-2</v>
      </c>
      <c r="G16" s="2">
        <v>0.13926401014888348</v>
      </c>
      <c r="H16" s="11">
        <f t="shared" si="0"/>
        <v>5.2655317505577205E-2</v>
      </c>
      <c r="I16" s="11">
        <f t="shared" si="3"/>
        <v>0.18915468506946229</v>
      </c>
      <c r="J16" s="11">
        <f t="shared" si="4"/>
        <v>0.14108763374132627</v>
      </c>
      <c r="K16">
        <v>6.5210000000007415E-2</v>
      </c>
      <c r="L16">
        <f t="shared" si="5"/>
        <v>0.46824732341322872</v>
      </c>
      <c r="M16" s="1">
        <v>3.371</v>
      </c>
      <c r="N16" s="13">
        <f t="shared" si="1"/>
        <v>2.3069999999999999</v>
      </c>
    </row>
    <row r="17" spans="2:18" x14ac:dyDescent="0.25">
      <c r="B17" s="8">
        <v>9.7222222222222206E-3</v>
      </c>
      <c r="C17" s="7">
        <v>9.9600000000000001E-3</v>
      </c>
      <c r="D17" s="2">
        <v>1.1060000000000007E-2</v>
      </c>
      <c r="E17" s="7">
        <v>0.13350751988895312</v>
      </c>
      <c r="F17" s="10">
        <f t="shared" si="2"/>
        <v>4.5799999999999993E-2</v>
      </c>
      <c r="G17" s="2">
        <v>0.13864452743191066</v>
      </c>
      <c r="H17" s="11">
        <f t="shared" si="0"/>
        <v>5.2259697201980919E-2</v>
      </c>
      <c r="I17" s="11">
        <f t="shared" si="3"/>
        <v>0.19058663814114987</v>
      </c>
      <c r="J17" s="11">
        <f t="shared" si="4"/>
        <v>0.14049586620040941</v>
      </c>
      <c r="K17">
        <v>6.8200000000006256E-2</v>
      </c>
      <c r="L17">
        <f t="shared" si="5"/>
        <v>0.49190545969078925</v>
      </c>
      <c r="M17" s="1">
        <v>3.8119999999999998</v>
      </c>
      <c r="N17" s="13">
        <f t="shared" si="1"/>
        <v>2.7479999999999998</v>
      </c>
    </row>
    <row r="18" spans="2:18" x14ac:dyDescent="0.25">
      <c r="B18" s="8">
        <v>1.0416666666666701E-2</v>
      </c>
      <c r="C18" s="7">
        <v>1.145E-2</v>
      </c>
      <c r="D18" s="2">
        <v>1.1355000000000001E-2</v>
      </c>
      <c r="E18" s="7">
        <v>0.15344335985193747</v>
      </c>
      <c r="F18" s="10">
        <f t="shared" si="2"/>
        <v>3.991666666666667E-2</v>
      </c>
      <c r="G18" s="2">
        <v>0.13620474143341146</v>
      </c>
      <c r="H18" s="11">
        <f t="shared" si="0"/>
        <v>5.0715602304582413E-2</v>
      </c>
      <c r="I18" s="11">
        <f t="shared" si="3"/>
        <v>0.22576878671843031</v>
      </c>
      <c r="J18" s="11">
        <f t="shared" si="4"/>
        <v>0.13880267950967609</v>
      </c>
      <c r="K18">
        <v>6.9130000000005895E-2</v>
      </c>
      <c r="L18">
        <f t="shared" si="5"/>
        <v>0.50754473943040046</v>
      </c>
      <c r="M18" s="1">
        <v>3.4590000000000001</v>
      </c>
      <c r="N18" s="13">
        <f t="shared" si="1"/>
        <v>2.395</v>
      </c>
    </row>
    <row r="19" spans="2:18" x14ac:dyDescent="0.25">
      <c r="B19" s="8">
        <v>1.1111111111111099E-2</v>
      </c>
      <c r="C19" s="7">
        <v>1.145E-2</v>
      </c>
      <c r="D19" s="2">
        <v>1.1240000000000007E-2</v>
      </c>
      <c r="E19" s="7">
        <v>0.15344335985193747</v>
      </c>
      <c r="F19" s="10">
        <f t="shared" si="2"/>
        <v>5.2999999999999999E-2</v>
      </c>
      <c r="G19" s="2">
        <v>0.14151560507091296</v>
      </c>
      <c r="H19" s="11">
        <f t="shared" si="0"/>
        <v>5.4105401506327255E-2</v>
      </c>
      <c r="I19" s="11">
        <f t="shared" si="3"/>
        <v>0.21162397249119391</v>
      </c>
      <c r="J19" s="11">
        <f t="shared" si="4"/>
        <v>0.14379820984833158</v>
      </c>
      <c r="K19">
        <v>6.8770000000006035E-2</v>
      </c>
      <c r="L19">
        <f t="shared" si="5"/>
        <v>0.48595347464009808</v>
      </c>
      <c r="M19" s="1">
        <v>4.2439999999999998</v>
      </c>
      <c r="N19" s="13">
        <f t="shared" si="1"/>
        <v>3.1799999999999997</v>
      </c>
    </row>
    <row r="20" spans="2:18" x14ac:dyDescent="0.25">
      <c r="B20" s="8">
        <v>1.18055555555555E-2</v>
      </c>
      <c r="C20" s="7">
        <v>1.145E-2</v>
      </c>
      <c r="D20" s="2">
        <v>1.1170000000000005E-2</v>
      </c>
      <c r="E20" s="7">
        <v>0.15344335985193747</v>
      </c>
      <c r="F20" s="10">
        <f t="shared" si="2"/>
        <v>6.5250000000000002E-2</v>
      </c>
      <c r="G20" s="2">
        <v>0.14723588983498909</v>
      </c>
      <c r="H20" s="11">
        <f t="shared" si="0"/>
        <v>5.7875101004610199E-2</v>
      </c>
      <c r="I20" s="11">
        <f t="shared" si="3"/>
        <v>0.1978398275121441</v>
      </c>
      <c r="J20" s="11">
        <f t="shared" si="4"/>
        <v>0.14923082344100513</v>
      </c>
      <c r="K20">
        <v>6.855000000000612E-2</v>
      </c>
      <c r="L20">
        <f t="shared" si="5"/>
        <v>0.46557941869222108</v>
      </c>
      <c r="M20" s="1">
        <v>4.9790000000000001</v>
      </c>
      <c r="N20" s="13">
        <f t="shared" si="1"/>
        <v>3.915</v>
      </c>
      <c r="R20" s="15"/>
    </row>
    <row r="21" spans="2:18" x14ac:dyDescent="0.25">
      <c r="B21" s="8">
        <v>1.2500000000000001E-2</v>
      </c>
      <c r="C21" s="7">
        <v>1.145E-2</v>
      </c>
      <c r="D21" s="2">
        <v>1.1865000000000006E-2</v>
      </c>
      <c r="E21" s="7">
        <v>0.15344335985193747</v>
      </c>
      <c r="F21" s="10">
        <f t="shared" si="2"/>
        <v>8.1133333333333321E-2</v>
      </c>
      <c r="G21" s="2">
        <v>0.14764308712760682</v>
      </c>
      <c r="H21" s="11">
        <f t="shared" si="0"/>
        <v>5.8148134927363135E-2</v>
      </c>
      <c r="I21" s="11">
        <f t="shared" si="3"/>
        <v>0.19691087279588571</v>
      </c>
      <c r="J21" s="11">
        <f t="shared" si="4"/>
        <v>0.1496193303399023</v>
      </c>
      <c r="K21">
        <v>7.0700000000005286E-2</v>
      </c>
      <c r="L21">
        <f t="shared" si="5"/>
        <v>0.47885750274850186</v>
      </c>
      <c r="M21" s="1">
        <f>4.997+1.053-p_2</f>
        <v>5.9319999999999995</v>
      </c>
      <c r="N21" s="13">
        <f t="shared" si="1"/>
        <v>4.8679999999999994</v>
      </c>
    </row>
    <row r="22" spans="2:18" x14ac:dyDescent="0.25">
      <c r="B22" s="8">
        <v>1.3194444444444399E-2</v>
      </c>
      <c r="C22" s="7">
        <v>1.2500000000000001E-2</v>
      </c>
      <c r="D22" s="2">
        <v>1.2284999999999997E-2</v>
      </c>
      <c r="E22" s="7">
        <v>0.16750000000000001</v>
      </c>
      <c r="F22" s="10" t="str">
        <f t="shared" si="2"/>
        <v/>
      </c>
      <c r="G22" s="2">
        <v>0.14562117523616325</v>
      </c>
      <c r="H22" s="11">
        <f t="shared" si="0"/>
        <v>5.6798537643688113E-2</v>
      </c>
      <c r="I22" s="11">
        <f t="shared" si="3"/>
        <v>0.22007608855030261</v>
      </c>
      <c r="J22" s="11">
        <f t="shared" si="4"/>
        <v>0.14808975244062811</v>
      </c>
      <c r="K22">
        <v>7.1970000000004794E-2</v>
      </c>
      <c r="L22">
        <f t="shared" si="5"/>
        <v>0.49422757290130648</v>
      </c>
      <c r="M22" s="1"/>
      <c r="N22" s="13" t="str">
        <f t="shared" si="1"/>
        <v/>
      </c>
      <c r="O22">
        <v>5.0999999999999996</v>
      </c>
    </row>
    <row r="23" spans="2:18" x14ac:dyDescent="0.25">
      <c r="B23" s="8">
        <v>1.38888888888888E-2</v>
      </c>
      <c r="C23" s="7">
        <v>1.2500000000000001E-2</v>
      </c>
      <c r="D23" s="2">
        <v>1.2649999999999998E-2</v>
      </c>
      <c r="E23" s="7">
        <v>0.16750000000000001</v>
      </c>
      <c r="F23" s="10" t="str">
        <f t="shared" si="2"/>
        <v/>
      </c>
      <c r="G23" s="2">
        <v>0.13646471185104714</v>
      </c>
      <c r="H23" s="11">
        <f t="shared" si="0"/>
        <v>5.0879067829111412E-2</v>
      </c>
      <c r="I23" s="11">
        <f t="shared" si="3"/>
        <v>0.2456806017355509</v>
      </c>
      <c r="J23" s="11">
        <f t="shared" si="4"/>
        <v>0.13954111134488723</v>
      </c>
      <c r="K23">
        <v>7.3060000000004371E-2</v>
      </c>
      <c r="L23">
        <f t="shared" si="5"/>
        <v>0.53537650143394022</v>
      </c>
      <c r="M23" s="1"/>
      <c r="N23" s="13" t="str">
        <f t="shared" si="1"/>
        <v/>
      </c>
      <c r="O23">
        <v>5.3</v>
      </c>
    </row>
    <row r="24" spans="2:18" x14ac:dyDescent="0.25">
      <c r="B24" s="8">
        <v>1.4583333333333301E-2</v>
      </c>
      <c r="C24" s="7">
        <v>1.2500000000000001E-2</v>
      </c>
      <c r="D24" s="2">
        <v>1.2440000000000001E-2</v>
      </c>
      <c r="E24" s="7">
        <v>0.16750000000000001</v>
      </c>
      <c r="F24" s="10">
        <f t="shared" si="2"/>
        <v>9.3583333333333338E-2</v>
      </c>
      <c r="G24" s="2">
        <v>0.13270638015150099</v>
      </c>
      <c r="H24" s="11">
        <f t="shared" si="0"/>
        <v>4.854059184904165E-2</v>
      </c>
      <c r="I24" s="11">
        <f t="shared" si="3"/>
        <v>0.25751643158522369</v>
      </c>
      <c r="J24" s="11">
        <f t="shared" si="4"/>
        <v>0.13608633491890096</v>
      </c>
      <c r="K24">
        <v>7.2440000000004612E-2</v>
      </c>
      <c r="L24">
        <f t="shared" si="5"/>
        <v>0.545866746702798</v>
      </c>
      <c r="M24" s="1">
        <f>3.655+4.088-p</f>
        <v>6.6790000000000003</v>
      </c>
      <c r="N24" s="13">
        <f t="shared" si="1"/>
        <v>5.6150000000000002</v>
      </c>
    </row>
    <row r="25" spans="2:18" x14ac:dyDescent="0.25">
      <c r="B25" s="8">
        <v>1.5277777777777699E-2</v>
      </c>
      <c r="C25" s="7">
        <v>1.2500000000000001E-2</v>
      </c>
      <c r="D25" s="2">
        <v>1.1730000000000003E-2</v>
      </c>
      <c r="E25" s="7">
        <v>0.16750000000000001</v>
      </c>
      <c r="F25" s="10" t="str">
        <f t="shared" si="2"/>
        <v/>
      </c>
      <c r="G25" s="2">
        <v>0.13451821421548799</v>
      </c>
      <c r="H25" s="11">
        <f t="shared" si="0"/>
        <v>4.9661308015595929E-2</v>
      </c>
      <c r="I25" s="11">
        <f t="shared" si="3"/>
        <v>0.25170500938224233</v>
      </c>
      <c r="J25" s="11">
        <f t="shared" si="4"/>
        <v>0.13774733815779761</v>
      </c>
      <c r="K25">
        <v>7.0290000000005445E-2</v>
      </c>
      <c r="L25">
        <f t="shared" si="5"/>
        <v>0.52253146839584264</v>
      </c>
      <c r="M25" s="1"/>
      <c r="N25" s="13" t="str">
        <f t="shared" si="1"/>
        <v/>
      </c>
      <c r="O25">
        <v>6.6</v>
      </c>
    </row>
    <row r="26" spans="2:18" x14ac:dyDescent="0.25">
      <c r="B26" s="8">
        <v>1.59722222222222E-2</v>
      </c>
      <c r="C26" s="7">
        <v>1.162E-2</v>
      </c>
      <c r="D26" s="2">
        <v>1.145E-2</v>
      </c>
      <c r="E26" s="7">
        <v>0.15577303531589157</v>
      </c>
      <c r="F26" s="10">
        <f t="shared" si="2"/>
        <v>0.12073333333333333</v>
      </c>
      <c r="G26" s="2">
        <v>0.12984587322338614</v>
      </c>
      <c r="H26" s="11">
        <f t="shared" si="0"/>
        <v>4.6796330742095493E-2</v>
      </c>
      <c r="I26" s="11">
        <f t="shared" si="3"/>
        <v>0.24831006653150406</v>
      </c>
      <c r="J26" s="11">
        <f t="shared" si="4"/>
        <v>0.13298847715513334</v>
      </c>
      <c r="K26">
        <v>6.9430000000005779E-2</v>
      </c>
      <c r="L26">
        <f t="shared" si="5"/>
        <v>0.53471087125394257</v>
      </c>
      <c r="M26" s="1">
        <f>4.239+4.866-p+0.385-p_2</f>
        <v>8.3079999999999998</v>
      </c>
      <c r="N26" s="13">
        <f t="shared" si="1"/>
        <v>7.2439999999999998</v>
      </c>
    </row>
    <row r="27" spans="2:18" x14ac:dyDescent="0.25">
      <c r="B27" s="8">
        <v>1.6666666666666601E-2</v>
      </c>
      <c r="C27" s="7">
        <v>1.162E-2</v>
      </c>
      <c r="D27" s="2">
        <v>1.1485000000000006E-2</v>
      </c>
      <c r="E27" s="7">
        <v>0.15577303531589157</v>
      </c>
      <c r="F27" s="10" t="str">
        <f t="shared" si="2"/>
        <v/>
      </c>
      <c r="G27" s="2">
        <v>0.13221288591552083</v>
      </c>
      <c r="H27" s="11">
        <f t="shared" si="0"/>
        <v>4.823747713733393E-2</v>
      </c>
      <c r="I27" s="11">
        <f t="shared" si="3"/>
        <v>0.24089153682141001</v>
      </c>
      <c r="J27" s="11">
        <f t="shared" si="4"/>
        <v>0.1351705175420336</v>
      </c>
      <c r="K27">
        <v>6.953000000000574E-2</v>
      </c>
      <c r="L27">
        <f t="shared" si="5"/>
        <v>0.52589427663225541</v>
      </c>
      <c r="M27" s="1"/>
      <c r="N27" s="13" t="str">
        <f t="shared" si="1"/>
        <v/>
      </c>
      <c r="O27">
        <v>6.6</v>
      </c>
    </row>
    <row r="28" spans="2:18" x14ac:dyDescent="0.25">
      <c r="B28" s="8">
        <v>1.7361111111111101E-2</v>
      </c>
      <c r="C28" s="7">
        <v>1.162E-2</v>
      </c>
      <c r="D28" s="2">
        <v>1.1335E-2</v>
      </c>
      <c r="E28" s="7">
        <v>0.15577303531589157</v>
      </c>
      <c r="F28" s="10">
        <f t="shared" si="2"/>
        <v>0.10149999999999999</v>
      </c>
      <c r="G28" s="2">
        <v>0.13273082808142997</v>
      </c>
      <c r="H28" s="11">
        <f t="shared" si="0"/>
        <v>4.8555632085224877E-2</v>
      </c>
      <c r="I28" s="11">
        <f t="shared" si="3"/>
        <v>0.23931312395654883</v>
      </c>
      <c r="J28" s="11">
        <f t="shared" si="4"/>
        <v>0.13564982763789493</v>
      </c>
      <c r="K28">
        <v>6.9070000000005918E-2</v>
      </c>
      <c r="L28">
        <f t="shared" si="5"/>
        <v>0.52037647167869461</v>
      </c>
      <c r="M28" s="1">
        <f>3.746+4.472-p</f>
        <v>7.1539999999999999</v>
      </c>
      <c r="N28" s="13">
        <f t="shared" si="1"/>
        <v>6.09</v>
      </c>
    </row>
    <row r="29" spans="2:18" x14ac:dyDescent="0.25">
      <c r="B29" s="8">
        <v>1.8055555555555498E-2</v>
      </c>
      <c r="C29" s="7">
        <v>1.162E-2</v>
      </c>
      <c r="D29" s="2">
        <v>1.0965000000000003E-2</v>
      </c>
      <c r="E29" s="7">
        <v>0.15577303531589157</v>
      </c>
      <c r="F29" s="10" t="str">
        <f t="shared" si="2"/>
        <v/>
      </c>
      <c r="G29" s="2">
        <v>0.13318979062758457</v>
      </c>
      <c r="H29" s="11">
        <f t="shared" si="0"/>
        <v>4.8838400317873384E-2</v>
      </c>
      <c r="I29" s="11">
        <f t="shared" si="3"/>
        <v>0.23792753088490146</v>
      </c>
      <c r="J29" s="11">
        <f t="shared" si="4"/>
        <v>0.13607508675158997</v>
      </c>
      <c r="K29">
        <v>6.7900000000006372E-2</v>
      </c>
      <c r="L29">
        <f t="shared" si="5"/>
        <v>0.50979883428049921</v>
      </c>
      <c r="M29" s="1"/>
      <c r="N29" s="13" t="str">
        <f t="shared" si="1"/>
        <v/>
      </c>
      <c r="O29">
        <v>5.45</v>
      </c>
    </row>
    <row r="30" spans="2:18" x14ac:dyDescent="0.25">
      <c r="B30" s="8">
        <v>1.8749999999999999E-2</v>
      </c>
      <c r="C30" s="7">
        <v>1.0749999999999999E-2</v>
      </c>
      <c r="D30" s="2">
        <v>1.0785000000000008E-2</v>
      </c>
      <c r="E30" s="7">
        <v>0.14404607063178312</v>
      </c>
      <c r="F30" s="10">
        <f t="shared" si="2"/>
        <v>8.2750000000000004E-2</v>
      </c>
      <c r="G30" s="2">
        <v>0.1345284652974682</v>
      </c>
      <c r="H30" s="11">
        <f t="shared" si="0"/>
        <v>4.9667683956762659E-2</v>
      </c>
      <c r="I30" s="11">
        <f t="shared" si="3"/>
        <v>0.21643851985041673</v>
      </c>
      <c r="J30" s="11">
        <f t="shared" si="4"/>
        <v>0.13691611223299519</v>
      </c>
      <c r="K30">
        <v>6.7320000000006597E-2</v>
      </c>
      <c r="L30">
        <f t="shared" si="5"/>
        <v>0.50041453941475644</v>
      </c>
      <c r="M30" s="1">
        <f>3.375+3.718-p</f>
        <v>6.0289999999999999</v>
      </c>
      <c r="N30" s="13">
        <f t="shared" si="1"/>
        <v>4.9649999999999999</v>
      </c>
    </row>
    <row r="31" spans="2:18" x14ac:dyDescent="0.25">
      <c r="B31" s="8">
        <v>1.94444444444444E-2</v>
      </c>
      <c r="C31" s="7">
        <v>1.0749999999999999E-2</v>
      </c>
      <c r="D31" s="2">
        <v>1.0810000000000002E-2</v>
      </c>
      <c r="E31" s="7">
        <v>0.14404607063178312</v>
      </c>
      <c r="F31" s="10" t="str">
        <f t="shared" si="2"/>
        <v/>
      </c>
      <c r="G31" s="2">
        <v>0.13660779621835648</v>
      </c>
      <c r="H31" s="11">
        <f t="shared" si="0"/>
        <v>5.0969145518827912E-2</v>
      </c>
      <c r="I31" s="11">
        <f t="shared" si="3"/>
        <v>0.21091191328740186</v>
      </c>
      <c r="J31" s="11">
        <f t="shared" si="4"/>
        <v>0.13887506610452124</v>
      </c>
      <c r="K31">
        <v>6.7400000000006566E-2</v>
      </c>
      <c r="L31">
        <f t="shared" si="5"/>
        <v>0.49338326117400455</v>
      </c>
      <c r="M31" s="1"/>
      <c r="N31" s="13" t="str">
        <f t="shared" si="1"/>
        <v/>
      </c>
      <c r="O31">
        <v>4.7</v>
      </c>
    </row>
    <row r="32" spans="2:18" x14ac:dyDescent="0.25">
      <c r="B32" s="8">
        <v>2.01388888888888E-2</v>
      </c>
      <c r="C32" s="7">
        <v>1.0749999999999999E-2</v>
      </c>
      <c r="D32" s="2">
        <v>1.0699999999999996E-2</v>
      </c>
      <c r="E32" s="7">
        <v>0.14404607063178312</v>
      </c>
      <c r="F32" s="10">
        <f t="shared" si="2"/>
        <v>7.2916666666666671E-2</v>
      </c>
      <c r="G32" s="2">
        <v>0.14057923005022196</v>
      </c>
      <c r="H32" s="11">
        <f t="shared" si="0"/>
        <v>5.3500038103040222E-2</v>
      </c>
      <c r="I32" s="11">
        <f t="shared" si="3"/>
        <v>0.20093443633246896</v>
      </c>
      <c r="J32" s="11">
        <f t="shared" si="4"/>
        <v>0.14263706122780845</v>
      </c>
      <c r="K32">
        <v>6.7050000000006701E-2</v>
      </c>
      <c r="L32">
        <f t="shared" si="5"/>
        <v>0.47695523710048116</v>
      </c>
      <c r="M32" s="1">
        <f>4.746+0.811-p_2</f>
        <v>5.4390000000000001</v>
      </c>
      <c r="N32" s="13">
        <f t="shared" si="1"/>
        <v>4.375</v>
      </c>
    </row>
    <row r="33" spans="2:15" x14ac:dyDescent="0.25">
      <c r="B33" s="8">
        <v>2.0833333333333301E-2</v>
      </c>
      <c r="C33" s="7">
        <v>1.0749999999999999E-2</v>
      </c>
      <c r="D33" s="2">
        <v>1.0600000000000002E-2</v>
      </c>
      <c r="E33" s="7">
        <v>0.14404607063178312</v>
      </c>
      <c r="F33" s="10" t="str">
        <f t="shared" si="2"/>
        <v/>
      </c>
      <c r="G33" s="2">
        <v>0.14482324563910379</v>
      </c>
      <c r="H33" s="11">
        <f t="shared" si="0"/>
        <v>5.6270159183471426E-2</v>
      </c>
      <c r="I33" s="11">
        <f t="shared" si="3"/>
        <v>0.19104264420061676</v>
      </c>
      <c r="J33" s="11">
        <f t="shared" si="4"/>
        <v>0.14668345419685933</v>
      </c>
      <c r="K33">
        <v>6.6720000000006829E-2</v>
      </c>
      <c r="L33">
        <f t="shared" si="5"/>
        <v>0.46069952172092277</v>
      </c>
      <c r="M33" s="1"/>
      <c r="N33" s="13" t="str">
        <f t="shared" si="1"/>
        <v/>
      </c>
      <c r="O33">
        <v>3.94</v>
      </c>
    </row>
    <row r="34" spans="2:15" x14ac:dyDescent="0.25">
      <c r="B34" s="8">
        <v>2.1527777777777701E-2</v>
      </c>
      <c r="C34" s="7">
        <v>9.8700000000000003E-3</v>
      </c>
      <c r="D34" s="2">
        <v>9.5950000000000028E-3</v>
      </c>
      <c r="E34" s="7">
        <v>0.13231910594767465</v>
      </c>
      <c r="F34" s="10">
        <f t="shared" si="2"/>
        <v>6.051666666666667E-2</v>
      </c>
      <c r="G34" s="2">
        <v>0.14364853252831158</v>
      </c>
      <c r="H34" s="11">
        <f t="shared" si="0"/>
        <v>5.5496634167133616E-2</v>
      </c>
      <c r="I34" s="11">
        <f t="shared" si="3"/>
        <v>0.17784862358094577</v>
      </c>
      <c r="J34" s="11">
        <f t="shared" si="4"/>
        <v>0.14526066978160604</v>
      </c>
      <c r="K34">
        <v>6.3360000000008132E-2</v>
      </c>
      <c r="L34">
        <f t="shared" si="5"/>
        <v>0.44107655598584383</v>
      </c>
      <c r="M34" s="1">
        <v>4.6950000000000003</v>
      </c>
      <c r="N34" s="13">
        <f t="shared" si="1"/>
        <v>3.6310000000000002</v>
      </c>
    </row>
    <row r="35" spans="2:15" x14ac:dyDescent="0.25">
      <c r="B35" s="8">
        <v>2.2222222222222199E-2</v>
      </c>
      <c r="C35" s="7">
        <v>9.8700000000000003E-3</v>
      </c>
      <c r="D35" s="2">
        <v>9.5450000000000066E-3</v>
      </c>
      <c r="E35" s="7">
        <v>0.13231910594767465</v>
      </c>
      <c r="F35" s="10">
        <f t="shared" si="2"/>
        <v>7.5333333333333322E-2</v>
      </c>
      <c r="G35" s="2">
        <v>0.14305432496312898</v>
      </c>
      <c r="H35" s="11">
        <f t="shared" si="0"/>
        <v>5.5107335585822141E-2</v>
      </c>
      <c r="I35" s="11">
        <f t="shared" si="3"/>
        <v>0.17910501197483636</v>
      </c>
      <c r="J35" s="11">
        <f t="shared" si="4"/>
        <v>0.1446893201371609</v>
      </c>
      <c r="K35">
        <v>6.3190000000008198E-2</v>
      </c>
      <c r="L35">
        <f t="shared" si="5"/>
        <v>0.44172030462060397</v>
      </c>
      <c r="M35" s="1">
        <f>4.658+1.044-p_2</f>
        <v>5.5839999999999996</v>
      </c>
      <c r="N35" s="13">
        <f t="shared" si="1"/>
        <v>4.5199999999999996</v>
      </c>
    </row>
    <row r="36" spans="2:15" x14ac:dyDescent="0.25">
      <c r="B36" s="8">
        <v>2.2916666666666599E-2</v>
      </c>
      <c r="C36" s="7">
        <v>9.8700000000000003E-3</v>
      </c>
      <c r="D36" s="2">
        <v>9.6400000000000062E-3</v>
      </c>
      <c r="E36" s="7">
        <v>0.13231910594767465</v>
      </c>
      <c r="F36" s="10">
        <f t="shared" si="2"/>
        <v>6.9650000000000004E-2</v>
      </c>
      <c r="G36" s="2">
        <v>0.13452177466480569</v>
      </c>
      <c r="H36" s="11">
        <f t="shared" ref="H36:H58" si="6">G36*(w+G36/TAN(RADIANS(alpha)))</f>
        <v>4.9663522489788794E-2</v>
      </c>
      <c r="I36" s="11">
        <f t="shared" si="3"/>
        <v>0.19873741340093926</v>
      </c>
      <c r="J36" s="11">
        <f t="shared" si="4"/>
        <v>0.13653485109117144</v>
      </c>
      <c r="K36">
        <v>6.352000000000807E-2</v>
      </c>
      <c r="L36">
        <f t="shared" si="5"/>
        <v>0.47219121334285008</v>
      </c>
      <c r="M36" s="1">
        <f>4.751+0.61-p_2</f>
        <v>5.2430000000000003</v>
      </c>
      <c r="N36" s="13">
        <f t="shared" ref="N36:N58" si="7">IF(ISNUMBER(M36),M36-p,"")</f>
        <v>4.1790000000000003</v>
      </c>
    </row>
    <row r="37" spans="2:15" x14ac:dyDescent="0.25">
      <c r="B37" s="8">
        <v>2.36111111111111E-2</v>
      </c>
      <c r="C37" s="7">
        <v>9.8700000000000003E-3</v>
      </c>
      <c r="D37" s="2">
        <v>9.2300000000000021E-3</v>
      </c>
      <c r="E37" s="7">
        <v>0.13231910594767465</v>
      </c>
      <c r="F37" s="10">
        <f t="shared" si="2"/>
        <v>6.8249999999999991E-2</v>
      </c>
      <c r="G37" s="2">
        <v>0.13253411640758062</v>
      </c>
      <c r="H37" s="11">
        <f t="shared" si="6"/>
        <v>4.8434679789167795E-2</v>
      </c>
      <c r="I37" s="11">
        <f t="shared" si="3"/>
        <v>0.20377960673970189</v>
      </c>
      <c r="J37" s="11">
        <f t="shared" si="4"/>
        <v>0.13465063669927213</v>
      </c>
      <c r="K37">
        <v>6.2100000000008343E-2</v>
      </c>
      <c r="L37">
        <f t="shared" si="5"/>
        <v>0.46855859972712943</v>
      </c>
      <c r="M37" s="1">
        <f>4.63+0.647-p_2</f>
        <v>5.1589999999999998</v>
      </c>
      <c r="N37" s="13">
        <f t="shared" si="7"/>
        <v>4.0949999999999998</v>
      </c>
    </row>
    <row r="38" spans="2:15" x14ac:dyDescent="0.25">
      <c r="B38" s="8">
        <v>2.43055555555555E-2</v>
      </c>
      <c r="C38" s="7">
        <v>8.9999999999999993E-3</v>
      </c>
      <c r="D38" s="2">
        <v>9.025000000000007E-3</v>
      </c>
      <c r="E38" s="7">
        <v>0.12059214126356621</v>
      </c>
      <c r="F38" s="10">
        <f t="shared" si="2"/>
        <v>5.6649999999999999E-2</v>
      </c>
      <c r="G38" s="2">
        <v>0.13381840744552614</v>
      </c>
      <c r="H38" s="11">
        <f t="shared" si="6"/>
        <v>4.922697778330077E-2</v>
      </c>
      <c r="I38" s="11">
        <f t="shared" si="3"/>
        <v>0.18282658016542025</v>
      </c>
      <c r="J38" s="11">
        <f t="shared" si="4"/>
        <v>0.13552205466341519</v>
      </c>
      <c r="K38">
        <v>6.1370000000008119E-2</v>
      </c>
      <c r="L38">
        <f t="shared" si="5"/>
        <v>0.45860656371202285</v>
      </c>
      <c r="M38" s="1">
        <v>4.4630000000000001</v>
      </c>
      <c r="N38" s="13">
        <f t="shared" si="7"/>
        <v>3.399</v>
      </c>
    </row>
    <row r="39" spans="2:15" x14ac:dyDescent="0.25">
      <c r="B39" s="8">
        <v>2.5000000000000001E-2</v>
      </c>
      <c r="C39" s="7">
        <v>8.9999999999999993E-3</v>
      </c>
      <c r="D39" s="2">
        <v>8.9950000000000082E-3</v>
      </c>
      <c r="E39" s="7">
        <v>0.12059214126356621</v>
      </c>
      <c r="F39" s="10">
        <f t="shared" si="2"/>
        <v>4.8300000000000003E-2</v>
      </c>
      <c r="G39" s="2">
        <v>0.13546128842143082</v>
      </c>
      <c r="H39" s="11">
        <f t="shared" si="6"/>
        <v>5.0249531967387073E-2</v>
      </c>
      <c r="I39" s="11">
        <f t="shared" si="3"/>
        <v>0.17910614582124218</v>
      </c>
      <c r="J39" s="11">
        <f t="shared" si="4"/>
        <v>0.13709630429660616</v>
      </c>
      <c r="K39">
        <v>6.1270000000008089E-2</v>
      </c>
      <c r="L39">
        <f t="shared" si="5"/>
        <v>0.45230634311842843</v>
      </c>
      <c r="M39" s="1">
        <v>3.9620000000000002</v>
      </c>
      <c r="N39" s="13">
        <f t="shared" si="7"/>
        <v>2.8980000000000001</v>
      </c>
    </row>
    <row r="40" spans="2:15" x14ac:dyDescent="0.25">
      <c r="B40" s="8">
        <v>2.5694444444444402E-2</v>
      </c>
      <c r="C40" s="7">
        <v>8.9999999999999993E-3</v>
      </c>
      <c r="D40" s="2">
        <v>9.0100000000000076E-3</v>
      </c>
      <c r="E40" s="7">
        <v>0.12059214126356621</v>
      </c>
      <c r="F40" s="10">
        <f t="shared" si="2"/>
        <v>3.4466666666666666E-2</v>
      </c>
      <c r="G40" s="2">
        <v>0.14041014504005869</v>
      </c>
      <c r="H40" s="11">
        <f t="shared" si="6"/>
        <v>5.3391076437671749E-2</v>
      </c>
      <c r="I40" s="11">
        <f t="shared" si="3"/>
        <v>0.16856749480423974</v>
      </c>
      <c r="J40" s="11">
        <f t="shared" si="4"/>
        <v>0.14185841212999639</v>
      </c>
      <c r="K40">
        <v>6.1320000000008104E-2</v>
      </c>
      <c r="L40">
        <f t="shared" si="5"/>
        <v>0.43672058014407472</v>
      </c>
      <c r="M40" s="1">
        <v>3.1320000000000001</v>
      </c>
      <c r="N40" s="13">
        <f t="shared" si="7"/>
        <v>2.0680000000000001</v>
      </c>
    </row>
    <row r="41" spans="2:15" x14ac:dyDescent="0.25">
      <c r="B41" s="8">
        <v>2.6388888888888799E-2</v>
      </c>
      <c r="C41" s="7">
        <v>8.9999999999999993E-3</v>
      </c>
      <c r="D41" s="2">
        <v>8.6900000000000085E-3</v>
      </c>
      <c r="E41" s="7">
        <v>0.12059214126356621</v>
      </c>
      <c r="F41" s="10">
        <f t="shared" si="2"/>
        <v>3.3833333333333333E-2</v>
      </c>
      <c r="G41" s="2">
        <v>0.14246750185137019</v>
      </c>
      <c r="H41" s="11">
        <f t="shared" si="6"/>
        <v>5.4724177324635311E-2</v>
      </c>
      <c r="I41" s="11">
        <f t="shared" si="3"/>
        <v>0.16446112924841447</v>
      </c>
      <c r="J41" s="11">
        <f t="shared" si="4"/>
        <v>0.14384606775522665</v>
      </c>
      <c r="K41">
        <v>6.0170000000007752E-2</v>
      </c>
      <c r="L41">
        <f t="shared" si="5"/>
        <v>0.42234193214660526</v>
      </c>
      <c r="M41" s="1">
        <v>3.0939999999999999</v>
      </c>
      <c r="N41" s="13">
        <f t="shared" si="7"/>
        <v>2.0299999999999998</v>
      </c>
    </row>
    <row r="42" spans="2:15" x14ac:dyDescent="0.25">
      <c r="B42" s="8">
        <v>2.70833333333333E-2</v>
      </c>
      <c r="C42" s="7">
        <v>8.1200000000000005E-3</v>
      </c>
      <c r="D42" s="2">
        <v>8.0300000000000041E-3</v>
      </c>
      <c r="E42" s="7">
        <v>0.10886517657945778</v>
      </c>
      <c r="F42" s="10">
        <f t="shared" si="2"/>
        <v>2.7999999999999987E-3</v>
      </c>
      <c r="G42" s="2">
        <v>0.14652658850136077</v>
      </c>
      <c r="H42" s="11">
        <f t="shared" si="6"/>
        <v>5.74009884424082E-2</v>
      </c>
      <c r="I42" s="11">
        <f t="shared" si="3"/>
        <v>0.14146097864058549</v>
      </c>
      <c r="J42" s="11">
        <f t="shared" si="4"/>
        <v>0.14754652777138891</v>
      </c>
      <c r="K42">
        <v>5.7730000000007005E-2</v>
      </c>
      <c r="L42">
        <f t="shared" si="5"/>
        <v>0.39398992763331053</v>
      </c>
      <c r="M42" s="1">
        <v>1.232</v>
      </c>
      <c r="N42" s="13">
        <f t="shared" si="7"/>
        <v>0.16799999999999993</v>
      </c>
    </row>
    <row r="43" spans="2:15" x14ac:dyDescent="0.25">
      <c r="B43" s="8">
        <v>2.77777777777777E-2</v>
      </c>
      <c r="C43" s="7">
        <v>8.1200000000000005E-3</v>
      </c>
      <c r="D43" s="2">
        <v>7.9400000000000026E-3</v>
      </c>
      <c r="E43" s="7">
        <v>0.10886517657945778</v>
      </c>
      <c r="F43" s="10">
        <f t="shared" si="2"/>
        <v>1.7499999999999996E-3</v>
      </c>
      <c r="G43" s="2">
        <v>0.15079849932452152</v>
      </c>
      <c r="H43" s="11">
        <f t="shared" si="6"/>
        <v>6.0285026265096797E-2</v>
      </c>
      <c r="I43" s="11">
        <f t="shared" si="3"/>
        <v>0.13469348033943271</v>
      </c>
      <c r="J43" s="11">
        <f t="shared" si="4"/>
        <v>0.15172318503532423</v>
      </c>
      <c r="K43">
        <v>5.7380000000006898E-2</v>
      </c>
      <c r="L43">
        <f t="shared" si="5"/>
        <v>0.38050776537586051</v>
      </c>
      <c r="M43" s="1">
        <v>1.169</v>
      </c>
      <c r="N43" s="13">
        <f t="shared" si="7"/>
        <v>0.10499999999999998</v>
      </c>
    </row>
    <row r="44" spans="2:15" x14ac:dyDescent="0.25">
      <c r="B44" s="8">
        <v>2.8472222222222201E-2</v>
      </c>
      <c r="C44" s="7">
        <v>8.1200000000000005E-3</v>
      </c>
      <c r="D44" s="2">
        <v>7.8700000000000003E-3</v>
      </c>
      <c r="E44" s="7">
        <v>0.10886517657945778</v>
      </c>
      <c r="F44" s="10">
        <f t="shared" si="2"/>
        <v>0</v>
      </c>
      <c r="G44" s="2">
        <v>0.15149263984337019</v>
      </c>
      <c r="H44" s="11">
        <f t="shared" si="6"/>
        <v>6.0760129704638344E-2</v>
      </c>
      <c r="I44" s="11">
        <f t="shared" si="3"/>
        <v>0.13364026771292642</v>
      </c>
      <c r="J44" s="11">
        <f t="shared" si="4"/>
        <v>0.15240292124777297</v>
      </c>
      <c r="K44">
        <v>5.7120000000006818E-2</v>
      </c>
      <c r="L44">
        <f t="shared" si="5"/>
        <v>0.37704802067654097</v>
      </c>
      <c r="M44" s="1">
        <f t="shared" ref="M44:M58" si="8">p</f>
        <v>1.0640000000000001</v>
      </c>
      <c r="N44" s="13">
        <f t="shared" si="7"/>
        <v>0</v>
      </c>
    </row>
    <row r="45" spans="2:15" x14ac:dyDescent="0.25">
      <c r="B45" s="8">
        <v>2.9166666666666601E-2</v>
      </c>
      <c r="C45" s="7">
        <v>8.1200000000000005E-3</v>
      </c>
      <c r="D45" s="2">
        <v>7.5599999999999999E-3</v>
      </c>
      <c r="E45" s="7">
        <v>0.10886517657945778</v>
      </c>
      <c r="F45" s="10">
        <f t="shared" si="2"/>
        <v>0</v>
      </c>
      <c r="G45" s="2">
        <v>0.15400374803749628</v>
      </c>
      <c r="H45" s="11">
        <f t="shared" si="6"/>
        <v>6.2493978664654302E-2</v>
      </c>
      <c r="I45" s="11">
        <f t="shared" si="3"/>
        <v>0.12993251787619911</v>
      </c>
      <c r="J45" s="11">
        <f t="shared" si="4"/>
        <v>0.15486421996418581</v>
      </c>
      <c r="K45">
        <v>5.5920000000006451E-2</v>
      </c>
      <c r="L45">
        <f t="shared" si="5"/>
        <v>0.36310804582750317</v>
      </c>
      <c r="M45" s="1">
        <f t="shared" si="8"/>
        <v>1.0640000000000001</v>
      </c>
      <c r="N45" s="13">
        <f t="shared" si="7"/>
        <v>0</v>
      </c>
    </row>
    <row r="46" spans="2:15" x14ac:dyDescent="0.25">
      <c r="B46" s="8">
        <v>2.9861111111111099E-2</v>
      </c>
      <c r="C46" s="7">
        <v>7.2500000000000004E-3</v>
      </c>
      <c r="D46" s="2">
        <v>7.2049999999999987E-3</v>
      </c>
      <c r="E46" s="7">
        <v>9.7138211895349325E-2</v>
      </c>
      <c r="F46" s="10">
        <f t="shared" si="2"/>
        <v>0</v>
      </c>
      <c r="G46" s="2">
        <v>0.15433241262658046</v>
      </c>
      <c r="H46" s="11">
        <f t="shared" si="6"/>
        <v>6.2722666104579758E-2</v>
      </c>
      <c r="I46" s="11">
        <f t="shared" si="3"/>
        <v>0.11558819881654607</v>
      </c>
      <c r="J46" s="11">
        <f t="shared" si="4"/>
        <v>0.15501338264215911</v>
      </c>
      <c r="K46">
        <v>5.4510000000006019E-2</v>
      </c>
      <c r="L46">
        <f t="shared" si="5"/>
        <v>0.35319865135457512</v>
      </c>
      <c r="M46" s="1">
        <f t="shared" si="8"/>
        <v>1.0640000000000001</v>
      </c>
      <c r="N46" s="13">
        <f t="shared" si="7"/>
        <v>0</v>
      </c>
    </row>
    <row r="47" spans="2:15" x14ac:dyDescent="0.25">
      <c r="B47" s="8">
        <v>3.0555555555555499E-2</v>
      </c>
      <c r="C47" s="7">
        <v>7.2500000000000004E-3</v>
      </c>
      <c r="D47" s="2">
        <v>7.320000000000001E-3</v>
      </c>
      <c r="E47" s="7">
        <v>9.7138211895349325E-2</v>
      </c>
      <c r="F47" s="10">
        <f t="shared" si="2"/>
        <v>0</v>
      </c>
      <c r="G47" s="2">
        <v>0.15272617991341478</v>
      </c>
      <c r="H47" s="11">
        <f t="shared" si="6"/>
        <v>6.1608892721824314E-2</v>
      </c>
      <c r="I47" s="11">
        <f t="shared" si="3"/>
        <v>0.11767781694657471</v>
      </c>
      <c r="J47" s="11">
        <f t="shared" si="4"/>
        <v>0.15343199380746736</v>
      </c>
      <c r="K47">
        <v>5.497000000000616E-2</v>
      </c>
      <c r="L47">
        <f t="shared" si="5"/>
        <v>0.35992519443078036</v>
      </c>
      <c r="M47" s="1">
        <f t="shared" si="8"/>
        <v>1.0640000000000001</v>
      </c>
      <c r="N47" s="13">
        <f t="shared" si="7"/>
        <v>0</v>
      </c>
    </row>
    <row r="48" spans="2:15" x14ac:dyDescent="0.25">
      <c r="B48" s="8">
        <v>3.125E-2</v>
      </c>
      <c r="C48" s="7">
        <v>7.2500000000000004E-3</v>
      </c>
      <c r="D48" s="2">
        <v>7.2500000000000056E-3</v>
      </c>
      <c r="E48" s="7">
        <v>9.7138211895349325E-2</v>
      </c>
      <c r="F48" s="10">
        <f t="shared" si="2"/>
        <v>0</v>
      </c>
      <c r="G48" s="2">
        <v>0.1504389135565137</v>
      </c>
      <c r="H48" s="11">
        <f t="shared" si="6"/>
        <v>6.0039620341118372E-2</v>
      </c>
      <c r="I48" s="11">
        <f t="shared" si="3"/>
        <v>0.12075359502289873</v>
      </c>
      <c r="J48" s="11">
        <f t="shared" si="4"/>
        <v>0.15118210574361637</v>
      </c>
      <c r="K48">
        <v>5.4690000000006074E-2</v>
      </c>
      <c r="L48">
        <f t="shared" si="5"/>
        <v>0.36353626004791167</v>
      </c>
      <c r="M48" s="1">
        <f t="shared" si="8"/>
        <v>1.0640000000000001</v>
      </c>
      <c r="N48" s="13">
        <f t="shared" si="7"/>
        <v>0</v>
      </c>
    </row>
    <row r="49" spans="1:14" x14ac:dyDescent="0.25">
      <c r="B49" s="8">
        <v>3.19444444444444E-2</v>
      </c>
      <c r="C49" s="7">
        <v>7.2500000000000004E-3</v>
      </c>
      <c r="D49" s="2">
        <v>6.409999999999999E-3</v>
      </c>
      <c r="E49" s="7">
        <v>9.7138211895349325E-2</v>
      </c>
      <c r="F49" s="10">
        <f t="shared" si="2"/>
        <v>0</v>
      </c>
      <c r="G49" s="2">
        <v>0.14964069493981366</v>
      </c>
      <c r="H49" s="11">
        <f t="shared" si="6"/>
        <v>5.9496598027406832E-2</v>
      </c>
      <c r="I49" s="11">
        <f t="shared" si="3"/>
        <v>0.12185570671890049</v>
      </c>
      <c r="J49" s="11">
        <f t="shared" si="4"/>
        <v>0.15039751518751818</v>
      </c>
      <c r="K49">
        <v>5.1210000000005008E-2</v>
      </c>
      <c r="L49">
        <f t="shared" si="5"/>
        <v>0.34221974189976839</v>
      </c>
      <c r="M49" s="1">
        <f t="shared" si="8"/>
        <v>1.0640000000000001</v>
      </c>
      <c r="N49" s="13">
        <f t="shared" si="7"/>
        <v>0</v>
      </c>
    </row>
    <row r="50" spans="1:14" x14ac:dyDescent="0.25">
      <c r="B50" s="8">
        <v>3.2638888888888801E-2</v>
      </c>
      <c r="C50" s="7">
        <v>6.3699999999999998E-3</v>
      </c>
      <c r="D50" s="2">
        <v>6.3400000000000028E-3</v>
      </c>
      <c r="E50" s="7">
        <v>8.5411247211240882E-2</v>
      </c>
      <c r="F50" s="10">
        <f t="shared" si="2"/>
        <v>0</v>
      </c>
      <c r="G50" s="2">
        <v>0.14978166713911481</v>
      </c>
      <c r="H50" s="11">
        <f t="shared" si="6"/>
        <v>5.9592326279084562E-2</v>
      </c>
      <c r="I50" s="11">
        <f t="shared" si="3"/>
        <v>0.10689295749536318</v>
      </c>
      <c r="J50" s="11">
        <f t="shared" si="4"/>
        <v>0.15036403739202539</v>
      </c>
      <c r="K50">
        <v>5.0910000000004917E-2</v>
      </c>
      <c r="L50">
        <f t="shared" si="5"/>
        <v>0.33989473459873115</v>
      </c>
      <c r="M50" s="1">
        <f t="shared" si="8"/>
        <v>1.0640000000000001</v>
      </c>
      <c r="N50" s="13">
        <f t="shared" si="7"/>
        <v>0</v>
      </c>
    </row>
    <row r="51" spans="1:14" x14ac:dyDescent="0.25">
      <c r="B51" s="8">
        <v>3.3333333333333298E-2</v>
      </c>
      <c r="C51" s="7">
        <v>6.3699999999999998E-3</v>
      </c>
      <c r="D51" s="2">
        <v>6.3199999999999984E-3</v>
      </c>
      <c r="E51" s="7">
        <v>8.5411247211240882E-2</v>
      </c>
      <c r="F51" s="10">
        <f t="shared" si="2"/>
        <v>0</v>
      </c>
      <c r="G51" s="2">
        <v>0.14716930779939641</v>
      </c>
      <c r="H51" s="11">
        <f t="shared" si="6"/>
        <v>5.783051569701865E-2</v>
      </c>
      <c r="I51" s="11">
        <f t="shared" si="3"/>
        <v>0.11014945869362866</v>
      </c>
      <c r="J51" s="11">
        <f t="shared" si="4"/>
        <v>0.14778770246048201</v>
      </c>
      <c r="K51">
        <v>5.0830000000004892E-2</v>
      </c>
      <c r="L51">
        <f t="shared" si="5"/>
        <v>0.34538451501919315</v>
      </c>
      <c r="M51" s="1">
        <f t="shared" si="8"/>
        <v>1.0640000000000001</v>
      </c>
      <c r="N51" s="13">
        <f t="shared" si="7"/>
        <v>0</v>
      </c>
    </row>
    <row r="52" spans="1:14" x14ac:dyDescent="0.25">
      <c r="B52" s="8">
        <v>3.4027777777777699E-2</v>
      </c>
      <c r="C52" s="7">
        <v>6.3699999999999998E-3</v>
      </c>
      <c r="D52" s="2">
        <v>6.1600000000000066E-3</v>
      </c>
      <c r="E52" s="7">
        <v>8.5411247211240882E-2</v>
      </c>
      <c r="F52" s="10">
        <f t="shared" si="2"/>
        <v>0</v>
      </c>
      <c r="G52" s="2">
        <v>0.14444888479095078</v>
      </c>
      <c r="H52" s="11">
        <f t="shared" si="6"/>
        <v>5.6023087045311441E-2</v>
      </c>
      <c r="I52" s="11">
        <f t="shared" si="3"/>
        <v>0.11370312376481409</v>
      </c>
      <c r="J52" s="11">
        <f t="shared" si="4"/>
        <v>0.14510782466627578</v>
      </c>
      <c r="K52">
        <v>5.0130000000004678E-2</v>
      </c>
      <c r="L52">
        <f t="shared" si="5"/>
        <v>0.34704317774798876</v>
      </c>
      <c r="M52" s="1">
        <f t="shared" si="8"/>
        <v>1.0640000000000001</v>
      </c>
      <c r="N52" s="13">
        <f t="shared" si="7"/>
        <v>0</v>
      </c>
    </row>
    <row r="53" spans="1:14" x14ac:dyDescent="0.25">
      <c r="B53" s="8">
        <v>3.4722222222222203E-2</v>
      </c>
      <c r="C53" s="7">
        <v>6.3699999999999998E-3</v>
      </c>
      <c r="D53" s="2">
        <v>5.8150000000000025E-3</v>
      </c>
      <c r="E53" s="7">
        <v>8.5411247211240882E-2</v>
      </c>
      <c r="F53" s="10">
        <f t="shared" si="2"/>
        <v>0</v>
      </c>
      <c r="G53" s="2">
        <v>0.14466425983595735</v>
      </c>
      <c r="H53" s="11">
        <f t="shared" si="6"/>
        <v>5.6165166765852183E-2</v>
      </c>
      <c r="I53" s="11">
        <f t="shared" si="3"/>
        <v>0.11341549160809919</v>
      </c>
      <c r="J53" s="11">
        <f t="shared" si="4"/>
        <v>0.14531987011815442</v>
      </c>
      <c r="K53">
        <v>4.8600000000004209E-2</v>
      </c>
      <c r="L53">
        <f t="shared" si="5"/>
        <v>0.33595028969224594</v>
      </c>
      <c r="M53" s="1">
        <f t="shared" si="8"/>
        <v>1.0640000000000001</v>
      </c>
      <c r="N53" s="13">
        <f t="shared" si="7"/>
        <v>0</v>
      </c>
    </row>
    <row r="54" spans="1:14" x14ac:dyDescent="0.25">
      <c r="B54" s="8">
        <v>3.5416666666666603E-2</v>
      </c>
      <c r="C54" s="7">
        <v>5.4999999999999997E-3</v>
      </c>
      <c r="D54" s="2">
        <v>5.8999999999999973E-3</v>
      </c>
      <c r="E54" s="7">
        <v>0</v>
      </c>
      <c r="F54" s="10">
        <f t="shared" si="2"/>
        <v>0</v>
      </c>
      <c r="G54" s="2">
        <v>0.14454117880343514</v>
      </c>
      <c r="H54" s="11">
        <f t="shared" si="6"/>
        <v>5.6083950689095753E-2</v>
      </c>
      <c r="I54" s="11">
        <f t="shared" si="3"/>
        <v>9.8067271160862599E-2</v>
      </c>
      <c r="J54" s="11">
        <f t="shared" si="4"/>
        <v>0.14503135156963995</v>
      </c>
      <c r="K54">
        <v>4.8980000000004326E-2</v>
      </c>
      <c r="L54">
        <f t="shared" si="5"/>
        <v>0.33886536975468662</v>
      </c>
      <c r="M54" s="1">
        <f t="shared" si="8"/>
        <v>1.0640000000000001</v>
      </c>
      <c r="N54" s="13">
        <f t="shared" si="7"/>
        <v>0</v>
      </c>
    </row>
    <row r="55" spans="1:14" x14ac:dyDescent="0.25">
      <c r="B55" s="8">
        <v>3.6111111111111101E-2</v>
      </c>
      <c r="C55" s="7">
        <v>5.4999999999999997E-3</v>
      </c>
      <c r="D55" s="2">
        <v>5.79E-3</v>
      </c>
      <c r="E55" s="7">
        <v>0</v>
      </c>
      <c r="F55" s="10">
        <f t="shared" si="2"/>
        <v>0</v>
      </c>
      <c r="G55" s="2">
        <v>0.14099122151922691</v>
      </c>
      <c r="H55" s="11">
        <f t="shared" si="6"/>
        <v>5.3765983273729279E-2</v>
      </c>
      <c r="I55" s="11">
        <f t="shared" si="3"/>
        <v>0.10229516257516985</v>
      </c>
      <c r="J55" s="11">
        <f t="shared" si="4"/>
        <v>0.14152457015767136</v>
      </c>
      <c r="K55">
        <v>4.8490000000004176E-2</v>
      </c>
      <c r="L55">
        <f t="shared" si="5"/>
        <v>0.34392212137400069</v>
      </c>
      <c r="M55" s="1">
        <f t="shared" si="8"/>
        <v>1.0640000000000001</v>
      </c>
      <c r="N55" s="13">
        <f t="shared" si="7"/>
        <v>0</v>
      </c>
    </row>
    <row r="56" spans="1:14" x14ac:dyDescent="0.25">
      <c r="B56" s="8">
        <v>3.6805555555555501E-2</v>
      </c>
      <c r="C56" s="7">
        <v>5.4999999999999997E-3</v>
      </c>
      <c r="D56" s="2">
        <v>5.6799999999999984E-3</v>
      </c>
      <c r="E56" s="7">
        <v>0</v>
      </c>
      <c r="F56" s="10">
        <f t="shared" si="2"/>
        <v>0</v>
      </c>
      <c r="G56" s="2">
        <v>0.13981135110068457</v>
      </c>
      <c r="H56" s="11">
        <f t="shared" si="6"/>
        <v>5.3006066023016871E-2</v>
      </c>
      <c r="I56" s="11">
        <f t="shared" si="3"/>
        <v>0.1037617090393339</v>
      </c>
      <c r="J56" s="11">
        <f t="shared" si="4"/>
        <v>0.14036010198054</v>
      </c>
      <c r="K56">
        <v>4.7990000000004022E-2</v>
      </c>
      <c r="L56">
        <f t="shared" si="5"/>
        <v>0.34324823858861231</v>
      </c>
      <c r="M56" s="1">
        <f t="shared" si="8"/>
        <v>1.0640000000000001</v>
      </c>
      <c r="N56" s="13">
        <f t="shared" si="7"/>
        <v>0</v>
      </c>
    </row>
    <row r="57" spans="1:14" x14ac:dyDescent="0.25">
      <c r="B57" s="8">
        <v>3.7499999999999999E-2</v>
      </c>
      <c r="C57" s="7">
        <v>5.4999999999999997E-3</v>
      </c>
      <c r="D57" s="2">
        <v>3.1149999999999997E-3</v>
      </c>
      <c r="E57" s="7">
        <v>0</v>
      </c>
      <c r="F57" s="10">
        <f t="shared" si="2"/>
        <v>0</v>
      </c>
      <c r="G57" s="2">
        <v>0.14006897109961242</v>
      </c>
      <c r="H57" s="11">
        <f t="shared" si="6"/>
        <v>5.3171544457056602E-2</v>
      </c>
      <c r="I57" s="11">
        <f t="shared" si="3"/>
        <v>0.10343878584234115</v>
      </c>
      <c r="J57" s="11">
        <f t="shared" si="4"/>
        <v>0.14061431169168875</v>
      </c>
      <c r="K57">
        <v>3.4439999999999873E-2</v>
      </c>
      <c r="L57">
        <f t="shared" si="5"/>
        <v>0.24587886760092845</v>
      </c>
      <c r="M57" s="1">
        <f t="shared" si="8"/>
        <v>1.0640000000000001</v>
      </c>
      <c r="N57" s="13">
        <f t="shared" si="7"/>
        <v>0</v>
      </c>
    </row>
    <row r="58" spans="1:14" x14ac:dyDescent="0.25">
      <c r="B58" s="8">
        <v>3.8194444444444399E-2</v>
      </c>
      <c r="C58" s="7">
        <v>5.4999999999999997E-3</v>
      </c>
      <c r="D58" s="2">
        <v>1.4999999999999999E-5</v>
      </c>
      <c r="E58" s="7">
        <v>0</v>
      </c>
      <c r="F58" s="10">
        <f t="shared" si="2"/>
        <v>0</v>
      </c>
      <c r="G58" s="2">
        <v>0.13995928115283202</v>
      </c>
      <c r="H58" s="11">
        <f t="shared" si="6"/>
        <v>5.3101056234094973E-2</v>
      </c>
      <c r="I58" s="11">
        <f t="shared" si="3"/>
        <v>0.10357609415062022</v>
      </c>
      <c r="J58" s="11">
        <f t="shared" si="4"/>
        <v>0.14050607051468209</v>
      </c>
      <c r="L58">
        <f t="shared" si="5"/>
        <v>0</v>
      </c>
      <c r="M58" s="1">
        <f t="shared" si="8"/>
        <v>1.0640000000000001</v>
      </c>
      <c r="N58" s="13">
        <f t="shared" si="7"/>
        <v>0</v>
      </c>
    </row>
    <row r="59" spans="1:14" x14ac:dyDescent="0.25">
      <c r="A59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2017-02-28T14:24:15Z</dcterms:modified>
</cp:coreProperties>
</file>