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Hydrograph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6" i="1"/>
  <c r="M41" i="1" l="1"/>
  <c r="M42" i="1"/>
  <c r="M43" i="1"/>
  <c r="M44" i="1"/>
  <c r="M45" i="1"/>
  <c r="M46" i="1"/>
  <c r="M47" i="1"/>
  <c r="M48" i="1"/>
  <c r="M49" i="1"/>
  <c r="M50" i="1"/>
  <c r="M53" i="1"/>
  <c r="M55" i="1"/>
  <c r="M56" i="1"/>
  <c r="M57" i="1"/>
  <c r="M58" i="1"/>
  <c r="M40" i="1"/>
  <c r="R8" i="1" l="1"/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" i="1"/>
  <c r="L8" i="1" l="1"/>
  <c r="L5" i="1" l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 l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F58" i="1"/>
  <c r="F55" i="1"/>
  <c r="F54" i="1"/>
  <c r="F53" i="1"/>
  <c r="F44" i="1"/>
  <c r="F37" i="1"/>
  <c r="F28" i="1"/>
  <c r="F24" i="1"/>
  <c r="F13" i="1"/>
  <c r="F12" i="1"/>
  <c r="F11" i="1"/>
  <c r="F10" i="1"/>
  <c r="F9" i="1"/>
  <c r="F7" i="1"/>
  <c r="F5" i="1"/>
  <c r="F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</calcChain>
</file>

<file path=xl/comments1.xml><?xml version="1.0" encoding="utf-8"?>
<comments xmlns="http://schemas.openxmlformats.org/spreadsheetml/2006/main">
  <authors>
    <author>Schwindt Sebastian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Biased! Deposition &amp; screen!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Usage of dynamometer (Newton scale) and kitchen scale</t>
        </r>
      </text>
    </comment>
  </commentList>
</comments>
</file>

<file path=xl/sharedStrings.xml><?xml version="1.0" encoding="utf-8"?>
<sst xmlns="http://schemas.openxmlformats.org/spreadsheetml/2006/main" count="62" uniqueCount="34">
  <si>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</si>
  <si>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</si>
  <si>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</si>
  <si>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</si>
  <si>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</si>
  <si>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</si>
  <si>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</si>
  <si>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</si>
  <si>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</si>
  <si>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</si>
  <si>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</si>
  <si>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</si>
  <si>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</si>
  <si>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</si>
  <si>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</si>
  <si>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</si>
  <si>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</si>
  <si>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t>[m²]</t>
  </si>
  <si>
    <t>[m/s]</t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</si>
  <si>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</si>
  <si>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</si>
  <si>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</si>
  <si>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</si>
  <si>
    <t>gross weight</t>
  </si>
  <si>
    <r>
      <rPr>
        <sz val="12"/>
        <color theme="1"/>
        <rFont val="Times New Roman"/>
        <family val="1"/>
      </rPr>
      <t>∑</t>
    </r>
    <r>
      <rPr>
        <sz val="12"/>
        <color theme="1"/>
        <rFont val="Times New Roman"/>
        <family val="2"/>
      </rPr>
      <t xml:space="preserve"> deposit</t>
    </r>
  </si>
  <si>
    <r>
      <t>∑</t>
    </r>
    <r>
      <rPr>
        <sz val="12"/>
        <color theme="1"/>
        <rFont val="Times New Roman"/>
        <family val="2"/>
      </rPr>
      <t xml:space="preserve"> transit</t>
    </r>
  </si>
  <si>
    <r>
      <t>∑</t>
    </r>
    <r>
      <rPr>
        <sz val="12"/>
        <color theme="1"/>
        <rFont val="Times New Roman"/>
        <family val="2"/>
      </rPr>
      <t xml:space="preserve"> Sed in</t>
    </r>
  </si>
  <si>
    <t xml:space="preserve">HYDRAULIC </t>
  </si>
  <si>
    <t>MECHANICAL</t>
  </si>
  <si>
    <t>SPILLWAY</t>
  </si>
  <si>
    <r>
      <t>A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</si>
  <si>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u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</si>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</sst>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Times New Roman"/>
      <family val="2"/>
    </font>
    <font>
      <vertAlign val="subscript"/>
      <sz val="12"/>
      <color theme="0" tint="-0.499984740745262"/>
      <name val="Times New Roman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9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58"/>
  <sheetViews>
    <sheetView tabSelected="1" topLeftCell="B1" workbookViewId="0">
      <selection activeCell="U14" sqref="U14"/>
    </sheetView>
  </sheetViews>
  <sheetFormatPr defaultRowHeight="15.75" x14ac:dyDescent="0.25"/>
  <cols>
    <col min="2" max="7" width="9" style="1"/>
    <col min="8" max="10" width="9" style="18"/>
  </cols>
  <sheetData>
    <row r="1" spans="2:22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15" t="s">
        <v>14</v>
      </c>
      <c r="I1" s="15" t="s">
        <v>14</v>
      </c>
      <c r="J1" s="15" t="s">
        <v>14</v>
      </c>
      <c r="K1" s="5" t="s">
        <v>13</v>
      </c>
      <c r="L1" s="9" t="s">
        <v>14</v>
      </c>
      <c r="M1" t="s">
        <v>10</v>
      </c>
      <c r="N1">
        <v>1.0640000000000001</v>
      </c>
      <c r="O1" t="s">
        <v>11</v>
      </c>
      <c r="Q1" t="s">
        <v>27</v>
      </c>
      <c r="T1" t="s">
        <v>28</v>
      </c>
    </row>
    <row r="2" spans="2:22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1" t="s">
        <v>9</v>
      </c>
      <c r="G2" s="4" t="s">
        <v>4</v>
      </c>
      <c r="H2" s="16" t="s">
        <v>30</v>
      </c>
      <c r="I2" s="16" t="s">
        <v>31</v>
      </c>
      <c r="J2" s="16" t="s">
        <v>32</v>
      </c>
      <c r="K2" s="4" t="s">
        <v>21</v>
      </c>
      <c r="L2" s="11" t="s">
        <v>22</v>
      </c>
      <c r="M2" s="1" t="s">
        <v>23</v>
      </c>
      <c r="N2" s="1" t="s">
        <v>12</v>
      </c>
      <c r="Q2" t="s">
        <v>19</v>
      </c>
      <c r="R2" t="s">
        <v>33</v>
      </c>
      <c r="S2" t="s">
        <v>5</v>
      </c>
      <c r="T2" t="s">
        <v>19</v>
      </c>
      <c r="U2">
        <v>2.35E-2</v>
      </c>
      <c r="V2" t="s">
        <v>5</v>
      </c>
    </row>
    <row r="3" spans="2:22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15" t="s">
        <v>17</v>
      </c>
      <c r="I3" s="15" t="s">
        <v>18</v>
      </c>
      <c r="J3" s="15" t="s">
        <v>5</v>
      </c>
      <c r="K3" s="5" t="s">
        <v>5</v>
      </c>
      <c r="L3" s="9" t="s">
        <v>17</v>
      </c>
      <c r="M3" s="1" t="s">
        <v>11</v>
      </c>
      <c r="N3" s="1" t="s">
        <v>11</v>
      </c>
      <c r="Q3" t="s">
        <v>20</v>
      </c>
      <c r="R3" t="s">
        <v>33</v>
      </c>
      <c r="S3" t="s">
        <v>5</v>
      </c>
      <c r="T3" t="s">
        <v>20</v>
      </c>
      <c r="U3">
        <v>0.23200000000000001</v>
      </c>
      <c r="V3" t="s">
        <v>5</v>
      </c>
    </row>
    <row r="4" spans="2:22" x14ac:dyDescent="0.25">
      <c r="B4" s="8">
        <v>6.9444444444444447E-4</v>
      </c>
      <c r="C4" s="7">
        <v>5.4999999999999997E-3</v>
      </c>
      <c r="D4" s="2">
        <v>5.3033333333333318E-3</v>
      </c>
      <c r="E4" s="7">
        <v>7.3699999999999988E-2</v>
      </c>
      <c r="F4" s="10">
        <f>IF(ISNUMBER(N4),N4/60,"")</f>
        <v>7.7266666666666664E-2</v>
      </c>
      <c r="G4" s="2">
        <v>5.3290537884860004E-2</v>
      </c>
      <c r="H4" s="17">
        <f t="shared" ref="H4:H35" si="0">G4*(w+G4/TAN(RADIANS(alpha)))</f>
        <v>1.1539564036076502E-2</v>
      </c>
      <c r="I4" s="17">
        <f>C4/H4</f>
        <v>0.47662112561663306</v>
      </c>
      <c r="J4" s="17">
        <f>G4+I4^2/(2*g)</f>
        <v>6.4868911859583059E-2</v>
      </c>
      <c r="K4">
        <v>4.6240000000003487E-2</v>
      </c>
      <c r="L4">
        <f>K4/G4</f>
        <v>0.86769625219227531</v>
      </c>
      <c r="M4" s="1">
        <v>5.7</v>
      </c>
      <c r="N4" s="12">
        <f t="shared" ref="N4:N35" si="1">IF(ISNUMBER(M4),M4-p,"")</f>
        <v>4.6360000000000001</v>
      </c>
    </row>
    <row r="5" spans="2:22" x14ac:dyDescent="0.25">
      <c r="B5" s="8">
        <v>1.3888888888888889E-3</v>
      </c>
      <c r="C5" s="7">
        <v>5.4999999999999997E-3</v>
      </c>
      <c r="D5" s="2">
        <v>5.1716666666666673E-3</v>
      </c>
      <c r="E5" s="7">
        <v>7.3699999999999988E-2</v>
      </c>
      <c r="F5" s="10">
        <f t="shared" ref="F5:F58" si="2">IF(ISNUMBER(N5),N5/60,"")</f>
        <v>7.2266666666666673E-2</v>
      </c>
      <c r="G5" s="2">
        <v>6.1045273414530407E-2</v>
      </c>
      <c r="H5" s="17">
        <f t="shared" si="0"/>
        <v>1.4108346738713156E-2</v>
      </c>
      <c r="I5" s="17">
        <f t="shared" ref="I5:I58" si="3">C5/H5</f>
        <v>0.38984014937115613</v>
      </c>
      <c r="J5" s="17">
        <f t="shared" ref="J5:J58" si="4">G5+I5^2/(2*g)</f>
        <v>6.8791213376901722E-2</v>
      </c>
      <c r="K5">
        <v>4.5610000000003294E-2</v>
      </c>
      <c r="L5">
        <f t="shared" ref="L5:L58" si="5">K5/G5</f>
        <v>0.74715039263214922</v>
      </c>
      <c r="M5" s="1">
        <v>5.4</v>
      </c>
      <c r="N5" s="12">
        <f t="shared" si="1"/>
        <v>4.3360000000000003</v>
      </c>
      <c r="T5" t="s">
        <v>29</v>
      </c>
    </row>
    <row r="6" spans="2:22" x14ac:dyDescent="0.25">
      <c r="B6" s="8">
        <v>2.0833333333333298E-3</v>
      </c>
      <c r="C6" s="7">
        <v>6.9899999999999997E-3</v>
      </c>
      <c r="D6" s="2">
        <v>6.1150000000000015E-3</v>
      </c>
      <c r="E6" s="7">
        <v>9.3635839962984357E-2</v>
      </c>
      <c r="F6" s="10">
        <f t="shared" si="2"/>
        <v>4.8933333333333336E-2</v>
      </c>
      <c r="G6" s="2">
        <v>5.8705314523367844E-2</v>
      </c>
      <c r="H6" s="17">
        <f t="shared" si="0"/>
        <v>1.330941792424644E-2</v>
      </c>
      <c r="I6" s="17">
        <f t="shared" si="3"/>
        <v>0.52519201363915113</v>
      </c>
      <c r="J6" s="17">
        <f t="shared" si="4"/>
        <v>7.2763757499430343E-2</v>
      </c>
      <c r="K6">
        <v>4.994000000000462E-2</v>
      </c>
      <c r="L6">
        <f t="shared" si="5"/>
        <v>0.8506895909760579</v>
      </c>
      <c r="M6" s="1">
        <v>4</v>
      </c>
      <c r="N6" s="12">
        <f t="shared" si="1"/>
        <v>2.9359999999999999</v>
      </c>
      <c r="Q6" s="13" t="s">
        <v>25</v>
      </c>
      <c r="R6">
        <f>360-208</f>
        <v>152</v>
      </c>
      <c r="S6" t="s">
        <v>11</v>
      </c>
      <c r="T6" t="s">
        <v>19</v>
      </c>
      <c r="U6">
        <v>0.11</v>
      </c>
      <c r="V6" t="s">
        <v>5</v>
      </c>
    </row>
    <row r="7" spans="2:22" x14ac:dyDescent="0.25">
      <c r="B7" s="8">
        <v>2.7777777777777701E-3</v>
      </c>
      <c r="C7" s="7">
        <v>6.9899999999999997E-3</v>
      </c>
      <c r="D7" s="2">
        <v>6.5950000000000002E-3</v>
      </c>
      <c r="E7" s="7">
        <v>9.3635839962984357E-2</v>
      </c>
      <c r="F7" s="10">
        <f t="shared" si="2"/>
        <v>5.8933333333333324E-2</v>
      </c>
      <c r="G7" s="2">
        <v>7.70687579334179E-2</v>
      </c>
      <c r="H7" s="17">
        <f t="shared" si="0"/>
        <v>2.0132153310521896E-2</v>
      </c>
      <c r="I7" s="17">
        <f t="shared" si="3"/>
        <v>0.34720578033482075</v>
      </c>
      <c r="J7" s="17">
        <f t="shared" si="4"/>
        <v>8.3213092994473548E-2</v>
      </c>
      <c r="K7">
        <v>5.200000000000525E-2</v>
      </c>
      <c r="L7">
        <f t="shared" si="5"/>
        <v>0.67472217529351741</v>
      </c>
      <c r="M7" s="1">
        <v>4.5999999999999996</v>
      </c>
      <c r="N7" s="12">
        <f t="shared" si="1"/>
        <v>3.5359999999999996</v>
      </c>
      <c r="Q7" s="13" t="s">
        <v>24</v>
      </c>
      <c r="R7">
        <f>549-360</f>
        <v>189</v>
      </c>
      <c r="S7" t="s">
        <v>11</v>
      </c>
      <c r="T7" t="s">
        <v>20</v>
      </c>
      <c r="U7">
        <v>0.23200000000000001</v>
      </c>
      <c r="V7" t="s">
        <v>5</v>
      </c>
    </row>
    <row r="8" spans="2:22" x14ac:dyDescent="0.25">
      <c r="B8" s="8">
        <v>3.4722222222222199E-3</v>
      </c>
      <c r="C8" s="7">
        <v>6.9899999999999997E-3</v>
      </c>
      <c r="D8" s="2">
        <v>6.8283333333333373E-3</v>
      </c>
      <c r="E8" s="7">
        <v>9.3635839962984357E-2</v>
      </c>
      <c r="F8" s="10">
        <f t="shared" si="2"/>
        <v>7.2266666666666673E-2</v>
      </c>
      <c r="G8" s="2">
        <v>9.3252542442180397E-2</v>
      </c>
      <c r="H8" s="17">
        <f t="shared" si="0"/>
        <v>2.7195698871487449E-2</v>
      </c>
      <c r="I8" s="17">
        <f t="shared" si="3"/>
        <v>0.25702593755840064</v>
      </c>
      <c r="J8" s="17">
        <f t="shared" si="4"/>
        <v>9.6619633807000727E-2</v>
      </c>
      <c r="K8">
        <v>5.2970000000005547E-2</v>
      </c>
      <c r="L8">
        <f>K8/G8</f>
        <v>0.56802740829129317</v>
      </c>
      <c r="M8" s="1">
        <v>5.4</v>
      </c>
      <c r="N8" s="12">
        <f t="shared" si="1"/>
        <v>4.3360000000000003</v>
      </c>
      <c r="Q8" s="13" t="s">
        <v>26</v>
      </c>
      <c r="R8">
        <f>R6+R7</f>
        <v>341</v>
      </c>
      <c r="S8" t="s">
        <v>11</v>
      </c>
    </row>
    <row r="9" spans="2:22" x14ac:dyDescent="0.25">
      <c r="B9" s="8">
        <v>4.1666666666666597E-3</v>
      </c>
      <c r="C9" s="7">
        <v>6.9899999999999997E-3</v>
      </c>
      <c r="D9" s="2">
        <v>6.6800000000000036E-3</v>
      </c>
      <c r="E9" s="7">
        <v>9.3635839962984357E-2</v>
      </c>
      <c r="F9" s="10">
        <f t="shared" si="2"/>
        <v>6.0600000000000001E-2</v>
      </c>
      <c r="G9" s="2">
        <v>9.3456992215802115E-2</v>
      </c>
      <c r="H9" s="17">
        <f t="shared" si="0"/>
        <v>2.7291228857145772E-2</v>
      </c>
      <c r="I9" s="17">
        <f t="shared" si="3"/>
        <v>0.25612624614995233</v>
      </c>
      <c r="J9" s="17">
        <f t="shared" si="4"/>
        <v>9.6800552560698444E-2</v>
      </c>
      <c r="K9">
        <v>5.2360000000005361E-2</v>
      </c>
      <c r="L9">
        <f t="shared" si="5"/>
        <v>0.56025770526725882</v>
      </c>
      <c r="M9" s="1">
        <v>4.7</v>
      </c>
      <c r="N9" s="12">
        <f t="shared" si="1"/>
        <v>3.6360000000000001</v>
      </c>
    </row>
    <row r="10" spans="2:22" x14ac:dyDescent="0.25">
      <c r="B10" s="8">
        <v>4.8611111111111103E-3</v>
      </c>
      <c r="C10" s="7">
        <v>8.4799999999999997E-3</v>
      </c>
      <c r="D10" s="2">
        <v>7.9800000000000045E-3</v>
      </c>
      <c r="E10" s="7">
        <v>0.11357167992596873</v>
      </c>
      <c r="F10" s="10">
        <f t="shared" si="2"/>
        <v>5.226666666666667E-2</v>
      </c>
      <c r="G10" s="2">
        <v>8.4835970848065115E-2</v>
      </c>
      <c r="H10" s="17">
        <f t="shared" si="0"/>
        <v>2.3399371294084519E-2</v>
      </c>
      <c r="I10" s="17">
        <f t="shared" si="3"/>
        <v>0.36240289935241921</v>
      </c>
      <c r="J10" s="17">
        <f t="shared" si="4"/>
        <v>9.1529949515702203E-2</v>
      </c>
      <c r="K10">
        <v>5.7540000000006947E-2</v>
      </c>
      <c r="L10">
        <f t="shared" si="5"/>
        <v>0.67825003267843531</v>
      </c>
      <c r="M10" s="1">
        <v>4.2</v>
      </c>
      <c r="N10" s="12">
        <f t="shared" si="1"/>
        <v>3.1360000000000001</v>
      </c>
    </row>
    <row r="11" spans="2:22" x14ac:dyDescent="0.25">
      <c r="B11" s="8">
        <v>5.5555555555555497E-3</v>
      </c>
      <c r="C11" s="7">
        <v>8.4799999999999997E-3</v>
      </c>
      <c r="D11" s="2">
        <v>8.6716666666666747E-3</v>
      </c>
      <c r="E11" s="7">
        <v>0.11357167992596873</v>
      </c>
      <c r="F11" s="10">
        <f t="shared" si="2"/>
        <v>6.2266666666666665E-2</v>
      </c>
      <c r="G11" s="2">
        <v>8.6400532131351584E-2</v>
      </c>
      <c r="H11" s="17">
        <f t="shared" si="0"/>
        <v>2.4084927633928322E-2</v>
      </c>
      <c r="I11" s="17">
        <f t="shared" si="3"/>
        <v>0.35208741869144189</v>
      </c>
      <c r="J11" s="17">
        <f t="shared" si="4"/>
        <v>9.2718857839853258E-2</v>
      </c>
      <c r="K11">
        <v>6.0100000000007731E-2</v>
      </c>
      <c r="L11">
        <f t="shared" si="5"/>
        <v>0.69559756771682713</v>
      </c>
      <c r="M11" s="1">
        <v>4.8</v>
      </c>
      <c r="N11" s="12">
        <f t="shared" si="1"/>
        <v>3.7359999999999998</v>
      </c>
    </row>
    <row r="12" spans="2:22" x14ac:dyDescent="0.25">
      <c r="B12" s="8">
        <v>6.2500000000000003E-3</v>
      </c>
      <c r="C12" s="7">
        <v>8.4799999999999997E-3</v>
      </c>
      <c r="D12" s="2">
        <v>8.6650000000000095E-3</v>
      </c>
      <c r="E12" s="7">
        <v>0.11357167992596873</v>
      </c>
      <c r="F12" s="10">
        <f t="shared" si="2"/>
        <v>6.3933333333333342E-2</v>
      </c>
      <c r="G12" s="2">
        <v>0.10336347246789514</v>
      </c>
      <c r="H12" s="17">
        <f t="shared" si="0"/>
        <v>3.2108293964650376E-2</v>
      </c>
      <c r="I12" s="17">
        <f t="shared" si="3"/>
        <v>0.2641062153391287</v>
      </c>
      <c r="J12" s="17">
        <f t="shared" si="4"/>
        <v>0.10691862501533439</v>
      </c>
      <c r="K12">
        <v>6.0080000000007724E-2</v>
      </c>
      <c r="L12">
        <f t="shared" si="5"/>
        <v>0.58124982225871591</v>
      </c>
      <c r="M12" s="1">
        <v>4.9000000000000004</v>
      </c>
      <c r="N12" s="12">
        <f t="shared" si="1"/>
        <v>3.8360000000000003</v>
      </c>
    </row>
    <row r="13" spans="2:22" x14ac:dyDescent="0.25">
      <c r="B13" s="8">
        <v>6.9444444444444397E-3</v>
      </c>
      <c r="C13" s="7">
        <v>8.4799999999999997E-3</v>
      </c>
      <c r="D13" s="2">
        <v>8.5516666666666727E-3</v>
      </c>
      <c r="E13" s="7">
        <v>0.11357167992596873</v>
      </c>
      <c r="F13" s="10">
        <f t="shared" si="2"/>
        <v>6.5600000000000006E-2</v>
      </c>
      <c r="G13" s="2">
        <v>0.10333434524278674</v>
      </c>
      <c r="H13" s="17">
        <f t="shared" si="0"/>
        <v>3.2093590107083229E-2</v>
      </c>
      <c r="I13" s="17">
        <f t="shared" si="3"/>
        <v>0.26422721707685853</v>
      </c>
      <c r="J13" s="17">
        <f t="shared" si="4"/>
        <v>0.10689275616246979</v>
      </c>
      <c r="K13">
        <v>5.9670000000007599E-2</v>
      </c>
      <c r="L13">
        <f t="shared" si="5"/>
        <v>0.5774459581643584</v>
      </c>
      <c r="M13" s="1">
        <v>5</v>
      </c>
      <c r="N13" s="12">
        <f t="shared" si="1"/>
        <v>3.9359999999999999</v>
      </c>
    </row>
    <row r="14" spans="2:22" x14ac:dyDescent="0.25">
      <c r="B14" s="8">
        <v>7.63888888888888E-3</v>
      </c>
      <c r="C14" s="7">
        <v>9.9600000000000001E-3</v>
      </c>
      <c r="D14" s="2">
        <v>9.8300000000000054E-3</v>
      </c>
      <c r="E14" s="7">
        <v>0.13350751988895312</v>
      </c>
      <c r="F14" s="10">
        <f t="shared" si="2"/>
        <v>6.5600000000000006E-2</v>
      </c>
      <c r="G14" s="2">
        <v>0.10277215452037151</v>
      </c>
      <c r="H14" s="17">
        <f t="shared" si="0"/>
        <v>3.1810412537531356E-2</v>
      </c>
      <c r="I14" s="17">
        <f t="shared" si="3"/>
        <v>0.3131050245968594</v>
      </c>
      <c r="J14" s="17">
        <f t="shared" si="4"/>
        <v>0.10776882915991279</v>
      </c>
      <c r="K14">
        <v>6.4170000000007818E-2</v>
      </c>
      <c r="L14">
        <f t="shared" si="5"/>
        <v>0.62439091891654397</v>
      </c>
      <c r="M14" s="1">
        <v>5</v>
      </c>
      <c r="N14" s="12">
        <f t="shared" si="1"/>
        <v>3.9359999999999999</v>
      </c>
    </row>
    <row r="15" spans="2:22" x14ac:dyDescent="0.25">
      <c r="B15" s="8">
        <v>8.3333333333333297E-3</v>
      </c>
      <c r="C15" s="7">
        <v>9.9600000000000001E-3</v>
      </c>
      <c r="D15" s="2">
        <v>9.8666666666666729E-3</v>
      </c>
      <c r="E15" s="7">
        <v>0.13350751988895312</v>
      </c>
      <c r="F15" s="10">
        <f t="shared" si="2"/>
        <v>5.226666666666667E-2</v>
      </c>
      <c r="G15" s="2">
        <v>0.10963767010906897</v>
      </c>
      <c r="H15" s="17">
        <f t="shared" si="0"/>
        <v>3.5349919443920394E-2</v>
      </c>
      <c r="I15" s="17">
        <f t="shared" si="3"/>
        <v>0.28175453174089077</v>
      </c>
      <c r="J15" s="17">
        <f t="shared" si="4"/>
        <v>0.11368382791521212</v>
      </c>
      <c r="K15">
        <v>6.4290000000007771E-2</v>
      </c>
      <c r="L15">
        <f t="shared" si="5"/>
        <v>0.58638604720486354</v>
      </c>
      <c r="M15" s="1">
        <v>4.2</v>
      </c>
      <c r="N15" s="12">
        <f t="shared" si="1"/>
        <v>3.1360000000000001</v>
      </c>
    </row>
    <row r="16" spans="2:22" x14ac:dyDescent="0.25">
      <c r="B16" s="8">
        <v>9.02777777777777E-3</v>
      </c>
      <c r="C16" s="7">
        <v>9.9600000000000001E-3</v>
      </c>
      <c r="D16" s="2">
        <v>9.9216666666666758E-3</v>
      </c>
      <c r="E16" s="7">
        <v>0.13350751988895312</v>
      </c>
      <c r="F16" s="10">
        <f t="shared" si="2"/>
        <v>8.3933333333333332E-2</v>
      </c>
      <c r="G16" s="2">
        <v>0.10952422181377312</v>
      </c>
      <c r="H16" s="17">
        <f t="shared" si="0"/>
        <v>3.5289991890943187E-2</v>
      </c>
      <c r="I16" s="17">
        <f t="shared" si="3"/>
        <v>0.28223299202729857</v>
      </c>
      <c r="J16" s="17">
        <f t="shared" si="4"/>
        <v>0.11358413321992405</v>
      </c>
      <c r="K16">
        <v>6.4480000000007698E-2</v>
      </c>
      <c r="L16">
        <f t="shared" si="5"/>
        <v>0.58872821858204771</v>
      </c>
      <c r="M16" s="1">
        <v>6.1</v>
      </c>
      <c r="N16" s="12">
        <f t="shared" si="1"/>
        <v>5.0359999999999996</v>
      </c>
    </row>
    <row r="17" spans="2:18" x14ac:dyDescent="0.25">
      <c r="B17" s="8">
        <v>9.7222222222222206E-3</v>
      </c>
      <c r="C17" s="7">
        <v>9.9600000000000001E-3</v>
      </c>
      <c r="D17" s="2">
        <v>9.9500000000000092E-3</v>
      </c>
      <c r="E17" s="7">
        <v>0.13350751988895312</v>
      </c>
      <c r="F17" s="10">
        <f t="shared" si="2"/>
        <v>7.0599999999999996E-2</v>
      </c>
      <c r="G17" s="2">
        <v>0.1089750477463011</v>
      </c>
      <c r="H17" s="17">
        <f t="shared" si="0"/>
        <v>3.5000581805592415E-2</v>
      </c>
      <c r="I17" s="17">
        <f t="shared" si="3"/>
        <v>0.28456669821438751</v>
      </c>
      <c r="J17" s="17">
        <f t="shared" si="4"/>
        <v>0.11310237729434586</v>
      </c>
      <c r="K17">
        <v>6.4570000000007663E-2</v>
      </c>
      <c r="L17">
        <f t="shared" si="5"/>
        <v>0.59252096085637496</v>
      </c>
      <c r="M17" s="1">
        <v>5.3</v>
      </c>
      <c r="N17" s="12">
        <f t="shared" si="1"/>
        <v>4.2359999999999998</v>
      </c>
    </row>
    <row r="18" spans="2:18" x14ac:dyDescent="0.25">
      <c r="B18" s="8">
        <v>1.0416666666666701E-2</v>
      </c>
      <c r="C18" s="7">
        <v>1.145E-2</v>
      </c>
      <c r="D18" s="2">
        <v>1.0676666666666671E-2</v>
      </c>
      <c r="E18" s="7">
        <v>0.15344335985193747</v>
      </c>
      <c r="F18" s="10">
        <f t="shared" si="2"/>
        <v>6.5600000000000006E-2</v>
      </c>
      <c r="G18" s="2">
        <v>0.10933894022526382</v>
      </c>
      <c r="H18" s="17">
        <f t="shared" si="0"/>
        <v>3.5192223365308271E-2</v>
      </c>
      <c r="I18" s="17">
        <f t="shared" si="3"/>
        <v>0.32535597086733548</v>
      </c>
      <c r="J18" s="17">
        <f t="shared" si="4"/>
        <v>0.11473427701318566</v>
      </c>
      <c r="K18">
        <v>6.6970000000006732E-2</v>
      </c>
      <c r="L18">
        <f t="shared" si="5"/>
        <v>0.61249907729151987</v>
      </c>
      <c r="M18" s="1">
        <v>5</v>
      </c>
      <c r="N18" s="12">
        <f t="shared" si="1"/>
        <v>3.9359999999999999</v>
      </c>
    </row>
    <row r="19" spans="2:18" x14ac:dyDescent="0.25">
      <c r="B19" s="8">
        <v>1.1111111111111099E-2</v>
      </c>
      <c r="C19" s="7">
        <v>1.145E-2</v>
      </c>
      <c r="D19" s="2">
        <v>1.1083333333333327E-2</v>
      </c>
      <c r="E19" s="7">
        <v>0.15344335985193747</v>
      </c>
      <c r="F19" s="10">
        <f t="shared" si="2"/>
        <v>6.2266666666666665E-2</v>
      </c>
      <c r="G19" s="2">
        <v>0.1141926849783315</v>
      </c>
      <c r="H19" s="17">
        <f t="shared" si="0"/>
        <v>3.779600530067305E-2</v>
      </c>
      <c r="I19" s="17">
        <f t="shared" si="3"/>
        <v>0.30294206779032556</v>
      </c>
      <c r="J19" s="17">
        <f t="shared" si="4"/>
        <v>0.11887025360407454</v>
      </c>
      <c r="K19">
        <v>6.8270000000006228E-2</v>
      </c>
      <c r="L19">
        <f t="shared" si="5"/>
        <v>0.59784915306055486</v>
      </c>
      <c r="M19" s="1">
        <v>4.8</v>
      </c>
      <c r="N19" s="12">
        <f t="shared" si="1"/>
        <v>3.7359999999999998</v>
      </c>
    </row>
    <row r="20" spans="2:18" x14ac:dyDescent="0.25">
      <c r="B20" s="8">
        <v>1.18055555555555E-2</v>
      </c>
      <c r="C20" s="7">
        <v>1.145E-2</v>
      </c>
      <c r="D20" s="2">
        <v>1.1240000000000009E-2</v>
      </c>
      <c r="E20" s="7">
        <v>0.15344335985193747</v>
      </c>
      <c r="F20" s="10">
        <f t="shared" si="2"/>
        <v>0.10893333333333333</v>
      </c>
      <c r="G20" s="2">
        <v>0.11846340361557023</v>
      </c>
      <c r="H20" s="17">
        <f t="shared" si="0"/>
        <v>4.016025051312111E-2</v>
      </c>
      <c r="I20" s="17">
        <f t="shared" si="3"/>
        <v>0.28510778328584058</v>
      </c>
      <c r="J20" s="17">
        <f t="shared" si="4"/>
        <v>0.12260644378326471</v>
      </c>
      <c r="K20">
        <v>6.8770000000006035E-2</v>
      </c>
      <c r="L20">
        <f t="shared" si="5"/>
        <v>0.58051683390065334</v>
      </c>
      <c r="M20" s="1">
        <v>7.6</v>
      </c>
      <c r="N20" s="12">
        <f t="shared" si="1"/>
        <v>6.5359999999999996</v>
      </c>
      <c r="R20" s="14"/>
    </row>
    <row r="21" spans="2:18" x14ac:dyDescent="0.25">
      <c r="B21" s="8">
        <v>1.2500000000000001E-2</v>
      </c>
      <c r="C21" s="7">
        <v>1.145E-2</v>
      </c>
      <c r="D21" s="2">
        <v>1.1196666666666671E-2</v>
      </c>
      <c r="E21" s="7">
        <v>0.15344335985193747</v>
      </c>
      <c r="F21" s="10">
        <f t="shared" si="2"/>
        <v>8.2266666666666668E-2</v>
      </c>
      <c r="G21" s="2">
        <v>0.1203359904504004</v>
      </c>
      <c r="H21" s="17">
        <f t="shared" si="0"/>
        <v>4.1218521218388704E-2</v>
      </c>
      <c r="I21" s="17">
        <f t="shared" si="3"/>
        <v>0.27778774350817426</v>
      </c>
      <c r="J21" s="17">
        <f t="shared" si="4"/>
        <v>0.12426901952498567</v>
      </c>
      <c r="K21">
        <v>6.8630000000006089E-2</v>
      </c>
      <c r="L21">
        <f t="shared" si="5"/>
        <v>0.57031981656638064</v>
      </c>
      <c r="M21" s="1">
        <v>6</v>
      </c>
      <c r="N21" s="12">
        <f t="shared" si="1"/>
        <v>4.9359999999999999</v>
      </c>
    </row>
    <row r="22" spans="2:18" x14ac:dyDescent="0.25">
      <c r="B22" s="8">
        <v>1.3194444444444399E-2</v>
      </c>
      <c r="C22" s="7">
        <v>1.2500000000000001E-2</v>
      </c>
      <c r="D22" s="2">
        <v>1.190166666666667E-2</v>
      </c>
      <c r="E22" s="7">
        <v>0.16750000000000001</v>
      </c>
      <c r="F22" s="10">
        <f t="shared" si="2"/>
        <v>0.11893333333333332</v>
      </c>
      <c r="G22" s="2">
        <v>0.11804774639751205</v>
      </c>
      <c r="H22" s="17">
        <f t="shared" si="0"/>
        <v>3.9927133963829291E-2</v>
      </c>
      <c r="I22" s="17">
        <f t="shared" si="3"/>
        <v>0.31307030480384529</v>
      </c>
      <c r="J22" s="17">
        <f t="shared" si="4"/>
        <v>0.12304331294949841</v>
      </c>
      <c r="K22">
        <v>7.082000000000524E-2</v>
      </c>
      <c r="L22">
        <f t="shared" si="5"/>
        <v>0.59992674287510017</v>
      </c>
      <c r="M22" s="1">
        <v>8.1999999999999993</v>
      </c>
      <c r="N22" s="12">
        <f t="shared" si="1"/>
        <v>7.1359999999999992</v>
      </c>
    </row>
    <row r="23" spans="2:18" x14ac:dyDescent="0.25">
      <c r="B23" s="8">
        <v>1.38888888888888E-2</v>
      </c>
      <c r="C23" s="7">
        <v>1.2500000000000001E-2</v>
      </c>
      <c r="D23" s="2">
        <v>1.2329999999999997E-2</v>
      </c>
      <c r="E23" s="7">
        <v>0.16750000000000001</v>
      </c>
      <c r="F23" s="10">
        <f t="shared" si="2"/>
        <v>6.3933333333333342E-2</v>
      </c>
      <c r="G23" s="2">
        <v>0.12060898829409711</v>
      </c>
      <c r="H23" s="17">
        <f t="shared" si="0"/>
        <v>4.1373903469349597E-2</v>
      </c>
      <c r="I23" s="17">
        <f t="shared" si="3"/>
        <v>0.30212281056004753</v>
      </c>
      <c r="J23" s="17">
        <f t="shared" si="4"/>
        <v>0.12526129169168643</v>
      </c>
      <c r="K23">
        <v>7.211000000000474E-2</v>
      </c>
      <c r="L23">
        <f t="shared" si="5"/>
        <v>0.59788247144706363</v>
      </c>
      <c r="M23" s="1">
        <v>4.9000000000000004</v>
      </c>
      <c r="N23" s="12">
        <f t="shared" si="1"/>
        <v>3.8360000000000003</v>
      </c>
    </row>
    <row r="24" spans="2:18" x14ac:dyDescent="0.25">
      <c r="B24" s="8">
        <v>1.4583333333333301E-2</v>
      </c>
      <c r="C24" s="7">
        <v>1.2500000000000001E-2</v>
      </c>
      <c r="D24" s="2">
        <v>1.2483333333333332E-2</v>
      </c>
      <c r="E24" s="7">
        <v>0.16750000000000001</v>
      </c>
      <c r="F24" s="10">
        <f t="shared" si="2"/>
        <v>5.226666666666667E-2</v>
      </c>
      <c r="G24" s="2">
        <v>0.13257617183132619</v>
      </c>
      <c r="H24" s="17">
        <f t="shared" si="0"/>
        <v>4.846052622580363E-2</v>
      </c>
      <c r="I24" s="17">
        <f t="shared" si="3"/>
        <v>0.25794189567310483</v>
      </c>
      <c r="J24" s="17">
        <f t="shared" si="4"/>
        <v>0.13596730442783153</v>
      </c>
      <c r="K24">
        <v>7.2570000000004561E-2</v>
      </c>
      <c r="L24">
        <f t="shared" si="5"/>
        <v>0.54738343246427279</v>
      </c>
      <c r="M24" s="1">
        <v>4.2</v>
      </c>
      <c r="N24" s="12">
        <f t="shared" si="1"/>
        <v>3.1360000000000001</v>
      </c>
    </row>
    <row r="25" spans="2:18" x14ac:dyDescent="0.25">
      <c r="B25" s="8">
        <v>1.5277777777777699E-2</v>
      </c>
      <c r="C25" s="7">
        <v>1.2500000000000001E-2</v>
      </c>
      <c r="D25" s="2">
        <v>1.2474999999999993E-2</v>
      </c>
      <c r="E25" s="7">
        <v>0.16750000000000001</v>
      </c>
      <c r="F25" s="10">
        <f t="shared" si="2"/>
        <v>1.4633333333333332E-2</v>
      </c>
      <c r="G25" s="2">
        <v>0.13861405705993737</v>
      </c>
      <c r="H25" s="17">
        <f t="shared" si="0"/>
        <v>5.224027512072018E-2</v>
      </c>
      <c r="I25" s="17">
        <f t="shared" si="3"/>
        <v>0.23927898486587595</v>
      </c>
      <c r="J25" s="17">
        <f t="shared" si="4"/>
        <v>0.14153222385904257</v>
      </c>
      <c r="K25">
        <v>7.2540000000004573E-2</v>
      </c>
      <c r="L25">
        <f t="shared" si="5"/>
        <v>0.52332354696636529</v>
      </c>
      <c r="M25" s="1">
        <v>1.9419999999999999</v>
      </c>
      <c r="N25" s="12">
        <f t="shared" si="1"/>
        <v>0.87799999999999989</v>
      </c>
    </row>
    <row r="26" spans="2:18" x14ac:dyDescent="0.25">
      <c r="B26" s="8">
        <v>1.59722222222222E-2</v>
      </c>
      <c r="C26" s="7">
        <v>1.162E-2</v>
      </c>
      <c r="D26" s="2">
        <v>1.2036666666666663E-2</v>
      </c>
      <c r="E26" s="7">
        <v>0.15577303531589157</v>
      </c>
      <c r="F26" s="10">
        <f t="shared" si="2"/>
        <v>1.6833333333333329E-2</v>
      </c>
      <c r="G26" s="2">
        <v>0.13783379425060058</v>
      </c>
      <c r="H26" s="17">
        <f t="shared" si="0"/>
        <v>5.174411750834506E-2</v>
      </c>
      <c r="I26" s="17">
        <f t="shared" si="3"/>
        <v>0.2245665895862651</v>
      </c>
      <c r="J26" s="17">
        <f t="shared" si="4"/>
        <v>0.14040413844827673</v>
      </c>
      <c r="K26">
        <v>7.1230000000005081E-2</v>
      </c>
      <c r="L26">
        <f t="shared" si="5"/>
        <v>0.51678182688999519</v>
      </c>
      <c r="M26" s="1">
        <v>2.0739999999999998</v>
      </c>
      <c r="N26" s="12">
        <f t="shared" si="1"/>
        <v>1.0099999999999998</v>
      </c>
    </row>
    <row r="27" spans="2:18" x14ac:dyDescent="0.25">
      <c r="B27" s="8">
        <v>1.6666666666666601E-2</v>
      </c>
      <c r="C27" s="7">
        <v>1.162E-2</v>
      </c>
      <c r="D27" s="2">
        <v>1.1659999999999998E-2</v>
      </c>
      <c r="E27" s="7">
        <v>0.15577303531589157</v>
      </c>
      <c r="F27" s="10">
        <f t="shared" si="2"/>
        <v>3.2433333333333328E-2</v>
      </c>
      <c r="G27" s="2">
        <v>0.13807656502550827</v>
      </c>
      <c r="H27" s="17">
        <f t="shared" si="0"/>
        <v>5.1898246658984841E-2</v>
      </c>
      <c r="I27" s="17">
        <f t="shared" si="3"/>
        <v>0.22389966420933602</v>
      </c>
      <c r="J27" s="17">
        <f t="shared" si="4"/>
        <v>0.14063166490486881</v>
      </c>
      <c r="K27">
        <v>7.0080000000005527E-2</v>
      </c>
      <c r="L27">
        <f t="shared" si="5"/>
        <v>0.50754449161636472</v>
      </c>
      <c r="M27" s="1">
        <v>3.01</v>
      </c>
      <c r="N27" s="12">
        <f t="shared" si="1"/>
        <v>1.9459999999999997</v>
      </c>
    </row>
    <row r="28" spans="2:18" x14ac:dyDescent="0.25">
      <c r="B28" s="8">
        <v>1.7361111111111101E-2</v>
      </c>
      <c r="C28" s="7">
        <v>1.162E-2</v>
      </c>
      <c r="D28" s="2">
        <v>1.1736666666666668E-2</v>
      </c>
      <c r="E28" s="7">
        <v>0.15577303531589157</v>
      </c>
      <c r="F28" s="10">
        <f t="shared" si="2"/>
        <v>3.2033333333333337E-2</v>
      </c>
      <c r="G28" s="2">
        <v>0.13599069021638271</v>
      </c>
      <c r="H28" s="17">
        <f t="shared" si="0"/>
        <v>5.05812007562539E-2</v>
      </c>
      <c r="I28" s="17">
        <f t="shared" si="3"/>
        <v>0.22972961942907799</v>
      </c>
      <c r="J28" s="17">
        <f t="shared" si="4"/>
        <v>0.13868058308299988</v>
      </c>
      <c r="K28">
        <v>7.0310000000005438E-2</v>
      </c>
      <c r="L28">
        <f t="shared" si="5"/>
        <v>0.51702068640236398</v>
      </c>
      <c r="M28" s="1">
        <v>2.9860000000000002</v>
      </c>
      <c r="N28" s="12">
        <f t="shared" si="1"/>
        <v>1.9220000000000002</v>
      </c>
    </row>
    <row r="29" spans="2:18" x14ac:dyDescent="0.25">
      <c r="B29" s="8">
        <v>1.8055555555555498E-2</v>
      </c>
      <c r="C29" s="7">
        <v>1.162E-2</v>
      </c>
      <c r="D29" s="2">
        <v>1.1655000000000002E-2</v>
      </c>
      <c r="E29" s="7">
        <v>0.15577303531589157</v>
      </c>
      <c r="F29" s="10">
        <f t="shared" si="2"/>
        <v>2.7966666666666664E-2</v>
      </c>
      <c r="G29" s="2">
        <v>0.14131678617602622</v>
      </c>
      <c r="H29" s="17">
        <f t="shared" si="0"/>
        <v>5.397659018005712E-2</v>
      </c>
      <c r="I29" s="17">
        <f t="shared" si="3"/>
        <v>0.21527851168881865</v>
      </c>
      <c r="J29" s="17">
        <f t="shared" si="4"/>
        <v>0.14367890837760383</v>
      </c>
      <c r="K29">
        <v>7.0060000000005535E-2</v>
      </c>
      <c r="L29">
        <f t="shared" si="5"/>
        <v>0.49576559088131111</v>
      </c>
      <c r="M29" s="1">
        <v>2.742</v>
      </c>
      <c r="N29" s="12">
        <f t="shared" si="1"/>
        <v>1.6779999999999999</v>
      </c>
    </row>
    <row r="30" spans="2:18" x14ac:dyDescent="0.25">
      <c r="B30" s="8">
        <v>1.8749999999999999E-2</v>
      </c>
      <c r="C30" s="7">
        <v>1.0749999999999999E-2</v>
      </c>
      <c r="D30" s="2">
        <v>1.0971666666666668E-2</v>
      </c>
      <c r="E30" s="7">
        <v>0.14404607063178312</v>
      </c>
      <c r="F30" s="10">
        <f t="shared" si="2"/>
        <v>3.9866666666666668E-2</v>
      </c>
      <c r="G30" s="2">
        <v>0.14200672399755188</v>
      </c>
      <c r="H30" s="17">
        <f t="shared" si="0"/>
        <v>5.4424225703952257E-2</v>
      </c>
      <c r="I30" s="17">
        <f t="shared" si="3"/>
        <v>0.19752233239800304</v>
      </c>
      <c r="J30" s="17">
        <f t="shared" si="4"/>
        <v>0.14399525976696814</v>
      </c>
      <c r="K30">
        <v>6.7920000000006364E-2</v>
      </c>
      <c r="L30">
        <f t="shared" si="5"/>
        <v>0.47828721125330143</v>
      </c>
      <c r="M30" s="1">
        <v>3.456</v>
      </c>
      <c r="N30" s="12">
        <f t="shared" si="1"/>
        <v>2.3919999999999999</v>
      </c>
    </row>
    <row r="31" spans="2:18" x14ac:dyDescent="0.25">
      <c r="B31" s="8">
        <v>1.94444444444444E-2</v>
      </c>
      <c r="C31" s="7">
        <v>1.0749999999999999E-2</v>
      </c>
      <c r="D31" s="2">
        <v>1.0700000000000005E-2</v>
      </c>
      <c r="E31" s="7">
        <v>0.14404607063178312</v>
      </c>
      <c r="F31" s="10">
        <f t="shared" si="2"/>
        <v>3.8683333333333327E-2</v>
      </c>
      <c r="G31" s="2">
        <v>0.14492520651646182</v>
      </c>
      <c r="H31" s="17">
        <f t="shared" si="0"/>
        <v>5.6337542985315119E-2</v>
      </c>
      <c r="I31" s="17">
        <f t="shared" si="3"/>
        <v>0.19081414329343546</v>
      </c>
      <c r="J31" s="17">
        <f t="shared" si="4"/>
        <v>0.14678096784575884</v>
      </c>
      <c r="K31">
        <v>6.7050000000006701E-2</v>
      </c>
      <c r="L31">
        <f t="shared" si="5"/>
        <v>0.4626524371548203</v>
      </c>
      <c r="M31" s="1">
        <v>3.3849999999999998</v>
      </c>
      <c r="N31" s="12">
        <f t="shared" si="1"/>
        <v>2.3209999999999997</v>
      </c>
    </row>
    <row r="32" spans="2:18" x14ac:dyDescent="0.25">
      <c r="B32" s="8">
        <v>2.01388888888888E-2</v>
      </c>
      <c r="C32" s="7">
        <v>1.0749999999999999E-2</v>
      </c>
      <c r="D32" s="2">
        <v>1.0715000000000002E-2</v>
      </c>
      <c r="E32" s="7">
        <v>0.14404607063178312</v>
      </c>
      <c r="F32" s="10">
        <f t="shared" si="2"/>
        <v>5.6283333333333331E-2</v>
      </c>
      <c r="G32" s="2">
        <v>0.14521629337570621</v>
      </c>
      <c r="H32" s="17">
        <f t="shared" si="0"/>
        <v>5.6530131170187591E-2</v>
      </c>
      <c r="I32" s="17">
        <f t="shared" si="3"/>
        <v>0.19016407316721828</v>
      </c>
      <c r="J32" s="17">
        <f t="shared" si="4"/>
        <v>0.14705943174082076</v>
      </c>
      <c r="K32">
        <v>6.7090000000006686E-2</v>
      </c>
      <c r="L32">
        <f t="shared" si="5"/>
        <v>0.46200049898278445</v>
      </c>
      <c r="M32" s="1">
        <v>4.4409999999999998</v>
      </c>
      <c r="N32" s="12">
        <f t="shared" si="1"/>
        <v>3.3769999999999998</v>
      </c>
    </row>
    <row r="33" spans="2:14" x14ac:dyDescent="0.25">
      <c r="B33" s="8">
        <v>2.0833333333333301E-2</v>
      </c>
      <c r="C33" s="7">
        <v>1.0749999999999999E-2</v>
      </c>
      <c r="D33" s="2">
        <v>1.076E-2</v>
      </c>
      <c r="E33" s="7">
        <v>0.14404607063178312</v>
      </c>
      <c r="F33" s="10">
        <f t="shared" si="2"/>
        <v>5.2716666666666669E-2</v>
      </c>
      <c r="G33" s="2">
        <v>0.14373782811424099</v>
      </c>
      <c r="H33" s="17">
        <f t="shared" si="0"/>
        <v>5.555525138678042E-2</v>
      </c>
      <c r="I33" s="17">
        <f t="shared" si="3"/>
        <v>0.19350105942564419</v>
      </c>
      <c r="J33" s="17">
        <f t="shared" si="4"/>
        <v>0.14564622057085908</v>
      </c>
      <c r="K33">
        <v>6.7240000000006628E-2</v>
      </c>
      <c r="L33">
        <f t="shared" si="5"/>
        <v>0.4677961319031837</v>
      </c>
      <c r="M33" s="1">
        <v>4.2270000000000003</v>
      </c>
      <c r="N33" s="12">
        <f t="shared" si="1"/>
        <v>3.1630000000000003</v>
      </c>
    </row>
    <row r="34" spans="2:14" x14ac:dyDescent="0.25">
      <c r="B34" s="8">
        <v>2.1527777777777701E-2</v>
      </c>
      <c r="C34" s="7">
        <v>9.8700000000000003E-3</v>
      </c>
      <c r="D34" s="2">
        <v>1.0323333333333334E-2</v>
      </c>
      <c r="E34" s="7">
        <v>0.13231910594767465</v>
      </c>
      <c r="F34" s="10">
        <f t="shared" si="2"/>
        <v>7.7266666666666664E-2</v>
      </c>
      <c r="G34" s="2">
        <v>0.13770781557614808</v>
      </c>
      <c r="H34" s="17">
        <f t="shared" si="0"/>
        <v>5.1664224063711559E-2</v>
      </c>
      <c r="I34" s="17">
        <f t="shared" si="3"/>
        <v>0.19104128976810844</v>
      </c>
      <c r="J34" s="17">
        <f t="shared" si="4"/>
        <v>0.13956799775740508</v>
      </c>
      <c r="K34">
        <v>6.5820000000007178E-2</v>
      </c>
      <c r="L34">
        <f t="shared" si="5"/>
        <v>0.47796851416621877</v>
      </c>
      <c r="M34" s="1">
        <v>5.7</v>
      </c>
      <c r="N34" s="12">
        <f t="shared" si="1"/>
        <v>4.6360000000000001</v>
      </c>
    </row>
    <row r="35" spans="2:14" x14ac:dyDescent="0.25">
      <c r="B35" s="8">
        <v>2.2222222222222199E-2</v>
      </c>
      <c r="C35" s="7">
        <v>9.8700000000000003E-3</v>
      </c>
      <c r="D35" s="2">
        <v>9.8316666666666778E-3</v>
      </c>
      <c r="E35" s="7">
        <v>0.13231910594767465</v>
      </c>
      <c r="F35" s="10">
        <f t="shared" si="2"/>
        <v>5.1716666666666661E-2</v>
      </c>
      <c r="G35" s="2">
        <v>0.13576030310835902</v>
      </c>
      <c r="H35" s="17">
        <f t="shared" si="0"/>
        <v>5.0436734405281756E-2</v>
      </c>
      <c r="I35" s="17">
        <f t="shared" si="3"/>
        <v>0.19569070274633818</v>
      </c>
      <c r="J35" s="17">
        <f t="shared" si="4"/>
        <v>0.13771213038365748</v>
      </c>
      <c r="K35">
        <v>6.4170000000007818E-2</v>
      </c>
      <c r="L35">
        <f t="shared" si="5"/>
        <v>0.47267130767076748</v>
      </c>
      <c r="M35" s="1">
        <v>4.1669999999999998</v>
      </c>
      <c r="N35" s="12">
        <f t="shared" si="1"/>
        <v>3.1029999999999998</v>
      </c>
    </row>
    <row r="36" spans="2:14" x14ac:dyDescent="0.25">
      <c r="B36" s="8">
        <v>2.2916666666666599E-2</v>
      </c>
      <c r="C36" s="7">
        <v>9.8700000000000003E-3</v>
      </c>
      <c r="D36" s="2">
        <v>9.5866666666666722E-3</v>
      </c>
      <c r="E36" s="7">
        <v>0.13231910594767465</v>
      </c>
      <c r="F36" s="10">
        <f t="shared" si="2"/>
        <v>4.2866666666666671E-2</v>
      </c>
      <c r="G36" s="2">
        <v>0.14178216721531309</v>
      </c>
      <c r="H36" s="17">
        <f t="shared" ref="H36:H58" si="6">G36*(w+G36/TAN(RADIANS(alpha)))</f>
        <v>5.4278335626665952E-2</v>
      </c>
      <c r="I36" s="17">
        <f t="shared" si="3"/>
        <v>0.18184050572013211</v>
      </c>
      <c r="J36" s="17">
        <f t="shared" si="4"/>
        <v>0.1434674867627419</v>
      </c>
      <c r="K36">
        <v>6.334000000000814E-2</v>
      </c>
      <c r="L36">
        <f t="shared" si="5"/>
        <v>0.44674165477960859</v>
      </c>
      <c r="M36" s="1">
        <v>3.6360000000000001</v>
      </c>
      <c r="N36" s="12">
        <f t="shared" ref="N36:N58" si="7">IF(ISNUMBER(M36),M36-p,"")</f>
        <v>2.5720000000000001</v>
      </c>
    </row>
    <row r="37" spans="2:14" x14ac:dyDescent="0.25">
      <c r="B37" s="8">
        <v>2.36111111111111E-2</v>
      </c>
      <c r="C37" s="7">
        <v>9.8700000000000003E-3</v>
      </c>
      <c r="D37" s="2">
        <v>9.7716666666666681E-3</v>
      </c>
      <c r="E37" s="7">
        <v>0.13231910594767465</v>
      </c>
      <c r="F37" s="10">
        <f t="shared" si="2"/>
        <v>3.705E-2</v>
      </c>
      <c r="G37" s="2">
        <v>0.14543237962214947</v>
      </c>
      <c r="H37" s="17">
        <f t="shared" si="6"/>
        <v>5.6673303571986272E-2</v>
      </c>
      <c r="I37" s="17">
        <f t="shared" si="3"/>
        <v>0.17415607310526998</v>
      </c>
      <c r="J37" s="17">
        <f t="shared" si="4"/>
        <v>0.14697826839887976</v>
      </c>
      <c r="K37">
        <v>6.3970000000007896E-2</v>
      </c>
      <c r="L37">
        <f t="shared" si="5"/>
        <v>0.43986078042736787</v>
      </c>
      <c r="M37" s="1">
        <v>3.2869999999999999</v>
      </c>
      <c r="N37" s="12">
        <f t="shared" si="7"/>
        <v>2.2229999999999999</v>
      </c>
    </row>
    <row r="38" spans="2:14" x14ac:dyDescent="0.25">
      <c r="B38" s="8">
        <v>2.43055555555555E-2</v>
      </c>
      <c r="C38" s="7">
        <v>8.9999999999999993E-3</v>
      </c>
      <c r="D38" s="2">
        <v>9.1066666666666726E-3</v>
      </c>
      <c r="E38" s="7">
        <v>0.12059214126356621</v>
      </c>
      <c r="F38" s="10">
        <f t="shared" si="2"/>
        <v>1.9799999999999995E-2</v>
      </c>
      <c r="G38" s="2">
        <v>0.14213545663788182</v>
      </c>
      <c r="H38" s="17">
        <f t="shared" si="6"/>
        <v>5.450794620443343E-2</v>
      </c>
      <c r="I38" s="17">
        <f t="shared" si="3"/>
        <v>0.16511354080825705</v>
      </c>
      <c r="J38" s="17">
        <f t="shared" si="4"/>
        <v>0.14352498168162495</v>
      </c>
      <c r="K38">
        <v>6.1660000000008208E-2</v>
      </c>
      <c r="L38">
        <f t="shared" si="5"/>
        <v>0.43381153062391214</v>
      </c>
      <c r="M38" s="1">
        <v>2.2519999999999998</v>
      </c>
      <c r="N38" s="12">
        <f t="shared" si="7"/>
        <v>1.1879999999999997</v>
      </c>
    </row>
    <row r="39" spans="2:14" x14ac:dyDescent="0.25">
      <c r="B39" s="8">
        <v>2.5000000000000001E-2</v>
      </c>
      <c r="C39" s="7">
        <v>8.9999999999999993E-3</v>
      </c>
      <c r="D39" s="2">
        <v>8.9633333333333388E-3</v>
      </c>
      <c r="E39" s="7">
        <v>0.12059214126356621</v>
      </c>
      <c r="F39" s="10">
        <f t="shared" si="2"/>
        <v>1.899999999999998E-3</v>
      </c>
      <c r="G39" s="2">
        <v>0.14987558218425184</v>
      </c>
      <c r="H39" s="17">
        <f t="shared" si="6"/>
        <v>5.9656141462674624E-2</v>
      </c>
      <c r="I39" s="17">
        <f t="shared" si="3"/>
        <v>0.15086460135258795</v>
      </c>
      <c r="J39" s="17">
        <f t="shared" si="4"/>
        <v>0.15103562947993357</v>
      </c>
      <c r="K39">
        <v>6.1150000000008052E-2</v>
      </c>
      <c r="L39">
        <f t="shared" si="5"/>
        <v>0.40800508734526458</v>
      </c>
      <c r="M39" s="1">
        <v>1.1779999999999999</v>
      </c>
      <c r="N39" s="12">
        <f t="shared" si="7"/>
        <v>0.11399999999999988</v>
      </c>
    </row>
    <row r="40" spans="2:14" x14ac:dyDescent="0.25">
      <c r="B40" s="8">
        <v>2.5694444444444402E-2</v>
      </c>
      <c r="C40" s="7">
        <v>8.9999999999999993E-3</v>
      </c>
      <c r="D40" s="2">
        <v>8.9433333333333396E-3</v>
      </c>
      <c r="E40" s="7">
        <v>0.12059214126356621</v>
      </c>
      <c r="F40" s="10">
        <f t="shared" si="2"/>
        <v>0</v>
      </c>
      <c r="G40" s="2">
        <v>0.15301277907024138</v>
      </c>
      <c r="H40" s="17">
        <f t="shared" si="6"/>
        <v>6.1806911947233568E-2</v>
      </c>
      <c r="I40" s="17">
        <f t="shared" si="3"/>
        <v>0.14561478184969945</v>
      </c>
      <c r="J40" s="17">
        <f t="shared" si="4"/>
        <v>0.15409349592514127</v>
      </c>
      <c r="K40">
        <v>6.1080000000008031E-2</v>
      </c>
      <c r="L40">
        <f t="shared" si="5"/>
        <v>0.39918234523385077</v>
      </c>
      <c r="M40" s="1">
        <f t="shared" ref="M40:M50" si="8">p</f>
        <v>1.0640000000000001</v>
      </c>
      <c r="N40" s="12">
        <f t="shared" si="7"/>
        <v>0</v>
      </c>
    </row>
    <row r="41" spans="2:14" x14ac:dyDescent="0.25">
      <c r="B41" s="8">
        <v>2.6388888888888799E-2</v>
      </c>
      <c r="C41" s="7">
        <v>8.9999999999999993E-3</v>
      </c>
      <c r="D41" s="2">
        <v>8.9233333333333404E-3</v>
      </c>
      <c r="E41" s="7">
        <v>0.12059214126356621</v>
      </c>
      <c r="F41" s="10">
        <f t="shared" si="2"/>
        <v>0</v>
      </c>
      <c r="G41" s="2">
        <v>0.15614983056221426</v>
      </c>
      <c r="H41" s="17">
        <f t="shared" si="6"/>
        <v>6.3994569264216566E-2</v>
      </c>
      <c r="I41" s="17">
        <f t="shared" si="3"/>
        <v>0.14063693378169936</v>
      </c>
      <c r="J41" s="17">
        <f t="shared" si="4"/>
        <v>0.15715792165005923</v>
      </c>
      <c r="K41">
        <v>6.1010000000008009E-2</v>
      </c>
      <c r="L41">
        <f t="shared" si="5"/>
        <v>0.3907144809593629</v>
      </c>
      <c r="M41" s="1">
        <f t="shared" si="8"/>
        <v>1.0640000000000001</v>
      </c>
      <c r="N41" s="12">
        <f t="shared" si="7"/>
        <v>0</v>
      </c>
    </row>
    <row r="42" spans="2:14" x14ac:dyDescent="0.25">
      <c r="B42" s="8">
        <v>2.70833333333333E-2</v>
      </c>
      <c r="C42" s="7">
        <v>8.1200000000000005E-3</v>
      </c>
      <c r="D42" s="2">
        <v>8.591666666666678E-3</v>
      </c>
      <c r="E42" s="7">
        <v>0.10886517657945778</v>
      </c>
      <c r="F42" s="10">
        <f t="shared" si="2"/>
        <v>0</v>
      </c>
      <c r="G42" s="2">
        <v>0.15691652861138911</v>
      </c>
      <c r="H42" s="17">
        <f t="shared" si="6"/>
        <v>6.4534858842523177E-2</v>
      </c>
      <c r="I42" s="17">
        <f t="shared" si="3"/>
        <v>0.1258234719287801</v>
      </c>
      <c r="J42" s="17">
        <f t="shared" si="4"/>
        <v>0.15772343717857629</v>
      </c>
      <c r="K42">
        <v>5.9810000000007642E-2</v>
      </c>
      <c r="L42">
        <f t="shared" si="5"/>
        <v>0.38115806237423094</v>
      </c>
      <c r="M42" s="1">
        <f t="shared" si="8"/>
        <v>1.0640000000000001</v>
      </c>
      <c r="N42" s="12">
        <f t="shared" si="7"/>
        <v>0</v>
      </c>
    </row>
    <row r="43" spans="2:14" x14ac:dyDescent="0.25">
      <c r="B43" s="8">
        <v>2.77777777777777E-2</v>
      </c>
      <c r="C43" s="7">
        <v>8.1200000000000005E-3</v>
      </c>
      <c r="D43" s="2">
        <v>8.2600000000000052E-3</v>
      </c>
      <c r="E43" s="7">
        <v>0.10886517657945778</v>
      </c>
      <c r="F43" s="10">
        <f t="shared" si="2"/>
        <v>0</v>
      </c>
      <c r="G43" s="2">
        <v>0.15557543359091217</v>
      </c>
      <c r="H43" s="17">
        <f t="shared" si="6"/>
        <v>6.3591241162912704E-2</v>
      </c>
      <c r="I43" s="17">
        <f t="shared" si="3"/>
        <v>0.12769054120515733</v>
      </c>
      <c r="J43" s="17">
        <f t="shared" si="4"/>
        <v>0.15640646694021215</v>
      </c>
      <c r="K43">
        <v>5.8590000000007268E-2</v>
      </c>
      <c r="L43">
        <f t="shared" si="5"/>
        <v>0.37660187503684234</v>
      </c>
      <c r="M43" s="1">
        <f t="shared" si="8"/>
        <v>1.0640000000000001</v>
      </c>
      <c r="N43" s="12">
        <f t="shared" si="7"/>
        <v>0</v>
      </c>
    </row>
    <row r="44" spans="2:14" x14ac:dyDescent="0.25">
      <c r="B44" s="8">
        <v>2.8472222222222201E-2</v>
      </c>
      <c r="C44" s="7">
        <v>8.1200000000000005E-3</v>
      </c>
      <c r="D44" s="2">
        <v>8.1250000000000055E-3</v>
      </c>
      <c r="E44" s="7">
        <v>0.10886517657945778</v>
      </c>
      <c r="F44" s="10">
        <f t="shared" si="2"/>
        <v>0</v>
      </c>
      <c r="G44" s="2">
        <v>0.15202197493351888</v>
      </c>
      <c r="H44" s="17">
        <f t="shared" si="6"/>
        <v>6.1123649302271481E-2</v>
      </c>
      <c r="I44" s="17">
        <f t="shared" si="3"/>
        <v>0.13284547131413249</v>
      </c>
      <c r="J44" s="17">
        <f t="shared" si="4"/>
        <v>0.1529214611337571</v>
      </c>
      <c r="K44">
        <v>5.8080000000007112E-2</v>
      </c>
      <c r="L44">
        <f t="shared" si="5"/>
        <v>0.38205002944742844</v>
      </c>
      <c r="M44" s="1">
        <f t="shared" si="8"/>
        <v>1.0640000000000001</v>
      </c>
      <c r="N44" s="12">
        <f t="shared" si="7"/>
        <v>0</v>
      </c>
    </row>
    <row r="45" spans="2:14" x14ac:dyDescent="0.25">
      <c r="B45" s="8">
        <v>2.9166666666666601E-2</v>
      </c>
      <c r="C45" s="7">
        <v>8.1200000000000005E-3</v>
      </c>
      <c r="D45" s="2">
        <v>7.8833333333333359E-3</v>
      </c>
      <c r="E45" s="7">
        <v>0.10886517657945778</v>
      </c>
      <c r="F45" s="10">
        <f t="shared" si="2"/>
        <v>0</v>
      </c>
      <c r="G45" s="2">
        <v>0.15014124769387469</v>
      </c>
      <c r="H45" s="17">
        <f t="shared" si="6"/>
        <v>5.9836840434187376E-2</v>
      </c>
      <c r="I45" s="17">
        <f t="shared" si="3"/>
        <v>0.13570235228129948</v>
      </c>
      <c r="J45" s="17">
        <f t="shared" si="4"/>
        <v>0.15107983731745664</v>
      </c>
      <c r="K45">
        <v>5.7170000000006833E-2</v>
      </c>
      <c r="L45">
        <f t="shared" si="5"/>
        <v>0.38077477627315065</v>
      </c>
      <c r="M45" s="1">
        <f t="shared" si="8"/>
        <v>1.0640000000000001</v>
      </c>
      <c r="N45" s="12">
        <f t="shared" si="7"/>
        <v>0</v>
      </c>
    </row>
    <row r="46" spans="2:14" x14ac:dyDescent="0.25">
      <c r="B46" s="8">
        <v>2.9861111111111099E-2</v>
      </c>
      <c r="C46" s="7">
        <v>7.2500000000000004E-3</v>
      </c>
      <c r="D46" s="2">
        <v>7.2233333333333377E-3</v>
      </c>
      <c r="E46" s="7">
        <v>9.7138211895349325E-2</v>
      </c>
      <c r="F46" s="10">
        <f t="shared" si="2"/>
        <v>0</v>
      </c>
      <c r="G46" s="2">
        <v>0.1483157697100467</v>
      </c>
      <c r="H46" s="17">
        <f t="shared" si="6"/>
        <v>5.8600547083609011E-2</v>
      </c>
      <c r="I46" s="17">
        <f t="shared" si="3"/>
        <v>0.12371898149100859</v>
      </c>
      <c r="J46" s="17">
        <f t="shared" si="4"/>
        <v>0.14909591172743572</v>
      </c>
      <c r="K46">
        <v>5.458000000000604E-2</v>
      </c>
      <c r="L46">
        <f t="shared" si="5"/>
        <v>0.36799862959082813</v>
      </c>
      <c r="M46" s="1">
        <f t="shared" si="8"/>
        <v>1.0640000000000001</v>
      </c>
      <c r="N46" s="12">
        <f t="shared" si="7"/>
        <v>0</v>
      </c>
    </row>
    <row r="47" spans="2:14" x14ac:dyDescent="0.25">
      <c r="B47" s="8">
        <v>3.0555555555555499E-2</v>
      </c>
      <c r="C47" s="7">
        <v>7.2500000000000004E-3</v>
      </c>
      <c r="D47" s="2">
        <v>7.2900000000000022E-3</v>
      </c>
      <c r="E47" s="7">
        <v>9.7138211895349325E-2</v>
      </c>
      <c r="F47" s="10">
        <f t="shared" si="2"/>
        <v>0</v>
      </c>
      <c r="G47" s="2">
        <v>0.14660681483809762</v>
      </c>
      <c r="H47" s="17">
        <f t="shared" si="6"/>
        <v>5.7454518647429204E-2</v>
      </c>
      <c r="I47" s="17">
        <f t="shared" si="3"/>
        <v>0.12618676773692544</v>
      </c>
      <c r="J47" s="17">
        <f t="shared" si="4"/>
        <v>0.14741838977958044</v>
      </c>
      <c r="K47">
        <v>5.4850000000006123E-2</v>
      </c>
      <c r="L47">
        <f t="shared" si="5"/>
        <v>0.37412994791939685</v>
      </c>
      <c r="M47" s="1">
        <f t="shared" si="8"/>
        <v>1.0640000000000001</v>
      </c>
      <c r="N47" s="12">
        <f t="shared" si="7"/>
        <v>0</v>
      </c>
    </row>
    <row r="48" spans="2:14" x14ac:dyDescent="0.25">
      <c r="B48" s="8">
        <v>3.125E-2</v>
      </c>
      <c r="C48" s="7">
        <v>7.2500000000000004E-3</v>
      </c>
      <c r="D48" s="2">
        <v>7.1866666666666667E-3</v>
      </c>
      <c r="E48" s="7">
        <v>9.7138211895349325E-2</v>
      </c>
      <c r="F48" s="10">
        <f t="shared" si="2"/>
        <v>0</v>
      </c>
      <c r="G48" s="2">
        <v>0.14548086212829719</v>
      </c>
      <c r="H48" s="17">
        <f t="shared" si="6"/>
        <v>5.6705450760627815E-2</v>
      </c>
      <c r="I48" s="17">
        <f t="shared" si="3"/>
        <v>0.12785367019838378</v>
      </c>
      <c r="J48" s="17">
        <f t="shared" si="4"/>
        <v>0.14631402018044792</v>
      </c>
      <c r="K48">
        <v>5.4440000000005997E-2</v>
      </c>
      <c r="L48">
        <f t="shared" si="5"/>
        <v>0.37420729574723205</v>
      </c>
      <c r="M48" s="1">
        <f t="shared" si="8"/>
        <v>1.0640000000000001</v>
      </c>
      <c r="N48" s="12">
        <f t="shared" si="7"/>
        <v>0</v>
      </c>
    </row>
    <row r="49" spans="2:14" x14ac:dyDescent="0.25">
      <c r="B49" s="8">
        <v>3.19444444444444E-2</v>
      </c>
      <c r="C49" s="7">
        <v>7.2500000000000004E-3</v>
      </c>
      <c r="D49" s="2">
        <v>7.0866666666666691E-3</v>
      </c>
      <c r="E49" s="7">
        <v>9.7138211895349325E-2</v>
      </c>
      <c r="F49" s="10">
        <f t="shared" si="2"/>
        <v>0</v>
      </c>
      <c r="G49" s="2">
        <v>0.14559782058625834</v>
      </c>
      <c r="H49" s="17">
        <f t="shared" si="6"/>
        <v>5.6783038508828383E-2</v>
      </c>
      <c r="I49" s="17">
        <f t="shared" si="3"/>
        <v>0.12767897228452826</v>
      </c>
      <c r="J49" s="17">
        <f t="shared" si="4"/>
        <v>0.14642870335708572</v>
      </c>
      <c r="K49">
        <v>5.4030000000005872E-2</v>
      </c>
      <c r="L49">
        <f t="shared" si="5"/>
        <v>0.37109071950700118</v>
      </c>
      <c r="M49" s="1">
        <f t="shared" si="8"/>
        <v>1.0640000000000001</v>
      </c>
      <c r="N49" s="12">
        <f t="shared" si="7"/>
        <v>0</v>
      </c>
    </row>
    <row r="50" spans="2:14" x14ac:dyDescent="0.25">
      <c r="B50" s="8">
        <v>3.2638888888888801E-2</v>
      </c>
      <c r="C50" s="7">
        <v>6.3699999999999998E-3</v>
      </c>
      <c r="D50" s="2">
        <v>6.7316666666666627E-3</v>
      </c>
      <c r="E50" s="7">
        <v>8.5411247211240882E-2</v>
      </c>
      <c r="F50" s="10">
        <f t="shared" si="2"/>
        <v>0</v>
      </c>
      <c r="G50" s="2">
        <v>0.14553261587120661</v>
      </c>
      <c r="H50" s="17">
        <f t="shared" si="6"/>
        <v>5.6739776749277063E-2</v>
      </c>
      <c r="I50" s="17">
        <f t="shared" si="3"/>
        <v>0.11226692040308674</v>
      </c>
      <c r="J50" s="17">
        <f t="shared" si="4"/>
        <v>0.1461750145163031</v>
      </c>
      <c r="K50">
        <v>5.2570000000005425E-2</v>
      </c>
      <c r="L50">
        <f t="shared" si="5"/>
        <v>0.36122486829020378</v>
      </c>
      <c r="M50" s="1">
        <f t="shared" si="8"/>
        <v>1.0640000000000001</v>
      </c>
      <c r="N50" s="12">
        <f t="shared" si="7"/>
        <v>0</v>
      </c>
    </row>
    <row r="51" spans="2:14" x14ac:dyDescent="0.25">
      <c r="B51" s="8">
        <v>3.3333333333333298E-2</v>
      </c>
      <c r="C51" s="7">
        <v>6.3699999999999998E-3</v>
      </c>
      <c r="D51" s="2">
        <v>6.3783333333333339E-3</v>
      </c>
      <c r="E51" s="7">
        <v>8.5411247211240882E-2</v>
      </c>
      <c r="F51" s="10">
        <f t="shared" si="2"/>
        <v>1.633333333333331E-3</v>
      </c>
      <c r="G51" s="2">
        <v>0.14202534205183204</v>
      </c>
      <c r="H51" s="17">
        <f t="shared" si="6"/>
        <v>5.4436329991410577E-2</v>
      </c>
      <c r="I51" s="17">
        <f t="shared" si="3"/>
        <v>0.11701744039330191</v>
      </c>
      <c r="J51" s="17">
        <f t="shared" si="4"/>
        <v>0.14272325649404408</v>
      </c>
      <c r="K51">
        <v>5.1080000000004969E-2</v>
      </c>
      <c r="L51">
        <f t="shared" si="5"/>
        <v>0.3596541241306313</v>
      </c>
      <c r="M51" s="1">
        <v>1.1619999999999999</v>
      </c>
      <c r="N51" s="12">
        <f t="shared" si="7"/>
        <v>9.7999999999999865E-2</v>
      </c>
    </row>
    <row r="52" spans="2:14" x14ac:dyDescent="0.25">
      <c r="B52" s="8">
        <v>3.4027777777777699E-2</v>
      </c>
      <c r="C52" s="7">
        <v>6.3699999999999998E-3</v>
      </c>
      <c r="D52" s="2">
        <v>6.3416666666666665E-3</v>
      </c>
      <c r="E52" s="7">
        <v>8.5411247211240882E-2</v>
      </c>
      <c r="F52" s="10">
        <f t="shared" si="2"/>
        <v>1.0000000000000009E-4</v>
      </c>
      <c r="G52" s="2">
        <v>0.13893070880991204</v>
      </c>
      <c r="H52" s="17">
        <f t="shared" si="6"/>
        <v>5.2442281999866856E-2</v>
      </c>
      <c r="I52" s="17">
        <f t="shared" si="3"/>
        <v>0.12146687285683282</v>
      </c>
      <c r="J52" s="17">
        <f t="shared" si="4"/>
        <v>0.13968270683242059</v>
      </c>
      <c r="K52">
        <v>5.092000000000492E-2</v>
      </c>
      <c r="L52">
        <f t="shared" si="5"/>
        <v>0.36651364148494159</v>
      </c>
      <c r="M52" s="1">
        <v>1.07</v>
      </c>
      <c r="N52" s="12">
        <f t="shared" si="7"/>
        <v>6.0000000000000053E-3</v>
      </c>
    </row>
    <row r="53" spans="2:14" x14ac:dyDescent="0.25">
      <c r="B53" s="8">
        <v>3.4722222222222203E-2</v>
      </c>
      <c r="C53" s="7">
        <v>6.3699999999999998E-3</v>
      </c>
      <c r="D53" s="2">
        <v>6.2233333333333325E-3</v>
      </c>
      <c r="E53" s="7">
        <v>8.5411247211240882E-2</v>
      </c>
      <c r="F53" s="10">
        <f t="shared" si="2"/>
        <v>0</v>
      </c>
      <c r="G53" s="2">
        <v>0.14033189887588818</v>
      </c>
      <c r="H53" s="17">
        <f t="shared" si="6"/>
        <v>5.3340689455924475E-2</v>
      </c>
      <c r="I53" s="17">
        <f t="shared" si="3"/>
        <v>0.11942102858013383</v>
      </c>
      <c r="J53" s="17">
        <f t="shared" si="4"/>
        <v>0.14105877869582381</v>
      </c>
      <c r="K53">
        <v>5.0410000000004763E-2</v>
      </c>
      <c r="L53">
        <f t="shared" si="5"/>
        <v>0.35921982388756951</v>
      </c>
      <c r="M53" s="1">
        <f>p</f>
        <v>1.0640000000000001</v>
      </c>
      <c r="N53" s="12">
        <f t="shared" si="7"/>
        <v>0</v>
      </c>
    </row>
    <row r="54" spans="2:14" x14ac:dyDescent="0.25">
      <c r="B54" s="8">
        <v>3.5416666666666603E-2</v>
      </c>
      <c r="C54" s="7">
        <v>5.4999999999999997E-3</v>
      </c>
      <c r="D54" s="2">
        <v>6.1533333333333353E-3</v>
      </c>
      <c r="E54" s="7">
        <v>0</v>
      </c>
      <c r="F54" s="10">
        <f t="shared" si="2"/>
        <v>1.6666666666664831E-5</v>
      </c>
      <c r="G54" s="2">
        <v>0.14129358918167018</v>
      </c>
      <c r="H54" s="17">
        <f t="shared" si="6"/>
        <v>5.3961570926054525E-2</v>
      </c>
      <c r="I54" s="17">
        <f t="shared" si="3"/>
        <v>0.10192438629217905</v>
      </c>
      <c r="J54" s="17">
        <f t="shared" si="4"/>
        <v>0.1418230785048627</v>
      </c>
      <c r="K54">
        <v>5.0100000000004669E-2</v>
      </c>
      <c r="L54">
        <f t="shared" si="5"/>
        <v>0.35458084326520933</v>
      </c>
      <c r="M54" s="1">
        <v>1.0649999999999999</v>
      </c>
      <c r="N54" s="12">
        <f t="shared" si="7"/>
        <v>9.9999999999988987E-4</v>
      </c>
    </row>
    <row r="55" spans="2:14" x14ac:dyDescent="0.25">
      <c r="B55" s="8">
        <v>3.6111111111111101E-2</v>
      </c>
      <c r="C55" s="7">
        <v>5.4999999999999997E-3</v>
      </c>
      <c r="D55" s="2">
        <v>5.9750000000000003E-3</v>
      </c>
      <c r="E55" s="7">
        <v>0</v>
      </c>
      <c r="F55" s="10">
        <f t="shared" si="2"/>
        <v>0</v>
      </c>
      <c r="G55" s="2">
        <v>0.14048852707202286</v>
      </c>
      <c r="H55" s="17">
        <f t="shared" si="6"/>
        <v>5.3441573982057504E-2</v>
      </c>
      <c r="I55" s="17">
        <f t="shared" si="3"/>
        <v>0.10291613046140018</v>
      </c>
      <c r="J55" s="17">
        <f t="shared" si="4"/>
        <v>0.14102837059440554</v>
      </c>
      <c r="K55">
        <v>4.932000000000443E-2</v>
      </c>
      <c r="L55">
        <f t="shared" si="5"/>
        <v>0.35106069533151296</v>
      </c>
      <c r="M55" s="1">
        <f>p</f>
        <v>1.0640000000000001</v>
      </c>
      <c r="N55" s="12">
        <f t="shared" si="7"/>
        <v>0</v>
      </c>
    </row>
    <row r="56" spans="2:14" x14ac:dyDescent="0.25">
      <c r="B56" s="8">
        <v>3.6805555555555501E-2</v>
      </c>
      <c r="C56" s="7">
        <v>5.4999999999999997E-3</v>
      </c>
      <c r="D56" s="2">
        <v>6.0066666666666688E-3</v>
      </c>
      <c r="E56" s="7">
        <v>0</v>
      </c>
      <c r="F56" s="10">
        <f t="shared" si="2"/>
        <v>0</v>
      </c>
      <c r="G56" s="2">
        <v>0.13871955430885055</v>
      </c>
      <c r="H56" s="17">
        <f t="shared" si="6"/>
        <v>5.230753486238298E-2</v>
      </c>
      <c r="I56" s="17">
        <f t="shared" si="3"/>
        <v>0.10514737531543147</v>
      </c>
      <c r="J56" s="17">
        <f t="shared" si="4"/>
        <v>0.13928305943299552</v>
      </c>
      <c r="K56">
        <v>4.9460000000004473E-2</v>
      </c>
      <c r="L56">
        <f t="shared" si="5"/>
        <v>0.35654670494316054</v>
      </c>
      <c r="M56" s="1">
        <f>p</f>
        <v>1.0640000000000001</v>
      </c>
      <c r="N56" s="12">
        <f t="shared" si="7"/>
        <v>0</v>
      </c>
    </row>
    <row r="57" spans="2:14" x14ac:dyDescent="0.25">
      <c r="B57" s="8">
        <v>3.7499999999999999E-2</v>
      </c>
      <c r="C57" s="7">
        <v>5.4999999999999997E-3</v>
      </c>
      <c r="D57" s="2">
        <v>5.918333333333331E-3</v>
      </c>
      <c r="E57" s="7">
        <v>0</v>
      </c>
      <c r="F57" s="10">
        <f t="shared" si="2"/>
        <v>0</v>
      </c>
      <c r="G57" s="2">
        <v>0.13885629178684783</v>
      </c>
      <c r="H57" s="17">
        <f t="shared" si="6"/>
        <v>5.2394774045459801E-2</v>
      </c>
      <c r="I57" s="17">
        <f t="shared" si="3"/>
        <v>0.10497230115408036</v>
      </c>
      <c r="J57" s="17">
        <f t="shared" si="4"/>
        <v>0.13941792196062883</v>
      </c>
      <c r="K57">
        <v>4.9070000000004353E-2</v>
      </c>
      <c r="L57">
        <f t="shared" si="5"/>
        <v>0.35338693960897033</v>
      </c>
      <c r="M57" s="1">
        <f>p</f>
        <v>1.0640000000000001</v>
      </c>
      <c r="N57" s="12">
        <f t="shared" si="7"/>
        <v>0</v>
      </c>
    </row>
    <row r="58" spans="2:14" x14ac:dyDescent="0.25">
      <c r="B58" s="8">
        <v>3.8194444444444399E-2</v>
      </c>
      <c r="C58" s="7">
        <v>5.4999999999999997E-3</v>
      </c>
      <c r="D58" s="2">
        <v>4.13E-3</v>
      </c>
      <c r="E58" s="7">
        <v>0</v>
      </c>
      <c r="F58" s="10">
        <f t="shared" si="2"/>
        <v>0</v>
      </c>
      <c r="G58" s="2">
        <v>0.13739799702962546</v>
      </c>
      <c r="H58" s="17">
        <f t="shared" si="6"/>
        <v>5.1467996345809716E-2</v>
      </c>
      <c r="I58" s="17">
        <f t="shared" si="3"/>
        <v>0.10686252410227709</v>
      </c>
      <c r="J58" s="17">
        <f t="shared" si="4"/>
        <v>0.13798003571757192</v>
      </c>
      <c r="K58">
        <v>4.0320000000001674E-2</v>
      </c>
      <c r="L58">
        <f t="shared" si="5"/>
        <v>0.29345405953267251</v>
      </c>
      <c r="M58" s="1">
        <f>p</f>
        <v>1.0640000000000001</v>
      </c>
      <c r="N58" s="12">
        <f t="shared" si="7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2017-02-28T14:15:45Z</dcterms:modified>
</cp:coreProperties>
</file>