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_Reservoir\Hydrograph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Sheet1!$N$1</definedName>
    <definedName name="w">0.1164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6" i="1" l="1"/>
  <c r="M51" i="1" l="1"/>
  <c r="M52" i="1"/>
  <c r="M53" i="1"/>
  <c r="M54" i="1"/>
  <c r="M55" i="1"/>
  <c r="M56" i="1"/>
  <c r="M57" i="1"/>
  <c r="M58" i="1"/>
  <c r="M50" i="1"/>
  <c r="M10" i="1"/>
  <c r="M9" i="1"/>
  <c r="M6" i="1"/>
  <c r="M5" i="1"/>
  <c r="R8" i="1" l="1"/>
  <c r="N41" i="1" l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" i="1"/>
  <c r="L8" i="1" l="1"/>
  <c r="L5" i="1" l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F6" i="1" l="1"/>
  <c r="F8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6" i="1"/>
  <c r="F57" i="1"/>
  <c r="F58" i="1"/>
  <c r="F55" i="1"/>
  <c r="F54" i="1"/>
  <c r="F53" i="1"/>
  <c r="F44" i="1"/>
  <c r="F37" i="1"/>
  <c r="F28" i="1"/>
  <c r="F24" i="1"/>
  <c r="F13" i="1"/>
  <c r="F12" i="1"/>
  <c r="F11" i="1"/>
  <c r="F10" i="1"/>
  <c r="F9" i="1"/>
  <c r="F7" i="1"/>
  <c r="F5" i="1"/>
  <c r="F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4" i="1"/>
  <c r="J4" i="1" s="1"/>
</calcChain>
</file>

<file path=xl/comments1.xml><?xml version="1.0" encoding="utf-8"?>
<comments xmlns="http://schemas.openxmlformats.org/spreadsheetml/2006/main">
  <authors>
    <author>Schwindt Sebastian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Biased! Deposition &amp; screen!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Usage of dynamometer (Newton scale) and kitchen scale</t>
        </r>
      </text>
    </comment>
  </commentList>
</comments>
</file>

<file path=xl/sharedStrings.xml><?xml version="1.0" encoding="utf-8"?>
<sst xmlns="http://schemas.openxmlformats.org/spreadsheetml/2006/main" count="60" uniqueCount="33">
  <si>
    <t>t</t>
  </si>
  <si>
    <t>[hh:mm:ss]</t>
  </si>
  <si>
    <t>[m³/s]</t>
  </si>
  <si>
    <t>[kg/s]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</si>
  <si>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</si>
  <si>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[m]</t>
  </si>
  <si>
    <r>
      <t>Q</t>
    </r>
    <r>
      <rPr>
        <vertAlign val="subscript"/>
        <sz val="12"/>
        <color theme="1"/>
        <rFont val="Times New Roman"/>
        <family val="1"/>
      </rPr>
      <t>tar</t>
    </r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</si>
  <si>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</si>
  <si>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b,tar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</si>
  <si>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</si>
  <si>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</si>
  <si>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</si>
  <si>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</si>
  <si>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</si>
  <si>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</si>
  <si>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TAR</t>
  </si>
  <si>
    <t>TIME</t>
  </si>
  <si>
    <t>[m²]</t>
  </si>
  <si>
    <t>[m/s]</t>
  </si>
  <si>
    <t>a</t>
  </si>
  <si>
    <t>b</t>
  </si>
  <si>
    <r>
      <t>h</t>
    </r>
    <r>
      <rPr>
        <vertAlign val="subscript"/>
        <sz val="12"/>
        <color theme="1"/>
        <rFont val="Times New Roman"/>
        <family val="1"/>
      </rPr>
      <t>cr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</si>
  <si>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(US4)</t>
    </r>
  </si>
  <si>
    <t>gross weight</t>
  </si>
  <si>
    <r>
      <rPr>
        <sz val="12"/>
        <color theme="1"/>
        <rFont val="Times New Roman"/>
        <family val="1"/>
      </rPr>
      <t>∑</t>
    </r>
    <r>
      <rPr>
        <sz val="12"/>
        <color theme="1"/>
        <rFont val="Times New Roman"/>
        <family val="2"/>
      </rPr>
      <t xml:space="preserve"> deposit</t>
    </r>
  </si>
  <si>
    <r>
      <t>∑</t>
    </r>
    <r>
      <rPr>
        <sz val="12"/>
        <color theme="1"/>
        <rFont val="Times New Roman"/>
        <family val="2"/>
      </rPr>
      <t xml:space="preserve"> transit</t>
    </r>
  </si>
  <si>
    <r>
      <t>∑</t>
    </r>
    <r>
      <rPr>
        <sz val="12"/>
        <color theme="1"/>
        <rFont val="Times New Roman"/>
        <family val="2"/>
      </rPr>
      <t xml:space="preserve"> Sed in</t>
    </r>
  </si>
  <si>
    <t xml:space="preserve">HYDRAULIC </t>
  </si>
  <si>
    <t>MECHANICAL</t>
  </si>
  <si>
    <t>SPILLWAY</t>
  </si>
  <si>
    <r>
      <t>A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</si>
  <si>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r>
      <t>u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</si>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</sst>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Times New Roman"/>
      <family val="2"/>
    </font>
    <font>
      <vertAlign val="subscript"/>
      <sz val="12"/>
      <color theme="0" tint="-0.499984740745262"/>
      <name val="Times New Roman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9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58"/>
  <sheetViews>
    <sheetView tabSelected="1" topLeftCell="B1" workbookViewId="0">
      <selection activeCell="R8" sqref="R8"/>
    </sheetView>
  </sheetViews>
  <sheetFormatPr defaultRowHeight="15.75" x14ac:dyDescent="0.25"/>
  <cols>
    <col min="2" max="7" width="9" style="1"/>
    <col min="8" max="10" width="9" style="18"/>
  </cols>
  <sheetData>
    <row r="1" spans="2:22" x14ac:dyDescent="0.25">
      <c r="B1" s="6" t="s">
        <v>16</v>
      </c>
      <c r="C1" s="6" t="s">
        <v>15</v>
      </c>
      <c r="D1" s="5" t="s">
        <v>13</v>
      </c>
      <c r="E1" s="6" t="s">
        <v>15</v>
      </c>
      <c r="F1" s="9" t="s">
        <v>14</v>
      </c>
      <c r="G1" s="5" t="s">
        <v>13</v>
      </c>
      <c r="H1" s="15" t="s">
        <v>14</v>
      </c>
      <c r="I1" s="15" t="s">
        <v>14</v>
      </c>
      <c r="J1" s="15" t="s">
        <v>14</v>
      </c>
      <c r="K1" s="5" t="s">
        <v>13</v>
      </c>
      <c r="L1" s="9" t="s">
        <v>14</v>
      </c>
      <c r="M1" t="s">
        <v>10</v>
      </c>
      <c r="N1">
        <v>1.05</v>
      </c>
      <c r="O1" t="s">
        <v>11</v>
      </c>
      <c r="Q1" t="s">
        <v>27</v>
      </c>
      <c r="T1" t="s">
        <v>28</v>
      </c>
    </row>
    <row r="2" spans="2:22" ht="18.75" x14ac:dyDescent="0.35">
      <c r="B2" s="3" t="s">
        <v>0</v>
      </c>
      <c r="C2" s="3" t="s">
        <v>6</v>
      </c>
      <c r="D2" s="4" t="s">
        <v>7</v>
      </c>
      <c r="E2" s="3" t="s">
        <v>8</v>
      </c>
      <c r="F2" s="11" t="s">
        <v>9</v>
      </c>
      <c r="G2" s="4" t="s">
        <v>4</v>
      </c>
      <c r="H2" s="16" t="s">
        <v>30</v>
      </c>
      <c r="I2" s="16" t="s">
        <v>31</v>
      </c>
      <c r="J2" s="16" t="s">
        <v>32</v>
      </c>
      <c r="K2" s="4" t="s">
        <v>21</v>
      </c>
      <c r="L2" s="11" t="s">
        <v>22</v>
      </c>
      <c r="M2" s="1" t="s">
        <v>23</v>
      </c>
      <c r="N2" s="1" t="s">
        <v>12</v>
      </c>
      <c r="Q2" t="s">
        <v>19</v>
      </c>
      <c r="R2">
        <v>4.2999999999999997E-2</v>
      </c>
      <c r="S2" t="s">
        <v>5</v>
      </c>
      <c r="T2" t="s">
        <v>19</v>
      </c>
      <c r="U2">
        <v>2.35E-2</v>
      </c>
      <c r="V2" t="s">
        <v>5</v>
      </c>
    </row>
    <row r="3" spans="2:22" x14ac:dyDescent="0.25">
      <c r="B3" s="6" t="s">
        <v>1</v>
      </c>
      <c r="C3" s="6" t="s">
        <v>2</v>
      </c>
      <c r="D3" s="5" t="s">
        <v>2</v>
      </c>
      <c r="E3" s="6" t="s">
        <v>3</v>
      </c>
      <c r="F3" s="9" t="s">
        <v>3</v>
      </c>
      <c r="G3" s="5" t="s">
        <v>5</v>
      </c>
      <c r="H3" s="15" t="s">
        <v>17</v>
      </c>
      <c r="I3" s="15" t="s">
        <v>18</v>
      </c>
      <c r="J3" s="15" t="s">
        <v>5</v>
      </c>
      <c r="K3" s="5" t="s">
        <v>5</v>
      </c>
      <c r="L3" s="9" t="s">
        <v>17</v>
      </c>
      <c r="M3" s="1" t="s">
        <v>11</v>
      </c>
      <c r="N3" s="1" t="s">
        <v>11</v>
      </c>
      <c r="Q3" t="s">
        <v>20</v>
      </c>
      <c r="R3">
        <v>0.15</v>
      </c>
      <c r="S3" t="s">
        <v>5</v>
      </c>
      <c r="T3" t="s">
        <v>20</v>
      </c>
      <c r="U3">
        <v>0.23200000000000001</v>
      </c>
      <c r="V3" t="s">
        <v>5</v>
      </c>
    </row>
    <row r="4" spans="2:22" x14ac:dyDescent="0.25">
      <c r="B4" s="8">
        <v>6.9444444444444447E-4</v>
      </c>
      <c r="C4" s="7">
        <v>5.4999999999999997E-3</v>
      </c>
      <c r="D4" s="2">
        <v>5.1885245901639341E-3</v>
      </c>
      <c r="E4" s="7">
        <v>7.3699999999999988E-2</v>
      </c>
      <c r="F4" s="10">
        <f>IF(ISNUMBER(N4),N4/60,"")</f>
        <v>8.3333333333333404E-4</v>
      </c>
      <c r="G4" s="2">
        <v>9.7231978578751155E-2</v>
      </c>
      <c r="H4" s="17">
        <f t="shared" ref="H4:H35" si="0">G4*(w+G4/TAN(RADIANS(alpha)))</f>
        <v>2.9083335634093467E-2</v>
      </c>
      <c r="I4" s="17">
        <f>C4/H4</f>
        <v>0.18911173289051911</v>
      </c>
      <c r="J4" s="17">
        <f>G4+I4^2/(2*g)</f>
        <v>9.9054774068906865E-2</v>
      </c>
      <c r="K4">
        <v>4.5690000000003318E-2</v>
      </c>
      <c r="L4">
        <f>K4/G4</f>
        <v>0.46990713001893292</v>
      </c>
      <c r="M4" s="1">
        <v>1.1000000000000001</v>
      </c>
      <c r="N4" s="12">
        <f t="shared" ref="N4:N35" si="1">IF(ISNUMBER(M4),M4-p,"")</f>
        <v>5.0000000000000044E-2</v>
      </c>
    </row>
    <row r="5" spans="2:22" x14ac:dyDescent="0.25">
      <c r="B5" s="8">
        <v>1.3888888888888889E-3</v>
      </c>
      <c r="C5" s="7">
        <v>5.4999999999999997E-3</v>
      </c>
      <c r="D5" s="2">
        <v>5.0885245901639347E-3</v>
      </c>
      <c r="E5" s="7">
        <v>7.3699999999999988E-2</v>
      </c>
      <c r="F5" s="10">
        <f t="shared" ref="F5:F58" si="2">IF(ISNUMBER(N5),N5/60,"")</f>
        <v>0</v>
      </c>
      <c r="G5" s="2">
        <v>0.10476187777159121</v>
      </c>
      <c r="H5" s="17">
        <f t="shared" si="0"/>
        <v>3.2817981090883019E-2</v>
      </c>
      <c r="I5" s="17">
        <f t="shared" ref="I5:I58" si="3">C5/H5</f>
        <v>0.16759105274540864</v>
      </c>
      <c r="J5" s="17">
        <f t="shared" ref="J5:J58" si="4">G5+I5^2/(2*g)</f>
        <v>0.1061934150274686</v>
      </c>
      <c r="K5">
        <v>4.5210000000003171E-2</v>
      </c>
      <c r="L5">
        <f t="shared" ref="L5:L58" si="5">K5/G5</f>
        <v>0.4315501111823617</v>
      </c>
      <c r="M5" s="1">
        <f>p</f>
        <v>1.05</v>
      </c>
      <c r="N5" s="12">
        <f t="shared" si="1"/>
        <v>0</v>
      </c>
      <c r="T5" t="s">
        <v>29</v>
      </c>
    </row>
    <row r="6" spans="2:22" x14ac:dyDescent="0.25">
      <c r="B6" s="8">
        <v>2.0833333333333298E-3</v>
      </c>
      <c r="C6" s="7">
        <v>6.9899999999999997E-3</v>
      </c>
      <c r="D6" s="2">
        <v>6.3426229508196721E-3</v>
      </c>
      <c r="E6" s="7">
        <v>9.3635839962984357E-2</v>
      </c>
      <c r="F6" s="10">
        <f t="shared" si="2"/>
        <v>0</v>
      </c>
      <c r="G6" s="2">
        <v>0.10771686856085876</v>
      </c>
      <c r="H6" s="17">
        <f t="shared" si="0"/>
        <v>3.4341805148567058E-2</v>
      </c>
      <c r="I6" s="17">
        <f t="shared" si="3"/>
        <v>0.20354200863234656</v>
      </c>
      <c r="J6" s="17">
        <f t="shared" si="4"/>
        <v>0.10982845618971147</v>
      </c>
      <c r="K6">
        <v>5.0930000000004923E-2</v>
      </c>
      <c r="L6">
        <f t="shared" si="5"/>
        <v>0.47281359624031472</v>
      </c>
      <c r="M6" s="1">
        <f>p</f>
        <v>1.05</v>
      </c>
      <c r="N6" s="12">
        <f t="shared" si="1"/>
        <v>0</v>
      </c>
      <c r="Q6" s="13" t="s">
        <v>25</v>
      </c>
      <c r="R6">
        <f>399-209</f>
        <v>190</v>
      </c>
      <c r="S6" t="s">
        <v>11</v>
      </c>
      <c r="T6" t="s">
        <v>19</v>
      </c>
      <c r="U6">
        <v>0.11</v>
      </c>
      <c r="V6" t="s">
        <v>5</v>
      </c>
    </row>
    <row r="7" spans="2:22" x14ac:dyDescent="0.25">
      <c r="B7" s="8">
        <v>2.7777777777777701E-3</v>
      </c>
      <c r="C7" s="7">
        <v>6.9899999999999997E-3</v>
      </c>
      <c r="D7" s="2">
        <v>6.7098360655737741E-3</v>
      </c>
      <c r="E7" s="7">
        <v>9.3635839962984357E-2</v>
      </c>
      <c r="F7" s="10">
        <f t="shared" si="2"/>
        <v>5.833333333333331E-3</v>
      </c>
      <c r="G7" s="2">
        <v>0.11579623281698267</v>
      </c>
      <c r="H7" s="17">
        <f t="shared" si="0"/>
        <v>3.8675683160551089E-2</v>
      </c>
      <c r="I7" s="17">
        <f t="shared" si="3"/>
        <v>0.18073371764328</v>
      </c>
      <c r="J7" s="17">
        <f t="shared" si="4"/>
        <v>0.11746109911123144</v>
      </c>
      <c r="K7">
        <v>5.2480000000005397E-2</v>
      </c>
      <c r="L7">
        <f t="shared" si="5"/>
        <v>0.45320990781237819</v>
      </c>
      <c r="M7" s="1">
        <v>1.4</v>
      </c>
      <c r="N7" s="12">
        <f t="shared" si="1"/>
        <v>0.34999999999999987</v>
      </c>
      <c r="Q7" s="13" t="s">
        <v>24</v>
      </c>
      <c r="R7">
        <f>529-412</f>
        <v>117</v>
      </c>
      <c r="S7" t="s">
        <v>11</v>
      </c>
      <c r="T7" t="s">
        <v>20</v>
      </c>
      <c r="U7">
        <v>0.23200000000000001</v>
      </c>
      <c r="V7" t="s">
        <v>5</v>
      </c>
    </row>
    <row r="8" spans="2:22" x14ac:dyDescent="0.25">
      <c r="B8" s="8">
        <v>3.4722222222222199E-3</v>
      </c>
      <c r="C8" s="7">
        <v>6.9899999999999997E-3</v>
      </c>
      <c r="D8" s="2">
        <v>6.680327868852462E-3</v>
      </c>
      <c r="E8" s="7">
        <v>9.3635839962984357E-2</v>
      </c>
      <c r="F8" s="10">
        <f t="shared" si="2"/>
        <v>5.833333333333331E-3</v>
      </c>
      <c r="G8" s="2">
        <v>0.12279246141894033</v>
      </c>
      <c r="H8" s="17">
        <f t="shared" si="0"/>
        <v>4.2626750461249883E-2</v>
      </c>
      <c r="I8" s="17">
        <f t="shared" si="3"/>
        <v>0.16398153564049653</v>
      </c>
      <c r="J8" s="17">
        <f t="shared" si="4"/>
        <v>0.12416299883132643</v>
      </c>
      <c r="K8">
        <v>5.2360000000005361E-2</v>
      </c>
      <c r="L8">
        <f>K8/G8</f>
        <v>0.42641054177882132</v>
      </c>
      <c r="M8" s="1">
        <v>1.4</v>
      </c>
      <c r="N8" s="12">
        <f t="shared" si="1"/>
        <v>0.34999999999999987</v>
      </c>
      <c r="Q8" s="13" t="s">
        <v>26</v>
      </c>
      <c r="R8">
        <f>R6+R7</f>
        <v>307</v>
      </c>
      <c r="S8" t="s">
        <v>11</v>
      </c>
    </row>
    <row r="9" spans="2:22" x14ac:dyDescent="0.25">
      <c r="B9" s="8">
        <v>4.1666666666666597E-3</v>
      </c>
      <c r="C9" s="7">
        <v>6.9899999999999997E-3</v>
      </c>
      <c r="D9" s="2">
        <v>6.6770491803278742E-3</v>
      </c>
      <c r="E9" s="7">
        <v>9.3635839962984357E-2</v>
      </c>
      <c r="F9" s="10">
        <f t="shared" si="2"/>
        <v>0</v>
      </c>
      <c r="G9" s="2">
        <v>0.12824791554757167</v>
      </c>
      <c r="H9" s="17">
        <f t="shared" si="0"/>
        <v>4.5835326459642563E-2</v>
      </c>
      <c r="I9" s="17">
        <f t="shared" si="3"/>
        <v>0.15250245912734162</v>
      </c>
      <c r="J9" s="17">
        <f t="shared" si="4"/>
        <v>0.12943328761892164</v>
      </c>
      <c r="K9">
        <v>5.2340000000005354E-2</v>
      </c>
      <c r="L9">
        <f t="shared" si="5"/>
        <v>0.40811579491590727</v>
      </c>
      <c r="M9" s="1">
        <f>p</f>
        <v>1.05</v>
      </c>
      <c r="N9" s="12">
        <f t="shared" si="1"/>
        <v>0</v>
      </c>
    </row>
    <row r="10" spans="2:22" x14ac:dyDescent="0.25">
      <c r="B10" s="8">
        <v>4.8611111111111103E-3</v>
      </c>
      <c r="C10" s="7">
        <v>8.4799999999999997E-3</v>
      </c>
      <c r="D10" s="2">
        <v>7.9852459016393502E-3</v>
      </c>
      <c r="E10" s="7">
        <v>0.11357167992596873</v>
      </c>
      <c r="F10" s="10">
        <f t="shared" si="2"/>
        <v>0</v>
      </c>
      <c r="G10" s="2">
        <v>0.1289185945136784</v>
      </c>
      <c r="H10" s="17">
        <f t="shared" si="0"/>
        <v>4.623750100585055E-2</v>
      </c>
      <c r="I10" s="17">
        <f t="shared" si="3"/>
        <v>0.18340091517763912</v>
      </c>
      <c r="J10" s="17">
        <f t="shared" si="4"/>
        <v>0.1306329622857475</v>
      </c>
      <c r="K10">
        <v>5.7560000000006953E-2</v>
      </c>
      <c r="L10">
        <f t="shared" si="5"/>
        <v>0.44648330380222828</v>
      </c>
      <c r="M10" s="1">
        <f>p</f>
        <v>1.05</v>
      </c>
      <c r="N10" s="12">
        <f t="shared" si="1"/>
        <v>0</v>
      </c>
    </row>
    <row r="11" spans="2:22" x14ac:dyDescent="0.25">
      <c r="B11" s="8">
        <v>5.5555555555555497E-3</v>
      </c>
      <c r="C11" s="7">
        <v>8.4799999999999997E-3</v>
      </c>
      <c r="D11" s="2">
        <v>8.3737704918032847E-3</v>
      </c>
      <c r="E11" s="7">
        <v>0.11357167992596873</v>
      </c>
      <c r="F11" s="10">
        <f t="shared" si="2"/>
        <v>5.0000000000000044E-4</v>
      </c>
      <c r="G11" s="2">
        <v>0.13232386443100014</v>
      </c>
      <c r="H11" s="17">
        <f t="shared" si="0"/>
        <v>4.8305562742919236E-2</v>
      </c>
      <c r="I11" s="17">
        <f t="shared" si="3"/>
        <v>0.17554914006757993</v>
      </c>
      <c r="J11" s="17">
        <f t="shared" si="4"/>
        <v>0.13389458311491792</v>
      </c>
      <c r="K11">
        <v>5.9010000000007397E-2</v>
      </c>
      <c r="L11">
        <f t="shared" si="5"/>
        <v>0.44595130480623152</v>
      </c>
      <c r="M11" s="1">
        <v>1.08</v>
      </c>
      <c r="N11" s="12">
        <f t="shared" si="1"/>
        <v>3.0000000000000027E-2</v>
      </c>
    </row>
    <row r="12" spans="2:22" x14ac:dyDescent="0.25">
      <c r="B12" s="8">
        <v>6.2500000000000003E-3</v>
      </c>
      <c r="C12" s="7">
        <v>8.4799999999999997E-3</v>
      </c>
      <c r="D12" s="2">
        <v>8.3491803278688582E-3</v>
      </c>
      <c r="E12" s="7">
        <v>0.11357167992596873</v>
      </c>
      <c r="F12" s="10">
        <f t="shared" si="2"/>
        <v>1.2500000000000001E-2</v>
      </c>
      <c r="G12" s="2">
        <v>0.13554481720893222</v>
      </c>
      <c r="H12" s="17">
        <f t="shared" si="0"/>
        <v>5.0301792540851285E-2</v>
      </c>
      <c r="I12" s="17">
        <f t="shared" si="3"/>
        <v>0.16858246141254687</v>
      </c>
      <c r="J12" s="17">
        <f t="shared" si="4"/>
        <v>0.13699334148497264</v>
      </c>
      <c r="K12">
        <v>5.8920000000007369E-2</v>
      </c>
      <c r="L12">
        <f t="shared" si="5"/>
        <v>0.43469017269163884</v>
      </c>
      <c r="M12" s="1">
        <v>1.8</v>
      </c>
      <c r="N12" s="12">
        <f t="shared" si="1"/>
        <v>0.75</v>
      </c>
    </row>
    <row r="13" spans="2:22" x14ac:dyDescent="0.25">
      <c r="B13" s="8">
        <v>6.9444444444444397E-3</v>
      </c>
      <c r="C13" s="7">
        <v>8.4799999999999997E-3</v>
      </c>
      <c r="D13" s="2">
        <v>8.3901639344262351E-3</v>
      </c>
      <c r="E13" s="7">
        <v>0.11357167992596873</v>
      </c>
      <c r="F13" s="10">
        <f t="shared" si="2"/>
        <v>1.4166666666666664E-2</v>
      </c>
      <c r="G13" s="2">
        <v>0.13075809597868432</v>
      </c>
      <c r="H13" s="17">
        <f t="shared" si="0"/>
        <v>4.7349240191784762E-2</v>
      </c>
      <c r="I13" s="17">
        <f t="shared" si="3"/>
        <v>0.17909474292834177</v>
      </c>
      <c r="J13" s="17">
        <f t="shared" si="4"/>
        <v>0.13239290367208742</v>
      </c>
      <c r="K13">
        <v>5.9070000000007415E-2</v>
      </c>
      <c r="L13">
        <f t="shared" si="5"/>
        <v>0.45175023051449736</v>
      </c>
      <c r="M13" s="1">
        <v>1.9</v>
      </c>
      <c r="N13" s="12">
        <f t="shared" si="1"/>
        <v>0.84999999999999987</v>
      </c>
    </row>
    <row r="14" spans="2:22" x14ac:dyDescent="0.25">
      <c r="B14" s="8">
        <v>7.63888888888888E-3</v>
      </c>
      <c r="C14" s="7">
        <v>9.9600000000000001E-3</v>
      </c>
      <c r="D14" s="2">
        <v>9.7098360655737733E-3</v>
      </c>
      <c r="E14" s="7">
        <v>0.13350751988895312</v>
      </c>
      <c r="F14" s="10">
        <f t="shared" si="2"/>
        <v>1.0833333333333332E-2</v>
      </c>
      <c r="G14" s="2">
        <v>0.13300910080421105</v>
      </c>
      <c r="H14" s="17">
        <f t="shared" si="0"/>
        <v>4.8726982278070458E-2</v>
      </c>
      <c r="I14" s="17">
        <f t="shared" si="3"/>
        <v>0.2044042034690601</v>
      </c>
      <c r="J14" s="17">
        <f t="shared" si="4"/>
        <v>0.13513861550328449</v>
      </c>
      <c r="K14">
        <v>6.3760000000007977E-2</v>
      </c>
      <c r="L14">
        <f t="shared" si="5"/>
        <v>0.47936569463665862</v>
      </c>
      <c r="M14" s="1">
        <v>1.7</v>
      </c>
      <c r="N14" s="12">
        <f t="shared" si="1"/>
        <v>0.64999999999999991</v>
      </c>
    </row>
    <row r="15" spans="2:22" x14ac:dyDescent="0.25">
      <c r="B15" s="8">
        <v>8.3333333333333297E-3</v>
      </c>
      <c r="C15" s="7">
        <v>9.9600000000000001E-3</v>
      </c>
      <c r="D15" s="2">
        <v>9.9049180327868865E-3</v>
      </c>
      <c r="E15" s="7">
        <v>0.13350751988895312</v>
      </c>
      <c r="F15" s="10">
        <f t="shared" si="2"/>
        <v>4.583333333333333E-2</v>
      </c>
      <c r="G15" s="2">
        <v>0.13895752955079937</v>
      </c>
      <c r="H15" s="17">
        <f t="shared" si="0"/>
        <v>5.2459409508965459E-2</v>
      </c>
      <c r="I15" s="17">
        <f t="shared" si="3"/>
        <v>0.18986107722577031</v>
      </c>
      <c r="J15" s="17">
        <f t="shared" si="4"/>
        <v>0.14079479910458786</v>
      </c>
      <c r="K15">
        <v>6.4420000000007721E-2</v>
      </c>
      <c r="L15">
        <f t="shared" si="5"/>
        <v>0.46359488548950772</v>
      </c>
      <c r="M15" s="1">
        <v>3.8</v>
      </c>
      <c r="N15" s="12">
        <f t="shared" si="1"/>
        <v>2.75</v>
      </c>
    </row>
    <row r="16" spans="2:22" x14ac:dyDescent="0.25">
      <c r="B16" s="8">
        <v>9.02777777777777E-3</v>
      </c>
      <c r="C16" s="7">
        <v>9.9600000000000001E-3</v>
      </c>
      <c r="D16" s="2">
        <v>9.8508196721311513E-3</v>
      </c>
      <c r="E16" s="7">
        <v>0.13350751988895312</v>
      </c>
      <c r="F16" s="10" t="str">
        <f t="shared" si="2"/>
        <v/>
      </c>
      <c r="G16" s="2">
        <v>0.13524735121132694</v>
      </c>
      <c r="H16" s="17">
        <f t="shared" si="0"/>
        <v>5.0115799721660456E-2</v>
      </c>
      <c r="I16" s="17">
        <f t="shared" si="3"/>
        <v>0.19873971991501926</v>
      </c>
      <c r="J16" s="17">
        <f t="shared" si="4"/>
        <v>0.13726047436483868</v>
      </c>
      <c r="K16">
        <v>6.4240000000007791E-2</v>
      </c>
      <c r="L16">
        <f t="shared" si="5"/>
        <v>0.47498157579168693</v>
      </c>
      <c r="M16" s="1"/>
      <c r="N16" s="12" t="str">
        <f t="shared" si="1"/>
        <v/>
      </c>
    </row>
    <row r="17" spans="2:18" x14ac:dyDescent="0.25">
      <c r="B17" s="8">
        <v>9.7222222222222206E-3</v>
      </c>
      <c r="C17" s="7">
        <v>9.9600000000000001E-3</v>
      </c>
      <c r="D17" s="2">
        <v>9.8918032786885282E-3</v>
      </c>
      <c r="E17" s="7">
        <v>0.13350751988895312</v>
      </c>
      <c r="F17" s="10">
        <f t="shared" si="2"/>
        <v>7.0833333333333331E-2</v>
      </c>
      <c r="G17" s="2">
        <v>0.13886923303780219</v>
      </c>
      <c r="H17" s="17">
        <f t="shared" si="0"/>
        <v>5.2403034267137445E-2</v>
      </c>
      <c r="I17" s="17">
        <f t="shared" si="3"/>
        <v>0.19006532998120745</v>
      </c>
      <c r="J17" s="17">
        <f t="shared" si="4"/>
        <v>0.14071045779115923</v>
      </c>
      <c r="K17">
        <v>6.4380000000007737E-2</v>
      </c>
      <c r="L17">
        <f t="shared" si="5"/>
        <v>0.46360160988634957</v>
      </c>
      <c r="M17" s="1">
        <v>5.3</v>
      </c>
      <c r="N17" s="12">
        <f t="shared" si="1"/>
        <v>4.25</v>
      </c>
    </row>
    <row r="18" spans="2:18" x14ac:dyDescent="0.25">
      <c r="B18" s="8">
        <v>1.0416666666666701E-2</v>
      </c>
      <c r="C18" s="7">
        <v>1.145E-2</v>
      </c>
      <c r="D18" s="2">
        <v>1.075409836065574E-2</v>
      </c>
      <c r="E18" s="7">
        <v>0.15344335985193747</v>
      </c>
      <c r="F18" s="10" t="str">
        <f t="shared" si="2"/>
        <v/>
      </c>
      <c r="G18" s="2">
        <v>0.13584097739335896</v>
      </c>
      <c r="H18" s="17">
        <f t="shared" si="0"/>
        <v>5.0487299260006079E-2</v>
      </c>
      <c r="I18" s="17">
        <f t="shared" si="3"/>
        <v>0.22678971083466551</v>
      </c>
      <c r="J18" s="17">
        <f t="shared" si="4"/>
        <v>0.13846246429144618</v>
      </c>
      <c r="K18">
        <v>6.7220000000006636E-2</v>
      </c>
      <c r="L18">
        <f t="shared" si="5"/>
        <v>0.49484331819371102</v>
      </c>
      <c r="M18" s="1"/>
      <c r="N18" s="12" t="str">
        <f t="shared" si="1"/>
        <v/>
      </c>
    </row>
    <row r="19" spans="2:18" x14ac:dyDescent="0.25">
      <c r="B19" s="8">
        <v>1.1111111111111099E-2</v>
      </c>
      <c r="C19" s="7">
        <v>1.145E-2</v>
      </c>
      <c r="D19" s="2">
        <v>1.1147540983606563E-2</v>
      </c>
      <c r="E19" s="7">
        <v>0.15344335985193747</v>
      </c>
      <c r="F19" s="10">
        <f t="shared" si="2"/>
        <v>9.0833333333333335E-2</v>
      </c>
      <c r="G19" s="2">
        <v>0.14342593604670295</v>
      </c>
      <c r="H19" s="17">
        <f t="shared" si="0"/>
        <v>5.5350643331457824E-2</v>
      </c>
      <c r="I19" s="17">
        <f t="shared" si="3"/>
        <v>0.20686299762468235</v>
      </c>
      <c r="J19" s="17">
        <f t="shared" si="4"/>
        <v>0.14560699108168101</v>
      </c>
      <c r="K19">
        <v>6.8480000000006147E-2</v>
      </c>
      <c r="L19">
        <f t="shared" si="5"/>
        <v>0.47745897211859512</v>
      </c>
      <c r="M19" s="1">
        <v>6.5</v>
      </c>
      <c r="N19" s="12">
        <f t="shared" si="1"/>
        <v>5.45</v>
      </c>
    </row>
    <row r="20" spans="2:18" x14ac:dyDescent="0.25">
      <c r="B20" s="8">
        <v>1.18055555555555E-2</v>
      </c>
      <c r="C20" s="7">
        <v>1.145E-2</v>
      </c>
      <c r="D20" s="2">
        <v>1.1131147540983604E-2</v>
      </c>
      <c r="E20" s="7">
        <v>0.15344335985193747</v>
      </c>
      <c r="F20" s="10" t="str">
        <f t="shared" si="2"/>
        <v/>
      </c>
      <c r="G20" s="2">
        <v>0.15200911731945765</v>
      </c>
      <c r="H20" s="17">
        <f t="shared" si="0"/>
        <v>6.1114806888027777E-2</v>
      </c>
      <c r="I20" s="17">
        <f t="shared" si="3"/>
        <v>0.18735230598009178</v>
      </c>
      <c r="J20" s="17">
        <f t="shared" si="4"/>
        <v>0.15379815333148916</v>
      </c>
      <c r="K20">
        <v>6.842000000000617E-2</v>
      </c>
      <c r="L20">
        <f t="shared" si="5"/>
        <v>0.45010458061023284</v>
      </c>
      <c r="M20" s="1"/>
      <c r="N20" s="12" t="str">
        <f t="shared" si="1"/>
        <v/>
      </c>
      <c r="R20" s="14"/>
    </row>
    <row r="21" spans="2:18" x14ac:dyDescent="0.25">
      <c r="B21" s="8">
        <v>1.2500000000000001E-2</v>
      </c>
      <c r="C21" s="7">
        <v>1.145E-2</v>
      </c>
      <c r="D21" s="2">
        <v>1.1075409836065581E-2</v>
      </c>
      <c r="E21" s="7">
        <v>0.15344335985193747</v>
      </c>
      <c r="F21" s="10" t="str">
        <f t="shared" si="2"/>
        <v/>
      </c>
      <c r="G21" s="2">
        <v>0.14830165400907494</v>
      </c>
      <c r="H21" s="17">
        <f t="shared" si="0"/>
        <v>5.8591036110947861E-2</v>
      </c>
      <c r="I21" s="17">
        <f t="shared" si="3"/>
        <v>0.19542238471970874</v>
      </c>
      <c r="J21" s="17">
        <f t="shared" si="4"/>
        <v>0.15024813252332253</v>
      </c>
      <c r="K21">
        <v>6.8250000000006236E-2</v>
      </c>
      <c r="L21">
        <f t="shared" si="5"/>
        <v>0.46021064603790496</v>
      </c>
      <c r="M21" s="1"/>
      <c r="N21" s="12" t="str">
        <f t="shared" si="1"/>
        <v/>
      </c>
    </row>
    <row r="22" spans="2:18" x14ac:dyDescent="0.25">
      <c r="B22" s="8">
        <v>1.3194444444444399E-2</v>
      </c>
      <c r="C22" s="7">
        <v>1.2500000000000001E-2</v>
      </c>
      <c r="D22" s="2">
        <v>1.2027868852459019E-2</v>
      </c>
      <c r="E22" s="7">
        <v>0.16750000000000001</v>
      </c>
      <c r="F22" s="10">
        <f t="shared" si="2"/>
        <v>0.10416666666666667</v>
      </c>
      <c r="G22" s="2">
        <v>0.15288555650233779</v>
      </c>
      <c r="H22" s="17">
        <f t="shared" si="0"/>
        <v>6.1718972280369232E-2</v>
      </c>
      <c r="I22" s="17">
        <f t="shared" si="3"/>
        <v>0.20253091615357047</v>
      </c>
      <c r="J22" s="17">
        <f t="shared" si="4"/>
        <v>0.1549762176643156</v>
      </c>
      <c r="K22">
        <v>7.1200000000005093E-2</v>
      </c>
      <c r="L22">
        <f t="shared" si="5"/>
        <v>0.46570782504831559</v>
      </c>
      <c r="M22" s="1">
        <v>7.3</v>
      </c>
      <c r="N22" s="12">
        <f t="shared" si="1"/>
        <v>6.25</v>
      </c>
    </row>
    <row r="23" spans="2:18" x14ac:dyDescent="0.25">
      <c r="B23" s="8">
        <v>1.38888888888888E-2</v>
      </c>
      <c r="C23" s="7">
        <v>1.2500000000000001E-2</v>
      </c>
      <c r="D23" s="2">
        <v>1.2450819672131153E-2</v>
      </c>
      <c r="E23" s="7">
        <v>0.16750000000000001</v>
      </c>
      <c r="F23" s="10" t="str">
        <f t="shared" si="2"/>
        <v/>
      </c>
      <c r="G23" s="2">
        <v>0.13952369526588815</v>
      </c>
      <c r="H23" s="17">
        <f t="shared" si="0"/>
        <v>5.2821589256647303E-2</v>
      </c>
      <c r="I23" s="17">
        <f t="shared" si="3"/>
        <v>0.23664566280400101</v>
      </c>
      <c r="J23" s="17">
        <f t="shared" si="4"/>
        <v>0.14237798526201173</v>
      </c>
      <c r="K23">
        <v>7.24700000000046E-2</v>
      </c>
      <c r="L23">
        <f t="shared" si="5"/>
        <v>0.51940998166583563</v>
      </c>
      <c r="M23" s="1"/>
      <c r="N23" s="12" t="str">
        <f t="shared" si="1"/>
        <v/>
      </c>
    </row>
    <row r="24" spans="2:18" x14ac:dyDescent="0.25">
      <c r="B24" s="8">
        <v>1.4583333333333301E-2</v>
      </c>
      <c r="C24" s="7">
        <v>1.2500000000000001E-2</v>
      </c>
      <c r="D24" s="2">
        <v>1.2350819672131155E-2</v>
      </c>
      <c r="E24" s="7">
        <v>0.16750000000000001</v>
      </c>
      <c r="F24" s="10" t="str">
        <f t="shared" si="2"/>
        <v/>
      </c>
      <c r="G24" s="2">
        <v>0.12980517269460656</v>
      </c>
      <c r="H24" s="17">
        <f t="shared" si="0"/>
        <v>4.677173453182696E-2</v>
      </c>
      <c r="I24" s="17">
        <f t="shared" si="3"/>
        <v>0.26725542948367831</v>
      </c>
      <c r="J24" s="17">
        <f t="shared" si="4"/>
        <v>0.1334456143148158</v>
      </c>
      <c r="K24">
        <v>7.2170000000004716E-2</v>
      </c>
      <c r="L24">
        <f t="shared" si="5"/>
        <v>0.55598708820178933</v>
      </c>
      <c r="M24" s="1"/>
      <c r="N24" s="12" t="str">
        <f t="shared" si="1"/>
        <v/>
      </c>
    </row>
    <row r="25" spans="2:18" x14ac:dyDescent="0.25">
      <c r="B25" s="8">
        <v>1.5277777777777699E-2</v>
      </c>
      <c r="C25" s="7">
        <v>1.2500000000000001E-2</v>
      </c>
      <c r="D25" s="2">
        <v>1.2462295081967214E-2</v>
      </c>
      <c r="E25" s="7">
        <v>0.16750000000000001</v>
      </c>
      <c r="F25" s="10">
        <f t="shared" si="2"/>
        <v>0.10583333333333335</v>
      </c>
      <c r="G25" s="2">
        <v>0.13532402832452833</v>
      </c>
      <c r="H25" s="17">
        <f t="shared" si="0"/>
        <v>5.0163710841979889E-2</v>
      </c>
      <c r="I25" s="17">
        <f t="shared" si="3"/>
        <v>0.24918411716741018</v>
      </c>
      <c r="J25" s="17">
        <f t="shared" si="4"/>
        <v>0.13848879510579754</v>
      </c>
      <c r="K25">
        <v>7.2500000000004589E-2</v>
      </c>
      <c r="L25">
        <f t="shared" si="5"/>
        <v>0.53575112193776975</v>
      </c>
      <c r="M25" s="1">
        <v>7.4</v>
      </c>
      <c r="N25" s="12">
        <f t="shared" si="1"/>
        <v>6.3500000000000005</v>
      </c>
    </row>
    <row r="26" spans="2:18" x14ac:dyDescent="0.25">
      <c r="B26" s="8">
        <v>1.59722222222222E-2</v>
      </c>
      <c r="C26" s="7">
        <v>1.162E-2</v>
      </c>
      <c r="D26" s="2">
        <v>1.1573770491803279E-2</v>
      </c>
      <c r="E26" s="7">
        <v>0.15577303531589157</v>
      </c>
      <c r="F26" s="10" t="str">
        <f t="shared" si="2"/>
        <v/>
      </c>
      <c r="G26" s="2">
        <v>0.13775359487919669</v>
      </c>
      <c r="H26" s="17">
        <f t="shared" si="0"/>
        <v>5.1693249587868521E-2</v>
      </c>
      <c r="I26" s="17">
        <f t="shared" si="3"/>
        <v>0.22478757076875674</v>
      </c>
      <c r="J26" s="17">
        <f t="shared" si="4"/>
        <v>0.1403290001784892</v>
      </c>
      <c r="K26">
        <v>6.9810000000005631E-2</v>
      </c>
      <c r="L26">
        <f t="shared" si="5"/>
        <v>0.50677443344564366</v>
      </c>
      <c r="M26" s="1"/>
      <c r="N26" s="12" t="str">
        <f t="shared" si="1"/>
        <v/>
      </c>
    </row>
    <row r="27" spans="2:18" x14ac:dyDescent="0.25">
      <c r="B27" s="8">
        <v>1.6666666666666601E-2</v>
      </c>
      <c r="C27" s="7">
        <v>1.162E-2</v>
      </c>
      <c r="D27" s="2">
        <v>1.1319672131147545E-2</v>
      </c>
      <c r="E27" s="7">
        <v>0.15577303531589157</v>
      </c>
      <c r="F27" s="10" t="str">
        <f t="shared" si="2"/>
        <v/>
      </c>
      <c r="G27" s="2">
        <v>0.13346448177679571</v>
      </c>
      <c r="H27" s="17">
        <f t="shared" si="0"/>
        <v>4.900801707798734E-2</v>
      </c>
      <c r="I27" s="17">
        <f t="shared" si="3"/>
        <v>0.23710406363736131</v>
      </c>
      <c r="J27" s="17">
        <f t="shared" si="4"/>
        <v>0.1363298404410847</v>
      </c>
      <c r="K27">
        <v>6.9020000000005938E-2</v>
      </c>
      <c r="L27">
        <f t="shared" si="5"/>
        <v>0.51714133289360165</v>
      </c>
      <c r="M27" s="1"/>
      <c r="N27" s="12" t="str">
        <f t="shared" si="1"/>
        <v/>
      </c>
    </row>
    <row r="28" spans="2:18" x14ac:dyDescent="0.25">
      <c r="B28" s="8">
        <v>1.7361111111111101E-2</v>
      </c>
      <c r="C28" s="7">
        <v>1.162E-2</v>
      </c>
      <c r="D28" s="2">
        <v>1.1508196721311474E-2</v>
      </c>
      <c r="E28" s="7">
        <v>0.15577303531589157</v>
      </c>
      <c r="F28" s="10">
        <f t="shared" si="2"/>
        <v>0.12916666666666668</v>
      </c>
      <c r="G28" s="2">
        <v>0.13093389152396387</v>
      </c>
      <c r="H28" s="17">
        <f t="shared" si="0"/>
        <v>4.7456151458923818E-2</v>
      </c>
      <c r="I28" s="17">
        <f t="shared" si="3"/>
        <v>0.24485761366590833</v>
      </c>
      <c r="J28" s="17">
        <f t="shared" si="4"/>
        <v>0.13398971471306495</v>
      </c>
      <c r="K28">
        <v>6.9610000000005709E-2</v>
      </c>
      <c r="L28">
        <f t="shared" si="5"/>
        <v>0.53164233637144664</v>
      </c>
      <c r="M28" s="1">
        <v>8.8000000000000007</v>
      </c>
      <c r="N28" s="12">
        <f t="shared" si="1"/>
        <v>7.7500000000000009</v>
      </c>
    </row>
    <row r="29" spans="2:18" x14ac:dyDescent="0.25">
      <c r="B29" s="8">
        <v>1.8055555555555498E-2</v>
      </c>
      <c r="C29" s="7">
        <v>1.162E-2</v>
      </c>
      <c r="D29" s="2">
        <v>1.1403278688524593E-2</v>
      </c>
      <c r="E29" s="7">
        <v>0.15577303531589157</v>
      </c>
      <c r="F29" s="10" t="str">
        <f t="shared" si="2"/>
        <v/>
      </c>
      <c r="G29" s="2">
        <v>0.13408302158688476</v>
      </c>
      <c r="H29" s="17">
        <f t="shared" si="0"/>
        <v>4.9390992321539935E-2</v>
      </c>
      <c r="I29" s="17">
        <f t="shared" si="3"/>
        <v>0.23526557078166649</v>
      </c>
      <c r="J29" s="17">
        <f t="shared" si="4"/>
        <v>0.13690411683638645</v>
      </c>
      <c r="K29">
        <v>6.9280000000005837E-2</v>
      </c>
      <c r="L29">
        <f t="shared" si="5"/>
        <v>0.51669479983424249</v>
      </c>
      <c r="M29" s="1"/>
      <c r="N29" s="12" t="str">
        <f t="shared" si="1"/>
        <v/>
      </c>
    </row>
    <row r="30" spans="2:18" x14ac:dyDescent="0.25">
      <c r="B30" s="8">
        <v>1.8749999999999999E-2</v>
      </c>
      <c r="C30" s="7">
        <v>1.0749999999999999E-2</v>
      </c>
      <c r="D30" s="2">
        <v>1.0691803278688522E-2</v>
      </c>
      <c r="E30" s="7">
        <v>0.14404607063178312</v>
      </c>
      <c r="F30" s="10" t="str">
        <f t="shared" si="2"/>
        <v/>
      </c>
      <c r="G30" s="2">
        <v>0.13457202433096943</v>
      </c>
      <c r="H30" s="17">
        <f t="shared" si="0"/>
        <v>4.9694781095082997E-2</v>
      </c>
      <c r="I30" s="17">
        <f t="shared" si="3"/>
        <v>0.21632050213545759</v>
      </c>
      <c r="J30" s="17">
        <f t="shared" si="4"/>
        <v>0.13695706814565528</v>
      </c>
      <c r="K30">
        <v>6.7020000000006713E-2</v>
      </c>
      <c r="L30">
        <f t="shared" si="5"/>
        <v>0.49802327291425919</v>
      </c>
      <c r="M30" s="1"/>
      <c r="N30" s="12" t="str">
        <f t="shared" si="1"/>
        <v/>
      </c>
    </row>
    <row r="31" spans="2:18" x14ac:dyDescent="0.25">
      <c r="B31" s="8">
        <v>1.94444444444444E-2</v>
      </c>
      <c r="C31" s="7">
        <v>1.0749999999999999E-2</v>
      </c>
      <c r="D31" s="2">
        <v>1.0642622950819676E-2</v>
      </c>
      <c r="E31" s="7">
        <v>0.14404607063178312</v>
      </c>
      <c r="F31" s="10">
        <f t="shared" si="2"/>
        <v>0.10083333333333333</v>
      </c>
      <c r="G31" s="2">
        <v>0.13005519381448105</v>
      </c>
      <c r="H31" s="17">
        <f t="shared" si="0"/>
        <v>4.6922926049002375E-2</v>
      </c>
      <c r="I31" s="17">
        <f t="shared" si="3"/>
        <v>0.22909909728932076</v>
      </c>
      <c r="J31" s="17">
        <f t="shared" si="4"/>
        <v>0.13273034143827217</v>
      </c>
      <c r="K31">
        <v>6.6860000000006775E-2</v>
      </c>
      <c r="L31">
        <f t="shared" si="5"/>
        <v>0.51408942648903433</v>
      </c>
      <c r="M31" s="1">
        <v>7.1</v>
      </c>
      <c r="N31" s="12">
        <f t="shared" si="1"/>
        <v>6.05</v>
      </c>
    </row>
    <row r="32" spans="2:18" x14ac:dyDescent="0.25">
      <c r="B32" s="8">
        <v>2.01388888888888E-2</v>
      </c>
      <c r="C32" s="7">
        <v>1.0749999999999999E-2</v>
      </c>
      <c r="D32" s="2">
        <v>1.0677049180327873E-2</v>
      </c>
      <c r="E32" s="7">
        <v>0.14404607063178312</v>
      </c>
      <c r="F32" s="10" t="str">
        <f t="shared" si="2"/>
        <v/>
      </c>
      <c r="G32" s="2">
        <v>0.13169792032933858</v>
      </c>
      <c r="H32" s="17">
        <f t="shared" si="0"/>
        <v>4.7922150144111553E-2</v>
      </c>
      <c r="I32" s="17">
        <f t="shared" si="3"/>
        <v>0.22432215515523793</v>
      </c>
      <c r="J32" s="17">
        <f t="shared" si="4"/>
        <v>0.13426267207722292</v>
      </c>
      <c r="K32">
        <v>6.6970000000006732E-2</v>
      </c>
      <c r="L32">
        <f t="shared" si="5"/>
        <v>0.50851220605863812</v>
      </c>
      <c r="M32" s="1"/>
      <c r="N32" s="12" t="str">
        <f t="shared" si="1"/>
        <v/>
      </c>
    </row>
    <row r="33" spans="2:14" x14ac:dyDescent="0.25">
      <c r="B33" s="8">
        <v>2.0833333333333301E-2</v>
      </c>
      <c r="C33" s="7">
        <v>1.0749999999999999E-2</v>
      </c>
      <c r="D33" s="2">
        <v>1.0608196721311481E-2</v>
      </c>
      <c r="E33" s="7">
        <v>0.14404607063178312</v>
      </c>
      <c r="F33" s="10" t="str">
        <f t="shared" si="2"/>
        <v/>
      </c>
      <c r="G33" s="2">
        <v>0.13311886409105153</v>
      </c>
      <c r="H33" s="17">
        <f t="shared" si="0"/>
        <v>4.8794650543244993E-2</v>
      </c>
      <c r="I33" s="17">
        <f t="shared" si="3"/>
        <v>0.22031103574504854</v>
      </c>
      <c r="J33" s="17">
        <f t="shared" si="4"/>
        <v>0.13559271487958649</v>
      </c>
      <c r="K33">
        <v>6.6750000000006818E-2</v>
      </c>
      <c r="L33">
        <f t="shared" si="5"/>
        <v>0.50143156235430841</v>
      </c>
      <c r="M33" s="1"/>
      <c r="N33" s="12" t="str">
        <f t="shared" si="1"/>
        <v/>
      </c>
    </row>
    <row r="34" spans="2:14" x14ac:dyDescent="0.25">
      <c r="B34" s="8">
        <v>2.1527777777777701E-2</v>
      </c>
      <c r="C34" s="7">
        <v>9.8700000000000003E-3</v>
      </c>
      <c r="D34" s="2">
        <v>1.0239344262295088E-2</v>
      </c>
      <c r="E34" s="7">
        <v>0.13231910594767465</v>
      </c>
      <c r="F34" s="10">
        <f t="shared" si="2"/>
        <v>9.9166666666666667E-2</v>
      </c>
      <c r="G34" s="2">
        <v>0.12890398363681546</v>
      </c>
      <c r="H34" s="17">
        <f t="shared" si="0"/>
        <v>4.6228721539091994E-2</v>
      </c>
      <c r="I34" s="17">
        <f t="shared" si="3"/>
        <v>0.2135036330531814</v>
      </c>
      <c r="J34" s="17">
        <f t="shared" si="4"/>
        <v>0.13122731703777915</v>
      </c>
      <c r="K34">
        <v>6.5540000000007287E-2</v>
      </c>
      <c r="L34">
        <f t="shared" si="5"/>
        <v>0.50844045428933371</v>
      </c>
      <c r="M34" s="1">
        <v>7</v>
      </c>
      <c r="N34" s="12">
        <f t="shared" si="1"/>
        <v>5.95</v>
      </c>
    </row>
    <row r="35" spans="2:14" x14ac:dyDescent="0.25">
      <c r="B35" s="8">
        <v>2.2222222222222199E-2</v>
      </c>
      <c r="C35" s="7">
        <v>9.8700000000000003E-3</v>
      </c>
      <c r="D35" s="2">
        <v>1.0242622950819678E-2</v>
      </c>
      <c r="E35" s="7">
        <v>0.13231910594767465</v>
      </c>
      <c r="F35" s="10" t="str">
        <f t="shared" si="2"/>
        <v/>
      </c>
      <c r="G35" s="2">
        <v>0.13185645343787999</v>
      </c>
      <c r="H35" s="17">
        <f t="shared" si="0"/>
        <v>4.8019117958869435E-2</v>
      </c>
      <c r="I35" s="17">
        <f t="shared" si="3"/>
        <v>0.20554313405869107</v>
      </c>
      <c r="J35" s="17">
        <f t="shared" si="4"/>
        <v>0.13400976536237894</v>
      </c>
      <c r="K35">
        <v>6.5550000000007283E-2</v>
      </c>
      <c r="L35">
        <f t="shared" si="5"/>
        <v>0.49713152667866267</v>
      </c>
      <c r="M35" s="1"/>
      <c r="N35" s="12" t="str">
        <f t="shared" si="1"/>
        <v/>
      </c>
    </row>
    <row r="36" spans="2:14" x14ac:dyDescent="0.25">
      <c r="B36" s="8">
        <v>2.2916666666666599E-2</v>
      </c>
      <c r="C36" s="7">
        <v>9.8700000000000003E-3</v>
      </c>
      <c r="D36" s="2">
        <v>9.9950819672131232E-3</v>
      </c>
      <c r="E36" s="7">
        <v>0.13231910594767465</v>
      </c>
      <c r="F36" s="10" t="str">
        <f t="shared" si="2"/>
        <v/>
      </c>
      <c r="G36" s="2">
        <v>0.1290795000976051</v>
      </c>
      <c r="H36" s="17">
        <f t="shared" ref="H36:H58" si="6">G36*(w+G36/TAN(RADIANS(alpha)))</f>
        <v>4.6334239937924154E-2</v>
      </c>
      <c r="I36" s="17">
        <f t="shared" si="3"/>
        <v>0.21301741462087728</v>
      </c>
      <c r="J36" s="17">
        <f t="shared" si="4"/>
        <v>0.13139226354978464</v>
      </c>
      <c r="K36">
        <v>6.4720000000007605E-2</v>
      </c>
      <c r="L36">
        <f t="shared" si="5"/>
        <v>0.50139642585436694</v>
      </c>
      <c r="M36" s="1"/>
      <c r="N36" s="12" t="str">
        <f t="shared" ref="N36:N58" si="7">IF(ISNUMBER(M36),M36-p,"")</f>
        <v/>
      </c>
    </row>
    <row r="37" spans="2:14" x14ac:dyDescent="0.25">
      <c r="B37" s="8">
        <v>2.36111111111111E-2</v>
      </c>
      <c r="C37" s="7">
        <v>9.8700000000000003E-3</v>
      </c>
      <c r="D37" s="2">
        <v>1.0042622950819676E-2</v>
      </c>
      <c r="E37" s="7">
        <v>0.13231910594767465</v>
      </c>
      <c r="F37" s="10">
        <f t="shared" si="2"/>
        <v>8.4166666666666667E-2</v>
      </c>
      <c r="G37" s="2">
        <v>0.12994766725478663</v>
      </c>
      <c r="H37" s="17">
        <f t="shared" si="6"/>
        <v>4.6857874335172529E-2</v>
      </c>
      <c r="I37" s="17">
        <f t="shared" si="3"/>
        <v>0.21063695568860591</v>
      </c>
      <c r="J37" s="17">
        <f t="shared" si="4"/>
        <v>0.13220902949238927</v>
      </c>
      <c r="K37">
        <v>6.4880000000007543E-2</v>
      </c>
      <c r="L37">
        <f t="shared" si="5"/>
        <v>0.49927791218289597</v>
      </c>
      <c r="M37" s="1">
        <v>6.1</v>
      </c>
      <c r="N37" s="12">
        <f t="shared" si="7"/>
        <v>5.05</v>
      </c>
    </row>
    <row r="38" spans="2:14" x14ac:dyDescent="0.25">
      <c r="B38" s="8">
        <v>2.43055555555555E-2</v>
      </c>
      <c r="C38" s="7">
        <v>8.9999999999999993E-3</v>
      </c>
      <c r="D38" s="2">
        <v>9.4213114754098364E-3</v>
      </c>
      <c r="E38" s="7">
        <v>0.12059214126356621</v>
      </c>
      <c r="F38" s="10" t="str">
        <f t="shared" si="2"/>
        <v/>
      </c>
      <c r="G38" s="2">
        <v>0.13132279193453303</v>
      </c>
      <c r="H38" s="17">
        <f t="shared" si="6"/>
        <v>4.7693076591853067E-2</v>
      </c>
      <c r="I38" s="17">
        <f t="shared" si="3"/>
        <v>0.18870663507452107</v>
      </c>
      <c r="J38" s="17">
        <f t="shared" si="4"/>
        <v>0.13313778653805741</v>
      </c>
      <c r="K38">
        <v>6.2760000000008365E-2</v>
      </c>
      <c r="L38">
        <f t="shared" si="5"/>
        <v>0.4779063792010716</v>
      </c>
      <c r="M38" s="1"/>
      <c r="N38" s="12" t="str">
        <f t="shared" si="7"/>
        <v/>
      </c>
    </row>
    <row r="39" spans="2:14" x14ac:dyDescent="0.25">
      <c r="B39" s="8">
        <v>2.5000000000000001E-2</v>
      </c>
      <c r="C39" s="7">
        <v>8.9999999999999993E-3</v>
      </c>
      <c r="D39" s="2">
        <v>8.9721311475409911E-3</v>
      </c>
      <c r="E39" s="7">
        <v>0.12059214126356621</v>
      </c>
      <c r="F39" s="10" t="str">
        <f t="shared" si="2"/>
        <v/>
      </c>
      <c r="G39" s="2">
        <v>0.1346094353496248</v>
      </c>
      <c r="H39" s="17">
        <f t="shared" si="6"/>
        <v>4.971805937778602E-2</v>
      </c>
      <c r="I39" s="17">
        <f t="shared" si="3"/>
        <v>0.18102074201273413</v>
      </c>
      <c r="J39" s="17">
        <f t="shared" si="4"/>
        <v>0.1362795938123588</v>
      </c>
      <c r="K39">
        <v>6.1190000000008064E-2</v>
      </c>
      <c r="L39">
        <f t="shared" si="5"/>
        <v>0.45457437542232898</v>
      </c>
      <c r="M39" s="1"/>
      <c r="N39" s="12" t="str">
        <f t="shared" si="7"/>
        <v/>
      </c>
    </row>
    <row r="40" spans="2:14" x14ac:dyDescent="0.25">
      <c r="B40" s="8">
        <v>2.5694444444444402E-2</v>
      </c>
      <c r="C40" s="7">
        <v>8.9999999999999993E-3</v>
      </c>
      <c r="D40" s="2">
        <v>8.7475409836065658E-3</v>
      </c>
      <c r="E40" s="7">
        <v>0.12059214126356621</v>
      </c>
      <c r="F40" s="10">
        <f t="shared" si="2"/>
        <v>5.5833333333333339E-2</v>
      </c>
      <c r="G40" s="2">
        <v>0.13454200332813618</v>
      </c>
      <c r="H40" s="17">
        <f t="shared" si="6"/>
        <v>4.9676104910872668E-2</v>
      </c>
      <c r="I40" s="17">
        <f t="shared" si="3"/>
        <v>0.18117362494800107</v>
      </c>
      <c r="J40" s="17">
        <f t="shared" si="4"/>
        <v>0.13621498408128596</v>
      </c>
      <c r="K40">
        <v>6.0380000000007816E-2</v>
      </c>
      <c r="L40">
        <f t="shared" si="5"/>
        <v>0.44878178194467849</v>
      </c>
      <c r="M40" s="1">
        <v>4.4000000000000004</v>
      </c>
      <c r="N40" s="12">
        <f t="shared" si="7"/>
        <v>3.3500000000000005</v>
      </c>
    </row>
    <row r="41" spans="2:14" x14ac:dyDescent="0.25">
      <c r="B41" s="8">
        <v>2.6388888888888799E-2</v>
      </c>
      <c r="C41" s="7">
        <v>8.9999999999999993E-3</v>
      </c>
      <c r="D41" s="2">
        <v>8.7836065573770553E-3</v>
      </c>
      <c r="E41" s="7">
        <v>0.12059214126356621</v>
      </c>
      <c r="F41" s="10" t="str">
        <f t="shared" si="2"/>
        <v/>
      </c>
      <c r="G41" s="2">
        <v>0.13294356572128668</v>
      </c>
      <c r="H41" s="17">
        <f t="shared" si="6"/>
        <v>4.8686601965754812E-2</v>
      </c>
      <c r="I41" s="17">
        <f t="shared" si="3"/>
        <v>0.18485578447907333</v>
      </c>
      <c r="J41" s="17">
        <f t="shared" si="4"/>
        <v>0.13468524059668799</v>
      </c>
      <c r="K41">
        <v>6.0510000000007856E-2</v>
      </c>
      <c r="L41">
        <f t="shared" si="5"/>
        <v>0.45515553664978242</v>
      </c>
      <c r="M41" s="1"/>
      <c r="N41" s="12" t="str">
        <f t="shared" si="7"/>
        <v/>
      </c>
    </row>
    <row r="42" spans="2:14" x14ac:dyDescent="0.25">
      <c r="B42" s="8">
        <v>2.70833333333333E-2</v>
      </c>
      <c r="C42" s="7">
        <v>8.1200000000000005E-3</v>
      </c>
      <c r="D42" s="2">
        <v>8.2344262295082002E-3</v>
      </c>
      <c r="E42" s="7">
        <v>0.10886517657945778</v>
      </c>
      <c r="F42" s="10" t="str">
        <f t="shared" si="2"/>
        <v/>
      </c>
      <c r="G42" s="2">
        <v>0.13210612094355864</v>
      </c>
      <c r="H42" s="17">
        <f t="shared" si="6"/>
        <v>4.8172020236731602E-2</v>
      </c>
      <c r="I42" s="17">
        <f t="shared" si="3"/>
        <v>0.16856257969036612</v>
      </c>
      <c r="J42" s="17">
        <f t="shared" si="4"/>
        <v>0.13355430357719122</v>
      </c>
      <c r="K42">
        <v>5.8490000000007238E-2</v>
      </c>
      <c r="L42">
        <f t="shared" si="5"/>
        <v>0.44275011318360225</v>
      </c>
      <c r="M42" s="1"/>
      <c r="N42" s="12" t="str">
        <f t="shared" si="7"/>
        <v/>
      </c>
    </row>
    <row r="43" spans="2:14" x14ac:dyDescent="0.25">
      <c r="B43" s="8">
        <v>2.77777777777777E-2</v>
      </c>
      <c r="C43" s="7">
        <v>8.1200000000000005E-3</v>
      </c>
      <c r="D43" s="2">
        <v>7.7688524590163984E-3</v>
      </c>
      <c r="E43" s="7">
        <v>0.10886517657945778</v>
      </c>
      <c r="F43" s="10">
        <f t="shared" si="2"/>
        <v>3.5833333333333342E-2</v>
      </c>
      <c r="G43" s="2">
        <v>0.14000969425061582</v>
      </c>
      <c r="H43" s="17">
        <f t="shared" si="6"/>
        <v>5.3133446747693221E-2</v>
      </c>
      <c r="I43" s="17">
        <f t="shared" si="3"/>
        <v>0.15282276037084924</v>
      </c>
      <c r="J43" s="17">
        <f t="shared" si="4"/>
        <v>0.14120005082999226</v>
      </c>
      <c r="K43">
        <v>5.6730000000006699E-2</v>
      </c>
      <c r="L43">
        <f t="shared" si="5"/>
        <v>0.40518622873685173</v>
      </c>
      <c r="M43" s="1">
        <v>3.2</v>
      </c>
      <c r="N43" s="12">
        <f t="shared" si="7"/>
        <v>2.1500000000000004</v>
      </c>
    </row>
    <row r="44" spans="2:14" x14ac:dyDescent="0.25">
      <c r="B44" s="8">
        <v>2.8472222222222201E-2</v>
      </c>
      <c r="C44" s="7">
        <v>8.1200000000000005E-3</v>
      </c>
      <c r="D44" s="2">
        <v>7.7672131147540997E-3</v>
      </c>
      <c r="E44" s="7">
        <v>0.10886517657945778</v>
      </c>
      <c r="F44" s="10" t="str">
        <f t="shared" si="2"/>
        <v/>
      </c>
      <c r="G44" s="2">
        <v>0.14353675670365126</v>
      </c>
      <c r="H44" s="17">
        <f t="shared" si="6"/>
        <v>5.5423302246835809E-2</v>
      </c>
      <c r="I44" s="17">
        <f t="shared" si="3"/>
        <v>0.14650877285940828</v>
      </c>
      <c r="J44" s="17">
        <f t="shared" si="4"/>
        <v>0.14463078425333373</v>
      </c>
      <c r="K44">
        <v>5.6720000000006696E-2</v>
      </c>
      <c r="L44">
        <f t="shared" si="5"/>
        <v>0.39516010604246754</v>
      </c>
      <c r="M44" s="1"/>
      <c r="N44" s="12" t="str">
        <f t="shared" si="7"/>
        <v/>
      </c>
    </row>
    <row r="45" spans="2:14" x14ac:dyDescent="0.25">
      <c r="B45" s="8">
        <v>2.9166666666666601E-2</v>
      </c>
      <c r="C45" s="7">
        <v>8.1200000000000005E-3</v>
      </c>
      <c r="D45" s="2">
        <v>7.8262295081967248E-3</v>
      </c>
      <c r="E45" s="7">
        <v>0.10886517657945778</v>
      </c>
      <c r="F45" s="10" t="str">
        <f t="shared" si="2"/>
        <v/>
      </c>
      <c r="G45" s="2">
        <v>0.14144134469652364</v>
      </c>
      <c r="H45" s="17">
        <f t="shared" si="6"/>
        <v>5.4057272111397554E-2</v>
      </c>
      <c r="I45" s="17">
        <f t="shared" si="3"/>
        <v>0.15021105732577211</v>
      </c>
      <c r="J45" s="17">
        <f t="shared" si="4"/>
        <v>0.14259136313398166</v>
      </c>
      <c r="K45">
        <v>5.6950000000006766E-2</v>
      </c>
      <c r="L45">
        <f t="shared" si="5"/>
        <v>0.40264040279169155</v>
      </c>
      <c r="M45" s="1"/>
      <c r="N45" s="12" t="str">
        <f t="shared" si="7"/>
        <v/>
      </c>
    </row>
    <row r="46" spans="2:14" x14ac:dyDescent="0.25">
      <c r="B46" s="8">
        <v>2.9861111111111099E-2</v>
      </c>
      <c r="C46" s="7">
        <v>7.2500000000000004E-3</v>
      </c>
      <c r="D46" s="2">
        <v>7.4147540983606555E-3</v>
      </c>
      <c r="E46" s="7">
        <v>9.7138211895349325E-2</v>
      </c>
      <c r="F46" s="10">
        <f t="shared" si="2"/>
        <v>1.6666666666666682E-4</v>
      </c>
      <c r="G46" s="2">
        <v>0.14611757467311812</v>
      </c>
      <c r="H46" s="17">
        <f t="shared" si="6"/>
        <v>5.7128454164655534E-2</v>
      </c>
      <c r="I46" s="17">
        <f t="shared" si="3"/>
        <v>0.12690698717497348</v>
      </c>
      <c r="J46" s="17">
        <f t="shared" si="4"/>
        <v>0.14693844028952122</v>
      </c>
      <c r="K46">
        <v>5.5350000000006276E-2</v>
      </c>
      <c r="L46">
        <f t="shared" si="5"/>
        <v>0.37880453548336412</v>
      </c>
      <c r="M46" s="1">
        <v>1.06</v>
      </c>
      <c r="N46" s="12">
        <f t="shared" si="7"/>
        <v>1.0000000000000009E-2</v>
      </c>
    </row>
    <row r="47" spans="2:14" x14ac:dyDescent="0.25">
      <c r="B47" s="8">
        <v>3.0555555555555499E-2</v>
      </c>
      <c r="C47" s="7">
        <v>7.2500000000000004E-3</v>
      </c>
      <c r="D47" s="2">
        <v>7.2311475409836123E-3</v>
      </c>
      <c r="E47" s="7">
        <v>9.7138211895349325E-2</v>
      </c>
      <c r="F47" s="10">
        <f t="shared" si="2"/>
        <v>8.3333333333331555E-5</v>
      </c>
      <c r="G47" s="2">
        <v>0.14824514843474074</v>
      </c>
      <c r="H47" s="17">
        <f t="shared" si="6"/>
        <v>5.8552970900856621E-2</v>
      </c>
      <c r="I47" s="17">
        <f t="shared" si="3"/>
        <v>0.12381950716515965</v>
      </c>
      <c r="J47" s="17">
        <f t="shared" si="4"/>
        <v>0.14902655874843201</v>
      </c>
      <c r="K47">
        <v>5.461000000000605E-2</v>
      </c>
      <c r="L47">
        <f t="shared" si="5"/>
        <v>0.36837630490178241</v>
      </c>
      <c r="M47" s="1">
        <v>1.0549999999999999</v>
      </c>
      <c r="N47" s="12">
        <f t="shared" si="7"/>
        <v>4.9999999999998934E-3</v>
      </c>
    </row>
    <row r="48" spans="2:14" x14ac:dyDescent="0.25">
      <c r="B48" s="8">
        <v>3.125E-2</v>
      </c>
      <c r="C48" s="7">
        <v>7.2500000000000004E-3</v>
      </c>
      <c r="D48" s="2">
        <v>7.4049180327868894E-3</v>
      </c>
      <c r="E48" s="7">
        <v>9.7138211895349325E-2</v>
      </c>
      <c r="F48" s="10">
        <f t="shared" si="2"/>
        <v>8.3333333333331555E-5</v>
      </c>
      <c r="G48" s="2">
        <v>0.1490175948527461</v>
      </c>
      <c r="H48" s="17">
        <f t="shared" si="6"/>
        <v>5.9074371788938609E-2</v>
      </c>
      <c r="I48" s="17">
        <f t="shared" si="3"/>
        <v>0.12272665422330446</v>
      </c>
      <c r="J48" s="17">
        <f t="shared" si="4"/>
        <v>0.14978527230722349</v>
      </c>
      <c r="K48">
        <v>5.5310000000006264E-2</v>
      </c>
      <c r="L48">
        <f t="shared" si="5"/>
        <v>0.3711642242962091</v>
      </c>
      <c r="M48" s="1">
        <v>1.0549999999999999</v>
      </c>
      <c r="N48" s="12">
        <f t="shared" si="7"/>
        <v>4.9999999999998934E-3</v>
      </c>
    </row>
    <row r="49" spans="2:14" x14ac:dyDescent="0.25">
      <c r="B49" s="8">
        <v>3.19444444444444E-2</v>
      </c>
      <c r="C49" s="7">
        <v>7.2500000000000004E-3</v>
      </c>
      <c r="D49" s="2">
        <v>7.3475409836065647E-3</v>
      </c>
      <c r="E49" s="7">
        <v>9.7138211895349325E-2</v>
      </c>
      <c r="F49" s="10">
        <f t="shared" si="2"/>
        <v>8.3333333333331555E-5</v>
      </c>
      <c r="G49" s="2">
        <v>0.14936238126540241</v>
      </c>
      <c r="H49" s="17">
        <f t="shared" si="6"/>
        <v>5.9307826278028407E-2</v>
      </c>
      <c r="I49" s="17">
        <f t="shared" si="3"/>
        <v>0.12224356303353316</v>
      </c>
      <c r="J49" s="17">
        <f t="shared" si="4"/>
        <v>0.15012402696892602</v>
      </c>
      <c r="K49">
        <v>5.5080000000006193E-2</v>
      </c>
      <c r="L49">
        <f t="shared" si="5"/>
        <v>0.36876755400768818</v>
      </c>
      <c r="M49" s="1">
        <v>1.0549999999999999</v>
      </c>
      <c r="N49" s="12">
        <f t="shared" si="7"/>
        <v>4.9999999999998934E-3</v>
      </c>
    </row>
    <row r="50" spans="2:14" x14ac:dyDescent="0.25">
      <c r="B50" s="8">
        <v>3.2638888888888801E-2</v>
      </c>
      <c r="C50" s="7">
        <v>6.3699999999999998E-3</v>
      </c>
      <c r="D50" s="2">
        <v>6.6081967213114769E-3</v>
      </c>
      <c r="E50" s="7">
        <v>8.5411247211240882E-2</v>
      </c>
      <c r="F50" s="10">
        <f t="shared" si="2"/>
        <v>0</v>
      </c>
      <c r="G50" s="2">
        <v>0.14876909619020837</v>
      </c>
      <c r="H50" s="17">
        <f t="shared" si="6"/>
        <v>5.8906390669474513E-2</v>
      </c>
      <c r="I50" s="17">
        <f t="shared" si="3"/>
        <v>0.10813767279924273</v>
      </c>
      <c r="J50" s="17">
        <f t="shared" si="4"/>
        <v>0.14936510823294211</v>
      </c>
      <c r="K50">
        <v>5.2060000000005269E-2</v>
      </c>
      <c r="L50">
        <f t="shared" si="5"/>
        <v>0.34993826898997948</v>
      </c>
      <c r="M50" s="1">
        <f t="shared" ref="M50:M58" si="8">p</f>
        <v>1.05</v>
      </c>
      <c r="N50" s="12">
        <f t="shared" si="7"/>
        <v>0</v>
      </c>
    </row>
    <row r="51" spans="2:14" x14ac:dyDescent="0.25">
      <c r="B51" s="8">
        <v>3.3333333333333298E-2</v>
      </c>
      <c r="C51" s="7">
        <v>6.3699999999999998E-3</v>
      </c>
      <c r="D51" s="2">
        <v>6.2967213114754122E-3</v>
      </c>
      <c r="E51" s="7">
        <v>8.5411247211240882E-2</v>
      </c>
      <c r="F51" s="10">
        <f t="shared" si="2"/>
        <v>0</v>
      </c>
      <c r="G51" s="2">
        <v>0.14545712897645618</v>
      </c>
      <c r="H51" s="17">
        <f t="shared" si="6"/>
        <v>5.668971296810138E-2</v>
      </c>
      <c r="I51" s="17">
        <f t="shared" si="3"/>
        <v>0.11236606549030019</v>
      </c>
      <c r="J51" s="17">
        <f t="shared" si="4"/>
        <v>0.14610066275187772</v>
      </c>
      <c r="K51">
        <v>5.0730000000004861E-2</v>
      </c>
      <c r="L51">
        <f t="shared" si="5"/>
        <v>0.34876255537957213</v>
      </c>
      <c r="M51" s="1">
        <f t="shared" si="8"/>
        <v>1.05</v>
      </c>
      <c r="N51" s="12">
        <f t="shared" si="7"/>
        <v>0</v>
      </c>
    </row>
    <row r="52" spans="2:14" x14ac:dyDescent="0.25">
      <c r="B52" s="8">
        <v>3.4027777777777699E-2</v>
      </c>
      <c r="C52" s="7">
        <v>6.3699999999999998E-3</v>
      </c>
      <c r="D52" s="2">
        <v>6.2786885245901649E-3</v>
      </c>
      <c r="E52" s="7">
        <v>8.5411247211240882E-2</v>
      </c>
      <c r="F52" s="10">
        <f t="shared" si="2"/>
        <v>0</v>
      </c>
      <c r="G52" s="2">
        <v>0.14393384673282833</v>
      </c>
      <c r="H52" s="17">
        <f t="shared" si="6"/>
        <v>5.5684030998803778E-2</v>
      </c>
      <c r="I52" s="17">
        <f t="shared" si="3"/>
        <v>0.11439545388042835</v>
      </c>
      <c r="J52" s="17">
        <f t="shared" si="4"/>
        <v>0.14460083551307853</v>
      </c>
      <c r="K52">
        <v>5.0650000000004837E-2</v>
      </c>
      <c r="L52">
        <f t="shared" si="5"/>
        <v>0.35189777213431911</v>
      </c>
      <c r="M52" s="1">
        <f t="shared" si="8"/>
        <v>1.05</v>
      </c>
      <c r="N52" s="12">
        <f t="shared" si="7"/>
        <v>0</v>
      </c>
    </row>
    <row r="53" spans="2:14" x14ac:dyDescent="0.25">
      <c r="B53" s="8">
        <v>3.4722222222222203E-2</v>
      </c>
      <c r="C53" s="7">
        <v>6.3699999999999998E-3</v>
      </c>
      <c r="D53" s="2">
        <v>6.3262295081967226E-3</v>
      </c>
      <c r="E53" s="7">
        <v>8.5411247211240882E-2</v>
      </c>
      <c r="F53" s="10">
        <f t="shared" si="2"/>
        <v>0</v>
      </c>
      <c r="G53" s="2">
        <v>0.14258774802968119</v>
      </c>
      <c r="H53" s="17">
        <f t="shared" si="6"/>
        <v>5.4802585022438961E-2</v>
      </c>
      <c r="I53" s="17">
        <f t="shared" si="3"/>
        <v>0.11623539286316144</v>
      </c>
      <c r="J53" s="17">
        <f t="shared" si="4"/>
        <v>0.14327636508136588</v>
      </c>
      <c r="K53">
        <v>5.0860000000004901E-2</v>
      </c>
      <c r="L53">
        <f t="shared" si="5"/>
        <v>0.35669263806184692</v>
      </c>
      <c r="M53" s="1">
        <f t="shared" si="8"/>
        <v>1.05</v>
      </c>
      <c r="N53" s="12">
        <f t="shared" si="7"/>
        <v>0</v>
      </c>
    </row>
    <row r="54" spans="2:14" x14ac:dyDescent="0.25">
      <c r="B54" s="8">
        <v>3.5416666666666603E-2</v>
      </c>
      <c r="C54" s="7">
        <v>5.4999999999999997E-3</v>
      </c>
      <c r="D54" s="2">
        <v>6.0573770491803266E-3</v>
      </c>
      <c r="E54" s="7">
        <v>0</v>
      </c>
      <c r="F54" s="10">
        <f t="shared" si="2"/>
        <v>0</v>
      </c>
      <c r="G54" s="2">
        <v>0.14220486516943445</v>
      </c>
      <c r="H54" s="17">
        <f t="shared" si="6"/>
        <v>5.4553111469883293E-2</v>
      </c>
      <c r="I54" s="17">
        <f t="shared" si="3"/>
        <v>0.10081918064446867</v>
      </c>
      <c r="J54" s="17">
        <f t="shared" si="4"/>
        <v>0.14272293383333975</v>
      </c>
      <c r="K54">
        <v>4.968000000000454E-2</v>
      </c>
      <c r="L54">
        <f t="shared" si="5"/>
        <v>0.34935513592176853</v>
      </c>
      <c r="M54" s="1">
        <f t="shared" si="8"/>
        <v>1.05</v>
      </c>
      <c r="N54" s="12">
        <f t="shared" si="7"/>
        <v>0</v>
      </c>
    </row>
    <row r="55" spans="2:14" x14ac:dyDescent="0.25">
      <c r="B55" s="8">
        <v>3.6111111111111101E-2</v>
      </c>
      <c r="C55" s="7">
        <v>5.4999999999999997E-3</v>
      </c>
      <c r="D55" s="2">
        <v>5.8426229508196682E-3</v>
      </c>
      <c r="E55" s="7">
        <v>0</v>
      </c>
      <c r="F55" s="10">
        <f t="shared" si="2"/>
        <v>0</v>
      </c>
      <c r="G55" s="2">
        <v>0.14066257125950746</v>
      </c>
      <c r="H55" s="17">
        <f t="shared" si="6"/>
        <v>5.3553784329874378E-2</v>
      </c>
      <c r="I55" s="17">
        <f t="shared" si="3"/>
        <v>0.10270049201605883</v>
      </c>
      <c r="J55" s="17">
        <f t="shared" si="4"/>
        <v>0.14120015490172666</v>
      </c>
      <c r="K55">
        <v>4.8730000000004249E-2</v>
      </c>
      <c r="L55">
        <f t="shared" si="5"/>
        <v>0.3464318870590144</v>
      </c>
      <c r="M55" s="1">
        <f t="shared" si="8"/>
        <v>1.05</v>
      </c>
      <c r="N55" s="12">
        <f t="shared" si="7"/>
        <v>0</v>
      </c>
    </row>
    <row r="56" spans="2:14" x14ac:dyDescent="0.25">
      <c r="B56" s="8">
        <v>3.6805555555555501E-2</v>
      </c>
      <c r="C56" s="7">
        <v>5.4999999999999997E-3</v>
      </c>
      <c r="D56" s="2">
        <v>5.8606557377049182E-3</v>
      </c>
      <c r="E56" s="7">
        <v>0</v>
      </c>
      <c r="F56" s="10">
        <f t="shared" si="2"/>
        <v>0</v>
      </c>
      <c r="G56" s="2">
        <v>0.13929822853317136</v>
      </c>
      <c r="H56" s="17">
        <f t="shared" si="6"/>
        <v>5.2677212429237681E-2</v>
      </c>
      <c r="I56" s="17">
        <f t="shared" si="3"/>
        <v>0.10440947321174704</v>
      </c>
      <c r="J56" s="17">
        <f t="shared" si="4"/>
        <v>0.13985385228935662</v>
      </c>
      <c r="K56">
        <v>4.8810000000004274E-2</v>
      </c>
      <c r="L56">
        <f t="shared" si="5"/>
        <v>0.35039928729876885</v>
      </c>
      <c r="M56" s="1">
        <f t="shared" si="8"/>
        <v>1.05</v>
      </c>
      <c r="N56" s="12">
        <f t="shared" si="7"/>
        <v>0</v>
      </c>
    </row>
    <row r="57" spans="2:14" x14ac:dyDescent="0.25">
      <c r="B57" s="8">
        <v>3.7499999999999999E-2</v>
      </c>
      <c r="C57" s="7">
        <v>5.4999999999999997E-3</v>
      </c>
      <c r="D57" s="2">
        <v>5.927868852459015E-3</v>
      </c>
      <c r="E57" s="7">
        <v>0</v>
      </c>
      <c r="F57" s="10">
        <f t="shared" si="2"/>
        <v>0</v>
      </c>
      <c r="G57" s="2">
        <v>0.1390877743917896</v>
      </c>
      <c r="H57" s="17">
        <f t="shared" si="6"/>
        <v>5.2542621256952658E-2</v>
      </c>
      <c r="I57" s="17">
        <f t="shared" si="3"/>
        <v>0.10467692453147676</v>
      </c>
      <c r="J57" s="17">
        <f t="shared" si="4"/>
        <v>0.13964624832295008</v>
      </c>
      <c r="K57">
        <v>4.9110000000004365E-2</v>
      </c>
      <c r="L57">
        <f t="shared" si="5"/>
        <v>0.35308638889906163</v>
      </c>
      <c r="M57" s="1">
        <f t="shared" si="8"/>
        <v>1.05</v>
      </c>
      <c r="N57" s="12">
        <f t="shared" si="7"/>
        <v>0</v>
      </c>
    </row>
    <row r="58" spans="2:14" x14ac:dyDescent="0.25">
      <c r="B58" s="8">
        <v>3.8194444444444399E-2</v>
      </c>
      <c r="C58" s="7">
        <v>5.4999999999999997E-3</v>
      </c>
      <c r="D58" s="2">
        <v>4.5442622950819678E-3</v>
      </c>
      <c r="E58" s="7">
        <v>0</v>
      </c>
      <c r="F58" s="10">
        <f t="shared" si="2"/>
        <v>0</v>
      </c>
      <c r="G58" s="2">
        <v>0.13923140789320079</v>
      </c>
      <c r="H58" s="17">
        <f t="shared" si="6"/>
        <v>5.2634460769245203E-2</v>
      </c>
      <c r="I58" s="17">
        <f t="shared" si="3"/>
        <v>0.10449427845594458</v>
      </c>
      <c r="J58" s="17">
        <f t="shared" si="4"/>
        <v>0.13978793461236635</v>
      </c>
      <c r="K58">
        <v>4.2500000000002341E-2</v>
      </c>
      <c r="L58">
        <f t="shared" si="5"/>
        <v>0.3052472185916737</v>
      </c>
      <c r="M58" s="1">
        <f t="shared" si="8"/>
        <v>1.05</v>
      </c>
      <c r="N58" s="12">
        <f t="shared" si="7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2016-09-28T10:00:01Z</dcterms:created>
  <dcterms:modified xsi:type="dcterms:W3CDTF">2017-03-02T07:31:43Z</dcterms:modified>
</cp:coreProperties>
</file>