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scott/Desktop/NTAWeb/excel_templates/"/>
    </mc:Choice>
  </mc:AlternateContent>
  <xr:revisionPtr revIDLastSave="0" documentId="13_ncr:1_{D1846F6A-44ED-9E46-A994-0537B0509269}" xr6:coauthVersionLast="47" xr6:coauthVersionMax="47" xr10:uidLastSave="{00000000-0000-0000-0000-000000000000}"/>
  <bookViews>
    <workbookView xWindow="0" yWindow="740" windowWidth="29400" windowHeight="18380" xr2:uid="{89CE6B3D-78DD-D94C-B005-DB023AC169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B16" i="1"/>
  <c r="C16" i="1"/>
  <c r="D16" i="1"/>
  <c r="E16" i="1"/>
  <c r="F16" i="1"/>
  <c r="G16" i="1"/>
  <c r="H16" i="1"/>
  <c r="I16" i="1"/>
  <c r="J16" i="1"/>
  <c r="K16" i="1"/>
  <c r="L21" i="1" s="1"/>
  <c r="L16" i="1"/>
  <c r="M16" i="1"/>
  <c r="M14" i="1"/>
  <c r="L14" i="1"/>
  <c r="K14" i="1"/>
  <c r="J14" i="1"/>
  <c r="I14" i="1"/>
  <c r="G14" i="1"/>
  <c r="F14" i="1"/>
  <c r="E14" i="1"/>
  <c r="F19" i="1" s="1"/>
  <c r="D14" i="1"/>
  <c r="H14" i="1"/>
  <c r="I19" i="1" s="1"/>
  <c r="S3" i="1"/>
  <c r="R3" i="1"/>
  <c r="Q3" i="1"/>
  <c r="F29" i="1"/>
  <c r="F28" i="1"/>
  <c r="F27" i="1"/>
  <c r="C21" i="1" l="1"/>
  <c r="F21" i="1"/>
  <c r="C19" i="1"/>
  <c r="L19" i="1"/>
  <c r="I21" i="1"/>
  <c r="F26" i="1"/>
  <c r="G26" i="1"/>
  <c r="G27" i="1"/>
  <c r="G28" i="1"/>
  <c r="G29" i="1"/>
  <c r="P4" i="1"/>
  <c r="S4" i="1"/>
  <c r="R4" i="1"/>
  <c r="Q4" i="1"/>
  <c r="P19" i="1"/>
  <c r="P14" i="1" s="1"/>
  <c r="Q19" i="1"/>
  <c r="Q14" i="1" s="1"/>
  <c r="R19" i="1"/>
  <c r="S19" i="1"/>
  <c r="S14" i="1" s="1"/>
  <c r="T19" i="1"/>
  <c r="T14" i="1" s="1"/>
  <c r="U19" i="1"/>
  <c r="U14" i="1" s="1"/>
  <c r="V19" i="1"/>
  <c r="V14" i="1" s="1"/>
  <c r="W19" i="1"/>
  <c r="W14" i="1" s="1"/>
  <c r="X19" i="1"/>
  <c r="X14" i="1" s="1"/>
  <c r="Y19" i="1"/>
  <c r="Y14" i="1" s="1"/>
  <c r="Z19" i="1"/>
  <c r="Z14" i="1" s="1"/>
  <c r="AA19" i="1"/>
  <c r="AA14" i="1" s="1"/>
  <c r="P21" i="1"/>
  <c r="Q21" i="1"/>
  <c r="R21" i="1"/>
  <c r="S21" i="1"/>
  <c r="T21" i="1"/>
  <c r="U21" i="1"/>
  <c r="V21" i="1"/>
  <c r="W21" i="1"/>
  <c r="X21" i="1"/>
  <c r="Y21" i="1"/>
  <c r="Z21" i="1"/>
  <c r="AA21" i="1"/>
  <c r="P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AA16" i="1" l="1"/>
  <c r="S16" i="1"/>
  <c r="Z16" i="1"/>
  <c r="R16" i="1"/>
  <c r="Y16" i="1"/>
  <c r="Q16" i="1"/>
  <c r="X16" i="1"/>
  <c r="P16" i="1"/>
  <c r="W16" i="1"/>
  <c r="T16" i="1"/>
  <c r="V16" i="1"/>
  <c r="U16" i="1"/>
  <c r="R14" i="1"/>
  <c r="H29" i="1" l="1"/>
  <c r="H27" i="1"/>
  <c r="I26" i="1"/>
  <c r="I27" i="1"/>
  <c r="I29" i="1"/>
  <c r="H28" i="1"/>
  <c r="I28" i="1"/>
  <c r="H26" i="1" l="1"/>
</calcChain>
</file>

<file path=xl/sharedStrings.xml><?xml version="1.0" encoding="utf-8"?>
<sst xmlns="http://schemas.openxmlformats.org/spreadsheetml/2006/main" count="24" uniqueCount="14">
  <si>
    <t>Averages</t>
  </si>
  <si>
    <t>NT 50%</t>
  </si>
  <si>
    <t>NT 90%</t>
  </si>
  <si>
    <t>90% NT Factor</t>
  </si>
  <si>
    <t>50% NT Factor</t>
  </si>
  <si>
    <t>Average NT 90%</t>
  </si>
  <si>
    <t>Average NT 50%</t>
  </si>
  <si>
    <t>Sample ID</t>
  </si>
  <si>
    <t>Pseudotype</t>
  </si>
  <si>
    <t>Titres</t>
  </si>
  <si>
    <t>Empty</t>
  </si>
  <si>
    <t>Dilution Series</t>
  </si>
  <si>
    <t>MATCH 50</t>
  </si>
  <si>
    <t>MATCH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</si>
</sst>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2" tint="-0.249977111117893"/>
      <name val="Aptos Narrow"/>
      <scheme val="minor"/>
    </font>
    <font>
      <sz val="11"/>
      <color theme="2" tint="-0.249977111117893"/>
      <name val="Aptos Narrow"/>
      <scheme val="minor"/>
    </font>
    <font>
      <b/>
      <sz val="10"/>
      <color indexed="40"/>
      <name val="Aptos Narrow"/>
      <scheme val="minor"/>
    </font>
    <font>
      <b/>
      <sz val="11"/>
      <color theme="1"/>
      <name val="Aptos Narrow"/>
      <scheme val="minor"/>
    </font>
    <font>
      <b/>
      <sz val="10"/>
      <color rgb="FF00CCFF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9" fontId="4" fillId="0" borderId="2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49" fontId="4" fillId="0" borderId="23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35" xfId="0" applyNumberFormat="1" applyFont="1" applyFill="1" applyBorder="1" applyAlignment="1">
      <alignment horizontal="center" vertical="center"/>
    </xf>
    <xf numFmtId="1" fontId="4" fillId="2" borderId="3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1" fontId="8" fillId="0" borderId="7" xfId="0" applyNumberFormat="1" applyFont="1" applyBorder="1" applyAlignment="1">
      <alignment horizontal="center"/>
    </xf>
    <xf numFmtId="11" fontId="8" fillId="0" borderId="0" xfId="0" applyNumberFormat="1" applyFont="1" applyAlignment="1">
      <alignment horizontal="center"/>
    </xf>
    <xf numFmtId="11" fontId="8" fillId="0" borderId="8" xfId="0" applyNumberFormat="1" applyFont="1" applyBorder="1" applyAlignment="1">
      <alignment horizontal="center"/>
    </xf>
    <xf numFmtId="11" fontId="8" fillId="0" borderId="12" xfId="0" applyNumberFormat="1" applyFont="1" applyBorder="1" applyAlignment="1">
      <alignment horizontal="center"/>
    </xf>
    <xf numFmtId="11" fontId="8" fillId="0" borderId="6" xfId="0" applyNumberFormat="1" applyFont="1" applyBorder="1" applyAlignment="1">
      <alignment horizontal="center"/>
    </xf>
    <xf numFmtId="11" fontId="8" fillId="0" borderId="9" xfId="0" applyNumberFormat="1" applyFont="1" applyBorder="1" applyAlignment="1">
      <alignment horizontal="center"/>
    </xf>
    <xf numFmtId="11" fontId="8" fillId="0" borderId="10" xfId="0" applyNumberFormat="1" applyFont="1" applyBorder="1" applyAlignment="1">
      <alignment horizontal="center"/>
    </xf>
    <xf numFmtId="11" fontId="8" fillId="0" borderId="11" xfId="0" applyNumberFormat="1" applyFont="1" applyBorder="1" applyAlignment="1">
      <alignment horizontal="center"/>
    </xf>
    <xf numFmtId="11" fontId="8" fillId="0" borderId="1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2" fontId="4" fillId="3" borderId="16" xfId="0" applyNumberFormat="1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11" fontId="5" fillId="0" borderId="0" xfId="0" applyNumberFormat="1" applyFont="1" applyAlignment="1">
      <alignment horizontal="center"/>
    </xf>
    <xf numFmtId="11" fontId="5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5" xfId="0" applyFont="1" applyFill="1" applyBorder="1" applyAlignment="1">
      <alignment horizontal="center"/>
    </xf>
    <xf numFmtId="2" fontId="4" fillId="2" borderId="16" xfId="0" applyNumberFormat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11" fontId="5" fillId="0" borderId="10" xfId="0" applyNumberFormat="1" applyFont="1" applyBorder="1" applyAlignment="1">
      <alignment horizontal="center"/>
    </xf>
    <xf numFmtId="11" fontId="5" fillId="0" borderId="11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24" xfId="0" applyNumberFormat="1" applyFont="1" applyBorder="1" applyAlignment="1">
      <alignment horizontal="center"/>
    </xf>
    <xf numFmtId="49" fontId="4" fillId="0" borderId="25" xfId="0" applyNumberFormat="1" applyFont="1" applyBorder="1" applyAlignment="1">
      <alignment horizontal="center"/>
    </xf>
    <xf numFmtId="49" fontId="4" fillId="0" borderId="2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C9ED"/>
      <color rgb="FFFF7E79"/>
      <color rgb="FF00CCFF"/>
      <color rgb="FFB5E7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CA2F-923E-4A47-8083-ACA7C4CE9F89}">
  <dimension ref="A2:AB31"/>
  <sheetViews>
    <sheetView tabSelected="1" zoomScaleNormal="133" workbookViewId="0">
      <selection activeCell="C24" sqref="C24"/>
    </sheetView>
  </sheetViews>
  <sheetFormatPr baseColWidth="10" defaultRowHeight="16" x14ac:dyDescent="0.2"/>
  <cols>
    <col min="1" max="1" width="14.33203125" style="27" bestFit="1" customWidth="1"/>
    <col min="2" max="16384" width="10.83203125" style="27"/>
  </cols>
  <sheetData>
    <row r="2" spans="1:28" x14ac:dyDescent="0.2">
      <c r="B2" s="68" t="s">
        <v>10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P2" s="68" t="s">
        <v>0</v>
      </c>
      <c r="Q2" s="69"/>
      <c r="R2" s="69"/>
      <c r="S2" s="70"/>
    </row>
    <row r="3" spans="1:28" x14ac:dyDescent="0.2">
      <c r="B3" s="68" t="s">
        <v>10</v>
      </c>
      <c r="C3" s="69"/>
      <c r="D3" s="70"/>
      <c r="E3" s="68" t="s">
        <v>10</v>
      </c>
      <c r="F3" s="69"/>
      <c r="G3" s="70"/>
      <c r="H3" s="68" t="s">
        <v>10</v>
      </c>
      <c r="I3" s="69"/>
      <c r="J3" s="70"/>
      <c r="K3" s="68" t="s">
        <v>10</v>
      </c>
      <c r="L3" s="69"/>
      <c r="M3" s="70"/>
      <c r="P3" s="2" t="str">
        <f>B3</f>
        <v>Empty</v>
      </c>
      <c r="Q3" s="3" t="str">
        <f>E3</f>
        <v>Empty</v>
      </c>
      <c r="R3" s="3" t="str">
        <f>H3</f>
        <v>Empty</v>
      </c>
      <c r="S3" s="4" t="str">
        <f>K3</f>
        <v>Empty</v>
      </c>
    </row>
    <row r="4" spans="1:28" x14ac:dyDescent="0.2">
      <c r="A4" s="19" t="s">
        <v>11</v>
      </c>
      <c r="B4" s="59" t="s">
        <v>10</v>
      </c>
      <c r="C4" s="60"/>
      <c r="D4" s="61"/>
      <c r="E4" s="59" t="s">
        <v>10</v>
      </c>
      <c r="F4" s="60"/>
      <c r="G4" s="61"/>
      <c r="H4" s="59" t="s">
        <v>10</v>
      </c>
      <c r="I4" s="60"/>
      <c r="J4" s="61"/>
      <c r="K4" s="59" t="s">
        <v>10</v>
      </c>
      <c r="L4" s="60"/>
      <c r="M4" s="61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/>
      <c r="C5" s="29"/>
      <c r="D5" s="30"/>
      <c r="E5" s="28"/>
      <c r="F5" s="29"/>
      <c r="G5" s="30"/>
      <c r="H5" s="28"/>
      <c r="I5" s="29"/>
      <c r="J5" s="30"/>
      <c r="K5" s="28"/>
      <c r="L5" s="29"/>
      <c r="M5" s="30"/>
      <c r="O5" s="8">
        <v>50</v>
      </c>
      <c r="P5" s="31" t="e">
        <f t="shared" ref="P5:P12" si="0">AVERAGE(B5:D5)</f>
        <v>#DIV/0!</v>
      </c>
      <c r="Q5" s="31" t="e">
        <f t="shared" ref="Q5:Q12" si="1">AVERAGE(E5:G5)</f>
        <v>#DIV/0!</v>
      </c>
      <c r="R5" s="31" t="e">
        <f t="shared" ref="R5:R12" si="2">AVERAGE(H5:J5)</f>
        <v>#DIV/0!</v>
      </c>
      <c r="S5" s="31" t="e">
        <f t="shared" ref="S5:S12" si="3">AVERAGE(K5:M5)</f>
        <v>#DIV/0!</v>
      </c>
    </row>
    <row r="6" spans="1:28" x14ac:dyDescent="0.2">
      <c r="A6" s="8">
        <v>150</v>
      </c>
      <c r="B6" s="28"/>
      <c r="C6" s="29"/>
      <c r="D6" s="30"/>
      <c r="E6" s="28"/>
      <c r="F6" s="29"/>
      <c r="G6" s="30"/>
      <c r="H6" s="28"/>
      <c r="I6" s="29"/>
      <c r="J6" s="30"/>
      <c r="K6" s="28"/>
      <c r="L6" s="29"/>
      <c r="M6" s="30"/>
      <c r="O6" s="8">
        <v>150</v>
      </c>
      <c r="P6" s="32" t="e">
        <f t="shared" si="0"/>
        <v>#DIV/0!</v>
      </c>
      <c r="Q6" s="32" t="e">
        <f t="shared" si="1"/>
        <v>#DIV/0!</v>
      </c>
      <c r="R6" s="32" t="e">
        <f t="shared" si="2"/>
        <v>#DIV/0!</v>
      </c>
      <c r="S6" s="32" t="e">
        <f t="shared" si="3"/>
        <v>#DIV/0!</v>
      </c>
    </row>
    <row r="7" spans="1:28" x14ac:dyDescent="0.2">
      <c r="A7" s="8">
        <v>450</v>
      </c>
      <c r="B7" s="28"/>
      <c r="C7" s="29"/>
      <c r="D7" s="30"/>
      <c r="E7" s="28"/>
      <c r="F7" s="29"/>
      <c r="G7" s="30"/>
      <c r="H7" s="28"/>
      <c r="I7" s="29"/>
      <c r="J7" s="30"/>
      <c r="K7" s="28"/>
      <c r="L7" s="29"/>
      <c r="M7" s="30"/>
      <c r="O7" s="8">
        <v>450</v>
      </c>
      <c r="P7" s="32" t="e">
        <f t="shared" si="0"/>
        <v>#DIV/0!</v>
      </c>
      <c r="Q7" s="32" t="e">
        <f t="shared" si="1"/>
        <v>#DIV/0!</v>
      </c>
      <c r="R7" s="32" t="e">
        <f t="shared" si="2"/>
        <v>#DIV/0!</v>
      </c>
      <c r="S7" s="32" t="e">
        <f t="shared" si="3"/>
        <v>#DIV/0!</v>
      </c>
    </row>
    <row r="8" spans="1:28" x14ac:dyDescent="0.2">
      <c r="A8" s="8">
        <v>1350</v>
      </c>
      <c r="B8" s="28"/>
      <c r="C8" s="29"/>
      <c r="D8" s="30"/>
      <c r="E8" s="28"/>
      <c r="F8" s="29"/>
      <c r="G8" s="30"/>
      <c r="H8" s="28"/>
      <c r="I8" s="29"/>
      <c r="J8" s="30"/>
      <c r="K8" s="28"/>
      <c r="L8" s="29"/>
      <c r="M8" s="30"/>
      <c r="O8" s="8">
        <v>1350</v>
      </c>
      <c r="P8" s="32" t="e">
        <f t="shared" si="0"/>
        <v>#DIV/0!</v>
      </c>
      <c r="Q8" s="32" t="e">
        <f t="shared" si="1"/>
        <v>#DIV/0!</v>
      </c>
      <c r="R8" s="32" t="e">
        <f t="shared" si="2"/>
        <v>#DIV/0!</v>
      </c>
      <c r="S8" s="32" t="e">
        <f t="shared" si="3"/>
        <v>#DIV/0!</v>
      </c>
    </row>
    <row r="9" spans="1:28" x14ac:dyDescent="0.2">
      <c r="A9" s="8">
        <v>4050</v>
      </c>
      <c r="B9" s="28"/>
      <c r="C9" s="29"/>
      <c r="D9" s="30"/>
      <c r="E9" s="28"/>
      <c r="F9" s="29"/>
      <c r="G9" s="30"/>
      <c r="H9" s="28"/>
      <c r="I9" s="29"/>
      <c r="J9" s="30"/>
      <c r="K9" s="28"/>
      <c r="L9" s="29"/>
      <c r="M9" s="30"/>
      <c r="O9" s="8">
        <v>4050</v>
      </c>
      <c r="P9" s="32" t="e">
        <f t="shared" si="0"/>
        <v>#DIV/0!</v>
      </c>
      <c r="Q9" s="32" t="e">
        <f t="shared" si="1"/>
        <v>#DIV/0!</v>
      </c>
      <c r="R9" s="32" t="e">
        <f t="shared" si="2"/>
        <v>#DIV/0!</v>
      </c>
      <c r="S9" s="32" t="e">
        <f t="shared" si="3"/>
        <v>#DIV/0!</v>
      </c>
    </row>
    <row r="10" spans="1:28" x14ac:dyDescent="0.2">
      <c r="A10" s="8">
        <v>12150</v>
      </c>
      <c r="B10" s="28"/>
      <c r="C10" s="29"/>
      <c r="D10" s="30"/>
      <c r="E10" s="28"/>
      <c r="F10" s="29"/>
      <c r="G10" s="30"/>
      <c r="H10" s="28"/>
      <c r="I10" s="29"/>
      <c r="J10" s="30"/>
      <c r="K10" s="28"/>
      <c r="L10" s="29"/>
      <c r="M10" s="30"/>
      <c r="O10" s="8">
        <v>12150</v>
      </c>
      <c r="P10" s="32" t="e">
        <f t="shared" si="0"/>
        <v>#DIV/0!</v>
      </c>
      <c r="Q10" s="32" t="e">
        <f t="shared" si="1"/>
        <v>#DIV/0!</v>
      </c>
      <c r="R10" s="32" t="e">
        <f t="shared" si="2"/>
        <v>#DIV/0!</v>
      </c>
      <c r="S10" s="32" t="e">
        <f t="shared" si="3"/>
        <v>#DIV/0!</v>
      </c>
    </row>
    <row r="11" spans="1:28" x14ac:dyDescent="0.2">
      <c r="A11" s="8">
        <v>36450</v>
      </c>
      <c r="B11" s="28"/>
      <c r="C11" s="29"/>
      <c r="D11" s="30"/>
      <c r="E11" s="28"/>
      <c r="F11" s="29"/>
      <c r="G11" s="30"/>
      <c r="H11" s="28"/>
      <c r="I11" s="29"/>
      <c r="J11" s="30"/>
      <c r="K11" s="28"/>
      <c r="L11" s="29"/>
      <c r="M11" s="30"/>
      <c r="O11" s="8">
        <v>36450</v>
      </c>
      <c r="P11" s="32" t="e">
        <f t="shared" si="0"/>
        <v>#DIV/0!</v>
      </c>
      <c r="Q11" s="32" t="e">
        <f t="shared" si="1"/>
        <v>#DIV/0!</v>
      </c>
      <c r="R11" s="32" t="e">
        <f t="shared" si="2"/>
        <v>#DIV/0!</v>
      </c>
      <c r="S11" s="32" t="e">
        <f t="shared" si="3"/>
        <v>#DIV/0!</v>
      </c>
    </row>
    <row r="12" spans="1:28" x14ac:dyDescent="0.2">
      <c r="A12" s="8">
        <v>0</v>
      </c>
      <c r="B12" s="33"/>
      <c r="C12" s="34"/>
      <c r="D12" s="35"/>
      <c r="E12" s="33"/>
      <c r="F12" s="34"/>
      <c r="G12" s="35"/>
      <c r="H12" s="33"/>
      <c r="I12" s="34"/>
      <c r="J12" s="35"/>
      <c r="K12" s="33"/>
      <c r="L12" s="34"/>
      <c r="M12" s="35"/>
      <c r="O12" s="8">
        <v>0</v>
      </c>
      <c r="P12" s="36" t="e">
        <f t="shared" si="0"/>
        <v>#DIV/0!</v>
      </c>
      <c r="Q12" s="36" t="e">
        <f t="shared" si="1"/>
        <v>#DIV/0!</v>
      </c>
      <c r="R12" s="36" t="e">
        <f t="shared" si="2"/>
        <v>#DIV/0!</v>
      </c>
      <c r="S12" s="36" t="e">
        <f t="shared" si="3"/>
        <v>#DIV/0!</v>
      </c>
    </row>
    <row r="14" spans="1:28" ht="16" customHeight="1" x14ac:dyDescent="0.2">
      <c r="A14" s="1" t="s">
        <v>2</v>
      </c>
      <c r="B14" s="24" t="str">
        <f>IFERROR((P19-INDEX(B5:B12,P14))/(INDEX(B5:B12,P14+1)-INDEX(B5:B12,P14))*(INDEX(A5:A12,P14+1)-INDEX(A5:A12,P14))+INDEX(A5:A12,P14), "≤" &amp; A5)</f>
        <v>≤50</v>
      </c>
      <c r="C14" s="24" t="str">
        <f>IFERROR((Q19-INDEX(C5:C12,Q14))/(INDEX(C5:C12,Q14+1)-INDEX(C5:C12,Q14))*(INDEX(A5:A12,Q14+1)-INDEX(A5:A12,Q14))+INDEX(A5:A12,Q14), "≤" &amp; A5)</f>
        <v>≤50</v>
      </c>
      <c r="D14" s="24" t="str">
        <f>IFERROR((R19-INDEX(D5:D12,R14))/(INDEX(D5:D12,R14+1)-INDEX(D5:D12,R14))*(INDEX(A5:A12,R14+1)-INDEX(A5:A12,R14))+INDEX(A5:A12,R14), "≤" &amp; A5)</f>
        <v>≤50</v>
      </c>
      <c r="E14" s="24" t="str">
        <f>IFERROR((S19-INDEX(E5:E12,S14))/(INDEX(E5:E12,S14+1)-INDEX(E5:E12,S14))*(INDEX(A5:A12,S14+1)-INDEX(A5:A12,S14))+INDEX(A5:A12,S14), "≤" &amp; A5)</f>
        <v>≤50</v>
      </c>
      <c r="F14" s="24" t="str">
        <f>IFERROR((T19-INDEX(F5:F12,T14))/(INDEX(F5:F12,T14+1)-INDEX(F5:F12,T14))*(INDEX(A5:A12,T14+1)-INDEX(A5:A12,T14))+INDEX(A5:A12,T14), "≤" &amp; A5)</f>
        <v>≤50</v>
      </c>
      <c r="G14" s="24" t="str">
        <f>IFERROR((U19-INDEX(G5:G12,U14))/(INDEX(G5:G12,U14+1)-INDEX(G5:G12,U14))*(INDEX(A5:A12,U14+1)-INDEX(A5:A12,U14))+INDEX(A5:A12,U14), "≤" &amp; A5)</f>
        <v>≤50</v>
      </c>
      <c r="H14" s="24" t="str">
        <f>IFERROR((V19-INDEX(H5:H12,V14))/(INDEX(H5:H12,V14+1)-INDEX(H5:H12,V14))*(INDEX(A5:A12,V14+1)-INDEX(A5:A12,V14))+INDEX(A5:A12,V14), "≤" &amp; A5)</f>
        <v>≤50</v>
      </c>
      <c r="I14" s="24" t="str">
        <f>IFERROR((W19-INDEX(I5:I12,W14))/(INDEX(I5:I12,W14+1)-INDEX(I5:I12,W14))*(INDEX(A5:A12,W14+1)-INDEX(A5:A12,W14))+INDEX(A5:A12,W14), "≤" &amp; A5)</f>
        <v>≤50</v>
      </c>
      <c r="J14" s="24" t="str">
        <f>IFERROR((X19-INDEX(J5:J12,X14))/(INDEX(J5:J12,X14+1)-INDEX(J5:J12,X14))*(INDEX(A5:A12,X14+1)-INDEX(A5:A12,X14))+INDEX(A5:A12,X14), "≤" &amp; A5)</f>
        <v>≤50</v>
      </c>
      <c r="K14" s="24" t="str">
        <f>IFERROR((Y19-INDEX(K5:K12,Y14))/(INDEX(K5:K12,Y14+1)-INDEX(K5:K12,Y14))*(INDEX(A5:A12,Y14+1)-INDEX(A5:A12,Y14))+INDEX(A5:A12,Y14), "≤" &amp; A5)</f>
        <v>≤50</v>
      </c>
      <c r="L14" s="24" t="str">
        <f>IFERROR((Z19-INDEX(L5:L12,Z14))/(INDEX(L5:L12,Z14+1)-INDEX(L5:L12,Z14))*(INDEX(A5:A12,Z14+1)-INDEX(A5:A12,Z14))+INDEX(A5:A12,Z14), "≤" &amp; A5)</f>
        <v>≤50</v>
      </c>
      <c r="M14" s="25" t="str">
        <f>IFERROR((AA19-INDEX(M5:M12,AA14))/(INDEX(M5:M12,AA14+1)-INDEX(M5:M12,AA14))*(INDEX(A5:A12,AA14+1)-INDEX(A5:A12,AA14))+INDEX(A5:A12,AA14), "≤" &amp; A5)</f>
        <v>≤50</v>
      </c>
      <c r="O14" s="37" t="s">
        <v>13</v>
      </c>
      <c r="P14" s="38" t="e">
        <f t="shared" ref="P14:AA14" si="4">MATCH(P19,B5:B12)</f>
        <v>#N/A</v>
      </c>
      <c r="Q14" s="38" t="e">
        <f t="shared" si="4"/>
        <v>#N/A</v>
      </c>
      <c r="R14" s="38" t="e">
        <f t="shared" si="4"/>
        <v>#N/A</v>
      </c>
      <c r="S14" s="38" t="e">
        <f t="shared" si="4"/>
        <v>#N/A</v>
      </c>
      <c r="T14" s="38" t="e">
        <f t="shared" si="4"/>
        <v>#N/A</v>
      </c>
      <c r="U14" s="38" t="e">
        <f t="shared" si="4"/>
        <v>#N/A</v>
      </c>
      <c r="V14" s="38" t="e">
        <f t="shared" si="4"/>
        <v>#N/A</v>
      </c>
      <c r="W14" s="38" t="e">
        <f t="shared" si="4"/>
        <v>#N/A</v>
      </c>
      <c r="X14" s="38" t="e">
        <f t="shared" si="4"/>
        <v>#N/A</v>
      </c>
      <c r="Y14" s="38" t="e">
        <f t="shared" si="4"/>
        <v>#N/A</v>
      </c>
      <c r="Z14" s="38" t="e">
        <f t="shared" si="4"/>
        <v>#N/A</v>
      </c>
      <c r="AA14" s="39" t="e">
        <f t="shared" si="4"/>
        <v>#N/A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1</v>
      </c>
      <c r="B16" s="26" t="str">
        <f>IFERROR((P21-INDEX(B5:B12,P16))/(INDEX(B5:B12,P16+1)-INDEX(B5:B12,P16))*(INDEX(A5:A12,P16+1)-INDEX(A5:A12,P16))+INDEX(A5:A12,P16), "≤" &amp; A5)</f>
        <v>≤50</v>
      </c>
      <c r="C16" s="26" t="str">
        <f>IFERROR((Q21-INDEX(C5:C12,Q16))/(INDEX(C5:C12,Q16+1)-INDEX(C5:C12,Q16))*(INDEX(A5:A12,Q16+1)-INDEX(A5:A12,Q16))+INDEX(A5:A12,Q16), "≤" &amp; A5)</f>
        <v>≤50</v>
      </c>
      <c r="D16" s="26" t="str">
        <f>IFERROR((R21-INDEX(D5:D12,R16))/(INDEX(D5:D12,R16+1)-INDEX(D5:D12,R16))*(INDEX(A5:A12,R16+1)-INDEX(A5:A12,R16))+INDEX(A5:A12,R16), "≤" &amp; A5)</f>
        <v>≤50</v>
      </c>
      <c r="E16" s="26" t="str">
        <f>IFERROR((S21-INDEX(E5:E12,S16))/(INDEX(E5:E12,S16+1)-INDEX(E5:E12,S16))*(INDEX(A5:A12,S16+1)-INDEX(A5:A12,S16))+INDEX(A5:A12,S16), "≤" &amp; A5)</f>
        <v>≤50</v>
      </c>
      <c r="F16" s="26" t="str">
        <f>IFERROR((T21-INDEX(F5:F12,T16))/(INDEX(F5:F12,T16+1)-INDEX(F5:F12,T16))*(INDEX(A5:A12,T16+1)-INDEX(A5:A12,T16))+INDEX(A5:A12,T16), "≤" &amp; A5)</f>
        <v>≤50</v>
      </c>
      <c r="G16" s="26" t="str">
        <f>IFERROR((U21-INDEX(G5:G12,U16))/(INDEX(G5:G12,U16+1)-INDEX(G5:G12,U16))*(INDEX(A5:A12,U16+1)-INDEX(A5:A12,U16))+INDEX(A5:A12,U16), "≤" &amp; A5)</f>
        <v>≤50</v>
      </c>
      <c r="H16" s="26" t="str">
        <f>IFERROR((V21-INDEX(H5:H12,V16))/(INDEX(H5:H12,V16+1)-INDEX(H5:H12,V16))*(INDEX(A5:A12,V16+1)-INDEX(A5:A12,V16))+INDEX(A5:A12,V16), "≤" &amp; A5)</f>
        <v>≤50</v>
      </c>
      <c r="I16" s="26" t="str">
        <f>IFERROR((W21-INDEX(I5:I12,W16))/(INDEX(I5:I12,W16+1)-INDEX(I5:I12,W16))*(INDEX(A5:A12,W16+1)-INDEX(A5:A12,W16))+INDEX(A5:A12,W16), "≤" &amp; A5)</f>
        <v>≤50</v>
      </c>
      <c r="J16" s="26" t="str">
        <f>IFERROR((X21-INDEX(J5:J12,X16))/(INDEX(J5:J12,X16+1)-INDEX(J5:J12,X16))*(INDEX(A5:A12,X16+1)-INDEX(A5:A12,X16))+INDEX(A5:A12,X16), "≤" &amp; A5)</f>
        <v>≤50</v>
      </c>
      <c r="K16" s="26" t="str">
        <f>IFERROR((Y21-INDEX(K5:K12,Y16))/(INDEX(K5:K12,Y16+1)-INDEX(K5:K12,Y16))*(INDEX(A5:A12,Y16+1)-INDEX(A5:A12,Y16))+INDEX(A5:A12,Y16), "≤" &amp; A5)</f>
        <v>≤50</v>
      </c>
      <c r="L16" s="26" t="str">
        <f>IFERROR((Z21-INDEX(L5:L12,Z16))/(INDEX(L5:L12,Z16+1)-INDEX(L5:L12,Z16))*(INDEX(A5:A12,Z16+1)-INDEX(A5:A12,Z16))+INDEX(A5:A12,Z16), "≤" &amp; A5)</f>
        <v>≤50</v>
      </c>
      <c r="M16" s="26" t="str">
        <f>IFERROR((AA21-INDEX(M5:M12,AA16))/(INDEX(M5:M12,AA16+1)-INDEX(M5:M12,AA16))*(INDEX(A5:A12,AA16+1)-INDEX(A5:A12,AA16))+INDEX(A5:A12,AA16), "≤" &amp; A5)</f>
        <v>≤50</v>
      </c>
      <c r="O16" s="41" t="s">
        <v>12</v>
      </c>
      <c r="P16" s="43" t="e">
        <f>MATCH(P21,B5:B12)</f>
        <v>#N/A</v>
      </c>
      <c r="Q16" s="43" t="e">
        <f>MATCH(Q21,C5:C12)</f>
        <v>#N/A</v>
      </c>
      <c r="R16" s="43" t="e">
        <f>MATCH(R21,D5:D12)</f>
        <v>#N/A</v>
      </c>
      <c r="S16" s="43" t="e">
        <f t="shared" ref="S16:Z16" si="5">MATCH(S21,E5:E12)</f>
        <v>#N/A</v>
      </c>
      <c r="T16" s="43" t="e">
        <f t="shared" si="5"/>
        <v>#N/A</v>
      </c>
      <c r="U16" s="43" t="e">
        <f t="shared" si="5"/>
        <v>#N/A</v>
      </c>
      <c r="V16" s="43" t="e">
        <f t="shared" si="5"/>
        <v>#N/A</v>
      </c>
      <c r="W16" s="43" t="e">
        <f t="shared" si="5"/>
        <v>#N/A</v>
      </c>
      <c r="X16" s="43" t="e">
        <f>MATCH(X21,J5:J12)</f>
        <v>#N/A</v>
      </c>
      <c r="Y16" s="43" t="e">
        <f t="shared" si="5"/>
        <v>#N/A</v>
      </c>
      <c r="Z16" s="43" t="e">
        <f t="shared" si="5"/>
        <v>#N/A</v>
      </c>
      <c r="AA16" s="44" t="e">
        <f>MATCH(AA21,M5:M12)</f>
        <v>#N/A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5</v>
      </c>
      <c r="B19" s="45"/>
      <c r="C19" s="46" t="str">
        <f>IFERROR(AVERAGE(B14:D14), "≤" &amp; A5)</f>
        <v>≤50</v>
      </c>
      <c r="D19" s="47"/>
      <c r="E19" s="45"/>
      <c r="F19" s="46" t="str">
        <f>IFERROR(AVERAGE(E14:G14), "≤" &amp; A5)</f>
        <v>≤50</v>
      </c>
      <c r="G19" s="48"/>
      <c r="H19" s="45"/>
      <c r="I19" s="46" t="str">
        <f>IFERROR(AVERAGE(H14:J14), "≤" &amp; A5)</f>
        <v>≤50</v>
      </c>
      <c r="J19" s="48"/>
      <c r="K19" s="45"/>
      <c r="L19" s="46" t="str">
        <f>IFERROR(AVERAGE(K14:M14), "≤" &amp; A5)</f>
        <v>≤50</v>
      </c>
      <c r="M19" s="48"/>
      <c r="O19" s="41" t="s">
        <v>3</v>
      </c>
      <c r="P19" s="49">
        <f t="shared" ref="P19:AA19" si="6">B12*0.1</f>
        <v>0</v>
      </c>
      <c r="Q19" s="49">
        <f t="shared" si="6"/>
        <v>0</v>
      </c>
      <c r="R19" s="49">
        <f t="shared" si="6"/>
        <v>0</v>
      </c>
      <c r="S19" s="49">
        <f t="shared" si="6"/>
        <v>0</v>
      </c>
      <c r="T19" s="49">
        <f t="shared" si="6"/>
        <v>0</v>
      </c>
      <c r="U19" s="49">
        <f t="shared" si="6"/>
        <v>0</v>
      </c>
      <c r="V19" s="49">
        <f t="shared" si="6"/>
        <v>0</v>
      </c>
      <c r="W19" s="49">
        <f t="shared" si="6"/>
        <v>0</v>
      </c>
      <c r="X19" s="49">
        <f t="shared" si="6"/>
        <v>0</v>
      </c>
      <c r="Y19" s="49">
        <f t="shared" si="6"/>
        <v>0</v>
      </c>
      <c r="Z19" s="49">
        <f t="shared" si="6"/>
        <v>0</v>
      </c>
      <c r="AA19" s="50">
        <f t="shared" si="6"/>
        <v>0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6</v>
      </c>
      <c r="B21" s="52"/>
      <c r="C21" s="53" t="str">
        <f>IFERROR(AVERAGE(B16:D16), "≤" &amp; A5)</f>
        <v>≤50</v>
      </c>
      <c r="D21" s="54"/>
      <c r="E21" s="52"/>
      <c r="F21" s="53" t="str">
        <f>IFERROR(AVERAGE(E16:G16), "≤" &amp; A5)</f>
        <v>≤50</v>
      </c>
      <c r="G21" s="54"/>
      <c r="H21" s="52"/>
      <c r="I21" s="53" t="str">
        <f>IFERROR(AVERAGE(H16:J16), "≤" &amp; A5)</f>
        <v>≤50</v>
      </c>
      <c r="J21" s="54"/>
      <c r="K21" s="52"/>
      <c r="L21" s="53" t="str">
        <f>IFERROR(AVERAGE(K16:M16), "≤" &amp; A5)</f>
        <v>≤50</v>
      </c>
      <c r="M21" s="54"/>
      <c r="O21" s="55" t="s">
        <v>4</v>
      </c>
      <c r="P21" s="56">
        <f t="shared" ref="P21:AA21" si="7">B12*0.5</f>
        <v>0</v>
      </c>
      <c r="Q21" s="56">
        <f t="shared" si="7"/>
        <v>0</v>
      </c>
      <c r="R21" s="56">
        <f t="shared" si="7"/>
        <v>0</v>
      </c>
      <c r="S21" s="56">
        <f t="shared" si="7"/>
        <v>0</v>
      </c>
      <c r="T21" s="56">
        <f t="shared" si="7"/>
        <v>0</v>
      </c>
      <c r="U21" s="56">
        <f t="shared" si="7"/>
        <v>0</v>
      </c>
      <c r="V21" s="56">
        <f t="shared" si="7"/>
        <v>0</v>
      </c>
      <c r="W21" s="56">
        <f t="shared" si="7"/>
        <v>0</v>
      </c>
      <c r="X21" s="56">
        <f t="shared" si="7"/>
        <v>0</v>
      </c>
      <c r="Y21" s="56">
        <f t="shared" si="7"/>
        <v>0</v>
      </c>
      <c r="Z21" s="56">
        <f t="shared" si="7"/>
        <v>0</v>
      </c>
      <c r="AA21" s="57">
        <f t="shared" si="7"/>
        <v>0</v>
      </c>
    </row>
    <row r="24" spans="1:28" x14ac:dyDescent="0.2">
      <c r="F24" s="62" t="s">
        <v>8</v>
      </c>
      <c r="G24" s="64" t="s">
        <v>7</v>
      </c>
      <c r="H24" s="66" t="s">
        <v>9</v>
      </c>
      <c r="I24" s="67"/>
    </row>
    <row r="25" spans="1:28" x14ac:dyDescent="0.2">
      <c r="F25" s="63"/>
      <c r="G25" s="65"/>
      <c r="H25" s="18" t="s">
        <v>2</v>
      </c>
      <c r="I25" s="20" t="s">
        <v>1</v>
      </c>
    </row>
    <row r="26" spans="1:28" x14ac:dyDescent="0.2">
      <c r="F26" s="9" t="str">
        <f>B3</f>
        <v>Empty</v>
      </c>
      <c r="G26" s="10" t="str">
        <f>$B$4</f>
        <v>Empty</v>
      </c>
      <c r="H26" s="15" t="str">
        <f>IF(C19 &gt; A11, "≥" &amp; A11, C19)</f>
        <v>≥36450</v>
      </c>
      <c r="I26" s="21" t="str">
        <f>IF(C21 &gt; A11, "≥" &amp; A11, C21)</f>
        <v>≥36450</v>
      </c>
    </row>
    <row r="27" spans="1:28" x14ac:dyDescent="0.2">
      <c r="F27" s="11" t="str">
        <f>E3</f>
        <v>Empty</v>
      </c>
      <c r="G27" s="12" t="str">
        <f>$E$4</f>
        <v>Empty</v>
      </c>
      <c r="H27" s="16" t="str">
        <f>IF(F19 &gt; A11, "≥" &amp; A11, F19)</f>
        <v>≥36450</v>
      </c>
      <c r="I27" s="22" t="str">
        <f>IF(F21 &gt; A11, "≥" &amp; A11, F21)</f>
        <v>≥36450</v>
      </c>
    </row>
    <row r="28" spans="1:28" x14ac:dyDescent="0.2">
      <c r="F28" s="11" t="str">
        <f>H3</f>
        <v>Empty</v>
      </c>
      <c r="G28" s="12" t="str">
        <f>$H$4</f>
        <v>Empty</v>
      </c>
      <c r="H28" s="16" t="str">
        <f>IF(I19 &gt; A11, "≥" &amp; A11, I19)</f>
        <v>≥36450</v>
      </c>
      <c r="I28" s="22" t="str">
        <f>IF(I21 &gt; A11, "≥" &amp; A11, I21)</f>
        <v>≥36450</v>
      </c>
    </row>
    <row r="29" spans="1:28" x14ac:dyDescent="0.2">
      <c r="F29" s="13" t="str">
        <f>K3</f>
        <v>Empty</v>
      </c>
      <c r="G29" s="14" t="str">
        <f>$K$4</f>
        <v>Empty</v>
      </c>
      <c r="H29" s="17" t="str">
        <f>IF(L19 &gt; A11, "≥" &amp; A11, L19)</f>
        <v>≥36450</v>
      </c>
      <c r="I29" s="23" t="str">
        <f>IF(L21 &gt; A11, "≥" &amp; A11, L21)</f>
        <v>≥36450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B2:M2"/>
    <mergeCell ref="B3:D3"/>
    <mergeCell ref="E3:G3"/>
    <mergeCell ref="H3:J3"/>
    <mergeCell ref="K3:M3"/>
    <mergeCell ref="K4:M4"/>
    <mergeCell ref="H4:J4"/>
    <mergeCell ref="E4:G4"/>
    <mergeCell ref="B4:D4"/>
    <mergeCell ref="F24:F25"/>
    <mergeCell ref="G24:G25"/>
    <mergeCell ref="H24:I24"/>
  </mergeCells>
  <phoneticPr fontId="1" type="noConversion"/>
  <conditionalFormatting sqref="B5:M12">
    <cfRule type="colorScale" priority="5">
      <colorScale>
        <cfvo type="min"/>
        <cfvo type="max"/>
        <color rgb="FFFCFCFF"/>
        <color rgb="FF63BE7B"/>
      </colorScale>
    </cfRule>
  </conditionalFormatting>
  <conditionalFormatting sqref="P12:S12">
    <cfRule type="colorScale" priority="4">
      <colorScale>
        <cfvo type="num" val="1000"/>
        <cfvo type="num" val="10000"/>
        <color rgb="FFFF7E79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Scott</dc:creator>
  <cp:lastModifiedBy>Sam Scott</cp:lastModifiedBy>
  <dcterms:created xsi:type="dcterms:W3CDTF">2024-12-19T14:10:38Z</dcterms:created>
  <dcterms:modified xsi:type="dcterms:W3CDTF">2025-07-16T12:53:51Z</dcterms:modified>
</cp:coreProperties>
</file>