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ar\Desktop\Masters\Applied Data Science\Project 1\Predictive Modeling\"/>
    </mc:Choice>
  </mc:AlternateContent>
  <xr:revisionPtr revIDLastSave="0" documentId="13_ncr:1_{A0569F97-B2F3-4096-8CC7-E62D3BE2BD70}" xr6:coauthVersionLast="47" xr6:coauthVersionMax="47" xr10:uidLastSave="{00000000-0000-0000-0000-000000000000}"/>
  <bookViews>
    <workbookView xWindow="-120" yWindow="-120" windowWidth="29040" windowHeight="15840" xr2:uid="{606C1626-26C4-419C-8EAB-85FD33B9C572}"/>
  </bookViews>
  <sheets>
    <sheet name="Model Probabilities" sheetId="2" r:id="rId1"/>
  </sheets>
  <definedNames>
    <definedName name="_xlnm._FilterDatabase" localSheetId="0" hidden="1">'Model Probabilities'!#REF!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2" l="1"/>
  <c r="H3" i="2"/>
  <c r="E23" i="2"/>
  <c r="E2" i="2"/>
  <c r="H2" i="2"/>
  <c r="I2" i="2"/>
  <c r="I6" i="2" s="1"/>
  <c r="J2" i="2"/>
  <c r="E3" i="2"/>
  <c r="I3" i="2"/>
  <c r="J3" i="2"/>
  <c r="E4" i="2"/>
  <c r="H4" i="2"/>
  <c r="I4" i="2"/>
  <c r="J4" i="2"/>
  <c r="E5" i="2"/>
  <c r="H5" i="2"/>
  <c r="I5" i="2"/>
  <c r="J5" i="2"/>
  <c r="E6" i="2"/>
  <c r="J6" i="2"/>
  <c r="E7" i="2"/>
  <c r="E8" i="2"/>
  <c r="E9" i="2"/>
  <c r="E10" i="2"/>
  <c r="B12" i="2"/>
  <c r="E17" i="2"/>
  <c r="H17" i="2"/>
  <c r="I17" i="2"/>
  <c r="K17" i="2" s="1"/>
  <c r="J17" i="2"/>
  <c r="E18" i="2"/>
  <c r="H18" i="2"/>
  <c r="I18" i="2"/>
  <c r="J18" i="2"/>
  <c r="E19" i="2"/>
  <c r="H19" i="2"/>
  <c r="L18" i="2" s="1"/>
  <c r="I19" i="2"/>
  <c r="J19" i="2"/>
  <c r="E20" i="2"/>
  <c r="I20" i="2"/>
  <c r="J20" i="2"/>
  <c r="J21" i="2" s="1"/>
  <c r="E21" i="2"/>
  <c r="E22" i="2"/>
  <c r="H21" i="2" l="1"/>
  <c r="L2" i="2"/>
  <c r="L20" i="2"/>
  <c r="K5" i="2"/>
  <c r="I21" i="2"/>
  <c r="K19" i="2"/>
  <c r="K3" i="2"/>
  <c r="K2" i="2"/>
  <c r="K20" i="2"/>
  <c r="H6" i="2"/>
  <c r="L4" i="2"/>
  <c r="K4" i="2"/>
  <c r="L19" i="2"/>
  <c r="K18" i="2"/>
  <c r="L17" i="2"/>
  <c r="L5" i="2"/>
  <c r="L3" i="2"/>
</calcChain>
</file>

<file path=xl/sharedStrings.xml><?xml version="1.0" encoding="utf-8"?>
<sst xmlns="http://schemas.openxmlformats.org/spreadsheetml/2006/main" count="50" uniqueCount="21">
  <si>
    <t>0.9-1.0</t>
  </si>
  <si>
    <t>0.8-0.9</t>
  </si>
  <si>
    <t>0.7-0.8</t>
  </si>
  <si>
    <t>0.6-0.7</t>
  </si>
  <si>
    <t>0.5-0.6</t>
  </si>
  <si>
    <t>0.4-0.5</t>
  </si>
  <si>
    <t>0.4-1.0</t>
  </si>
  <si>
    <t>0.3-0.4</t>
  </si>
  <si>
    <t>0.2-0.4</t>
  </si>
  <si>
    <t>0.2-0.3</t>
  </si>
  <si>
    <t>0.1-0.2</t>
  </si>
  <si>
    <t>0.0-0.1</t>
  </si>
  <si>
    <t>Proportion</t>
  </si>
  <si>
    <t>Interest Rate</t>
  </si>
  <si>
    <t>Not Interested</t>
  </si>
  <si>
    <t>Interested</t>
  </si>
  <si>
    <t>Interval Total</t>
  </si>
  <si>
    <t>Probability</t>
  </si>
  <si>
    <t>0.7-1.0</t>
  </si>
  <si>
    <t>0.4-0.7</t>
  </si>
  <si>
    <t>0.1-0.4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</si>
</sst>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 applyFill="1"/>
    <xf numFmtId="9" fontId="0" fillId="0" borderId="0" xfId="1" applyFont="1" applyFill="1"/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2" fillId="0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Light Gradient Boosting Machine</a:t>
            </a:r>
          </a:p>
        </c:rich>
      </c:tx>
      <c:layout>
        <c:manualLayout>
          <c:xMode val="edge"/>
          <c:yMode val="edge"/>
          <c:x val="0.21914980680071333"/>
          <c:y val="0.11379771630909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413304854401949E-2"/>
          <c:y val="0.10294529994888174"/>
          <c:w val="0.93749072932031574"/>
          <c:h val="0.8665236054316063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>
                        <a:solidFill>
                          <a:sysClr val="windowText" lastClr="000000"/>
                        </a:solidFill>
                      </a:rPr>
                      <a:t>Don't Bother</a:t>
                    </a:r>
                    <a:r>
                      <a:rPr lang="en-US" sz="1100" b="1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r>
                      <a:rPr lang="en-US" sz="1100" baseline="0">
                        <a:solidFill>
                          <a:sysClr val="windowText" lastClr="000000"/>
                        </a:solidFill>
                      </a:rPr>
                      <a:t>(56%)</a:t>
                    </a:r>
                    <a:br>
                      <a:rPr lang="en-US" sz="1100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100" baseline="0">
                        <a:solidFill>
                          <a:sysClr val="windowText" lastClr="000000"/>
                        </a:solidFill>
                      </a:rPr>
                      <a:t>0.8% interested</a:t>
                    </a:r>
                    <a:endParaRPr lang="en-US" sz="110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01460197770025"/>
                      <c:h val="0.15237704350167397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0-6B79-4F82-90A8-90FC83A1FD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Probabilities'!$H$16</c:f>
              <c:strCache>
                <c:ptCount val="1"/>
                <c:pt idx="0">
                  <c:v>Interval Total</c:v>
                </c:pt>
              </c:strCache>
            </c:strRef>
          </c:cat>
          <c:val>
            <c:numRef>
              <c:f>'Model Probabilities'!$H$17</c:f>
              <c:numCache>
                <c:formatCode>General</c:formatCode>
                <c:ptCount val="1"/>
                <c:pt idx="0">
                  <c:v>64094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9-4F82-90A8-90FC83A1FDCA}"/>
            </c:ext>
          </c:extLst>
        </c:ser>
        <c:ser>
          <c:idx val="1"/>
          <c:order val="1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>
                        <a:solidFill>
                          <a:sysClr val="windowText" lastClr="000000"/>
                        </a:solidFill>
                      </a:rPr>
                      <a:t>Contact Last </a:t>
                    </a:r>
                    <a:r>
                      <a:rPr lang="en-US" sz="1100">
                        <a:solidFill>
                          <a:sysClr val="windowText" lastClr="000000"/>
                        </a:solidFill>
                      </a:rPr>
                      <a:t>(12%)</a:t>
                    </a:r>
                    <a:br>
                      <a:rPr lang="en-US" sz="110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100">
                        <a:solidFill>
                          <a:sysClr val="windowText" lastClr="000000"/>
                        </a:solidFill>
                      </a:rPr>
                      <a:t>12% interested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73746330041341"/>
                      <c:h val="0.11492717011720487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6B79-4F82-90A8-90FC83A1FD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Probabilities'!$H$16</c:f>
              <c:strCache>
                <c:ptCount val="1"/>
                <c:pt idx="0">
                  <c:v>Interval Total</c:v>
                </c:pt>
              </c:strCache>
            </c:strRef>
          </c:cat>
          <c:val>
            <c:numRef>
              <c:f>'Model Probabilities'!$H$18</c:f>
              <c:numCache>
                <c:formatCode>General</c:formatCode>
                <c:ptCount val="1"/>
                <c:pt idx="0">
                  <c:v>14202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79-4F82-90A8-90FC83A1FDCA}"/>
            </c:ext>
          </c:extLst>
        </c:ser>
        <c:ser>
          <c:idx val="2"/>
          <c:order val="2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100" b="1"/>
                      <a:t>Secondary </a:t>
                    </a:r>
                    <a:r>
                      <a:rPr lang="en-US" sz="1100"/>
                      <a:t>(29%)</a:t>
                    </a:r>
                    <a:br>
                      <a:rPr lang="en-US" sz="1100"/>
                    </a:br>
                    <a:r>
                      <a:rPr lang="en-US" sz="1100"/>
                      <a:t>30% interested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005360046911"/>
                      <c:h val="0.157429426074429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4-6B79-4F82-90A8-90FC83A1FD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Probabilities'!$H$16</c:f>
              <c:strCache>
                <c:ptCount val="1"/>
                <c:pt idx="0">
                  <c:v>Interval Total</c:v>
                </c:pt>
              </c:strCache>
            </c:strRef>
          </c:cat>
          <c:val>
            <c:numRef>
              <c:f>'Model Probabilities'!$H$19</c:f>
              <c:numCache>
                <c:formatCode>General</c:formatCode>
                <c:ptCount val="1"/>
                <c:pt idx="0">
                  <c:v>33102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79-4F82-90A8-90FC83A1FDCA}"/>
            </c:ext>
          </c:extLst>
        </c:ser>
        <c:ser>
          <c:idx val="3"/>
          <c:order val="3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B79-4F82-90A8-90FC83A1FDCA}"/>
              </c:ext>
            </c:extLst>
          </c:dPt>
          <c:dLbls>
            <c:dLbl>
              <c:idx val="0"/>
              <c:layout>
                <c:manualLayout>
                  <c:x val="4.1985691775601117E-3"/>
                  <c:y val="-5.1123957336893039E-2"/>
                </c:manualLayout>
              </c:layout>
              <c:tx>
                <c:rich>
                  <a:bodyPr/>
                  <a:lstStyle/>
                  <a:p>
                    <a:r>
                      <a:rPr lang="en-US" sz="1100" b="1"/>
                      <a:t>Priority</a:t>
                    </a:r>
                    <a:r>
                      <a:rPr lang="en-US" sz="1100"/>
                      <a:t> (3%)</a:t>
                    </a:r>
                    <a:br>
                      <a:rPr lang="en-US" sz="1100"/>
                    </a:br>
                    <a:r>
                      <a:rPr lang="en-US" sz="1100"/>
                      <a:t>44% interested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652370150637495"/>
                      <c:h val="8.2878044121693403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7-6B79-4F82-90A8-90FC83A1FD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Probabilities'!$H$16</c:f>
              <c:strCache>
                <c:ptCount val="1"/>
                <c:pt idx="0">
                  <c:v>Interval Total</c:v>
                </c:pt>
              </c:strCache>
            </c:strRef>
          </c:cat>
          <c:val>
            <c:numRef>
              <c:f>'Model Probabilities'!$H$20</c:f>
              <c:numCache>
                <c:formatCode>General</c:formatCode>
                <c:ptCount val="1"/>
                <c:pt idx="0">
                  <c:v>2935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79-4F82-90A8-90FC83A1FD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44734816"/>
        <c:axId val="544734400"/>
      </c:barChart>
      <c:catAx>
        <c:axId val="544734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4734400"/>
        <c:crosses val="autoZero"/>
        <c:auto val="1"/>
        <c:lblAlgn val="ctr"/>
        <c:lblOffset val="100"/>
        <c:noMultiLvlLbl val="0"/>
      </c:catAx>
      <c:valAx>
        <c:axId val="544734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47348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Neural Network with Class Weights</a:t>
            </a:r>
          </a:p>
        </c:rich>
      </c:tx>
      <c:layout>
        <c:manualLayout>
          <c:xMode val="edge"/>
          <c:yMode val="edge"/>
          <c:x val="0.20916597880910739"/>
          <c:y val="0.115661785337450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44007869165552E-2"/>
          <c:y val="9.9386519829252506E-2"/>
          <c:w val="0.93707370191988271"/>
          <c:h val="0.8675672557886187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>
                        <a:solidFill>
                          <a:sysClr val="windowText" lastClr="000000"/>
                        </a:solidFill>
                      </a:rPr>
                      <a:t>Don't</a:t>
                    </a:r>
                    <a:r>
                      <a:rPr lang="en-US" sz="1100" b="1" baseline="0">
                        <a:solidFill>
                          <a:sysClr val="windowText" lastClr="000000"/>
                        </a:solidFill>
                      </a:rPr>
                      <a:t> Bother </a:t>
                    </a:r>
                    <a:r>
                      <a:rPr lang="en-US" sz="1100" baseline="0">
                        <a:solidFill>
                          <a:sysClr val="windowText" lastClr="000000"/>
                        </a:solidFill>
                      </a:rPr>
                      <a:t>(48%)</a:t>
                    </a:r>
                  </a:p>
                  <a:p>
                    <a:pPr>
                      <a:defRPr sz="1100"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 sz="1100" baseline="0">
                        <a:solidFill>
                          <a:sysClr val="windowText" lastClr="000000"/>
                        </a:solidFill>
                      </a:rPr>
                      <a:t>0.1% interested</a:t>
                    </a:r>
                    <a:endParaRPr lang="en-US" sz="110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2596284105254"/>
                      <c:h val="0.17620533067691416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0-F8E0-40C8-8F66-C9DA10C1BD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Probabilities'!$H$1</c:f>
              <c:strCache>
                <c:ptCount val="1"/>
                <c:pt idx="0">
                  <c:v>Interval Total</c:v>
                </c:pt>
              </c:strCache>
            </c:strRef>
          </c:cat>
          <c:val>
            <c:numRef>
              <c:f>'Model Probabilities'!$H$2</c:f>
              <c:numCache>
                <c:formatCode>General</c:formatCode>
                <c:ptCount val="1"/>
                <c:pt idx="0">
                  <c:v>36212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0-40C8-8F66-C9DA10C1BD24}"/>
            </c:ext>
          </c:extLst>
        </c:ser>
        <c:ser>
          <c:idx val="1"/>
          <c:order val="1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5808588291068511E-3"/>
                  <c:y val="-4.1199361106328612E-5"/>
                </c:manualLayout>
              </c:layout>
              <c:tx>
                <c:rich>
                  <a:bodyPr/>
                  <a:lstStyle/>
                  <a:p>
                    <a:r>
                      <a:rPr lang="en-US" sz="1100" b="1"/>
                      <a:t>Contact</a:t>
                    </a:r>
                    <a:r>
                      <a:rPr lang="en-US" sz="1100" b="1" baseline="0"/>
                      <a:t> Last </a:t>
                    </a:r>
                    <a:r>
                      <a:rPr lang="en-US" sz="1100" baseline="0"/>
                      <a:t>(10%)</a:t>
                    </a:r>
                  </a:p>
                  <a:p>
                    <a:r>
                      <a:rPr lang="en-US" sz="1100" baseline="0"/>
                      <a:t>6% interested</a:t>
                    </a:r>
                    <a:endParaRPr lang="en-US" sz="110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869529280210086"/>
                      <c:h val="0.1192142544585298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F8E0-40C8-8F66-C9DA10C1BD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Probabilities'!$H$1</c:f>
              <c:strCache>
                <c:ptCount val="1"/>
                <c:pt idx="0">
                  <c:v>Interval Total</c:v>
                </c:pt>
              </c:strCache>
            </c:strRef>
          </c:cat>
          <c:val>
            <c:numRef>
              <c:f>'Model Probabilities'!$H$3</c:f>
              <c:numCache>
                <c:formatCode>General</c:formatCode>
                <c:ptCount val="1"/>
                <c:pt idx="0">
                  <c:v>7519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E0-40C8-8F66-C9DA10C1BD24}"/>
            </c:ext>
          </c:extLst>
        </c:ser>
        <c:ser>
          <c:idx val="2"/>
          <c:order val="2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1276048030286974E-3"/>
                  <c:y val="-5.5077040636881411E-3"/>
                </c:manualLayout>
              </c:layout>
              <c:tx>
                <c:rich>
                  <a:bodyPr/>
                  <a:lstStyle/>
                  <a:p>
                    <a:r>
                      <a:rPr lang="en-US" sz="1100" b="1"/>
                      <a:t>Secondary</a:t>
                    </a:r>
                    <a:r>
                      <a:rPr lang="en-US" sz="1100" baseline="0"/>
                      <a:t> (17%)</a:t>
                    </a:r>
                  </a:p>
                  <a:p>
                    <a:r>
                      <a:rPr lang="en-US" sz="1100" baseline="0"/>
                      <a:t>18% interested</a:t>
                    </a:r>
                    <a:endParaRPr lang="en-US" sz="110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489771098271099"/>
                      <c:h val="0.15619848724619567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4-F8E0-40C8-8F66-C9DA10C1BD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Probabilities'!$H$1</c:f>
              <c:strCache>
                <c:ptCount val="1"/>
                <c:pt idx="0">
                  <c:v>Interval Total</c:v>
                </c:pt>
              </c:strCache>
            </c:strRef>
          </c:cat>
          <c:val>
            <c:numRef>
              <c:f>'Model Probabilities'!$H$4</c:f>
              <c:numCache>
                <c:formatCode>General</c:formatCode>
                <c:ptCount val="1"/>
                <c:pt idx="0">
                  <c:v>13228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E0-40C8-8F66-C9DA10C1BD24}"/>
            </c:ext>
          </c:extLst>
        </c:ser>
        <c:ser>
          <c:idx val="3"/>
          <c:order val="3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4206839237271482E-3"/>
                  <c:y val="-3.8304563891752366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>
                      <a:defRPr sz="11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>
                        <a:solidFill>
                          <a:sysClr val="windowText" lastClr="000000"/>
                        </a:solidFill>
                      </a:rPr>
                      <a:t>Priortiy</a:t>
                    </a:r>
                    <a:r>
                      <a:rPr lang="en-US" sz="1100">
                        <a:solidFill>
                          <a:sysClr val="windowText" lastClr="000000"/>
                        </a:solidFill>
                      </a:rPr>
                      <a:t> (25%)</a:t>
                    </a:r>
                  </a:p>
                  <a:p>
                    <a:pPr algn="ctr">
                      <a:defRPr sz="1100"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 sz="1100">
                        <a:solidFill>
                          <a:sysClr val="windowText" lastClr="000000"/>
                        </a:solidFill>
                      </a:rPr>
                      <a:t>33% interested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081531672040026"/>
                      <c:h val="0.1192142544585298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6-F8E0-40C8-8F66-C9DA10C1BD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Probabilities'!$H$1</c:f>
              <c:strCache>
                <c:ptCount val="1"/>
                <c:pt idx="0">
                  <c:v>Interval Total</c:v>
                </c:pt>
              </c:strCache>
            </c:strRef>
          </c:cat>
          <c:val>
            <c:numRef>
              <c:f>'Model Probabilities'!$H$5</c:f>
              <c:numCache>
                <c:formatCode>General</c:formatCode>
                <c:ptCount val="1"/>
                <c:pt idx="0">
                  <c:v>19263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E0-40C8-8F66-C9DA10C1BD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2689008"/>
        <c:axId val="612678608"/>
      </c:barChart>
      <c:catAx>
        <c:axId val="612689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2678608"/>
        <c:crosses val="autoZero"/>
        <c:auto val="1"/>
        <c:lblAlgn val="ctr"/>
        <c:lblOffset val="100"/>
        <c:noMultiLvlLbl val="0"/>
      </c:catAx>
      <c:valAx>
        <c:axId val="612678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268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278423</xdr:colOff>
      <xdr:row>0</xdr:row>
      <xdr:rowOff>160774</xdr:rowOff>
    </xdr:from>
    <xdr:to>
      <xdr:col>29</xdr:col>
      <xdr:colOff>491218</xdr:colOff>
      <xdr:row>22</xdr:row>
      <xdr:rowOff>17899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40BF9-38B3-45DC-845A-7B20A9B02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476249</xdr:colOff>
      <xdr:row>0</xdr:row>
      <xdr:rowOff>196831</xdr:rowOff>
    </xdr:from>
    <xdr:to>
      <xdr:col>22</xdr:col>
      <xdr:colOff>51287</xdr:colOff>
      <xdr:row>22</xdr:row>
      <xdr:rowOff>90015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62A1E7-F774-40D8-B97B-5C30ED781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5AC18-C18D-46DB-8509-14A95C7F097A}">
  <dimension ref="A1:M36"/>
  <sheetViews>
    <sheetView tabSelected="1" zoomScaleNormal="100" workbookViewId="0">
      <selection activeCell="O16" sqref="O16"/>
    </sheetView>
  </sheetViews>
  <sheetFormatPr defaultRowHeight="15" x14ac:dyDescent="0.25"/>
  <cols>
    <col min="1" max="1" width="11.7109375" customWidth="1"/>
    <col min="7" max="7" width="10.42578125" customWidth="1"/>
  </cols>
  <sheetData>
    <row r="1" spans="1:13" ht="45" x14ac:dyDescent="0.25">
      <c r="A1" s="5" t="s">
        <v>17</v>
      </c>
      <c r="B1" s="5" t="s">
        <v>16</v>
      </c>
      <c r="C1" s="5" t="s">
        <v>15</v>
      </c>
      <c r="D1" s="5" t="s">
        <v>14</v>
      </c>
      <c r="E1" s="5" t="s">
        <v>13</v>
      </c>
      <c r="F1" s="3"/>
      <c r="G1" s="5" t="s">
        <v>17</v>
      </c>
      <c r="H1" s="5" t="s">
        <v>16</v>
      </c>
      <c r="I1" s="5" t="s">
        <v>15</v>
      </c>
      <c r="J1" s="5" t="s">
        <v>14</v>
      </c>
      <c r="K1" s="5" t="s">
        <v>13</v>
      </c>
      <c r="L1" s="5" t="s">
        <v>12</v>
      </c>
      <c r="M1" s="3"/>
    </row>
    <row r="2" spans="1:13" x14ac:dyDescent="0.25">
      <c r="A2" s="6" t="s">
        <v>11</v>
      </c>
      <c r="B2" s="6">
        <v>36212</v>
      </c>
      <c r="C2" s="6">
        <v>58</v>
      </c>
      <c r="D2" s="6">
        <v>36154</v>
      </c>
      <c r="E2" s="1">
        <f>C2/B2</f>
        <v>1.601679001435988E-3</v>
      </c>
      <c r="F2" s="3"/>
      <c r="G2" s="4" t="s">
        <v>11</v>
      </c>
      <c r="H2" s="3">
        <f>SUM(B2)</f>
        <v>36212</v>
      </c>
      <c r="I2" s="3">
        <f>SUM(C2)</f>
        <v>58</v>
      </c>
      <c r="J2" s="3">
        <f>SUM(D2)</f>
        <v>36154</v>
      </c>
      <c r="K2" s="3">
        <f>I2/H2</f>
        <v>1.601679001435988E-3</v>
      </c>
      <c r="L2" s="3">
        <f>H2/SUM($H$2:$H$5)</f>
        <v>0.47508593319514053</v>
      </c>
      <c r="M2" s="3"/>
    </row>
    <row r="3" spans="1:13" x14ac:dyDescent="0.25">
      <c r="A3" s="6" t="s">
        <v>10</v>
      </c>
      <c r="B3" s="6">
        <v>2184</v>
      </c>
      <c r="C3" s="6">
        <v>62</v>
      </c>
      <c r="D3" s="6">
        <v>2122</v>
      </c>
      <c r="E3" s="1">
        <f t="shared" ref="E3:E10" si="0">C3/B3</f>
        <v>2.8388278388278388E-2</v>
      </c>
      <c r="F3" s="3"/>
      <c r="G3" s="4" t="s">
        <v>20</v>
      </c>
      <c r="H3" s="3">
        <f>SUM(B3:B5)</f>
        <v>7519</v>
      </c>
      <c r="I3" s="3">
        <f>SUM(C3:C5)</f>
        <v>437</v>
      </c>
      <c r="J3" s="3">
        <f>SUM(D3:D5)</f>
        <v>7082</v>
      </c>
      <c r="K3" s="3">
        <f>I3/H3</f>
        <v>5.8119430775369067E-2</v>
      </c>
      <c r="L3" s="3">
        <f>H3/SUM($H$2:$H$5)</f>
        <v>9.8646060192595308E-2</v>
      </c>
      <c r="M3" s="3"/>
    </row>
    <row r="4" spans="1:13" x14ac:dyDescent="0.25">
      <c r="A4" s="6" t="s">
        <v>9</v>
      </c>
      <c r="B4" s="6">
        <v>2583</v>
      </c>
      <c r="C4" s="6">
        <v>138</v>
      </c>
      <c r="D4" s="6">
        <v>2445</v>
      </c>
      <c r="E4" s="1">
        <f t="shared" si="0"/>
        <v>5.3426248548199766E-2</v>
      </c>
      <c r="F4" s="3"/>
      <c r="G4" s="4" t="s">
        <v>19</v>
      </c>
      <c r="H4" s="3">
        <f>SUM(B6:B8)</f>
        <v>13228</v>
      </c>
      <c r="I4" s="3">
        <f>SUM(C6:C8)</f>
        <v>2361</v>
      </c>
      <c r="J4" s="3">
        <f>SUM(D6:D8)</f>
        <v>10867</v>
      </c>
      <c r="K4" s="3">
        <f>I4/H4</f>
        <v>0.17848503175083158</v>
      </c>
      <c r="L4" s="3">
        <f>H4/SUM($H$2:$H$5)</f>
        <v>0.17354569546849991</v>
      </c>
      <c r="M4" s="3"/>
    </row>
    <row r="5" spans="1:13" x14ac:dyDescent="0.25">
      <c r="A5" s="6" t="s">
        <v>7</v>
      </c>
      <c r="B5" s="6">
        <v>2752</v>
      </c>
      <c r="C5" s="6">
        <v>237</v>
      </c>
      <c r="D5" s="6">
        <v>2515</v>
      </c>
      <c r="E5" s="1">
        <f t="shared" si="0"/>
        <v>8.6119186046511628E-2</v>
      </c>
      <c r="F5" s="3"/>
      <c r="G5" s="6" t="s">
        <v>18</v>
      </c>
      <c r="H5" s="3">
        <f>SUM(B9:B11)</f>
        <v>19263</v>
      </c>
      <c r="I5" s="3">
        <f>SUM(C9:C11)</f>
        <v>6458</v>
      </c>
      <c r="J5" s="3">
        <f>SUM(D9:D11)</f>
        <v>12805</v>
      </c>
      <c r="K5" s="3">
        <f>I5/H5</f>
        <v>0.33525411410476041</v>
      </c>
      <c r="L5" s="3">
        <f>H5/SUM($H$2:$H$5)</f>
        <v>0.25272231114376426</v>
      </c>
      <c r="M5" s="3"/>
    </row>
    <row r="6" spans="1:13" x14ac:dyDescent="0.25">
      <c r="A6" s="6" t="s">
        <v>5</v>
      </c>
      <c r="B6" s="6">
        <v>2983</v>
      </c>
      <c r="C6" s="6">
        <v>325</v>
      </c>
      <c r="D6" s="6">
        <v>2658</v>
      </c>
      <c r="E6" s="1">
        <f t="shared" si="0"/>
        <v>0.1089507207509219</v>
      </c>
      <c r="F6" s="3"/>
      <c r="G6" s="3"/>
      <c r="H6" s="3">
        <f>SUM(H2:H5)</f>
        <v>76222</v>
      </c>
      <c r="I6" s="3">
        <f>SUM(I2:I5)</f>
        <v>9314</v>
      </c>
      <c r="J6" s="3">
        <f>SUM(J2:J5)</f>
        <v>66908</v>
      </c>
      <c r="K6" s="3"/>
      <c r="L6" s="3"/>
      <c r="M6" s="3"/>
    </row>
    <row r="7" spans="1:13" x14ac:dyDescent="0.25">
      <c r="A7" s="6" t="s">
        <v>4</v>
      </c>
      <c r="B7" s="6">
        <v>3734</v>
      </c>
      <c r="C7" s="6">
        <v>608</v>
      </c>
      <c r="D7" s="6">
        <v>3126</v>
      </c>
      <c r="E7" s="1">
        <f t="shared" si="0"/>
        <v>0.1628280664167113</v>
      </c>
      <c r="F7" s="3"/>
      <c r="G7" s="3"/>
      <c r="H7" s="3"/>
      <c r="I7" s="3"/>
      <c r="J7" s="3"/>
      <c r="K7" s="3"/>
      <c r="L7" s="3"/>
      <c r="M7" s="3"/>
    </row>
    <row r="8" spans="1:13" x14ac:dyDescent="0.25">
      <c r="A8" s="6" t="s">
        <v>3</v>
      </c>
      <c r="B8" s="6">
        <v>6511</v>
      </c>
      <c r="C8" s="6">
        <v>1428</v>
      </c>
      <c r="D8" s="6">
        <v>5083</v>
      </c>
      <c r="E8" s="1">
        <f t="shared" si="0"/>
        <v>0.21932114882506529</v>
      </c>
      <c r="F8" s="3"/>
      <c r="G8" s="3"/>
      <c r="H8" s="3"/>
      <c r="I8" s="3"/>
      <c r="J8" s="3"/>
      <c r="K8" s="3"/>
      <c r="L8" s="3"/>
      <c r="M8" s="3"/>
    </row>
    <row r="9" spans="1:13" x14ac:dyDescent="0.25">
      <c r="A9" s="6" t="s">
        <v>2</v>
      </c>
      <c r="B9" s="6">
        <v>15702</v>
      </c>
      <c r="C9" s="6">
        <v>4998</v>
      </c>
      <c r="D9" s="6">
        <v>10704</v>
      </c>
      <c r="E9" s="1">
        <f t="shared" si="0"/>
        <v>0.31830340084065722</v>
      </c>
      <c r="F9" s="3"/>
      <c r="G9" s="3"/>
      <c r="H9" s="3"/>
      <c r="I9" s="3"/>
      <c r="J9" s="3"/>
      <c r="K9" s="3"/>
      <c r="L9" s="3"/>
      <c r="M9" s="3"/>
    </row>
    <row r="10" spans="1:13" x14ac:dyDescent="0.25">
      <c r="A10" s="6" t="s">
        <v>1</v>
      </c>
      <c r="B10" s="6">
        <v>3561</v>
      </c>
      <c r="C10" s="6">
        <v>1460</v>
      </c>
      <c r="D10" s="6">
        <v>2101</v>
      </c>
      <c r="E10" s="1">
        <f t="shared" si="0"/>
        <v>0.40999719180005617</v>
      </c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6" t="s">
        <v>0</v>
      </c>
      <c r="B11" s="6">
        <v>0</v>
      </c>
      <c r="C11" s="6">
        <v>0</v>
      </c>
      <c r="D11" s="6">
        <v>0</v>
      </c>
      <c r="E11" s="2">
        <v>0</v>
      </c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/>
      <c r="B12" s="3">
        <f>SUM(B2:B11)</f>
        <v>76222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45" x14ac:dyDescent="0.25">
      <c r="A16" s="5" t="s">
        <v>17</v>
      </c>
      <c r="B16" s="5" t="s">
        <v>16</v>
      </c>
      <c r="C16" s="5" t="s">
        <v>15</v>
      </c>
      <c r="D16" s="5" t="s">
        <v>14</v>
      </c>
      <c r="E16" s="5" t="s">
        <v>13</v>
      </c>
      <c r="F16" s="3"/>
      <c r="G16" s="5" t="s">
        <v>17</v>
      </c>
      <c r="H16" s="5" t="s">
        <v>16</v>
      </c>
      <c r="I16" s="5" t="s">
        <v>15</v>
      </c>
      <c r="J16" s="5" t="s">
        <v>14</v>
      </c>
      <c r="K16" s="5" t="s">
        <v>13</v>
      </c>
      <c r="L16" s="5" t="s">
        <v>12</v>
      </c>
      <c r="M16" s="3"/>
    </row>
    <row r="17" spans="1:13" x14ac:dyDescent="0.25">
      <c r="A17" s="6" t="s">
        <v>11</v>
      </c>
      <c r="B17" s="6">
        <v>64094</v>
      </c>
      <c r="C17" s="6">
        <v>544</v>
      </c>
      <c r="D17" s="6">
        <v>63550</v>
      </c>
      <c r="E17" s="1">
        <f t="shared" ref="E17:E22" si="1">C17/B17</f>
        <v>8.4875339345336538E-3</v>
      </c>
      <c r="F17" s="3"/>
      <c r="G17" s="4" t="s">
        <v>11</v>
      </c>
      <c r="H17" s="3">
        <f t="shared" ref="H17:J18" si="2">SUM(B17)</f>
        <v>64094</v>
      </c>
      <c r="I17" s="3">
        <f t="shared" si="2"/>
        <v>544</v>
      </c>
      <c r="J17" s="3">
        <f t="shared" si="2"/>
        <v>63550</v>
      </c>
      <c r="K17" s="3">
        <f>I17/H17</f>
        <v>8.4875339345336538E-3</v>
      </c>
      <c r="L17" s="3">
        <f>H17/SUM($H$17:$H$20)</f>
        <v>0.56059055565759663</v>
      </c>
      <c r="M17" s="3"/>
    </row>
    <row r="18" spans="1:13" x14ac:dyDescent="0.25">
      <c r="A18" s="6" t="s">
        <v>10</v>
      </c>
      <c r="B18" s="6">
        <v>14202</v>
      </c>
      <c r="C18" s="6">
        <v>2059</v>
      </c>
      <c r="D18" s="6">
        <v>12143</v>
      </c>
      <c r="E18" s="1">
        <f t="shared" si="1"/>
        <v>0.14497958034079708</v>
      </c>
      <c r="F18" s="3"/>
      <c r="G18" s="4" t="s">
        <v>10</v>
      </c>
      <c r="H18" s="3">
        <f t="shared" si="2"/>
        <v>14202</v>
      </c>
      <c r="I18" s="3">
        <f t="shared" si="2"/>
        <v>2059</v>
      </c>
      <c r="J18" s="3">
        <f t="shared" si="2"/>
        <v>12143</v>
      </c>
      <c r="K18" s="3">
        <f>I18/H18</f>
        <v>0.14497958034079708</v>
      </c>
      <c r="L18" s="3">
        <f>H18/SUM($H$17:$H$20)</f>
        <v>0.12421610558631366</v>
      </c>
      <c r="M18" s="3"/>
    </row>
    <row r="19" spans="1:13" x14ac:dyDescent="0.25">
      <c r="A19" s="6" t="s">
        <v>9</v>
      </c>
      <c r="B19" s="6">
        <v>15384</v>
      </c>
      <c r="C19" s="6">
        <v>3910</v>
      </c>
      <c r="D19" s="6">
        <v>11474</v>
      </c>
      <c r="E19" s="1">
        <f t="shared" si="1"/>
        <v>0.25416016640665628</v>
      </c>
      <c r="F19" s="3"/>
      <c r="G19" s="4" t="s">
        <v>8</v>
      </c>
      <c r="H19" s="3">
        <f>SUM(B19:B20)</f>
        <v>33102</v>
      </c>
      <c r="I19" s="3">
        <f>SUM(C19:C20)</f>
        <v>10033</v>
      </c>
      <c r="J19" s="3">
        <f>SUM(D19:D20)</f>
        <v>23069</v>
      </c>
      <c r="K19" s="3">
        <f>I19/H19</f>
        <v>0.30309346867258774</v>
      </c>
      <c r="L19" s="3">
        <f>H19/SUM($H$17:$H$20)</f>
        <v>0.2895227099787463</v>
      </c>
      <c r="M19" s="3"/>
    </row>
    <row r="20" spans="1:13" x14ac:dyDescent="0.25">
      <c r="A20" s="6" t="s">
        <v>7</v>
      </c>
      <c r="B20" s="6">
        <v>17718</v>
      </c>
      <c r="C20" s="6">
        <v>6123</v>
      </c>
      <c r="D20" s="6">
        <v>11595</v>
      </c>
      <c r="E20" s="1">
        <f t="shared" si="1"/>
        <v>0.34558076532339993</v>
      </c>
      <c r="F20" s="3"/>
      <c r="G20" s="6" t="s">
        <v>6</v>
      </c>
      <c r="H20" s="3">
        <f>SUM(B21:B26)</f>
        <v>2935</v>
      </c>
      <c r="I20" s="3">
        <f>SUM(C21:C26)</f>
        <v>1308</v>
      </c>
      <c r="J20" s="3">
        <f>SUM(D21:D26)</f>
        <v>1627</v>
      </c>
      <c r="K20" s="3">
        <f>I20/H20</f>
        <v>0.44565587734241907</v>
      </c>
      <c r="L20" s="3">
        <f>H20/SUM($H$17:$H$20)</f>
        <v>2.5670628777343375E-2</v>
      </c>
      <c r="M20" s="3"/>
    </row>
    <row r="21" spans="1:13" x14ac:dyDescent="0.25">
      <c r="A21" s="6" t="s">
        <v>5</v>
      </c>
      <c r="B21" s="6">
        <v>2921</v>
      </c>
      <c r="C21" s="6">
        <v>1302</v>
      </c>
      <c r="D21" s="6">
        <v>1619</v>
      </c>
      <c r="E21" s="1">
        <f t="shared" si="1"/>
        <v>0.44573776104073948</v>
      </c>
      <c r="F21" s="3"/>
      <c r="G21" s="3"/>
      <c r="H21" s="3">
        <f>SUM(H17:H20)</f>
        <v>114333</v>
      </c>
      <c r="I21" s="3">
        <f>SUM(I17:I20)</f>
        <v>13944</v>
      </c>
      <c r="J21" s="3">
        <f>SUM(J17:J20)</f>
        <v>100389</v>
      </c>
      <c r="K21" s="3"/>
      <c r="L21" s="3"/>
      <c r="M21" s="3"/>
    </row>
    <row r="22" spans="1:13" x14ac:dyDescent="0.25">
      <c r="A22" s="6" t="s">
        <v>4</v>
      </c>
      <c r="B22" s="6">
        <v>14</v>
      </c>
      <c r="C22" s="6">
        <v>6</v>
      </c>
      <c r="D22" s="6">
        <v>8</v>
      </c>
      <c r="E22" s="1">
        <f t="shared" si="1"/>
        <v>0.42857142857142855</v>
      </c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6" t="s">
        <v>3</v>
      </c>
      <c r="B23" s="6">
        <v>0</v>
      </c>
      <c r="C23" s="6">
        <v>0</v>
      </c>
      <c r="D23" s="6">
        <v>0</v>
      </c>
      <c r="E23" s="1">
        <f>0</f>
        <v>0</v>
      </c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6" t="s">
        <v>2</v>
      </c>
      <c r="B24" s="6">
        <v>0</v>
      </c>
      <c r="C24" s="6">
        <v>0</v>
      </c>
      <c r="D24" s="6">
        <v>0</v>
      </c>
      <c r="E24" s="1">
        <v>0</v>
      </c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6" t="s">
        <v>1</v>
      </c>
      <c r="B25" s="6">
        <v>0</v>
      </c>
      <c r="C25" s="6">
        <v>0</v>
      </c>
      <c r="D25" s="6">
        <v>0</v>
      </c>
      <c r="E25" s="1">
        <v>0</v>
      </c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6" t="s">
        <v>0</v>
      </c>
      <c r="B26" s="6">
        <v>0</v>
      </c>
      <c r="C26" s="6">
        <v>0</v>
      </c>
      <c r="D26" s="6">
        <v>0</v>
      </c>
      <c r="E26" s="1">
        <v>0</v>
      </c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Probabilities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ssear</dc:creator>
  <cp:lastModifiedBy>ssear</cp:lastModifiedBy>
  <dcterms:created xsi:type="dcterms:W3CDTF">2021-06-27T19:25:48Z</dcterms:created>
  <dcterms:modified xsi:type="dcterms:W3CDTF">2021-07-01T00:31:33Z</dcterms:modified>
</cp:coreProperties>
</file>