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jdleonard\Projects\ssgvip-quarto-cmsc-courses\db\"/>
    </mc:Choice>
  </mc:AlternateContent>
  <xr:revisionPtr revIDLastSave="0" documentId="13_ncr:1_{9128E8FC-38F7-4155-8842-864F0D0B3224}" xr6:coauthVersionLast="47" xr6:coauthVersionMax="47" xr10:uidLastSave="{00000000-0000-0000-0000-000000000000}"/>
  <bookViews>
    <workbookView xWindow="-98" yWindow="-98" windowWidth="28996" windowHeight="17475" activeTab="2" xr2:uid="{372345C9-5CF1-43C0-87B9-EE639F588387}"/>
  </bookViews>
  <sheets>
    <sheet name="Original source" sheetId="1" r:id="rId1"/>
    <sheet name="CMSC-Courses" sheetId="2" r:id="rId2"/>
    <sheet name="Sheet1"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3" i="3" l="1"/>
  <c r="H83" i="3"/>
  <c r="I82" i="3"/>
  <c r="H82" i="3"/>
  <c r="I81" i="3"/>
  <c r="H81" i="3"/>
  <c r="I80" i="3"/>
  <c r="H80" i="3"/>
  <c r="I79" i="3"/>
  <c r="H79" i="3"/>
  <c r="I78" i="3"/>
  <c r="H78" i="3"/>
  <c r="I77" i="3"/>
  <c r="H77" i="3"/>
  <c r="I76" i="3"/>
  <c r="H76" i="3"/>
  <c r="I75" i="3"/>
  <c r="H75" i="3"/>
  <c r="I74" i="3"/>
  <c r="H74" i="3"/>
  <c r="I73" i="3"/>
  <c r="H73" i="3"/>
  <c r="I72" i="3"/>
  <c r="H72" i="3"/>
  <c r="I71" i="3"/>
  <c r="H71" i="3"/>
  <c r="I70" i="3"/>
  <c r="H70" i="3"/>
  <c r="I69" i="3"/>
  <c r="H69" i="3"/>
  <c r="I68" i="3"/>
  <c r="H68" i="3"/>
  <c r="I67" i="3"/>
  <c r="H67" i="3"/>
  <c r="I66" i="3"/>
  <c r="H66" i="3"/>
  <c r="I65" i="3"/>
  <c r="H65" i="3"/>
  <c r="I64" i="3"/>
  <c r="H64" i="3"/>
  <c r="I63" i="3"/>
  <c r="H63" i="3"/>
  <c r="I62" i="3"/>
  <c r="H62" i="3"/>
  <c r="I61" i="3"/>
  <c r="H61" i="3"/>
  <c r="I60" i="3"/>
  <c r="H60" i="3"/>
  <c r="I59" i="3"/>
  <c r="H59" i="3"/>
  <c r="I58" i="3"/>
  <c r="H58" i="3"/>
  <c r="I57" i="3"/>
  <c r="H57" i="3"/>
  <c r="I56" i="3"/>
  <c r="H56" i="3"/>
  <c r="I55" i="3"/>
  <c r="H55" i="3"/>
  <c r="I54" i="3"/>
  <c r="H54" i="3"/>
  <c r="I53" i="3"/>
  <c r="H53" i="3"/>
  <c r="I52" i="3"/>
  <c r="H52" i="3"/>
  <c r="I51" i="3"/>
  <c r="H51" i="3"/>
  <c r="I50" i="3"/>
  <c r="H50" i="3"/>
  <c r="I48" i="3"/>
  <c r="H48" i="3"/>
  <c r="I47" i="3"/>
  <c r="H47" i="3"/>
  <c r="I46" i="3"/>
  <c r="H46" i="3"/>
  <c r="I45" i="3"/>
  <c r="H45" i="3"/>
  <c r="I44" i="3"/>
  <c r="H44" i="3"/>
  <c r="I43" i="3"/>
  <c r="H43" i="3"/>
  <c r="I42" i="3"/>
  <c r="H42" i="3"/>
  <c r="I41" i="3"/>
  <c r="H41" i="3"/>
  <c r="I40" i="3"/>
  <c r="H40" i="3"/>
  <c r="I39" i="3"/>
  <c r="H39" i="3"/>
  <c r="I38" i="3"/>
  <c r="H38" i="3"/>
  <c r="I37" i="3"/>
  <c r="H37" i="3"/>
  <c r="I36" i="3"/>
  <c r="H36" i="3"/>
  <c r="I35" i="3"/>
  <c r="H35" i="3"/>
  <c r="I34" i="3"/>
  <c r="H34" i="3"/>
  <c r="I33" i="3"/>
  <c r="H33" i="3"/>
  <c r="I32" i="3"/>
  <c r="H32" i="3"/>
  <c r="I31" i="3"/>
  <c r="H31" i="3"/>
  <c r="I30" i="3"/>
  <c r="H30" i="3"/>
  <c r="I29" i="3"/>
  <c r="H29" i="3"/>
  <c r="I28" i="3"/>
  <c r="H28" i="3"/>
  <c r="I27" i="3"/>
  <c r="H27" i="3"/>
  <c r="I26" i="3"/>
  <c r="H26" i="3"/>
  <c r="I25" i="3"/>
  <c r="H25" i="3"/>
  <c r="I24" i="3"/>
  <c r="H24" i="3"/>
  <c r="I23" i="3"/>
  <c r="H23" i="3"/>
  <c r="I22" i="3"/>
  <c r="H22" i="3"/>
  <c r="I21" i="3"/>
  <c r="H21" i="3"/>
  <c r="I20" i="3"/>
  <c r="H20" i="3"/>
  <c r="I19" i="3"/>
  <c r="H19" i="3"/>
  <c r="I18" i="3"/>
  <c r="H18" i="3"/>
  <c r="I17" i="3"/>
  <c r="H17" i="3"/>
  <c r="I16" i="3"/>
  <c r="H16" i="3"/>
  <c r="I15" i="3"/>
  <c r="H15" i="3"/>
  <c r="I14" i="3"/>
  <c r="H14" i="3"/>
  <c r="I13" i="3"/>
  <c r="H13" i="3"/>
  <c r="I12" i="3"/>
  <c r="H12" i="3"/>
  <c r="I11" i="3"/>
  <c r="H11" i="3"/>
  <c r="I10" i="3"/>
  <c r="H10" i="3"/>
  <c r="I9" i="3"/>
  <c r="H9" i="3"/>
  <c r="I8" i="3"/>
  <c r="H8" i="3"/>
  <c r="I7" i="3"/>
  <c r="H7" i="3"/>
  <c r="I6" i="3"/>
  <c r="H6" i="3"/>
  <c r="I5" i="3"/>
  <c r="H5" i="3"/>
  <c r="I4" i="3"/>
  <c r="H4" i="3"/>
  <c r="I3" i="3"/>
  <c r="H3" i="3"/>
  <c r="I2" i="3"/>
  <c r="H2" i="3"/>
  <c r="I49" i="3"/>
  <c r="H49" i="3"/>
  <c r="F2"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D62" i="3"/>
  <c r="D61" i="3"/>
  <c r="D37" i="3"/>
  <c r="D31" i="3"/>
  <c r="D13" i="3"/>
  <c r="D7" i="3"/>
  <c r="B83" i="3"/>
  <c r="D83" i="3" s="1"/>
  <c r="B82" i="3"/>
  <c r="D82" i="3" s="1"/>
  <c r="B81" i="3"/>
  <c r="D81" i="3" s="1"/>
  <c r="B80" i="3"/>
  <c r="B79" i="3"/>
  <c r="B78" i="3"/>
  <c r="B77" i="3"/>
  <c r="D77" i="3" s="1"/>
  <c r="B76" i="3"/>
  <c r="D76" i="3" s="1"/>
  <c r="B75" i="3"/>
  <c r="D75" i="3" s="1"/>
  <c r="B74" i="3"/>
  <c r="D74" i="3" s="1"/>
  <c r="B73" i="3"/>
  <c r="D73" i="3" s="1"/>
  <c r="B72" i="3"/>
  <c r="B71" i="3"/>
  <c r="D71" i="3" s="1"/>
  <c r="B70" i="3"/>
  <c r="D70" i="3" s="1"/>
  <c r="B69" i="3"/>
  <c r="B68" i="3"/>
  <c r="B67" i="3"/>
  <c r="B66" i="3"/>
  <c r="D66" i="3" s="1"/>
  <c r="B65" i="3"/>
  <c r="B64" i="3"/>
  <c r="D64" i="3" s="1"/>
  <c r="B63" i="3"/>
  <c r="D63" i="3" s="1"/>
  <c r="B62" i="3"/>
  <c r="B61" i="3"/>
  <c r="B60" i="3"/>
  <c r="D60" i="3" s="1"/>
  <c r="B59" i="3"/>
  <c r="B58" i="3"/>
  <c r="D58" i="3" s="1"/>
  <c r="B57" i="3"/>
  <c r="D57" i="3" s="1"/>
  <c r="B56" i="3"/>
  <c r="D56" i="3" s="1"/>
  <c r="B55" i="3"/>
  <c r="B54" i="3"/>
  <c r="B53" i="3"/>
  <c r="D53" i="3" s="1"/>
  <c r="B52" i="3"/>
  <c r="D52" i="3" s="1"/>
  <c r="B51" i="3"/>
  <c r="D51" i="3" s="1"/>
  <c r="B50" i="3"/>
  <c r="D50" i="3" s="1"/>
  <c r="B49" i="3"/>
  <c r="B48" i="3"/>
  <c r="B47" i="3"/>
  <c r="D47" i="3" s="1"/>
  <c r="B46" i="3"/>
  <c r="D46" i="3" s="1"/>
  <c r="B45" i="3"/>
  <c r="B44" i="3"/>
  <c r="B43" i="3"/>
  <c r="B42" i="3"/>
  <c r="B41" i="3"/>
  <c r="B40" i="3"/>
  <c r="D40" i="3" s="1"/>
  <c r="B39" i="3"/>
  <c r="D39" i="3" s="1"/>
  <c r="B38" i="3"/>
  <c r="D38" i="3" s="1"/>
  <c r="B37" i="3"/>
  <c r="B36" i="3"/>
  <c r="D36" i="3" s="1"/>
  <c r="B35" i="3"/>
  <c r="D35" i="3" s="1"/>
  <c r="B34" i="3"/>
  <c r="D34" i="3" s="1"/>
  <c r="B33" i="3"/>
  <c r="D33" i="3" s="1"/>
  <c r="B32" i="3"/>
  <c r="D32" i="3" s="1"/>
  <c r="B31" i="3"/>
  <c r="B30" i="3"/>
  <c r="B29" i="3"/>
  <c r="D29" i="3" s="1"/>
  <c r="B28" i="3"/>
  <c r="D28" i="3" s="1"/>
  <c r="B27" i="3"/>
  <c r="D27" i="3" s="1"/>
  <c r="B26" i="3"/>
  <c r="D26" i="3" s="1"/>
  <c r="B25" i="3"/>
  <c r="D25" i="3" s="1"/>
  <c r="B24" i="3"/>
  <c r="B23" i="3"/>
  <c r="D23" i="3" s="1"/>
  <c r="B22" i="3"/>
  <c r="B21" i="3"/>
  <c r="B20" i="3"/>
  <c r="B19" i="3"/>
  <c r="B18" i="3"/>
  <c r="D18" i="3" s="1"/>
  <c r="B17" i="3"/>
  <c r="D17" i="3" s="1"/>
  <c r="B16" i="3"/>
  <c r="B15" i="3"/>
  <c r="D15" i="3" s="1"/>
  <c r="B14" i="3"/>
  <c r="D14" i="3" s="1"/>
  <c r="B13" i="3"/>
  <c r="B12" i="3"/>
  <c r="B11" i="3"/>
  <c r="D11" i="3" s="1"/>
  <c r="B10" i="3"/>
  <c r="D10" i="3" s="1"/>
  <c r="B9" i="3"/>
  <c r="D9" i="3" s="1"/>
  <c r="B8" i="3"/>
  <c r="B7" i="3"/>
  <c r="B6" i="3"/>
  <c r="B5" i="3"/>
  <c r="D5" i="3" s="1"/>
  <c r="B4" i="3"/>
  <c r="D4" i="3" s="1"/>
  <c r="B3" i="3"/>
  <c r="D3" i="3" s="1"/>
  <c r="B2" i="3"/>
  <c r="D2" i="3" s="1"/>
  <c r="B1" i="3"/>
  <c r="F248" i="1"/>
  <c r="E248" i="1"/>
  <c r="D248" i="1"/>
  <c r="C248" i="1" s="1"/>
  <c r="F245" i="1"/>
  <c r="E245" i="1"/>
  <c r="D245" i="1"/>
  <c r="C245" i="1" s="1"/>
  <c r="F242" i="1"/>
  <c r="E242" i="1"/>
  <c r="D242" i="1"/>
  <c r="C242" i="1" s="1"/>
  <c r="F239" i="1"/>
  <c r="E239" i="1"/>
  <c r="D239" i="1"/>
  <c r="C239" i="1" s="1"/>
  <c r="F236" i="1"/>
  <c r="E236" i="1"/>
  <c r="D236" i="1"/>
  <c r="C236" i="1"/>
  <c r="F233" i="1"/>
  <c r="E233" i="1"/>
  <c r="D233" i="1"/>
  <c r="C233" i="1"/>
  <c r="F230" i="1"/>
  <c r="E230" i="1"/>
  <c r="D230" i="1"/>
  <c r="C230" i="1"/>
  <c r="F227" i="1"/>
  <c r="E227" i="1"/>
  <c r="D227" i="1"/>
  <c r="C227" i="1" s="1"/>
  <c r="F224" i="1"/>
  <c r="E224" i="1"/>
  <c r="D224" i="1"/>
  <c r="C224" i="1" s="1"/>
  <c r="F221" i="1"/>
  <c r="E221" i="1"/>
  <c r="D221" i="1"/>
  <c r="C221" i="1" s="1"/>
  <c r="F218" i="1"/>
  <c r="E218" i="1"/>
  <c r="D218" i="1"/>
  <c r="C218" i="1" s="1"/>
  <c r="F215" i="1"/>
  <c r="E215" i="1"/>
  <c r="D215" i="1"/>
  <c r="C215" i="1"/>
  <c r="F212" i="1"/>
  <c r="E212" i="1"/>
  <c r="D212" i="1"/>
  <c r="C212" i="1" s="1"/>
  <c r="F209" i="1"/>
  <c r="E209" i="1"/>
  <c r="D209" i="1"/>
  <c r="C209" i="1"/>
  <c r="F206" i="1"/>
  <c r="E206" i="1"/>
  <c r="D206" i="1"/>
  <c r="C206" i="1"/>
  <c r="F203" i="1"/>
  <c r="E203" i="1"/>
  <c r="D203" i="1"/>
  <c r="C203" i="1" s="1"/>
  <c r="F200" i="1"/>
  <c r="E200" i="1"/>
  <c r="D200" i="1"/>
  <c r="C200" i="1"/>
  <c r="F197" i="1"/>
  <c r="E197" i="1"/>
  <c r="D197" i="1"/>
  <c r="C197" i="1" s="1"/>
  <c r="F194" i="1"/>
  <c r="E194" i="1"/>
  <c r="D194" i="1"/>
  <c r="C194" i="1"/>
  <c r="F191" i="1"/>
  <c r="E191" i="1"/>
  <c r="D191" i="1"/>
  <c r="C191" i="1" s="1"/>
  <c r="F188" i="1"/>
  <c r="E188" i="1"/>
  <c r="D188" i="1"/>
  <c r="C188" i="1" s="1"/>
  <c r="F185" i="1"/>
  <c r="E185" i="1"/>
  <c r="D185" i="1"/>
  <c r="C185" i="1" s="1"/>
  <c r="F182" i="1"/>
  <c r="E182" i="1"/>
  <c r="D182" i="1"/>
  <c r="C182" i="1" s="1"/>
  <c r="F179" i="1"/>
  <c r="E179" i="1"/>
  <c r="D179" i="1"/>
  <c r="C179" i="1" s="1"/>
  <c r="F176" i="1"/>
  <c r="E176" i="1"/>
  <c r="D176" i="1"/>
  <c r="C176" i="1"/>
  <c r="F173" i="1"/>
  <c r="E173" i="1"/>
  <c r="D173" i="1"/>
  <c r="C173" i="1" s="1"/>
  <c r="F170" i="1"/>
  <c r="E170" i="1"/>
  <c r="D170" i="1"/>
  <c r="C170" i="1" s="1"/>
  <c r="F167" i="1"/>
  <c r="E167" i="1"/>
  <c r="D167" i="1"/>
  <c r="C167" i="1" s="1"/>
  <c r="F164" i="1"/>
  <c r="E164" i="1"/>
  <c r="D164" i="1"/>
  <c r="C164" i="1" s="1"/>
  <c r="F161" i="1"/>
  <c r="E161" i="1"/>
  <c r="D161" i="1"/>
  <c r="C161" i="1" s="1"/>
  <c r="F158" i="1"/>
  <c r="E158" i="1"/>
  <c r="D158" i="1"/>
  <c r="C158" i="1" s="1"/>
  <c r="F155" i="1"/>
  <c r="E155" i="1"/>
  <c r="D155" i="1"/>
  <c r="C155" i="1" s="1"/>
  <c r="F152" i="1"/>
  <c r="E152" i="1"/>
  <c r="D152" i="1"/>
  <c r="C152" i="1" s="1"/>
  <c r="F149" i="1"/>
  <c r="E149" i="1"/>
  <c r="D149" i="1"/>
  <c r="C149" i="1" s="1"/>
  <c r="F146" i="1"/>
  <c r="E146" i="1"/>
  <c r="D146" i="1"/>
  <c r="C146" i="1" s="1"/>
  <c r="F143" i="1"/>
  <c r="E143" i="1"/>
  <c r="D143" i="1"/>
  <c r="C143" i="1"/>
  <c r="F140" i="1"/>
  <c r="E140" i="1"/>
  <c r="D140" i="1"/>
  <c r="C140" i="1" s="1"/>
  <c r="F137" i="1"/>
  <c r="E137" i="1"/>
  <c r="D137" i="1"/>
  <c r="C137" i="1" s="1"/>
  <c r="F134" i="1"/>
  <c r="E134" i="1"/>
  <c r="D134" i="1"/>
  <c r="C134" i="1"/>
  <c r="F131" i="1"/>
  <c r="E131" i="1"/>
  <c r="D131" i="1"/>
  <c r="C131" i="1"/>
  <c r="F128" i="1"/>
  <c r="E128" i="1"/>
  <c r="D128" i="1"/>
  <c r="C128" i="1"/>
  <c r="F125" i="1"/>
  <c r="E125" i="1"/>
  <c r="D125" i="1"/>
  <c r="C125" i="1" s="1"/>
  <c r="F122" i="1"/>
  <c r="E122" i="1"/>
  <c r="D122" i="1"/>
  <c r="C122" i="1" s="1"/>
  <c r="F119" i="1"/>
  <c r="E119" i="1"/>
  <c r="D119" i="1"/>
  <c r="C119" i="1" s="1"/>
  <c r="F116" i="1"/>
  <c r="E116" i="1"/>
  <c r="D116" i="1"/>
  <c r="C116" i="1"/>
  <c r="F113" i="1"/>
  <c r="E113" i="1"/>
  <c r="D113" i="1"/>
  <c r="C113" i="1" s="1"/>
  <c r="F110" i="1"/>
  <c r="E110" i="1"/>
  <c r="D110" i="1"/>
  <c r="C110" i="1" s="1"/>
  <c r="F107" i="1"/>
  <c r="E107" i="1"/>
  <c r="D107" i="1"/>
  <c r="C107" i="1" s="1"/>
  <c r="F104" i="1"/>
  <c r="E104" i="1"/>
  <c r="D104" i="1"/>
  <c r="C104" i="1" s="1"/>
  <c r="F101" i="1"/>
  <c r="E101" i="1"/>
  <c r="D101" i="1"/>
  <c r="C101" i="1"/>
  <c r="F98" i="1"/>
  <c r="E98" i="1"/>
  <c r="D98" i="1"/>
  <c r="C98" i="1"/>
  <c r="F95" i="1"/>
  <c r="E95" i="1"/>
  <c r="D95" i="1"/>
  <c r="C95" i="1" s="1"/>
  <c r="F92" i="1"/>
  <c r="E92" i="1"/>
  <c r="D92" i="1"/>
  <c r="C92" i="1"/>
  <c r="F89" i="1"/>
  <c r="E89" i="1"/>
  <c r="D89" i="1"/>
  <c r="C89" i="1"/>
  <c r="F86" i="1"/>
  <c r="E86" i="1"/>
  <c r="D86" i="1"/>
  <c r="C86" i="1"/>
  <c r="F83" i="1"/>
  <c r="E83" i="1"/>
  <c r="D83" i="1"/>
  <c r="C83" i="1" s="1"/>
  <c r="F80" i="1"/>
  <c r="E80" i="1"/>
  <c r="D80" i="1"/>
  <c r="C80" i="1"/>
  <c r="F77" i="1"/>
  <c r="E77" i="1"/>
  <c r="D77" i="1"/>
  <c r="C77" i="1" s="1"/>
  <c r="F74" i="1"/>
  <c r="E74" i="1"/>
  <c r="D74" i="1"/>
  <c r="C74" i="1" s="1"/>
  <c r="F71" i="1"/>
  <c r="E71" i="1"/>
  <c r="D71" i="1"/>
  <c r="C71" i="1"/>
  <c r="F68" i="1"/>
  <c r="E68" i="1"/>
  <c r="D68" i="1"/>
  <c r="C68" i="1" s="1"/>
  <c r="F65" i="1"/>
  <c r="E65" i="1"/>
  <c r="D65" i="1"/>
  <c r="C65" i="1" s="1"/>
  <c r="F62" i="1"/>
  <c r="E62" i="1"/>
  <c r="D62" i="1"/>
  <c r="C62" i="1" s="1"/>
  <c r="F59" i="1"/>
  <c r="E59" i="1"/>
  <c r="D59" i="1"/>
  <c r="C59" i="1" s="1"/>
  <c r="F56" i="1"/>
  <c r="E56" i="1"/>
  <c r="D56" i="1"/>
  <c r="C56" i="1" s="1"/>
  <c r="F53" i="1"/>
  <c r="E53" i="1"/>
  <c r="D53" i="1"/>
  <c r="C53" i="1" s="1"/>
  <c r="F50" i="1"/>
  <c r="E50" i="1"/>
  <c r="D50" i="1"/>
  <c r="C50" i="1" s="1"/>
  <c r="F47" i="1"/>
  <c r="E47" i="1"/>
  <c r="D47" i="1"/>
  <c r="C47" i="1" s="1"/>
  <c r="F44" i="1"/>
  <c r="E44" i="1"/>
  <c r="D44" i="1"/>
  <c r="C44" i="1" s="1"/>
  <c r="F41" i="1"/>
  <c r="E41" i="1"/>
  <c r="D41" i="1"/>
  <c r="C41" i="1"/>
  <c r="F38" i="1"/>
  <c r="E38" i="1"/>
  <c r="D38" i="1"/>
  <c r="C38" i="1" s="1"/>
  <c r="F35" i="1"/>
  <c r="E35" i="1"/>
  <c r="D35" i="1"/>
  <c r="C35" i="1"/>
  <c r="F32" i="1"/>
  <c r="E32" i="1"/>
  <c r="D32" i="1"/>
  <c r="C32" i="1" s="1"/>
  <c r="F29" i="1"/>
  <c r="E29" i="1"/>
  <c r="D29" i="1"/>
  <c r="C29" i="1" s="1"/>
  <c r="F26" i="1"/>
  <c r="E26" i="1"/>
  <c r="D26" i="1"/>
  <c r="C26" i="1" s="1"/>
  <c r="F23" i="1"/>
  <c r="E23" i="1"/>
  <c r="D23" i="1"/>
  <c r="C23" i="1" s="1"/>
  <c r="F20" i="1"/>
  <c r="E20" i="1"/>
  <c r="D20" i="1"/>
  <c r="C20" i="1" s="1"/>
  <c r="F17" i="1"/>
  <c r="E17" i="1"/>
  <c r="D17" i="1"/>
  <c r="C17" i="1"/>
  <c r="F14" i="1"/>
  <c r="E14" i="1"/>
  <c r="D14" i="1"/>
  <c r="C14" i="1" s="1"/>
  <c r="F11" i="1"/>
  <c r="E11" i="1"/>
  <c r="D11" i="1"/>
  <c r="C11" i="1" s="1"/>
  <c r="F7" i="1"/>
  <c r="F4" i="1"/>
  <c r="E7" i="1"/>
  <c r="E4" i="1"/>
  <c r="D7" i="1"/>
  <c r="C7" i="1" s="1"/>
  <c r="C4" i="1"/>
  <c r="D4" i="1"/>
  <c r="H248" i="1"/>
  <c r="H245" i="1"/>
  <c r="H242" i="1"/>
  <c r="H239" i="1"/>
  <c r="H236" i="1"/>
  <c r="H233" i="1"/>
  <c r="H230" i="1"/>
  <c r="H227" i="1"/>
  <c r="H224" i="1"/>
  <c r="H221" i="1"/>
  <c r="H218" i="1"/>
  <c r="H215" i="1"/>
  <c r="H212" i="1"/>
  <c r="H209" i="1"/>
  <c r="H206" i="1"/>
  <c r="H203" i="1"/>
  <c r="H200" i="1"/>
  <c r="H197" i="1"/>
  <c r="H194" i="1"/>
  <c r="H191" i="1"/>
  <c r="H188" i="1"/>
  <c r="H185" i="1"/>
  <c r="H182" i="1"/>
  <c r="H179" i="1"/>
  <c r="H176" i="1"/>
  <c r="H173" i="1"/>
  <c r="H170" i="1"/>
  <c r="H167" i="1"/>
  <c r="H164" i="1"/>
  <c r="H161" i="1"/>
  <c r="H158" i="1"/>
  <c r="H155" i="1"/>
  <c r="H152" i="1"/>
  <c r="H149" i="1"/>
  <c r="H146" i="1"/>
  <c r="H143" i="1"/>
  <c r="H140" i="1"/>
  <c r="H137" i="1"/>
  <c r="H134" i="1"/>
  <c r="H131" i="1"/>
  <c r="H128" i="1"/>
  <c r="H125" i="1"/>
  <c r="H122" i="1"/>
  <c r="H119" i="1"/>
  <c r="H116" i="1"/>
  <c r="H113" i="1"/>
  <c r="H110" i="1"/>
  <c r="H107" i="1"/>
  <c r="H104" i="1"/>
  <c r="H101" i="1"/>
  <c r="H98" i="1"/>
  <c r="H95" i="1"/>
  <c r="H92" i="1"/>
  <c r="H89" i="1"/>
  <c r="H86" i="1"/>
  <c r="H83" i="1"/>
  <c r="H80" i="1"/>
  <c r="H77" i="1"/>
  <c r="H74" i="1"/>
  <c r="H71" i="1"/>
  <c r="H68" i="1"/>
  <c r="H65" i="1"/>
  <c r="H62" i="1"/>
  <c r="H59" i="1"/>
  <c r="H56" i="1"/>
  <c r="H53" i="1"/>
  <c r="H50" i="1"/>
  <c r="H47" i="1"/>
  <c r="H44" i="1"/>
  <c r="H41" i="1"/>
  <c r="H38" i="1"/>
  <c r="H35" i="1"/>
  <c r="H32" i="1"/>
  <c r="H29" i="1"/>
  <c r="H26" i="1"/>
  <c r="H23" i="1"/>
  <c r="H20" i="1"/>
  <c r="H17" i="1"/>
  <c r="H14" i="1"/>
  <c r="H11" i="1"/>
  <c r="H7" i="1"/>
  <c r="H4" i="1"/>
  <c r="E63" i="3" l="1"/>
  <c r="D6" i="3"/>
  <c r="E6" i="3" s="1"/>
  <c r="D8" i="3"/>
  <c r="D12" i="3"/>
  <c r="E12" i="3" s="1"/>
  <c r="D16" i="3"/>
  <c r="E16" i="3" s="1"/>
  <c r="D22" i="3"/>
  <c r="E22" i="3" s="1"/>
  <c r="D30" i="3"/>
  <c r="E13" i="3"/>
  <c r="E32" i="3"/>
  <c r="D78" i="3"/>
  <c r="D80" i="3"/>
  <c r="E80" i="3" s="1"/>
  <c r="D65" i="3"/>
  <c r="E46" i="3"/>
  <c r="E56" i="3"/>
  <c r="E17" i="3"/>
  <c r="E36" i="3"/>
  <c r="D54" i="3"/>
  <c r="E54" i="3" s="1"/>
  <c r="D41" i="3"/>
  <c r="E41" i="3" s="1"/>
  <c r="E37" i="3"/>
  <c r="E66" i="3"/>
  <c r="D55" i="3"/>
  <c r="E55" i="3" s="1"/>
  <c r="E62" i="3"/>
  <c r="E14" i="3"/>
  <c r="D59" i="3"/>
  <c r="E59" i="3" s="1"/>
  <c r="E18" i="3"/>
  <c r="E8" i="3"/>
  <c r="E60" i="3"/>
  <c r="E61" i="3"/>
  <c r="D42" i="3"/>
  <c r="E42" i="3" s="1"/>
  <c r="E40" i="3"/>
  <c r="E15" i="3"/>
  <c r="D68" i="3"/>
  <c r="D79" i="3"/>
  <c r="E79" i="3" s="1"/>
  <c r="E57" i="3"/>
  <c r="E50" i="3"/>
  <c r="E27" i="3"/>
  <c r="E23" i="3"/>
  <c r="E47" i="3"/>
  <c r="E71" i="3"/>
  <c r="E65" i="3"/>
  <c r="E25" i="3"/>
  <c r="E73" i="3"/>
  <c r="D19" i="3"/>
  <c r="D43" i="3"/>
  <c r="E43" i="3" s="1"/>
  <c r="D67" i="3"/>
  <c r="E67" i="3" s="1"/>
  <c r="E31" i="3"/>
  <c r="E3" i="3"/>
  <c r="E51" i="3"/>
  <c r="E75" i="3"/>
  <c r="D21" i="3"/>
  <c r="D45" i="3"/>
  <c r="E45" i="3" s="1"/>
  <c r="D69" i="3"/>
  <c r="E69" i="3" s="1"/>
  <c r="E2" i="3"/>
  <c r="E26" i="3"/>
  <c r="E68" i="3"/>
  <c r="D20" i="3"/>
  <c r="E20" i="3" s="1"/>
  <c r="E5" i="3"/>
  <c r="E29" i="3"/>
  <c r="E53" i="3"/>
  <c r="E77" i="3"/>
  <c r="E38" i="3"/>
  <c r="E4" i="3"/>
  <c r="E39" i="3"/>
  <c r="D24" i="3"/>
  <c r="D48" i="3"/>
  <c r="D72" i="3"/>
  <c r="E72" i="3" s="1"/>
  <c r="E48" i="3"/>
  <c r="D44" i="3"/>
  <c r="E44" i="3" s="1"/>
  <c r="E28" i="3"/>
  <c r="E52" i="3"/>
  <c r="D49" i="3"/>
  <c r="E49" i="3" s="1"/>
  <c r="E9" i="3"/>
  <c r="E33" i="3"/>
  <c r="E10" i="3"/>
  <c r="E34" i="3"/>
  <c r="E58" i="3"/>
  <c r="E82" i="3"/>
  <c r="E11" i="3"/>
  <c r="E35" i="3"/>
  <c r="E30" i="3"/>
  <c r="E78" i="3"/>
  <c r="E7" i="3"/>
  <c r="G13" i="3"/>
  <c r="G12" i="3" l="1"/>
  <c r="E19" i="3"/>
  <c r="E64" i="3"/>
  <c r="E70" i="3"/>
  <c r="G55" i="3"/>
  <c r="G60" i="3"/>
  <c r="G36" i="3"/>
  <c r="E21" i="3"/>
  <c r="E24" i="3"/>
  <c r="G37" i="3"/>
  <c r="G69" i="3"/>
  <c r="G67" i="3"/>
  <c r="E81" i="3"/>
  <c r="E83" i="3"/>
  <c r="E74" i="3"/>
  <c r="E76" i="3"/>
  <c r="G22" i="3"/>
  <c r="G35" i="3"/>
  <c r="G77" i="3"/>
  <c r="G72" i="3"/>
  <c r="G9" i="3"/>
  <c r="G61" i="3"/>
  <c r="G71" i="3"/>
  <c r="G8" i="3"/>
  <c r="G48" i="3"/>
  <c r="G59" i="3"/>
  <c r="G6" i="3"/>
  <c r="G30" i="3"/>
  <c r="G47" i="3"/>
  <c r="G29" i="3"/>
  <c r="G11" i="3"/>
  <c r="G34" i="3"/>
  <c r="G7" i="3"/>
  <c r="G79" i="3"/>
  <c r="G32" i="3"/>
  <c r="G52" i="3"/>
  <c r="G56" i="3"/>
  <c r="G54" i="3"/>
  <c r="G10" i="3"/>
  <c r="G82" i="3"/>
  <c r="G78" i="3"/>
  <c r="G5" i="3"/>
  <c r="G31" i="3"/>
  <c r="G28" i="3"/>
  <c r="G4" i="3"/>
  <c r="G53" i="3"/>
  <c r="G23" i="3"/>
  <c r="G58" i="3"/>
  <c r="G2" i="3"/>
  <c r="G26" i="3"/>
  <c r="G45" i="3"/>
  <c r="G73" i="3"/>
  <c r="G18" i="3"/>
  <c r="G50" i="3"/>
  <c r="G65" i="3"/>
  <c r="G57" i="3"/>
  <c r="G19" i="3"/>
  <c r="G33" i="3"/>
  <c r="G43" i="3"/>
  <c r="G41" i="3"/>
  <c r="G15" i="3"/>
  <c r="G40" i="3"/>
  <c r="G49" i="3"/>
  <c r="G66" i="3"/>
  <c r="G17" i="3"/>
  <c r="G16" i="3"/>
  <c r="G68" i="3"/>
  <c r="G44" i="3"/>
  <c r="G20" i="3"/>
  <c r="G42" i="3"/>
  <c r="G63" i="3"/>
  <c r="G75" i="3"/>
  <c r="G51" i="3"/>
  <c r="G62" i="3"/>
  <c r="G25" i="3"/>
  <c r="G27" i="3"/>
  <c r="G38" i="3"/>
  <c r="G3" i="3"/>
  <c r="G14" i="3"/>
  <c r="G39" i="3"/>
  <c r="G46" i="3"/>
  <c r="G80" i="3"/>
  <c r="G81" i="3" l="1"/>
  <c r="G70" i="3"/>
  <c r="G64" i="3"/>
  <c r="G21" i="3"/>
  <c r="G24" i="3"/>
  <c r="G74" i="3"/>
  <c r="G76" i="3"/>
  <c r="G83" i="3"/>
</calcChain>
</file>

<file path=xl/sharedStrings.xml><?xml version="1.0" encoding="utf-8"?>
<sst xmlns="http://schemas.openxmlformats.org/spreadsheetml/2006/main" count="670" uniqueCount="363">
  <si>
    <t>CMSC 101. Introduction to Computer Science. 3 Hours.</t>
  </si>
  <si>
    <r>
      <t>Semester course; 3 lecture hours. 3 credits. Prerequisite: </t>
    </r>
    <r>
      <rPr>
        <b/>
        <u/>
        <sz val="9.9"/>
        <color rgb="FF007096"/>
        <rFont val="Inherit"/>
      </rPr>
      <t>MATH 139</t>
    </r>
    <r>
      <rPr>
        <sz val="9.9"/>
        <color rgb="FF444444"/>
        <rFont val="Inherit"/>
      </rPr>
      <t> or </t>
    </r>
    <r>
      <rPr>
        <b/>
        <u/>
        <sz val="9.9"/>
        <color rgb="FF007096"/>
        <rFont val="Inherit"/>
      </rPr>
      <t>MATH 141</t>
    </r>
    <r>
      <rPr>
        <sz val="9.9"/>
        <color rgb="FF444444"/>
        <rFont val="Inherit"/>
      </rPr>
      <t>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t>
    </r>
  </si>
  <si>
    <t>CMSC 144. Code Beats With Python. 1 Hour.</t>
  </si>
  <si>
    <t>Play course video for Code Beats With Python</t>
  </si>
  <si>
    <t>Semester course; 2 laboratory hours. 1 credit. 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t>
  </si>
  <si>
    <t>CMSC 191. Topics in Computer Science. 3 Hours.</t>
  </si>
  <si>
    <t>Semester course; 3 lecture hours. 3 credits. May be repeated for credit. Prerequisite: permission of the instructor. This course will teach selected topics in computer science. See the Schedule of Classes for specific topics to be offered each semester and prerequisites.</t>
  </si>
  <si>
    <t>CMSC 210. Computers and Programming. 3 Hours.</t>
  </si>
  <si>
    <t>Semester course; 3 lecture hours (delivered online). 3 credits. 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t>
  </si>
  <si>
    <t>CMSC 245. Introduction to Programming Using C++. 3 Hours.</t>
  </si>
  <si>
    <r>
      <t>Semester course; 3 lecture hours. 3 credits. Prerequisite: </t>
    </r>
    <r>
      <rPr>
        <b/>
        <u/>
        <sz val="9.9"/>
        <color rgb="FF007096"/>
        <rFont val="Inherit"/>
      </rPr>
      <t>MATH 151</t>
    </r>
    <r>
      <rPr>
        <sz val="9.9"/>
        <color rgb="FF444444"/>
        <rFont val="Inherit"/>
      </rPr>
      <t> or satisfactory score on the Mathematical Placement Test. Students registering for </t>
    </r>
    <r>
      <rPr>
        <b/>
        <u/>
        <sz val="9.9"/>
        <color rgb="FF007096"/>
        <rFont val="Inherit"/>
      </rPr>
      <t>CMSC 245</t>
    </r>
    <r>
      <rPr>
        <sz val="9.9"/>
        <color rgb="FF444444"/>
        <rFont val="Inherit"/>
      </rPr>
      <t>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t>
    </r>
  </si>
  <si>
    <t>CMSC 246. Advanced Programming Using C++. 3 Hours.</t>
  </si>
  <si>
    <t>Semester course; 3 lecture hours. 3 credits. Prerequisite: CMSC 245. Advanced programming in C++. Topics include program design, objects, classes, inheritance, files, strings, linked lists, stacks, queues, binary trees, recursion, and basic searching and sorting techniques. This course is intended for engineering majors.</t>
  </si>
  <si>
    <t>CMSC 254. Introduction to Problem-solving. 4 Hours.</t>
  </si>
  <si>
    <t>Semester course; 3 lecture and 2 laboratory hours. 4 credits. 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t>
  </si>
  <si>
    <t>CMSC 255. Introduction to Programming. 4 Hours.</t>
  </si>
  <si>
    <r>
      <t>Semester course; 3 lecture and 2 laboratory hours. 4 credits. Prerequisite: calculus-level placement on the VCU Mathematics Placement Test within the one-year period immediately preceding enrollment in the course, or </t>
    </r>
    <r>
      <rPr>
        <b/>
        <u/>
        <sz val="9.9"/>
        <color rgb="FF007096"/>
        <rFont val="Inherit"/>
      </rPr>
      <t>MATH 151</t>
    </r>
    <r>
      <rPr>
        <sz val="9.9"/>
        <color rgb="FF444444"/>
        <rFont val="Inherit"/>
      </rPr>
      <t>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t>
    </r>
    <r>
      <rPr>
        <b/>
        <u/>
        <sz val="9.9"/>
        <color rgb="FF007096"/>
        <rFont val="Inherit"/>
      </rPr>
      <t>CMSC 255</t>
    </r>
    <r>
      <rPr>
        <sz val="9.9"/>
        <color rgb="FF444444"/>
        <rFont val="Inherit"/>
      </rPr>
      <t> and </t>
    </r>
    <r>
      <rPr>
        <b/>
        <u/>
        <sz val="9.9"/>
        <color rgb="FF007096"/>
        <rFont val="Inherit"/>
      </rPr>
      <t>INFO 250</t>
    </r>
    <r>
      <rPr>
        <sz val="9.9"/>
        <color rgb="FF444444"/>
        <rFont val="Inherit"/>
      </rPr>
      <t>.</t>
    </r>
  </si>
  <si>
    <t>CMSC 256. Data Structures and Object Oriented Programming. 4 Hours.</t>
  </si>
  <si>
    <r>
      <t>Semester course; 3 lecture and 2 laboratory hours. 4 credits. Prerequisite: </t>
    </r>
    <r>
      <rPr>
        <b/>
        <u/>
        <sz val="9.9"/>
        <color rgb="FF007096"/>
        <rFont val="Inherit"/>
      </rPr>
      <t>CMSC 255</t>
    </r>
    <r>
      <rPr>
        <sz val="9.9"/>
        <color rgb="FF444444"/>
        <rFont val="Inherit"/>
      </rPr>
      <t> with a minimum grade of C; corequisite: </t>
    </r>
    <r>
      <rPr>
        <b/>
        <u/>
        <sz val="9.9"/>
        <color rgb="FF007096"/>
        <rFont val="Inherit"/>
      </rPr>
      <t>CMSC 302</t>
    </r>
    <r>
      <rPr>
        <sz val="9.9"/>
        <color rgb="FF444444"/>
        <rFont val="Inherit"/>
      </rPr>
      <t>.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t>
    </r>
    <r>
      <rPr>
        <b/>
        <u/>
        <sz val="9.9"/>
        <color rgb="FF007096"/>
        <rFont val="Inherit"/>
      </rPr>
      <t>CMSC 256</t>
    </r>
    <r>
      <rPr>
        <sz val="9.9"/>
        <color rgb="FF444444"/>
        <rFont val="Inherit"/>
      </rPr>
      <t> and </t>
    </r>
    <r>
      <rPr>
        <b/>
        <u/>
        <sz val="9.9"/>
        <color rgb="FF007096"/>
        <rFont val="Inherit"/>
      </rPr>
      <t>INFO 350</t>
    </r>
    <r>
      <rPr>
        <sz val="9.9"/>
        <color rgb="FF444444"/>
        <rFont val="Inherit"/>
      </rPr>
      <t>.</t>
    </r>
  </si>
  <si>
    <t>CMSC 257. Computer Systems. 4 Hours.</t>
  </si>
  <si>
    <t>Semester course; 3 lecture and 2 laboratory hours. 4 credits. Prerequisite: CMSC 256 with a minimum grade of C. 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t>
  </si>
  <si>
    <t>CMSC 302. Introduction to Discrete Structures. 3 Hours.</t>
  </si>
  <si>
    <t>Semester course; 3 lecture hours. 3 credits. Prerequisite: CMSC 255 with minimum grade of C. Logic and proofs, sets, functions, sequences and sums, relations, graphs, trees, induction and recursion, advanced counting technique (recurrences).</t>
  </si>
  <si>
    <t>CMSC 303. Introduction to the Theory of Computation. 3 Hours.</t>
  </si>
  <si>
    <t>Semester course; 3 lecture hours. 3 credits. Prerequisite: CMSC 302 or the equivalent with a grade of C or better. Complexity classes, grammars, automata, formal languages, Turing machines, computability.</t>
  </si>
  <si>
    <t>CMSC 311. Computer Organization. 3 Hours.</t>
  </si>
  <si>
    <r>
      <t>Semester course; 3 lecture hours. 3 credits. Prerequisite: </t>
    </r>
    <r>
      <rPr>
        <b/>
        <u/>
        <sz val="9.9"/>
        <color rgb="FF007096"/>
        <rFont val="Inherit"/>
      </rPr>
      <t>CMSC 302</t>
    </r>
    <r>
      <rPr>
        <sz val="9.9"/>
        <color rgb="FF444444"/>
        <rFont val="Inherit"/>
      </rPr>
      <t> with minimum grade of C; corequisite: </t>
    </r>
    <r>
      <rPr>
        <b/>
        <u/>
        <sz val="9.9"/>
        <color rgb="FF007096"/>
        <rFont val="Inherit"/>
      </rPr>
      <t>CMSC 257</t>
    </r>
    <r>
      <rPr>
        <sz val="9.9"/>
        <color rgb="FF444444"/>
        <rFont val="Inherit"/>
      </rPr>
      <t>. Introduction to the basic organization of computers including elementary digital logic design, processor and arithmetic/logic unit design, data paths, memory hierarchy, I/O devices, instruction set architecture and addressing modes.</t>
    </r>
  </si>
  <si>
    <t>CMSC 312. Introduction to Operating Systems. 3 Hours.</t>
  </si>
  <si>
    <r>
      <t>Semester course; 3 lecture hours. 3 credits. Prerequisite: </t>
    </r>
    <r>
      <rPr>
        <b/>
        <u/>
        <sz val="9.9"/>
        <color rgb="FF007096"/>
        <rFont val="Inherit"/>
      </rPr>
      <t>CMSC 311</t>
    </r>
    <r>
      <rPr>
        <sz val="9.9"/>
        <color rgb="FF444444"/>
        <rFont val="Inherit"/>
      </rPr>
      <t> or </t>
    </r>
    <r>
      <rPr>
        <b/>
        <u/>
        <sz val="9.9"/>
        <color rgb="FF007096"/>
        <rFont val="Inherit"/>
      </rPr>
      <t>EGRE 364</t>
    </r>
    <r>
      <rPr>
        <sz val="9.9"/>
        <color rgb="FF444444"/>
        <rFont val="Inherit"/>
      </rPr>
      <t>. Computer systems design, I/O processing, secondary memory organization, command languages, memory management and job scheduling. Students will work in teams to design and implement an operating system simulation.</t>
    </r>
  </si>
  <si>
    <t>CMSC 320. Software Engineering and Web Development. 3 Hours.</t>
  </si>
  <si>
    <t>Semester course; 3 lecture hours (delivered online). 3 credits. Prerequisite: CMSC 210. 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t>
  </si>
  <si>
    <t>CMSC 330. Data Science Skills. 3 Hours.</t>
  </si>
  <si>
    <t>Semester course; 3 lecture hours (delivered online). 3 credits. Prerequisite: CMSC 210. 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t>
  </si>
  <si>
    <t>CMSC 340. Cybersecurity Skills. 3 Hours.</t>
  </si>
  <si>
    <t>Semester course; 3 lecture hours (delivered online). 3 credits. Prerequisite: CMSC 210. 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t>
  </si>
  <si>
    <t>CMSC 355. Fundamentals of Software Engineering. 3 Hours.</t>
  </si>
  <si>
    <r>
      <t>Semester course; 3 lecture hours. 3 credits. Prerequisite: </t>
    </r>
    <r>
      <rPr>
        <b/>
        <u/>
        <sz val="9.9"/>
        <color rgb="FF007096"/>
        <rFont val="Inherit"/>
      </rPr>
      <t>CMSC 256</t>
    </r>
    <r>
      <rPr>
        <sz val="9.9"/>
        <color rgb="FF444444"/>
        <rFont val="Inherit"/>
      </rPr>
      <t> or </t>
    </r>
    <r>
      <rPr>
        <b/>
        <u/>
        <sz val="9.9"/>
        <color rgb="FF007096"/>
        <rFont val="Inherit"/>
      </rPr>
      <t>EGRE 246</t>
    </r>
    <r>
      <rPr>
        <sz val="9.9"/>
        <color rgb="FF444444"/>
        <rFont val="Inherit"/>
      </rPr>
      <t>,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t>
    </r>
  </si>
  <si>
    <t>CMSC 391. Topics in Computer Science. 3 Hours.</t>
  </si>
  <si>
    <t>CMSC 401. Algorithm Analysis with Advanced Data Structures. 3 Hours.</t>
  </si>
  <si>
    <r>
      <t>Semester course; 3 lecture hours. 3 credits. Prerequisites: </t>
    </r>
    <r>
      <rPr>
        <b/>
        <u/>
        <sz val="9.9"/>
        <color rgb="FF007096"/>
        <rFont val="Inherit"/>
      </rPr>
      <t>CMSC 256</t>
    </r>
    <r>
      <rPr>
        <sz val="9.9"/>
        <color rgb="FF444444"/>
        <rFont val="Inherit"/>
      </rPr>
      <t> with a grade of C or better and </t>
    </r>
    <r>
      <rPr>
        <b/>
        <u/>
        <sz val="9.9"/>
        <color rgb="FF007096"/>
        <rFont val="Inherit"/>
      </rPr>
      <t>CMSC 302</t>
    </r>
    <r>
      <rPr>
        <sz val="9.9"/>
        <color rgb="FF444444"/>
        <rFont val="Inherit"/>
      </rPr>
      <t>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t>
    </r>
  </si>
  <si>
    <t>CMSC 403. Programming Languages. 3 Hours.</t>
  </si>
  <si>
    <r>
      <t>Semester course; 3 lecture hours. 3 credits. Prerequisites: </t>
    </r>
    <r>
      <rPr>
        <b/>
        <u/>
        <sz val="9.9"/>
        <color rgb="FF007096"/>
        <rFont val="Inherit"/>
      </rPr>
      <t>CMSC 256</t>
    </r>
    <r>
      <rPr>
        <sz val="9.9"/>
        <color rgb="FF444444"/>
        <rFont val="Inherit"/>
      </rPr>
      <t> and </t>
    </r>
    <r>
      <rPr>
        <b/>
        <u/>
        <sz val="9.9"/>
        <color rgb="FF007096"/>
        <rFont val="Inherit"/>
      </rPr>
      <t>CMSC 303</t>
    </r>
    <r>
      <rPr>
        <sz val="9.9"/>
        <color rgb="FF444444"/>
        <rFont val="Inherit"/>
      </rPr>
      <t>,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t>
    </r>
  </si>
  <si>
    <t>CMSC 404. Compiler Construction. 3 Hours.</t>
  </si>
  <si>
    <r>
      <t>Semester course; 3 lecture hours. 3 credits. Prerequisites: </t>
    </r>
    <r>
      <rPr>
        <b/>
        <u/>
        <sz val="9.9"/>
        <color rgb="FF007096"/>
        <rFont val="Inherit"/>
      </rPr>
      <t>CMSC 401</t>
    </r>
    <r>
      <rPr>
        <sz val="9.9"/>
        <color rgb="FF444444"/>
        <rFont val="Inherit"/>
      </rPr>
      <t> and </t>
    </r>
    <r>
      <rPr>
        <b/>
        <u/>
        <sz val="9.9"/>
        <color rgb="FF007096"/>
        <rFont val="Inherit"/>
      </rPr>
      <t>403</t>
    </r>
    <r>
      <rPr>
        <sz val="9.9"/>
        <color rgb="FF444444"/>
        <rFont val="Inherit"/>
      </rPr>
      <t>.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t>
    </r>
  </si>
  <si>
    <t>CMSC 409. Artificial Intelligence. 3 Hours.</t>
  </si>
  <si>
    <r>
      <t>Semester course; 3 lecture hours. 3 credits. Prerequisites: </t>
    </r>
    <r>
      <rPr>
        <b/>
        <u/>
        <sz val="9.9"/>
        <color rgb="FF007096"/>
        <rFont val="Inherit"/>
      </rPr>
      <t>CMSC 401</t>
    </r>
    <r>
      <rPr>
        <sz val="9.9"/>
        <color rgb="FF444444"/>
        <rFont val="Inherit"/>
      </rPr>
      <t> with a minimum grade of C and </t>
    </r>
    <r>
      <rPr>
        <b/>
        <u/>
        <sz val="9.9"/>
        <color rgb="FF007096"/>
        <rFont val="Inherit"/>
      </rPr>
      <t>MATH 310</t>
    </r>
    <r>
      <rPr>
        <sz val="9.9"/>
        <color rgb="FF444444"/>
        <rFont val="Inherit"/>
      </rPr>
      <t>. Covers problem spaces, problem-solving methods, game playing, knowledge representatives, expert systems, natural language understanding.</t>
    </r>
  </si>
  <si>
    <t>CMSC 410. Introduction to Quantum Computing. 3 Hours.</t>
  </si>
  <si>
    <r>
      <t>Semester course; 3 lecture hours. 3 credits. Prerequisites: </t>
    </r>
    <r>
      <rPr>
        <b/>
        <u/>
        <sz val="9.9"/>
        <color rgb="FF007096"/>
        <rFont val="Inherit"/>
      </rPr>
      <t>CMSC 401</t>
    </r>
    <r>
      <rPr>
        <sz val="9.9"/>
        <color rgb="FF444444"/>
        <rFont val="Inherit"/>
      </rPr>
      <t> and </t>
    </r>
    <r>
      <rPr>
        <b/>
        <u/>
        <sz val="9.9"/>
        <color rgb="FF007096"/>
        <rFont val="Inherit"/>
      </rPr>
      <t>MATH 310</t>
    </r>
    <r>
      <rPr>
        <sz val="9.9"/>
        <color rgb="FF444444"/>
        <rFont val="Inherit"/>
      </rPr>
      <t>,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t>
    </r>
  </si>
  <si>
    <t>CMSC 411. Computer Graphics. 3 Hours.</t>
  </si>
  <si>
    <r>
      <t>Semester course; 3 lecture hours. 3 credits. Prerequisites: </t>
    </r>
    <r>
      <rPr>
        <b/>
        <u/>
        <sz val="9.9"/>
        <color rgb="FF007096"/>
        <rFont val="Inherit"/>
      </rPr>
      <t>CMSC 355</t>
    </r>
    <r>
      <rPr>
        <sz val="9.9"/>
        <color rgb="FF444444"/>
        <rFont val="Inherit"/>
      </rPr>
      <t> and </t>
    </r>
    <r>
      <rPr>
        <b/>
        <u/>
        <sz val="9.9"/>
        <color rgb="FF007096"/>
        <rFont val="Inherit"/>
      </rPr>
      <t>MATH 310</t>
    </r>
    <r>
      <rPr>
        <sz val="9.9"/>
        <color rgb="FF444444"/>
        <rFont val="Inherit"/>
      </rPr>
      <t>. Presents mathematical techniques for graphic development and transformation, curve and surface approximation and projections, graphical languages and data structures and their implementation, graphic modeling.</t>
    </r>
  </si>
  <si>
    <t>CMSC 412. Social Network Analysis and Cybersecurity Risks. 3 Hours.</t>
  </si>
  <si>
    <t>Semester course; 3 lecture hours. 3 credits. Prerequisites: CMSC 401 with a minimum grade of C. Covers network models, link prediction and analysis, centrality measures, random networks, power-laws and preferential attachment, small world phenomenon and decentralized search, community structure, information propagation in networks, and security and privacy issues in OSNs.</t>
  </si>
  <si>
    <t>CMSC 413. Introduction to Cybersecurity. 3 Hours.</t>
  </si>
  <si>
    <t>Semester course; 3 lecture hours. 3 credits. Prerequisite: CMSC 401 with a minimum grade of C. This course provides introduction and basic concepts of computer security, cyber attacks, cyber defense, cyber forensics and cyber ethics.</t>
  </si>
  <si>
    <t>CMSC 414. Computer and Network Security. 3 Hours.</t>
  </si>
  <si>
    <r>
      <t>Semester course; 3 lecture hours. 3 credits. Prerequisite: </t>
    </r>
    <r>
      <rPr>
        <b/>
        <u/>
        <sz val="9.9"/>
        <color rgb="FF007096"/>
        <rFont val="Inherit"/>
      </rPr>
      <t>CMSC 401</t>
    </r>
    <r>
      <rPr>
        <sz val="9.9"/>
        <color rgb="FF444444"/>
        <rFont val="Inherit"/>
      </rPr>
      <t> with a minimum grade of C. Corequisite: </t>
    </r>
    <r>
      <rPr>
        <b/>
        <u/>
        <sz val="9.9"/>
        <color rgb="FF007096"/>
        <rFont val="Inherit"/>
      </rPr>
      <t>CMSC 312</t>
    </r>
    <r>
      <rPr>
        <sz val="9.9"/>
        <color rgb="FF444444"/>
        <rFont val="Inherit"/>
      </rPr>
      <t>. This course covers the best practices of computer systems and network security. Key topics include security architecture, cryptographic systems and security management tools.</t>
    </r>
  </si>
  <si>
    <t>CMSC 415. Introduction to Cryptography. 3 Hours.</t>
  </si>
  <si>
    <t>Semester course; 3 lecture hours. 3 credits. Prerequisite: CMSC 401 with a minimum grade of C. This course provides a rigorous and theoretical introduction to modern cryptography. Key topics include symmetric key encryption and authentication, public key encryption, and digital signatures.</t>
  </si>
  <si>
    <t>CMSC 416. Introduction to Natural Language Processing. 3 Hours.</t>
  </si>
  <si>
    <t>Semester course; 3 lecture hours. 3 credits. Prerequisite: CMSC 401 with a minimum grade of C. 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t>
  </si>
  <si>
    <t>CMSC 420. Software Project Management. 3 Hours.</t>
  </si>
  <si>
    <t>Semester course; 3 lecture hours. 3 credits. Prerequisite: CMSC 355 with a minimum grade of C. 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t>
  </si>
  <si>
    <t>CMSC 425. Introduction to Software Analysis and Testing. 3 Hours.</t>
  </si>
  <si>
    <t>Semester course; 3 lecture hours. 3 credits. Prerequisite: CMSC 355 with a minimum grade of C. Enrollment is restricted to majors in the computer science program. 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t>
  </si>
  <si>
    <t>CMSC 428. Mobile Programming: iOS. 3 Hours.</t>
  </si>
  <si>
    <t>Semester course; 3 lecture hours. 3 credits. Prerequisite: CMSC 355, with a minimum grade of C. This course covers the fundamentals of Swift, Xcode and iOS for programming and design of iOS applications. Background in object-oriented programming and access to a computer with Xcode platform is required.</t>
  </si>
  <si>
    <t>CMSC 435. Introduction to Data Science. 3 Hours.</t>
  </si>
  <si>
    <t>Semester course; 3 lecture hours. 3 credits. Prerequisite: CMSC 401 with a minimum grade of C. 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t>
  </si>
  <si>
    <t>CMSC 440. Data Communication and Networking. 3 Hours.</t>
  </si>
  <si>
    <t>Semester course; 3 lecture hours. 3 credits. Prerequisite: CMSC 257 with a minimum grade of C. Enrollment is restricted to majors in the College of Engineering. 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t>
  </si>
  <si>
    <t>CMSC 441. Senior Design Studio I (Laboratory/Project Time). 2 Hours.</t>
  </si>
  <si>
    <r>
      <t>Semester course; 6 laboratory hours. 2 credits. Prerequisites: </t>
    </r>
    <r>
      <rPr>
        <b/>
        <u/>
        <sz val="9.9"/>
        <color rgb="FF007096"/>
        <rFont val="Inherit"/>
      </rPr>
      <t>CMSC 355</t>
    </r>
    <r>
      <rPr>
        <sz val="9.9"/>
        <color rgb="FF444444"/>
        <rFont val="Inherit"/>
      </rPr>
      <t>; and </t>
    </r>
    <r>
      <rPr>
        <b/>
        <u/>
        <sz val="9.9"/>
        <color rgb="FF007096"/>
        <rFont val="Inherit"/>
      </rPr>
      <t>UNIV 200</t>
    </r>
    <r>
      <rPr>
        <sz val="9.9"/>
        <color rgb="FF444444"/>
        <rFont val="Inherit"/>
      </rPr>
      <t> or </t>
    </r>
    <r>
      <rPr>
        <b/>
        <u/>
        <sz val="9.9"/>
        <color rgb="FF007096"/>
        <rFont val="Inherit"/>
      </rPr>
      <t>HONR 200</t>
    </r>
    <r>
      <rPr>
        <sz val="9.9"/>
        <color rgb="FF444444"/>
        <rFont val="Inherit"/>
      </rPr>
      <t> or equivalent, both with minimum grades of C. Corequisite: </t>
    </r>
    <r>
      <rPr>
        <b/>
        <u/>
        <sz val="9.9"/>
        <color rgb="FF007096"/>
        <rFont val="Inherit"/>
      </rPr>
      <t>CMSC 451</t>
    </r>
    <r>
      <rPr>
        <sz val="9.9"/>
        <color rgb="FF444444"/>
        <rFont val="Inherit"/>
      </rPr>
      <t>.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bulletins prior to 2008-09.</t>
    </r>
  </si>
  <si>
    <t>CMSC 442. Senior Design Studio II (Laboratory/Project Time). 2 Hours.</t>
  </si>
  <si>
    <r>
      <t>Semester course; 6 laboratory hours. 2 credits. Prerequisites: </t>
    </r>
    <r>
      <rPr>
        <b/>
        <u/>
        <sz val="9.9"/>
        <color rgb="FF007096"/>
        <rFont val="Inherit"/>
      </rPr>
      <t>CMSC 441</t>
    </r>
    <r>
      <rPr>
        <sz val="9.9"/>
        <color rgb="FF444444"/>
        <rFont val="Inherit"/>
      </rPr>
      <t>, </t>
    </r>
    <r>
      <rPr>
        <b/>
        <u/>
        <sz val="9.9"/>
        <color rgb="FF007096"/>
        <rFont val="Inherit"/>
      </rPr>
      <t>CMSC 451</t>
    </r>
    <r>
      <rPr>
        <sz val="9.9"/>
        <color rgb="FF444444"/>
        <rFont val="Inherit"/>
      </rPr>
      <t> and </t>
    </r>
    <r>
      <rPr>
        <b/>
        <u/>
        <sz val="9.9"/>
        <color rgb="FF007096"/>
        <rFont val="Inherit"/>
      </rPr>
      <t>CMSC 508</t>
    </r>
    <r>
      <rPr>
        <sz val="9.9"/>
        <color rgb="FF444444"/>
        <rFont val="Inherit"/>
      </rPr>
      <t>, each with a minimum grade of C. Corequisite: </t>
    </r>
    <r>
      <rPr>
        <b/>
        <u/>
        <sz val="9.9"/>
        <color rgb="FF007096"/>
        <rFont val="Inherit"/>
      </rPr>
      <t>CMSC 452</t>
    </r>
    <r>
      <rPr>
        <sz val="9.9"/>
        <color rgb="FF444444"/>
        <rFont val="Inherit"/>
      </rPr>
      <t>.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t>
    </r>
    <r>
      <rPr>
        <b/>
        <u/>
        <sz val="9.9"/>
        <color rgb="FF007096"/>
        <rFont val="Inherit"/>
      </rPr>
      <t>CMSC 441</t>
    </r>
    <r>
      <rPr>
        <sz val="9.9"/>
        <color rgb="FF444444"/>
        <rFont val="Inherit"/>
      </rPr>
      <t> and </t>
    </r>
    <r>
      <rPr>
        <b/>
        <u/>
        <sz val="9.9"/>
        <color rgb="FF007096"/>
        <rFont val="Inherit"/>
      </rPr>
      <t>CMSC 451</t>
    </r>
    <r>
      <rPr>
        <sz val="9.9"/>
        <color rgb="FF444444"/>
        <rFont val="Inherit"/>
      </rPr>
      <t>. A final project report and presentation are due at the conclusion of the two-semester project or experience. This course cannot be counted as upper-level CMSC electives for students graduating under bulletins prior to 2008-09.</t>
    </r>
  </si>
  <si>
    <t>CMSC 451. Senior Project I. 1 Hour.</t>
  </si>
  <si>
    <r>
      <t>Semester course; 1 lecture hour. 1 credit. Prerequisites: </t>
    </r>
    <r>
      <rPr>
        <b/>
        <u/>
        <sz val="9.9"/>
        <color rgb="FF007096"/>
        <rFont val="Inherit"/>
      </rPr>
      <t>CMSC 355</t>
    </r>
    <r>
      <rPr>
        <sz val="9.9"/>
        <color rgb="FF444444"/>
        <rFont val="Inherit"/>
      </rPr>
      <t> with minimum grade of C; and </t>
    </r>
    <r>
      <rPr>
        <b/>
        <u/>
        <sz val="9.9"/>
        <color rgb="FF007096"/>
        <rFont val="Inherit"/>
      </rPr>
      <t>UNIV 200</t>
    </r>
    <r>
      <rPr>
        <sz val="9.9"/>
        <color rgb="FF444444"/>
        <rFont val="Inherit"/>
      </rPr>
      <t> or </t>
    </r>
    <r>
      <rPr>
        <b/>
        <u/>
        <sz val="9.9"/>
        <color rgb="FF007096"/>
        <rFont val="Inherit"/>
      </rPr>
      <t>HONR 200</t>
    </r>
    <r>
      <rPr>
        <sz val="9.9"/>
        <color rgb="FF444444"/>
        <rFont val="Inherit"/>
      </rPr>
      <t> or equivalent. Corequisite: </t>
    </r>
    <r>
      <rPr>
        <b/>
        <u/>
        <sz val="9.9"/>
        <color rgb="FF007096"/>
        <rFont val="Inherit"/>
      </rPr>
      <t>CMSC 441</t>
    </r>
    <r>
      <rPr>
        <sz val="9.9"/>
        <color rgb="FF444444"/>
        <rFont val="Inherit"/>
      </rPr>
      <t>.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r>
  </si>
  <si>
    <t>CMSC 452. Senior Project II. 1 Hour.</t>
  </si>
  <si>
    <r>
      <t>Semester course; 1 lecture hour. 1 credit. Prerequisites: </t>
    </r>
    <r>
      <rPr>
        <b/>
        <u/>
        <sz val="9.9"/>
        <color rgb="FF007096"/>
        <rFont val="Inherit"/>
      </rPr>
      <t>CMSC 441</t>
    </r>
    <r>
      <rPr>
        <sz val="9.9"/>
        <color rgb="FF444444"/>
        <rFont val="Inherit"/>
      </rPr>
      <t>, </t>
    </r>
    <r>
      <rPr>
        <b/>
        <u/>
        <sz val="9.9"/>
        <color rgb="FF007096"/>
        <rFont val="Inherit"/>
      </rPr>
      <t>CMSC 451</t>
    </r>
    <r>
      <rPr>
        <sz val="9.9"/>
        <color rgb="FF444444"/>
        <rFont val="Inherit"/>
      </rPr>
      <t> and </t>
    </r>
    <r>
      <rPr>
        <b/>
        <u/>
        <sz val="9.9"/>
        <color rgb="FF007096"/>
        <rFont val="Inherit"/>
      </rPr>
      <t>CMSC 508</t>
    </r>
    <r>
      <rPr>
        <sz val="9.9"/>
        <color rgb="FF444444"/>
        <rFont val="Inherit"/>
      </rPr>
      <t>, each with a minimum grade of C. Corequisite: </t>
    </r>
    <r>
      <rPr>
        <b/>
        <u/>
        <sz val="9.9"/>
        <color rgb="FF007096"/>
        <rFont val="Inherit"/>
      </rPr>
      <t>CMSC 442</t>
    </r>
    <r>
      <rPr>
        <sz val="9.9"/>
        <color rgb="FF444444"/>
        <rFont val="Inherit"/>
      </rPr>
      <t>.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t>
    </r>
    <r>
      <rPr>
        <b/>
        <u/>
        <sz val="9.9"/>
        <color rgb="FF007096"/>
        <rFont val="Inherit"/>
      </rPr>
      <t>CMSC 451</t>
    </r>
    <r>
      <rPr>
        <sz val="9.9"/>
        <color rgb="FF444444"/>
        <rFont val="Inherit"/>
      </rPr>
      <t>.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r>
  </si>
  <si>
    <t>CMSC 455. Software as a Service. 3 Hours.</t>
  </si>
  <si>
    <t>Semester course; 3 lecture hours. 3 credits. Prerequisite: CMSC 355 with a minimum grade of C. Enrollment is restricted to majors in the computer science program. 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t>
  </si>
  <si>
    <t>CMSC 475. Design and Implementation of User Interfaces. 3 Hours.</t>
  </si>
  <si>
    <t>Semester course; 3 lecture hours. 3 credits. Prerequisite: CMSC 355 with a minimum grade of C. Enrollment is restricted to majors in the computer science program. 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t>
  </si>
  <si>
    <t>CMSC 491. Topics in Computer Science. 1-3 Hours.</t>
  </si>
  <si>
    <t>Semester course; variable hours. 1-3 credits. May be repeated for credit with different content. Prerequisite: permission of instructor. This course will cover selected topics in computer science. See the Schedule of Classes for specific topics to be offered each semester.</t>
  </si>
  <si>
    <t>CMSC 492. Independent Study. 2-4 Hours.</t>
  </si>
  <si>
    <t>Semester course; variable hours. 2, 3 or 4 credits per semester. 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t>
  </si>
  <si>
    <t>CMSC 501. Advanced Algorithms. 3 Hours.</t>
  </si>
  <si>
    <t>Semester course; 3 lecture hours (delivered online, face-to-face or hybrid). 3 credits. Prerequisite: CMSC 401 or equivalent. Enrollment is restricted to students with graduate standing or those accepted into the accelerated B.S. to M.S. program in computer science. Advanced graph algorithms, advanced data structures, applied numerical algorithms, optimization methods, approximation methods for hard graph and string problems and computational geometry algorithms.</t>
  </si>
  <si>
    <t>CMSC 502. Parallel Algorithms. 3 Hours.</t>
  </si>
  <si>
    <r>
      <t>Semester course; 3 lecture hours (delivered online, face-to-face or hybrid). 3 credits. Prerequisites: </t>
    </r>
    <r>
      <rPr>
        <b/>
        <u/>
        <sz val="9.9"/>
        <color rgb="FF007096"/>
        <rFont val="Inherit"/>
      </rPr>
      <t>CMSC 312</t>
    </r>
    <r>
      <rPr>
        <sz val="9.9"/>
        <color rgb="FF444444"/>
        <rFont val="Inherit"/>
      </rPr>
      <t> and </t>
    </r>
    <r>
      <rPr>
        <b/>
        <u/>
        <sz val="9.9"/>
        <color rgb="FF007096"/>
        <rFont val="Inherit"/>
      </rPr>
      <t>CMSC 401</t>
    </r>
    <r>
      <rPr>
        <sz val="9.9"/>
        <color rgb="FF444444"/>
        <rFont val="Inherit"/>
      </rPr>
      <t>.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t>
    </r>
  </si>
  <si>
    <t>CMSC 506. Computer Networks and Communications. 3 Hours.</t>
  </si>
  <si>
    <r>
      <t>Semester course; 3 lecture hours. 3 credits. Prerequisite: </t>
    </r>
    <r>
      <rPr>
        <b/>
        <u/>
        <sz val="9.9"/>
        <color rgb="FF007096"/>
        <rFont val="Inherit"/>
      </rPr>
      <t>CMSC 312</t>
    </r>
    <r>
      <rPr>
        <sz val="9.9"/>
        <color rgb="FF444444"/>
        <rFont val="Inherit"/>
      </rPr>
      <t>.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t>
    </r>
    <r>
      <rPr>
        <b/>
        <u/>
        <sz val="9.9"/>
        <color rgb="FF007096"/>
        <rFont val="Inherit"/>
      </rPr>
      <t>EGRE 526</t>
    </r>
    <r>
      <rPr>
        <sz val="9.9"/>
        <color rgb="FF444444"/>
        <rFont val="Inherit"/>
      </rPr>
      <t>.</t>
    </r>
  </si>
  <si>
    <t>CMSC 508. Database Theory. 3 Hours.</t>
  </si>
  <si>
    <t>Semester course; 3 lecture hours. 3 credits. Prerequisite: CMSC 303 with a minimum grade of C. 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t>
  </si>
  <si>
    <t>CMSC 510. Regularization Methods for Machine Learning. 3 Hours.</t>
  </si>
  <si>
    <t>Semester course; 3 lecture hours (delivered online, face-to-face or hybrid). 3 credits. Enrollment is restricted to students with graduate standing in computer science or related discipline such as bioinformatics or acceptance into the accelerated B.S. to M.S. program in computer science. 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t>
  </si>
  <si>
    <t>CMSC 512. Advanced Social Network Analysis and Security. 3 Hours.</t>
  </si>
  <si>
    <r>
      <t>Semester course; 3 lecture hours (delivered online, face-to-face or hybrid). 3 credits. Pre- or corequisites: </t>
    </r>
    <r>
      <rPr>
        <b/>
        <u/>
        <sz val="9.9"/>
        <color rgb="FF007096"/>
        <rFont val="Inherit"/>
      </rPr>
      <t>CMSC 412</t>
    </r>
    <r>
      <rPr>
        <sz val="9.9"/>
        <color rgb="FF444444"/>
        <rFont val="Inherit"/>
      </rPr>
      <t> and </t>
    </r>
    <r>
      <rPr>
        <b/>
        <u/>
        <sz val="9.9"/>
        <color rgb="FF007096"/>
        <rFont val="Inherit"/>
      </rPr>
      <t>CMSC 501</t>
    </r>
    <r>
      <rPr>
        <sz val="9.9"/>
        <color rgb="FF444444"/>
        <rFont val="Inherit"/>
      </rPr>
      <t>.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t>
    </r>
  </si>
  <si>
    <t>CMSC 516. Advanced Natural Language Processing. 3 Hours.</t>
  </si>
  <si>
    <t>Semester course; 3 lecture hours (delivered online, face-to-face or hybrid). 3 credits. Enrollment is restricted to students with graduate standing in computer science or a related discipline, or those accepted into the accelerated B.S. to M.S. program in computer science. 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t>
  </si>
  <si>
    <t>CMSC 525. Introduction to Software Analysis, Testing and Verification. 3 Hours.</t>
  </si>
  <si>
    <r>
      <t>Semester course; 3 lecture hours (delivered online, face-to-face or hybrid). 3 credits. Prerequisites: </t>
    </r>
    <r>
      <rPr>
        <b/>
        <u/>
        <sz val="9.9"/>
        <color rgb="FF007096"/>
        <rFont val="Inherit"/>
      </rPr>
      <t>CMSC 401</t>
    </r>
    <r>
      <rPr>
        <sz val="9.9"/>
        <color rgb="FF444444"/>
        <rFont val="Inherit"/>
      </rPr>
      <t> and </t>
    </r>
    <r>
      <rPr>
        <b/>
        <u/>
        <sz val="9.9"/>
        <color rgb="FF007096"/>
        <rFont val="Inherit"/>
      </rPr>
      <t>403</t>
    </r>
    <r>
      <rPr>
        <sz val="9.9"/>
        <color rgb="FF444444"/>
        <rFont val="Inherit"/>
      </rPr>
      <t>.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t>
    </r>
  </si>
  <si>
    <t>CMSC 526. Theory of Programming Languages. 3 Hours.</t>
  </si>
  <si>
    <t>Semester course; 3 lecture hours. 3 credits. Prerequisite: CMSC 403, graduate student standing or acceptance into the five-year accelerated B.S. and M.S. program in computer science. An introduction to the formal semantics of programming languages, logic programming and functional programming. Topics include denotational semantics, attribute grammars, Backus Formal Functional Programming, fixed point semantics, model-theoretic semantics and PROLOG.</t>
  </si>
  <si>
    <t>CMSC 531. 3D Computer Vision for Robot Navigation. 3 Hours.</t>
  </si>
  <si>
    <t>Semester course; 3 lecture hours. 3 credits. Enrollment is restricted to graduate students in computer science or related discipline or to students accepted into the five-year accelerated program in computer science. 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t>
  </si>
  <si>
    <t>CMSC 591. Topics in Computer Science. 3 Hours.</t>
  </si>
  <si>
    <t>Semester course; 3 lecture hours (delivered online, face-to-face or hybrid). 3 credits. 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t>
  </si>
  <si>
    <t>CMSC 601. Convex Optimization. 3 Hours.</t>
  </si>
  <si>
    <t>Semester course; 3 lecture hours. 3 credits. Prerequisite: CMSC 501 or permission of instructor. Enrollment restricted to students with graduate standing in computer science or related discipline. 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t>
  </si>
  <si>
    <t>CMSC 602. Operating Systems. 3 Hours.</t>
  </si>
  <si>
    <t>Semester course; 3 lecture hours. 3 credits. Prerequisite: CMSC 502. A study of operating systems including those in multiprocessor and distributed environments. I/O programming, resource management (including processor and memory management), security and system performance evaluation.</t>
  </si>
  <si>
    <t>CMSC 603. High Performance Distributed Systems. 3 Hours.</t>
  </si>
  <si>
    <t>Semester course; 3 lecture hours (delivered online, face-to-face or hybrid). 3 credits. Enrollment is restricted to students with graduate standing in computer science or related discipline or those accepted into the accelerated B.S. to M.S. program in computer science. 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t>
  </si>
  <si>
    <t>CMSC 605. Advanced Computer Architecture. 3 Hours.</t>
  </si>
  <si>
    <r>
      <t>Semester course; 3 lecture hours. 3 credits. Prerequisite: </t>
    </r>
    <r>
      <rPr>
        <b/>
        <u/>
        <sz val="9.9"/>
        <color rgb="FF007096"/>
        <rFont val="Inherit"/>
      </rPr>
      <t>EGRE 426</t>
    </r>
    <r>
      <rPr>
        <sz val="9.9"/>
        <color rgb="FF444444"/>
        <rFont val="Inherit"/>
      </rPr>
      <t>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t>
    </r>
    <r>
      <rPr>
        <b/>
        <u/>
        <sz val="9.9"/>
        <color rgb="FF007096"/>
        <rFont val="Inherit"/>
      </rPr>
      <t>EGRE 635</t>
    </r>
    <r>
      <rPr>
        <sz val="9.9"/>
        <color rgb="FF444444"/>
        <rFont val="Inherit"/>
      </rPr>
      <t>.</t>
    </r>
  </si>
  <si>
    <t>CMSC 608. Advanced Database. 3 Hours.</t>
  </si>
  <si>
    <t>Semester course; 3 lecture hours. 3 credits. Prerequisite: CMSC 508. 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t>
  </si>
  <si>
    <t>CMSC 610. Algorithmic Foundations of Bioinformatics. 3 Hours.</t>
  </si>
  <si>
    <t>Semester course; 3 lecture hours. 3 credits. Prerequisite: Graduate student standing or acceptance into five-year accelerated program in computer science or related discipline such as bioinformatics. 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t>
  </si>
  <si>
    <t>CMSC 611. Computer Multimedia. 3 Hours.</t>
  </si>
  <si>
    <t>Semester course; 3 lecture hours. 3 credits. Prerequisite: permission of instructor. Study of computer multimedia techniques relating to images, sound, video and text. Emphasis on compression techniques and standard storage formats. This course is programming-intensive.</t>
  </si>
  <si>
    <t>CMSC 612. Game Theory and Security. 3 Hours.</t>
  </si>
  <si>
    <t>Semester course; 3 lecture hours (delivered online, face-to-face or hybrid). 3 credits. Prerequisite: CMSC 401. Enrollment is restricted to students with graduate standing in computer science or those accepted into the accelerated B.S. to M.S. program in computer science. The course will provide an introduction to game theory and mechanism design concepts. Lectures cover topics such as introduction of games, equilibrium concepts, computation of game-theoretic solution concepts, mechanism, and issues in game theory and mechanism design.</t>
  </si>
  <si>
    <t>CMSC 615. Cryptocurrency and Blockchain Techniques. 3 Hours.</t>
  </si>
  <si>
    <t>Semester course; 3 lecture hours (delivered online, face-to-face or hybrid). 3 credits. Enrollment is restricted to students with graduate standing in computer science or a related discipline. 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t>
  </si>
  <si>
    <t>CMSC 618. Database and Application Security. 3 Hours.</t>
  </si>
  <si>
    <t>Semester course; 3 lecture hours. 3 credits. Theory and practice of database and software security focusing in particular on some common database software security risks and on the identification of potential threats and vulnerabilities. Crosslisted as: CISS 618.</t>
  </si>
  <si>
    <t>CMSC 619. The Design and Specifications of User Interfaces. 3 Hours.</t>
  </si>
  <si>
    <t>Semester course; 3 lecture hours. 3 credits. Prerequisite: Graduate standing and permission of instructor. Requires knowledge of first order predicate calculus and context-free languages. Focuses on human-computer interface design principles and methodology and formal specifications of user interfaces.</t>
  </si>
  <si>
    <t>CMSC 620. Applied Cryptography. 3 Hours.</t>
  </si>
  <si>
    <t>Semester course; 3 lecture hours. 3 credits. 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t>
  </si>
  <si>
    <t>CMSC 621. Theory of Computation. 3 Hours.</t>
  </si>
  <si>
    <t>Semester course; 3 lecture hours. 3 credits. Prerequisite: graduate student standing and permission of instructor. Discussion of the complexity and computability of problems and programs. Topics will include unsolvability, universal programs and abstract complexity.</t>
  </si>
  <si>
    <t>CMSC 622. Network and System Security. 3 Hours.</t>
  </si>
  <si>
    <t>Semester course; 3 lecture hours (delivered online, face-to-face or hybrid). 3 credits. 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t>
  </si>
  <si>
    <t>CMSC 623. Cloud Computing. 3 Hours.</t>
  </si>
  <si>
    <t>Semester course; 3 lecture hours (delivered online, face-to-face or hybrid). 3 credits. Provides an introduction to cloud computing architecture and cloud computing security. The course covers the basic concepts of cloud computing, including memory virtualization, device virtualization and related security problems in cloud computing.</t>
  </si>
  <si>
    <t>CMSC 624. Software Quality Assurance. 3 Hours.</t>
  </si>
  <si>
    <t>Semester course; 3 lecture hours. 3 credits. Prerequisites: a course in software engineering and graduate standing in computer science, or permission of instructor. 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t>
  </si>
  <si>
    <t>CMSC 625. Advanced Software Analysis, Testing and Verification. 3 Hours.</t>
  </si>
  <si>
    <t>Semester course; 3 lecture hours. 3 credits. Prerequisite: CMSC 525. 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t>
  </si>
  <si>
    <t>CMSC 628. Mobile Networks: Applications, Modeling and Analysis. 3 Hours.</t>
  </si>
  <si>
    <t>Semester course; 3 lecture hours (delivered online, face-to-face or hybrid). 3 credits. Enrollment is restricted to students with graduate standing in computer science or a related discipline. 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t>
  </si>
  <si>
    <t>CMSC 630. Image Analysis. 3 Hours.</t>
  </si>
  <si>
    <t>Semester course; 3 lecture hours (delivered online, face-to-face or hybrid). 3 credits. Enrollment is restricted to students with graduate standing in engineering or science or by permission of the instructor. 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t>
  </si>
  <si>
    <t>CMSC 635. Knowledge Discovery and Data Mining. 3 Hours.</t>
  </si>
  <si>
    <r>
      <t>Semester course; 3 lecture hours (delivered online, face-to-face or hybrid). 3 credits. Prerequisite: </t>
    </r>
    <r>
      <rPr>
        <b/>
        <u/>
        <sz val="9.9"/>
        <color rgb="FF007096"/>
        <rFont val="Inherit"/>
      </rPr>
      <t>CMSC 401</t>
    </r>
    <r>
      <rPr>
        <sz val="9.9"/>
        <color rgb="FF444444"/>
        <rFont val="Inherit"/>
      </rPr>
      <t> or corequisite: </t>
    </r>
    <r>
      <rPr>
        <b/>
        <u/>
        <sz val="9.9"/>
        <color rgb="FF007096"/>
        <rFont val="Inherit"/>
      </rPr>
      <t>CMSC 501</t>
    </r>
    <r>
      <rPr>
        <sz val="9.9"/>
        <color rgb="FF444444"/>
        <rFont val="Inherit"/>
      </rPr>
      <t>.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t>
    </r>
  </si>
  <si>
    <t>CMSC 636. Artificial Neural Networks and Deep Learning. 3 Hours.</t>
  </si>
  <si>
    <t>Semester course; 3 lecture hours (delivered online, face-to-face or hybrid). 3 credits. Enrollment is restricted to students with graduate standing in computer science. 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t>
  </si>
  <si>
    <t>CMSC 654. Memory and Malware Forensics. 3 Hours.</t>
  </si>
  <si>
    <t>Semester course; 3 lecture hours (delivered online, face-to-face or hybrid). 3 credits. Prerequisite: CMSC 312. Enrollment is restricted to students with graduate standing in computer science or a related discipline, or those accepted into the accelerated B.S. to M.S. program in computer science. 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t>
  </si>
  <si>
    <t>CMSC 678. Statistical Learning and Fuzzy Logic Algorithms. 3 Hours.</t>
  </si>
  <si>
    <r>
      <t>Semester course; 3 lecture hours (delivered online, face-to-face or hybrid). 3 credits. Prerequisite: MATH/</t>
    </r>
    <r>
      <rPr>
        <b/>
        <u/>
        <sz val="9.9"/>
        <color rgb="FF007096"/>
        <rFont val="Inherit"/>
      </rPr>
      <t>STAT 309</t>
    </r>
    <r>
      <rPr>
        <sz val="9.9"/>
        <color rgb="FF444444"/>
        <rFont val="Inherit"/>
      </rPr>
      <t> or </t>
    </r>
    <r>
      <rPr>
        <b/>
        <u/>
        <sz val="9.9"/>
        <color rgb="FF007096"/>
        <rFont val="Inherit"/>
      </rPr>
      <t>MATH 310</t>
    </r>
    <r>
      <rPr>
        <sz val="9.9"/>
        <color rgb="FF444444"/>
        <rFont val="Inherit"/>
      </rPr>
      <t>.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t>
    </r>
  </si>
  <si>
    <t>CMSC 691. Special Topics in Computer Science. 3 Hours.</t>
  </si>
  <si>
    <t>Semester course; 3 lecture hours. 3 credits. May be repeated for credit. Prerequisites: at least one graduate-level computer science course pertaining to the topic area and permission of instructor. An advanced study of selected topic(s) in computer science at the graduate level. See the Schedule of Classes for specific topics to be offered each semester.</t>
  </si>
  <si>
    <t>CMSC 692. Independent Study. 1-3 Hours.</t>
  </si>
  <si>
    <t>Semester course; 1-3 variable hours (to be arranged). 1-3 credits. Enrollment restricted to students with graduate standing and consent of instructor. 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t>
  </si>
  <si>
    <t>CMSC 697. Directed Research. 1-15 Hours.</t>
  </si>
  <si>
    <t>Semester course; 1-15 research hours (to be arranged). 1-15 credits. 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t>
  </si>
  <si>
    <t>CMSC 701. Research Methods. 3 Hours.</t>
  </si>
  <si>
    <t>Semester course; 3 lecture hours. 3 credits. Prerequisite: Ph.D. standing or permission of instructor. 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t>
  </si>
  <si>
    <t>CMSC 702. Computer Science Seminar. 1 Hour.</t>
  </si>
  <si>
    <t>Semester course; 1 seminar hour. 1 credit. May be repeated for credit. Enrollment restricted to students in the doctoral program in computer science. 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t>
  </si>
  <si>
    <t>CMSC</t>
  </si>
  <si>
    <t>CMSC 101</t>
  </si>
  <si>
    <t>Introduction to Computer Science</t>
  </si>
  <si>
    <t>Semester course; 3 lecture hours. 3 credits. Prerequisite: MATH 139 or MATH 141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t>
  </si>
  <si>
    <t>CMSC 144</t>
  </si>
  <si>
    <t>Code Beats With Python</t>
  </si>
  <si>
    <t>CMSC 191</t>
  </si>
  <si>
    <t>Topics in Computer Science</t>
  </si>
  <si>
    <t>CMSC 210</t>
  </si>
  <si>
    <t>Computers and Programming</t>
  </si>
  <si>
    <t>CMSC 245</t>
  </si>
  <si>
    <t>Introduction to Programming Using C++</t>
  </si>
  <si>
    <t>Semester course; 3 lecture hours. 3 credits. Prerequisite: 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t>
  </si>
  <si>
    <t>CMSC 246</t>
  </si>
  <si>
    <t>Advanced Programming Using C++</t>
  </si>
  <si>
    <t>CMSC 254</t>
  </si>
  <si>
    <t>Introduction to Problem-solving</t>
  </si>
  <si>
    <t>CMSC 255</t>
  </si>
  <si>
    <t>Introduction to Programming</t>
  </si>
  <si>
    <t>Semester course; 3 lecture and 2 laboratory hours. 4 credits. Prerequisite: calculus-level placement on the VCU Mathematics Placement Test within the one-year period immediately preceding enrollment in the course, or MATH 151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t>
  </si>
  <si>
    <t>CMSC 256</t>
  </si>
  <si>
    <t>Data Structures and Object Oriented Programming</t>
  </si>
  <si>
    <t>Semester course; 3 lecture and 2 laboratory hours. 4 credits. Prerequisite: CMSC 255 with a minimum grade of C; corequisite: CMSC 302.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t>
  </si>
  <si>
    <t>CMSC 257</t>
  </si>
  <si>
    <t>Computer Systems</t>
  </si>
  <si>
    <t>CMSC 302</t>
  </si>
  <si>
    <t>Introduction to Discrete Structures</t>
  </si>
  <si>
    <t>CMSC 303</t>
  </si>
  <si>
    <t>Introduction to the Theory of Computation</t>
  </si>
  <si>
    <t>CMSC 311</t>
  </si>
  <si>
    <t>Computer Organization</t>
  </si>
  <si>
    <t>Semester course; 3 lecture hours. 3 credits. Prerequisite: CMSC 302 with minimum grade of C; corequisite: CMSC 257. Introduction to the basic organization of computers including elementary digital logic design, processor and arithmetic/logic unit design, data paths, memory hierarchy, I/O devices, instruction set architecture and addressing modes.</t>
  </si>
  <si>
    <t>CMSC 312</t>
  </si>
  <si>
    <t>Introduction to Operating Systems</t>
  </si>
  <si>
    <t>Semester course; 3 lecture hours. 3 credits. Prerequisite: CMSC 311 or EGRE 364. Computer systems design, I/O processing, secondary memory organization, command languages, memory management and job scheduling. Students will work in teams to design and implement an operating system simulation.</t>
  </si>
  <si>
    <t>CMSC 320</t>
  </si>
  <si>
    <t>Software Engineering and Web Development</t>
  </si>
  <si>
    <t>CMSC 330</t>
  </si>
  <si>
    <t>Data Science Skills</t>
  </si>
  <si>
    <t>CMSC 340</t>
  </si>
  <si>
    <t>Cybersecurity Skills</t>
  </si>
  <si>
    <t>CMSC 355</t>
  </si>
  <si>
    <t>Fundamentals of Software Engineering</t>
  </si>
  <si>
    <t>Semester course; 3 lecture hours. 3 credits. Prerequisite: CMSC 256 or EGRE 246,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t>
  </si>
  <si>
    <t>CMSC 391</t>
  </si>
  <si>
    <t>CMSC 401</t>
  </si>
  <si>
    <t>Algorithm Analysis with Advanced Data Structures</t>
  </si>
  <si>
    <t>Semester course; 3 lecture hours. 3 credits. Prerequisites: CMSC 256 with a grade of C or better and CMSC 302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t>
  </si>
  <si>
    <t>CMSC 403</t>
  </si>
  <si>
    <t>Programming Languages</t>
  </si>
  <si>
    <t>Semester course; 3 lecture hours. 3 credits. Prerequisites: CMSC 256 and CMSC 303,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t>
  </si>
  <si>
    <t>CMSC 404</t>
  </si>
  <si>
    <t>Compiler Construction</t>
  </si>
  <si>
    <t>Semester course; 3 lecture hours. 3 credits. Prerequisites: CMSC 401 and 403.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t>
  </si>
  <si>
    <t>CMSC 409</t>
  </si>
  <si>
    <t>Artificial Intelligence</t>
  </si>
  <si>
    <t>Semester course; 3 lecture hours. 3 credits. Prerequisites: CMSC 401 with a minimum grade of C and MATH 310. Covers problem spaces, problem-solving methods, game playing, knowledge representatives, expert systems, natural language understanding.</t>
  </si>
  <si>
    <t>CMSC 410</t>
  </si>
  <si>
    <t>Introduction to Quantum Computing</t>
  </si>
  <si>
    <t>Semester course; 3 lecture hours. 3 credits. Prerequisites: CMSC 401 and MATH 310,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t>
  </si>
  <si>
    <t>CMSC 411</t>
  </si>
  <si>
    <t>Computer Graphics</t>
  </si>
  <si>
    <t>Semester course; 3 lecture hours. 3 credits. Prerequisites: CMSC 355 and MATH 310. Presents mathematical techniques for graphic development and transformation, curve and surface approximation and projections, graphical languages and data structures and their implementation, graphic modeling.</t>
  </si>
  <si>
    <t>CMSC 412</t>
  </si>
  <si>
    <t>Social Network Analysis and Cybersecurity Risks</t>
  </si>
  <si>
    <t>CMSC 413</t>
  </si>
  <si>
    <t>Introduction to Cybersecurity</t>
  </si>
  <si>
    <t>CMSC 414</t>
  </si>
  <si>
    <t>Computer and Network Security</t>
  </si>
  <si>
    <t>Semester course; 3 lecture hours. 3 credits. Prerequisite: CMSC 401 with a minimum grade of C. Corequisite: CMSC 312. This course covers the best practices of computer systems and network security. Key topics include security architecture, cryptographic systems and security management tools.</t>
  </si>
  <si>
    <t>CMSC 415</t>
  </si>
  <si>
    <t>Introduction to Cryptography</t>
  </si>
  <si>
    <t>CMSC 416</t>
  </si>
  <si>
    <t>Introduction to Natural Language Processing</t>
  </si>
  <si>
    <t>CMSC 420</t>
  </si>
  <si>
    <t>Software Project Management</t>
  </si>
  <si>
    <t>CMSC 425</t>
  </si>
  <si>
    <t>Introduction to Software Analysis and Testing</t>
  </si>
  <si>
    <t>CMSC 428</t>
  </si>
  <si>
    <t>Mobile Programming: iOS</t>
  </si>
  <si>
    <t>CMSC 435</t>
  </si>
  <si>
    <t>Introduction to Data Science</t>
  </si>
  <si>
    <t>CMSC 440</t>
  </si>
  <si>
    <t>Data Communication and Networking</t>
  </si>
  <si>
    <t>CMSC 441</t>
  </si>
  <si>
    <t>Senior Design Studio I (Laboratory/Project Time)</t>
  </si>
  <si>
    <t>Semester course; 6 laboratory hours. 2 credits. Prerequisites: CMSC 355; and UNIV 200 or HONR 200 or equivalent, both with minimum grades of C. Corequisite: CMSC 451.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bulletins prior to 2008-09.</t>
  </si>
  <si>
    <t>CMSC 442</t>
  </si>
  <si>
    <t>Senior Design Studio II (Laboratory/Project Time)</t>
  </si>
  <si>
    <t>Semester course; 6 laboratory hours. 2 credits. Prerequisites: CMSC 441, CMSC 451 and CMSC 508, each with a minimum grade of C. Corequisite: CMSC 452.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prior to 2008-09.</t>
  </si>
  <si>
    <t>CMSC 451</t>
  </si>
  <si>
    <t>Senior Project I</t>
  </si>
  <si>
    <t>Semester course; 1 lecture hour. 1 credit. Prerequisites: CMSC 355 with minimum grade of C; and UNIV 200 or HONR 200 or equivalent. Corequisite: CMSC 441.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</si>
  <si>
    <t>CMSC 452</t>
  </si>
  <si>
    <t>Senior Project II</t>
  </si>
  <si>
    <t>Semester course; 1 lecture hour. 1 credit. Prerequisites: CMSC 441, CMSC 451 and CMSC 508, each with a minimum grade of C. Corequisite: CMSC 442.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</si>
  <si>
    <t>CMSC 455</t>
  </si>
  <si>
    <t>Software as a Service</t>
  </si>
  <si>
    <t>CMSC 475</t>
  </si>
  <si>
    <t>Design and Implementation of User Interfaces</t>
  </si>
  <si>
    <t>CMSC 491</t>
  </si>
  <si>
    <t>CMSC 492</t>
  </si>
  <si>
    <t>Independent Study</t>
  </si>
  <si>
    <t>CMSC 501</t>
  </si>
  <si>
    <t>Advanced Algorithms</t>
  </si>
  <si>
    <t>CMSC 502</t>
  </si>
  <si>
    <t>Parallel Algorithms</t>
  </si>
  <si>
    <t>Semester course; 3 lecture hours (delivered online, face-to-face or hybrid). 3 credits. Prerequisites: CMSC 312 and CMSC 401.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t>
  </si>
  <si>
    <t>CMSC 506</t>
  </si>
  <si>
    <t>Computer Networks and Communications</t>
  </si>
  <si>
    <t>Semester course; 3 lecture hours. 3 credits. Prerequisite: CMSC 312.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t>
  </si>
  <si>
    <t>CMSC 508</t>
  </si>
  <si>
    <t>Database Theory</t>
  </si>
  <si>
    <t>CMSC 510</t>
  </si>
  <si>
    <t>Regularization Methods for Machine Learning</t>
  </si>
  <si>
    <t>CMSC 512</t>
  </si>
  <si>
    <t>Advanced Social Network Analysis and Security</t>
  </si>
  <si>
    <t>Semester course; 3 lecture hours (delivered online, face-to-face or hybrid). 3 credits. Pre- or corequisites: CMSC 412 and CMSC 501.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t>
  </si>
  <si>
    <t>CMSC 516</t>
  </si>
  <si>
    <t>Advanced Natural Language Processing</t>
  </si>
  <si>
    <t>CMSC 525</t>
  </si>
  <si>
    <t>Introduction to Software Analysis, Testing and Verification</t>
  </si>
  <si>
    <t>Semester course; 3 lecture hours (delivered online, face-to-face or hybrid). 3 credits. Prerequisites: CMSC 401 and 403.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t>
  </si>
  <si>
    <t>CMSC 526</t>
  </si>
  <si>
    <t>Theory of Programming Languages</t>
  </si>
  <si>
    <t>CMSC 531</t>
  </si>
  <si>
    <t>3D Computer Vision for Robot Navigation</t>
  </si>
  <si>
    <t>CMSC 591</t>
  </si>
  <si>
    <t>CMSC 601</t>
  </si>
  <si>
    <t>Convex Optimization</t>
  </si>
  <si>
    <t>CMSC 602</t>
  </si>
  <si>
    <t>Operating Systems</t>
  </si>
  <si>
    <t>CMSC 603</t>
  </si>
  <si>
    <t>High Performance Distributed Systems</t>
  </si>
  <si>
    <t>CMSC 605</t>
  </si>
  <si>
    <t>Advanced Computer Architecture</t>
  </si>
  <si>
    <t>Semester course; 3 lecture hours. 3 credits. Prerequisite: EGRE 426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t>
  </si>
  <si>
    <t>CMSC 608</t>
  </si>
  <si>
    <t>Advanced Database</t>
  </si>
  <si>
    <t>CMSC 610</t>
  </si>
  <si>
    <t>Algorithmic Foundations of Bioinformatics</t>
  </si>
  <si>
    <t>CMSC 611</t>
  </si>
  <si>
    <t>Computer Multimedia</t>
  </si>
  <si>
    <t>CMSC 612</t>
  </si>
  <si>
    <t>Game Theory and Security</t>
  </si>
  <si>
    <t>CMSC 615</t>
  </si>
  <si>
    <t>Cryptocurrency and Blockchain Techniques</t>
  </si>
  <si>
    <t>CMSC 618</t>
  </si>
  <si>
    <t>Database and Application Security</t>
  </si>
  <si>
    <t>CMSC 619</t>
  </si>
  <si>
    <t>The Design and Specifications of User Interfaces</t>
  </si>
  <si>
    <t>CMSC 620</t>
  </si>
  <si>
    <t>Applied Cryptography</t>
  </si>
  <si>
    <t>CMSC 621</t>
  </si>
  <si>
    <t>Theory of Computation</t>
  </si>
  <si>
    <t>CMSC 622</t>
  </si>
  <si>
    <t>Network and System Security</t>
  </si>
  <si>
    <t>CMSC 623</t>
  </si>
  <si>
    <t>Cloud Computing</t>
  </si>
  <si>
    <t>CMSC 624</t>
  </si>
  <si>
    <t>Software Quality Assurance</t>
  </si>
  <si>
    <t>CMSC 625</t>
  </si>
  <si>
    <t>Advanced Software Analysis, Testing and Verification</t>
  </si>
  <si>
    <t>CMSC 628</t>
  </si>
  <si>
    <t>Mobile Networks: Applications, Modeling and Analysis</t>
  </si>
  <si>
    <t>CMSC 630</t>
  </si>
  <si>
    <t>Image Analysis</t>
  </si>
  <si>
    <t>CMSC 635</t>
  </si>
  <si>
    <t>Knowledge Discovery and Data Mining</t>
  </si>
  <si>
    <t>Semester course; 3 lecture hours (delivered online, face-to-face or hybrid). 3 credits. Prerequisite: CMSC 401 or corequisite: CMSC 501.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t>
  </si>
  <si>
    <t>CMSC 636</t>
  </si>
  <si>
    <t>Artificial Neural Networks and Deep Learning</t>
  </si>
  <si>
    <t>CMSC 654</t>
  </si>
  <si>
    <t>Memory and Malware Forensics</t>
  </si>
  <si>
    <t>CMSC 678</t>
  </si>
  <si>
    <t>Statistical Learning and Fuzzy Logic Algorithms</t>
  </si>
  <si>
    <t>Semester course; 3 lecture hours (delivered online, face-to-face or hybrid). 3 credits. Prerequisite: MATH/STAT 309 or MATH 310.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t>
  </si>
  <si>
    <t>CMSC 691</t>
  </si>
  <si>
    <t>Special Topics in Computer Science</t>
  </si>
  <si>
    <t>CMSC 692</t>
  </si>
  <si>
    <t>CMSC 697</t>
  </si>
  <si>
    <t>Directed Research</t>
  </si>
  <si>
    <t>CMSC 701</t>
  </si>
  <si>
    <t>Research Methods</t>
  </si>
  <si>
    <t>CMSC 702</t>
  </si>
  <si>
    <t>Computer Science Seminar</t>
  </si>
  <si>
    <t>Subject</t>
  </si>
  <si>
    <t>Number</t>
  </si>
  <si>
    <t>ID</t>
  </si>
  <si>
    <t>Title</t>
  </si>
  <si>
    <t>Hours</t>
  </si>
  <si>
    <t>Description</t>
  </si>
  <si>
    <t>Catalog</t>
  </si>
  <si>
    <t>Interim step</t>
  </si>
  <si>
    <t>Pre- Co-requisites and other restrictions</t>
  </si>
  <si>
    <t>Prereq loc</t>
  </si>
  <si>
    <t>Credit loc</t>
  </si>
  <si>
    <t>Catalog description</t>
  </si>
  <si>
    <t>Course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</si>
</sst>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9.9"/>
      <color rgb="FF444444"/>
      <name val="Inherit"/>
    </font>
    <font>
      <sz val="9.9"/>
      <color rgb="FF444444"/>
      <name val="Inherit"/>
    </font>
    <font>
      <b/>
      <u/>
      <sz val="9.9"/>
      <color rgb="FF007096"/>
      <name val="Inherit"/>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7">
    <xf numFmtId="0" fontId="0" fillId="0" borderId="0" xfId="0"/>
    <xf numFmtId="0" fontId="0" fillId="0" borderId="0" xfId="0" applyAlignment="1">
      <alignment vertical="center" wrapText="1"/>
    </xf>
    <xf numFmtId="0" fontId="1" fillId="0" borderId="0" xfId="0" applyFont="1" applyAlignment="1">
      <alignment vertical="center" wrapText="1"/>
    </xf>
    <xf numFmtId="0" fontId="2" fillId="0" borderId="0" xfId="0" applyFont="1" applyAlignment="1">
      <alignment vertical="center" wrapText="1"/>
    </xf>
    <xf numFmtId="0" fontId="4" fillId="0" borderId="0" xfId="1" applyAlignment="1">
      <alignment vertical="center" wrapText="1"/>
    </xf>
    <xf numFmtId="0" fontId="0" fillId="0" borderId="0" xfId="0" applyNumberFormat="1"/>
    <xf numFmtId="0" fontId="0" fillId="0" borderId="0" xfId="0"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bulletin.vcu.edu/azcourses/cmsc/#videowindow"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7</xdr:row>
      <xdr:rowOff>0</xdr:rowOff>
    </xdr:from>
    <xdr:to>
      <xdr:col>6</xdr:col>
      <xdr:colOff>800100</xdr:colOff>
      <xdr:row>8</xdr:row>
      <xdr:rowOff>0</xdr:rowOff>
    </xdr:to>
    <xdr:pic>
      <xdr:nvPicPr>
        <xdr:cNvPr id="2" name="Picture 1" descr="Play Video">
          <a:hlinkClick xmlns:r="http://schemas.openxmlformats.org/officeDocument/2006/relationships" r:id="rId1"/>
          <a:extLst>
            <a:ext uri="{FF2B5EF4-FFF2-40B4-BE49-F238E27FC236}">
              <a16:creationId xmlns:a16="http://schemas.microsoft.com/office/drawing/2014/main" id="{E9B42221-D426-448E-9D71-11ECFAF28A9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8374380"/>
          <a:ext cx="800100" cy="579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bulletin.vcu.edu/search/?P=CMSC%20401" TargetMode="External"/><Relationship Id="rId18" Type="http://schemas.openxmlformats.org/officeDocument/2006/relationships/hyperlink" Target="http://bulletin.vcu.edu/search/?P=CMSC%20257" TargetMode="External"/><Relationship Id="rId26" Type="http://schemas.openxmlformats.org/officeDocument/2006/relationships/hyperlink" Target="http://bulletin.vcu.edu/search/?P=CMSC%20508" TargetMode="External"/><Relationship Id="rId3" Type="http://schemas.openxmlformats.org/officeDocument/2006/relationships/hyperlink" Target="http://bulletin.vcu.edu/search/?P=CMSC%20245" TargetMode="External"/><Relationship Id="rId21" Type="http://schemas.openxmlformats.org/officeDocument/2006/relationships/hyperlink" Target="http://bulletin.vcu.edu/search/?P=CMSC%20401" TargetMode="External"/><Relationship Id="rId7" Type="http://schemas.openxmlformats.org/officeDocument/2006/relationships/hyperlink" Target="http://bulletin.vcu.edu/search/?P=CMSC%20210" TargetMode="External"/><Relationship Id="rId12" Type="http://schemas.openxmlformats.org/officeDocument/2006/relationships/hyperlink" Target="http://bulletin.vcu.edu/search/?P=CMSC%20401" TargetMode="External"/><Relationship Id="rId17" Type="http://schemas.openxmlformats.org/officeDocument/2006/relationships/hyperlink" Target="http://bulletin.vcu.edu/search/?P=CMSC%20401" TargetMode="External"/><Relationship Id="rId25" Type="http://schemas.openxmlformats.org/officeDocument/2006/relationships/hyperlink" Target="http://bulletin.vcu.edu/search/?P=CMSC%20502" TargetMode="External"/><Relationship Id="rId33" Type="http://schemas.openxmlformats.org/officeDocument/2006/relationships/drawing" Target="../drawings/drawing1.xml"/><Relationship Id="rId2" Type="http://schemas.openxmlformats.org/officeDocument/2006/relationships/hyperlink" Target="http://bulletin.vcu.edu/azcourses/cmsc/" TargetMode="External"/><Relationship Id="rId16" Type="http://schemas.openxmlformats.org/officeDocument/2006/relationships/hyperlink" Target="http://bulletin.vcu.edu/search/?P=CMSC%20355" TargetMode="External"/><Relationship Id="rId20" Type="http://schemas.openxmlformats.org/officeDocument/2006/relationships/hyperlink" Target="http://bulletin.vcu.edu/search/?P=CMSC%20355" TargetMode="External"/><Relationship Id="rId29" Type="http://schemas.openxmlformats.org/officeDocument/2006/relationships/hyperlink" Target="http://bulletin.vcu.edu/search/?P=CISS%20624" TargetMode="External"/><Relationship Id="rId1" Type="http://schemas.openxmlformats.org/officeDocument/2006/relationships/hyperlink" Target="http://bulletin.vcu.edu/azcourses/cmsc/" TargetMode="External"/><Relationship Id="rId6" Type="http://schemas.openxmlformats.org/officeDocument/2006/relationships/hyperlink" Target="http://bulletin.vcu.edu/search/?P=CMSC%20302" TargetMode="External"/><Relationship Id="rId11" Type="http://schemas.openxmlformats.org/officeDocument/2006/relationships/hyperlink" Target="http://bulletin.vcu.edu/search/?P=CMSC%20401" TargetMode="External"/><Relationship Id="rId24" Type="http://schemas.openxmlformats.org/officeDocument/2006/relationships/hyperlink" Target="http://bulletin.vcu.edu/search/?P=CMSC%20501" TargetMode="External"/><Relationship Id="rId32" Type="http://schemas.openxmlformats.org/officeDocument/2006/relationships/printerSettings" Target="../printerSettings/printerSettings1.bin"/><Relationship Id="rId5" Type="http://schemas.openxmlformats.org/officeDocument/2006/relationships/hyperlink" Target="http://bulletin.vcu.edu/search/?P=CMSC%20255" TargetMode="External"/><Relationship Id="rId15" Type="http://schemas.openxmlformats.org/officeDocument/2006/relationships/hyperlink" Target="http://bulletin.vcu.edu/search/?P=CMSC%20355" TargetMode="External"/><Relationship Id="rId23" Type="http://schemas.openxmlformats.org/officeDocument/2006/relationships/hyperlink" Target="http://bulletin.vcu.edu/search/?P=CMSC%20403" TargetMode="External"/><Relationship Id="rId28" Type="http://schemas.openxmlformats.org/officeDocument/2006/relationships/hyperlink" Target="http://bulletin.vcu.edu/search/?P=CISS%20618" TargetMode="External"/><Relationship Id="rId10" Type="http://schemas.openxmlformats.org/officeDocument/2006/relationships/hyperlink" Target="http://bulletin.vcu.edu/search/?P=CMSC%20401" TargetMode="External"/><Relationship Id="rId19" Type="http://schemas.openxmlformats.org/officeDocument/2006/relationships/hyperlink" Target="http://bulletin.vcu.edu/search/?P=CMSC%20355" TargetMode="External"/><Relationship Id="rId31" Type="http://schemas.openxmlformats.org/officeDocument/2006/relationships/hyperlink" Target="http://bulletin.vcu.edu/search/?P=CMSC%20312" TargetMode="External"/><Relationship Id="rId4" Type="http://schemas.openxmlformats.org/officeDocument/2006/relationships/hyperlink" Target="http://bulletin.vcu.edu/search/?P=CMSC%20256" TargetMode="External"/><Relationship Id="rId9" Type="http://schemas.openxmlformats.org/officeDocument/2006/relationships/hyperlink" Target="http://bulletin.vcu.edu/search/?P=CMSC%20210" TargetMode="External"/><Relationship Id="rId14" Type="http://schemas.openxmlformats.org/officeDocument/2006/relationships/hyperlink" Target="http://bulletin.vcu.edu/search/?P=CMSC%20355" TargetMode="External"/><Relationship Id="rId22" Type="http://schemas.openxmlformats.org/officeDocument/2006/relationships/hyperlink" Target="http://bulletin.vcu.edu/search/?P=CMSC%20303" TargetMode="External"/><Relationship Id="rId27" Type="http://schemas.openxmlformats.org/officeDocument/2006/relationships/hyperlink" Target="http://bulletin.vcu.edu/search/?P=CMSC%20401" TargetMode="External"/><Relationship Id="rId30" Type="http://schemas.openxmlformats.org/officeDocument/2006/relationships/hyperlink" Target="http://bulletin.vcu.edu/search/?P=CMSC%20525" TargetMode="External"/><Relationship Id="rId8" Type="http://schemas.openxmlformats.org/officeDocument/2006/relationships/hyperlink" Target="http://bulletin.vcu.edu/search/?P=CMSC%20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DA3A4-24DE-4C1D-AFB5-A4B7FEEAD364}">
  <dimension ref="B4:H249"/>
  <sheetViews>
    <sheetView workbookViewId="0">
      <selection activeCell="G8" sqref="G8"/>
    </sheetView>
  </sheetViews>
  <sheetFormatPr defaultRowHeight="14.25"/>
  <cols>
    <col min="5" max="5" width="52.6640625" customWidth="1"/>
    <col min="7" max="7" width="41.1328125" bestFit="1" customWidth="1"/>
  </cols>
  <sheetData>
    <row r="4" spans="2:8" ht="24.75">
      <c r="B4" t="s">
        <v>164</v>
      </c>
      <c r="C4" t="str">
        <f>MID(D4,6,3)</f>
        <v>101</v>
      </c>
      <c r="D4" t="str">
        <f>MID(G4,1,FIND(" ",G4,1)-2)</f>
        <v>CMSC 101</v>
      </c>
      <c r="E4" t="str">
        <f>MID(MID(G4,FIND(".",G4)+2,999),1,FIND(".",MID(G4,FIND(".",G4)+2,999))-1)</f>
        <v>Introduction to Computer Science</v>
      </c>
      <c r="F4" t="str">
        <f>MID(RIGHT(G4,8),1,2)</f>
        <v xml:space="preserve">3 </v>
      </c>
      <c r="G4" s="2" t="s">
        <v>0</v>
      </c>
      <c r="H4" t="str">
        <f>G5</f>
        <v>Semester course; 3 lecture hours. 3 credits. Prerequisite: MATH 139 or MATH 141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row>
    <row r="5" spans="2:8" ht="136.15">
      <c r="G5" s="3" t="s">
        <v>1</v>
      </c>
    </row>
    <row r="6" spans="2:8">
      <c r="G6" s="2"/>
    </row>
    <row r="7" spans="2:8">
      <c r="B7" t="s">
        <v>164</v>
      </c>
      <c r="C7" t="str">
        <f>MID(D7,6,3)</f>
        <v>144</v>
      </c>
      <c r="D7" t="str">
        <f>MID(G7,1,FIND(" ",G7,1)-2)</f>
        <v>CMSC 144</v>
      </c>
      <c r="E7" t="str">
        <f>MID(MID(G7,FIND(".",G7)+2,999),1,FIND(".",MID(G7,FIND(".",G7)+2,999))-1)</f>
        <v>Code Beats With Python</v>
      </c>
      <c r="F7" t="str">
        <f>MID(RIGHT(G7,8),1,2)</f>
        <v xml:space="preserve"> 1</v>
      </c>
      <c r="G7" s="4" t="s">
        <v>2</v>
      </c>
      <c r="H7" t="str">
        <f>G9</f>
        <v>Semester course; 2 laboratory hours. 1 credit. 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row>
    <row r="8" spans="2:8">
      <c r="G8" s="4" t="s">
        <v>3</v>
      </c>
    </row>
    <row r="9" spans="2:8" ht="160.9">
      <c r="G9" s="3" t="s">
        <v>4</v>
      </c>
    </row>
    <row r="10" spans="2:8">
      <c r="G10" s="1"/>
    </row>
    <row r="11" spans="2:8" ht="24.75">
      <c r="B11" t="s">
        <v>164</v>
      </c>
      <c r="C11" t="str">
        <f>MID(D11,6,3)</f>
        <v>191</v>
      </c>
      <c r="D11" t="str">
        <f>MID(G11,1,FIND(" ",G11,1)-2)</f>
        <v>CMSC 191</v>
      </c>
      <c r="E11" t="str">
        <f>MID(MID(G11,FIND(".",G11)+2,999),1,FIND(".",MID(G11,FIND(".",G11)+2,999))-1)</f>
        <v>Topics in Computer Science</v>
      </c>
      <c r="F11" t="str">
        <f>MID(RIGHT(G11,8),1,2)</f>
        <v xml:space="preserve">3 </v>
      </c>
      <c r="G11" s="2" t="s">
        <v>5</v>
      </c>
      <c r="H11" t="str">
        <f>G12</f>
        <v>Semester course; 3 lecture hours. 3 credits. May be repeated for credit. Prerequisite: permission of the instructor. This course will teach selected topics in computer science. See the Schedule of Classes for specific topics to be offered each semester and prerequisites.</v>
      </c>
    </row>
    <row r="12" spans="2:8" ht="74.25">
      <c r="G12" s="3" t="s">
        <v>6</v>
      </c>
    </row>
    <row r="13" spans="2:8">
      <c r="G13" s="1"/>
    </row>
    <row r="14" spans="2:8" ht="24.75">
      <c r="B14" t="s">
        <v>164</v>
      </c>
      <c r="C14" t="str">
        <f>MID(D14,6,3)</f>
        <v>210</v>
      </c>
      <c r="D14" t="str">
        <f>MID(G14,1,FIND(" ",G14,1)-2)</f>
        <v>CMSC 210</v>
      </c>
      <c r="E14" t="str">
        <f>MID(MID(G14,FIND(".",G14)+2,999),1,FIND(".",MID(G14,FIND(".",G14)+2,999))-1)</f>
        <v>Computers and Programming</v>
      </c>
      <c r="F14" t="str">
        <f>MID(RIGHT(G14,8),1,2)</f>
        <v xml:space="preserve">3 </v>
      </c>
      <c r="G14" s="2" t="s">
        <v>7</v>
      </c>
      <c r="H14" t="str">
        <f>G15</f>
        <v>Semester course; 3 lecture hours (delivered online). 3 credits. 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row>
    <row r="15" spans="2:8" ht="136.15">
      <c r="G15" s="3" t="s">
        <v>8</v>
      </c>
    </row>
    <row r="16" spans="2:8">
      <c r="G16" s="1"/>
    </row>
    <row r="17" spans="2:8" ht="24.75">
      <c r="B17" t="s">
        <v>164</v>
      </c>
      <c r="C17" t="str">
        <f>MID(D17,6,3)</f>
        <v>245</v>
      </c>
      <c r="D17" t="str">
        <f>MID(G17,1,FIND(" ",G17,1)-2)</f>
        <v>CMSC 245</v>
      </c>
      <c r="E17" t="str">
        <f>MID(MID(G17,FIND(".",G17)+2,999),1,FIND(".",MID(G17,FIND(".",G17)+2,999))-1)</f>
        <v>Introduction to Programming Using C++</v>
      </c>
      <c r="F17" t="str">
        <f>MID(RIGHT(G17,8),1,2)</f>
        <v xml:space="preserve">3 </v>
      </c>
      <c r="G17" s="2" t="s">
        <v>9</v>
      </c>
      <c r="H17" t="str">
        <f>G18</f>
        <v>Semester course; 3 lecture hours. 3 credits. Prerequisite: 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v>
      </c>
    </row>
    <row r="18" spans="2:8" ht="198">
      <c r="G18" s="3" t="s">
        <v>10</v>
      </c>
    </row>
    <row r="19" spans="2:8">
      <c r="G19" s="1"/>
    </row>
    <row r="20" spans="2:8" ht="24.75">
      <c r="B20" t="s">
        <v>164</v>
      </c>
      <c r="C20" t="str">
        <f>MID(D20,6,3)</f>
        <v>246</v>
      </c>
      <c r="D20" t="str">
        <f>MID(G20,1,FIND(" ",G20,1)-2)</f>
        <v>CMSC 246</v>
      </c>
      <c r="E20" t="str">
        <f>MID(MID(G20,FIND(".",G20)+2,999),1,FIND(".",MID(G20,FIND(".",G20)+2,999))-1)</f>
        <v>Advanced Programming Using C++</v>
      </c>
      <c r="F20" t="str">
        <f>MID(RIGHT(G20,8),1,2)</f>
        <v xml:space="preserve">3 </v>
      </c>
      <c r="G20" s="2" t="s">
        <v>11</v>
      </c>
      <c r="H20" t="str">
        <f>G21</f>
        <v>Semester course; 3 lecture hours. 3 credits. Prerequisite: CMSC 245. Advanced programming in C++. Topics include program design, objects, classes, inheritance, files, strings, linked lists, stacks, queues, binary trees, recursion, and basic searching and sorting techniques. This course is intended for engineering majors.</v>
      </c>
    </row>
    <row r="21" spans="2:8" ht="99.75">
      <c r="G21" s="4" t="s">
        <v>12</v>
      </c>
    </row>
    <row r="22" spans="2:8">
      <c r="G22" s="1"/>
    </row>
    <row r="23" spans="2:8" ht="24.75">
      <c r="B23" t="s">
        <v>164</v>
      </c>
      <c r="C23" t="str">
        <f>MID(D23,6,3)</f>
        <v>254</v>
      </c>
      <c r="D23" t="str">
        <f>MID(G23,1,FIND(" ",G23,1)-2)</f>
        <v>CMSC 254</v>
      </c>
      <c r="E23" t="str">
        <f>MID(MID(G23,FIND(".",G23)+2,999),1,FIND(".",MID(G23,FIND(".",G23)+2,999))-1)</f>
        <v>Introduction to Problem-solving</v>
      </c>
      <c r="F23" t="str">
        <f>MID(RIGHT(G23,8),1,2)</f>
        <v xml:space="preserve">4 </v>
      </c>
      <c r="G23" s="2" t="s">
        <v>13</v>
      </c>
      <c r="H23" t="str">
        <f>G24</f>
        <v>Semester course; 3 lecture and 2 laboratory hours. 4 credits. 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row>
    <row r="24" spans="2:8" ht="160.9">
      <c r="G24" s="3" t="s">
        <v>14</v>
      </c>
    </row>
    <row r="25" spans="2:8">
      <c r="G25" s="1"/>
    </row>
    <row r="26" spans="2:8" ht="24.75">
      <c r="B26" t="s">
        <v>164</v>
      </c>
      <c r="C26" t="str">
        <f>MID(D26,6,3)</f>
        <v>255</v>
      </c>
      <c r="D26" t="str">
        <f>MID(G26,1,FIND(" ",G26,1)-2)</f>
        <v>CMSC 255</v>
      </c>
      <c r="E26" t="str">
        <f>MID(MID(G26,FIND(".",G26)+2,999),1,FIND(".",MID(G26,FIND(".",G26)+2,999))-1)</f>
        <v>Introduction to Programming</v>
      </c>
      <c r="F26" t="str">
        <f>MID(RIGHT(G26,8),1,2)</f>
        <v xml:space="preserve">4 </v>
      </c>
      <c r="G26" s="2" t="s">
        <v>15</v>
      </c>
      <c r="H26" t="str">
        <f>G27</f>
        <v>Semester course; 3 lecture and 2 laboratory hours. 4 credits. Prerequisite: calculus-level placement on the VCU Mathematics Placement Test within the one-year period immediately preceding enrollment in the course, or MATH 151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row>
    <row r="27" spans="2:8" ht="185.65">
      <c r="G27" s="3" t="s">
        <v>16</v>
      </c>
    </row>
    <row r="28" spans="2:8">
      <c r="G28" s="1"/>
    </row>
    <row r="29" spans="2:8" ht="24.75">
      <c r="B29" t="s">
        <v>164</v>
      </c>
      <c r="C29" t="str">
        <f>MID(D29,6,3)</f>
        <v>256</v>
      </c>
      <c r="D29" t="str">
        <f>MID(G29,1,FIND(" ",G29,1)-2)</f>
        <v>CMSC 256</v>
      </c>
      <c r="E29" t="str">
        <f>MID(MID(G29,FIND(".",G29)+2,999),1,FIND(".",MID(G29,FIND(".",G29)+2,999))-1)</f>
        <v>Data Structures and Object Oriented Programming</v>
      </c>
      <c r="F29" t="str">
        <f>MID(RIGHT(G29,8),1,2)</f>
        <v xml:space="preserve">4 </v>
      </c>
      <c r="G29" s="2" t="s">
        <v>17</v>
      </c>
      <c r="H29" t="str">
        <f>G30</f>
        <v>Semester course; 3 lecture and 2 laboratory hours. 4 credits. Prerequisite: CMSC 255 with a minimum grade of C; corequisite: CMSC 302.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row>
    <row r="30" spans="2:8" ht="136.15">
      <c r="G30" s="3" t="s">
        <v>18</v>
      </c>
    </row>
    <row r="31" spans="2:8">
      <c r="G31" s="1"/>
    </row>
    <row r="32" spans="2:8">
      <c r="B32" t="s">
        <v>164</v>
      </c>
      <c r="C32" t="str">
        <f>MID(D32,6,3)</f>
        <v>257</v>
      </c>
      <c r="D32" t="str">
        <f>MID(G32,1,FIND(" ",G32,1)-2)</f>
        <v>CMSC 257</v>
      </c>
      <c r="E32" t="str">
        <f>MID(MID(G32,FIND(".",G32)+2,999),1,FIND(".",MID(G32,FIND(".",G32)+2,999))-1)</f>
        <v>Computer Systems</v>
      </c>
      <c r="F32" t="str">
        <f>MID(RIGHT(G32,8),1,2)</f>
        <v xml:space="preserve">4 </v>
      </c>
      <c r="G32" s="2" t="s">
        <v>19</v>
      </c>
      <c r="H32" t="str">
        <f>G33</f>
        <v>Semester course; 3 lecture and 2 laboratory hours. 4 credits. Prerequisite: CMSC 256 with a minimum grade of C. 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row>
    <row r="33" spans="2:8" ht="171">
      <c r="G33" s="4" t="s">
        <v>20</v>
      </c>
    </row>
    <row r="34" spans="2:8">
      <c r="G34" s="1"/>
    </row>
    <row r="35" spans="2:8" ht="24.75">
      <c r="B35" t="s">
        <v>164</v>
      </c>
      <c r="C35" t="str">
        <f>MID(D35,6,3)</f>
        <v>302</v>
      </c>
      <c r="D35" t="str">
        <f>MID(G35,1,FIND(" ",G35,1)-2)</f>
        <v>CMSC 302</v>
      </c>
      <c r="E35" t="str">
        <f>MID(MID(G35,FIND(".",G35)+2,999),1,FIND(".",MID(G35,FIND(".",G35)+2,999))-1)</f>
        <v>Introduction to Discrete Structures</v>
      </c>
      <c r="F35" t="str">
        <f>MID(RIGHT(G35,8),1,2)</f>
        <v xml:space="preserve">3 </v>
      </c>
      <c r="G35" s="2" t="s">
        <v>21</v>
      </c>
      <c r="H35" t="str">
        <f>G36</f>
        <v>Semester course; 3 lecture hours. 3 credits. Prerequisite: CMSC 255 with minimum grade of C. Logic and proofs, sets, functions, sequences and sums, relations, graphs, trees, induction and recursion, advanced counting technique (recurrences).</v>
      </c>
    </row>
    <row r="36" spans="2:8" ht="85.5">
      <c r="G36" s="4" t="s">
        <v>22</v>
      </c>
    </row>
    <row r="37" spans="2:8">
      <c r="G37" s="1"/>
    </row>
    <row r="38" spans="2:8" ht="24.75">
      <c r="B38" t="s">
        <v>164</v>
      </c>
      <c r="C38" t="str">
        <f>MID(D38,6,3)</f>
        <v>303</v>
      </c>
      <c r="D38" t="str">
        <f>MID(G38,1,FIND(" ",G38,1)-2)</f>
        <v>CMSC 303</v>
      </c>
      <c r="E38" t="str">
        <f>MID(MID(G38,FIND(".",G38)+2,999),1,FIND(".",MID(G38,FIND(".",G38)+2,999))-1)</f>
        <v>Introduction to the Theory of Computation</v>
      </c>
      <c r="F38" t="str">
        <f>MID(RIGHT(G38,8),1,2)</f>
        <v xml:space="preserve">3 </v>
      </c>
      <c r="G38" s="2" t="s">
        <v>23</v>
      </c>
      <c r="H38" t="str">
        <f>G39</f>
        <v>Semester course; 3 lecture hours. 3 credits. Prerequisite: CMSC 302 or the equivalent with a grade of C or better. Complexity classes, grammars, automata, formal languages, Turing machines, computability.</v>
      </c>
    </row>
    <row r="39" spans="2:8" ht="71.25">
      <c r="G39" s="4" t="s">
        <v>24</v>
      </c>
    </row>
    <row r="40" spans="2:8">
      <c r="G40" s="1"/>
    </row>
    <row r="41" spans="2:8">
      <c r="B41" t="s">
        <v>164</v>
      </c>
      <c r="C41" t="str">
        <f>MID(D41,6,3)</f>
        <v>311</v>
      </c>
      <c r="D41" t="str">
        <f>MID(G41,1,FIND(" ",G41,1)-2)</f>
        <v>CMSC 311</v>
      </c>
      <c r="E41" t="str">
        <f>MID(MID(G41,FIND(".",G41)+2,999),1,FIND(".",MID(G41,FIND(".",G41)+2,999))-1)</f>
        <v>Computer Organization</v>
      </c>
      <c r="F41" t="str">
        <f>MID(RIGHT(G41,8),1,2)</f>
        <v xml:space="preserve">3 </v>
      </c>
      <c r="G41" s="2" t="s">
        <v>25</v>
      </c>
      <c r="H41" t="str">
        <f>G42</f>
        <v>Semester course; 3 lecture hours. 3 credits. Prerequisite: CMSC 302 with minimum grade of C; corequisite: CMSC 257. Introduction to the basic organization of computers including elementary digital logic design, processor and arithmetic/logic unit design, data paths, memory hierarchy, I/O devices, instruction set architecture and addressing modes.</v>
      </c>
    </row>
    <row r="42" spans="2:8" ht="99">
      <c r="G42" s="3" t="s">
        <v>26</v>
      </c>
    </row>
    <row r="43" spans="2:8">
      <c r="G43" s="1"/>
    </row>
    <row r="44" spans="2:8" ht="24.75">
      <c r="B44" t="s">
        <v>164</v>
      </c>
      <c r="C44" t="str">
        <f>MID(D44,6,3)</f>
        <v>312</v>
      </c>
      <c r="D44" t="str">
        <f>MID(G44,1,FIND(" ",G44,1)-2)</f>
        <v>CMSC 312</v>
      </c>
      <c r="E44" t="str">
        <f>MID(MID(G44,FIND(".",G44)+2,999),1,FIND(".",MID(G44,FIND(".",G44)+2,999))-1)</f>
        <v>Introduction to Operating Systems</v>
      </c>
      <c r="F44" t="str">
        <f>MID(RIGHT(G44,8),1,2)</f>
        <v xml:space="preserve">3 </v>
      </c>
      <c r="G44" s="2" t="s">
        <v>27</v>
      </c>
      <c r="H44" t="str">
        <f>G45</f>
        <v>Semester course; 3 lecture hours. 3 credits. Prerequisite: CMSC 311 or EGRE 364. Computer systems design, I/O processing, secondary memory organization, command languages, memory management and job scheduling. Students will work in teams to design and implement an operating system simulation.</v>
      </c>
    </row>
    <row r="45" spans="2:8" ht="86.65">
      <c r="G45" s="3" t="s">
        <v>28</v>
      </c>
    </row>
    <row r="46" spans="2:8">
      <c r="G46" s="1"/>
    </row>
    <row r="47" spans="2:8" ht="24.75">
      <c r="B47" t="s">
        <v>164</v>
      </c>
      <c r="C47" t="str">
        <f>MID(D47,6,3)</f>
        <v>320</v>
      </c>
      <c r="D47" t="str">
        <f>MID(G47,1,FIND(" ",G47,1)-2)</f>
        <v>CMSC 320</v>
      </c>
      <c r="E47" t="str">
        <f>MID(MID(G47,FIND(".",G47)+2,999),1,FIND(".",MID(G47,FIND(".",G47)+2,999))-1)</f>
        <v>Software Engineering and Web Development</v>
      </c>
      <c r="F47" t="str">
        <f>MID(RIGHT(G47,8),1,2)</f>
        <v xml:space="preserve">3 </v>
      </c>
      <c r="G47" s="2" t="s">
        <v>29</v>
      </c>
      <c r="H47" t="str">
        <f>G48</f>
        <v>Semester course; 3 lecture hours (delivered online). 3 credits. Prerequisite: CMSC 210. 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row>
    <row r="48" spans="2:8" ht="142.5">
      <c r="G48" s="4" t="s">
        <v>30</v>
      </c>
    </row>
    <row r="49" spans="2:8">
      <c r="G49" s="1"/>
    </row>
    <row r="50" spans="2:8">
      <c r="B50" t="s">
        <v>164</v>
      </c>
      <c r="C50" t="str">
        <f>MID(D50,6,3)</f>
        <v>330</v>
      </c>
      <c r="D50" t="str">
        <f>MID(G50,1,FIND(" ",G50,1)-2)</f>
        <v>CMSC 330</v>
      </c>
      <c r="E50" t="str">
        <f>MID(MID(G50,FIND(".",G50)+2,999),1,FIND(".",MID(G50,FIND(".",G50)+2,999))-1)</f>
        <v>Data Science Skills</v>
      </c>
      <c r="F50" t="str">
        <f>MID(RIGHT(G50,8),1,2)</f>
        <v xml:space="preserve">3 </v>
      </c>
      <c r="G50" s="2" t="s">
        <v>31</v>
      </c>
      <c r="H50" t="str">
        <f>G51</f>
        <v>Semester course; 3 lecture hours (delivered online). 3 credits. Prerequisite: CMSC 210. 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row>
    <row r="51" spans="2:8" ht="128.25">
      <c r="G51" s="4" t="s">
        <v>32</v>
      </c>
    </row>
    <row r="52" spans="2:8">
      <c r="G52" s="1"/>
    </row>
    <row r="53" spans="2:8">
      <c r="B53" t="s">
        <v>164</v>
      </c>
      <c r="C53" t="str">
        <f>MID(D53,6,3)</f>
        <v>340</v>
      </c>
      <c r="D53" t="str">
        <f>MID(G53,1,FIND(" ",G53,1)-2)</f>
        <v>CMSC 340</v>
      </c>
      <c r="E53" t="str">
        <f>MID(MID(G53,FIND(".",G53)+2,999),1,FIND(".",MID(G53,FIND(".",G53)+2,999))-1)</f>
        <v>Cybersecurity Skills</v>
      </c>
      <c r="F53" t="str">
        <f>MID(RIGHT(G53,8),1,2)</f>
        <v xml:space="preserve">3 </v>
      </c>
      <c r="G53" s="2" t="s">
        <v>33</v>
      </c>
      <c r="H53" t="str">
        <f>G54</f>
        <v>Semester course; 3 lecture hours (delivered online). 3 credits. Prerequisite: CMSC 210. 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row>
    <row r="54" spans="2:8" ht="114">
      <c r="G54" s="4" t="s">
        <v>34</v>
      </c>
    </row>
    <row r="55" spans="2:8">
      <c r="G55" s="1"/>
    </row>
    <row r="56" spans="2:8" ht="24.75">
      <c r="B56" t="s">
        <v>164</v>
      </c>
      <c r="C56" t="str">
        <f>MID(D56,6,3)</f>
        <v>355</v>
      </c>
      <c r="D56" t="str">
        <f>MID(G56,1,FIND(" ",G56,1)-2)</f>
        <v>CMSC 355</v>
      </c>
      <c r="E56" t="str">
        <f>MID(MID(G56,FIND(".",G56)+2,999),1,FIND(".",MID(G56,FIND(".",G56)+2,999))-1)</f>
        <v>Fundamentals of Software Engineering</v>
      </c>
      <c r="F56" t="str">
        <f>MID(RIGHT(G56,8),1,2)</f>
        <v xml:space="preserve">3 </v>
      </c>
      <c r="G56" s="2" t="s">
        <v>35</v>
      </c>
      <c r="H56" t="str">
        <f>G57</f>
        <v>Semester course; 3 lecture hours. 3 credits. Prerequisite: CMSC 256 or EGRE 246,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row>
    <row r="57" spans="2:8" ht="136.15">
      <c r="G57" s="3" t="s">
        <v>36</v>
      </c>
    </row>
    <row r="58" spans="2:8">
      <c r="G58" s="1"/>
    </row>
    <row r="59" spans="2:8" ht="24.75">
      <c r="B59" t="s">
        <v>164</v>
      </c>
      <c r="C59" t="str">
        <f>MID(D59,6,3)</f>
        <v>391</v>
      </c>
      <c r="D59" t="str">
        <f>MID(G59,1,FIND(" ",G59,1)-2)</f>
        <v>CMSC 391</v>
      </c>
      <c r="E59" t="str">
        <f>MID(MID(G59,FIND(".",G59)+2,999),1,FIND(".",MID(G59,FIND(".",G59)+2,999))-1)</f>
        <v>Topics in Computer Science</v>
      </c>
      <c r="F59" t="str">
        <f>MID(RIGHT(G59,8),1,2)</f>
        <v xml:space="preserve">3 </v>
      </c>
      <c r="G59" s="2" t="s">
        <v>37</v>
      </c>
      <c r="H59" t="str">
        <f>G60</f>
        <v>Semester course; 3 lecture hours. 3 credits. May be repeated for credit. Prerequisite: permission of the instructor. This course will teach selected topics in computer science. See the Schedule of Classes for specific topics to be offered each semester and prerequisites.</v>
      </c>
    </row>
    <row r="60" spans="2:8" ht="74.25">
      <c r="G60" s="3" t="s">
        <v>6</v>
      </c>
    </row>
    <row r="61" spans="2:8">
      <c r="G61" s="1"/>
    </row>
    <row r="62" spans="2:8" ht="24.75">
      <c r="B62" t="s">
        <v>164</v>
      </c>
      <c r="C62" t="str">
        <f>MID(D62,6,3)</f>
        <v>401</v>
      </c>
      <c r="D62" t="str">
        <f>MID(G62,1,FIND(" ",G62,1)-2)</f>
        <v>CMSC 401</v>
      </c>
      <c r="E62" t="str">
        <f>MID(MID(G62,FIND(".",G62)+2,999),1,FIND(".",MID(G62,FIND(".",G62)+2,999))-1)</f>
        <v>Algorithm Analysis with Advanced Data Structures</v>
      </c>
      <c r="F62" t="str">
        <f>MID(RIGHT(G62,8),1,2)</f>
        <v xml:space="preserve">3 </v>
      </c>
      <c r="G62" s="2" t="s">
        <v>38</v>
      </c>
      <c r="H62" t="str">
        <f>G63</f>
        <v>Semester course; 3 lecture hours. 3 credits. Prerequisites: CMSC 256 with a grade of C or better and CMSC 302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row>
    <row r="63" spans="2:8" ht="136.15">
      <c r="G63" s="3" t="s">
        <v>39</v>
      </c>
    </row>
    <row r="64" spans="2:8">
      <c r="G64" s="1"/>
    </row>
    <row r="65" spans="2:8">
      <c r="B65" t="s">
        <v>164</v>
      </c>
      <c r="C65" t="str">
        <f>MID(D65,6,3)</f>
        <v>403</v>
      </c>
      <c r="D65" t="str">
        <f>MID(G65,1,FIND(" ",G65,1)-2)</f>
        <v>CMSC 403</v>
      </c>
      <c r="E65" t="str">
        <f>MID(MID(G65,FIND(".",G65)+2,999),1,FIND(".",MID(G65,FIND(".",G65)+2,999))-1)</f>
        <v>Programming Languages</v>
      </c>
      <c r="F65" t="str">
        <f>MID(RIGHT(G65,8),1,2)</f>
        <v xml:space="preserve">3 </v>
      </c>
      <c r="G65" s="2" t="s">
        <v>40</v>
      </c>
      <c r="H65" t="str">
        <f>G66</f>
        <v>Semester course; 3 lecture hours. 3 credits. Prerequisites: CMSC 256 and CMSC 303,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row>
    <row r="66" spans="2:8" ht="136.15">
      <c r="G66" s="3" t="s">
        <v>41</v>
      </c>
    </row>
    <row r="67" spans="2:8">
      <c r="G67" s="1"/>
    </row>
    <row r="68" spans="2:8">
      <c r="B68" t="s">
        <v>164</v>
      </c>
      <c r="C68" t="str">
        <f>MID(D68,6,3)</f>
        <v>404</v>
      </c>
      <c r="D68" t="str">
        <f>MID(G68,1,FIND(" ",G68,1)-2)</f>
        <v>CMSC 404</v>
      </c>
      <c r="E68" t="str">
        <f>MID(MID(G68,FIND(".",G68)+2,999),1,FIND(".",MID(G68,FIND(".",G68)+2,999))-1)</f>
        <v>Compiler Construction</v>
      </c>
      <c r="F68" t="str">
        <f>MID(RIGHT(G68,8),1,2)</f>
        <v xml:space="preserve">3 </v>
      </c>
      <c r="G68" s="2" t="s">
        <v>42</v>
      </c>
      <c r="H68" t="str">
        <f>G69</f>
        <v>Semester course; 3 lecture hours. 3 credits. Prerequisites: CMSC 401 and 403.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row>
    <row r="69" spans="2:8" ht="111.4">
      <c r="G69" s="3" t="s">
        <v>43</v>
      </c>
    </row>
    <row r="70" spans="2:8">
      <c r="G70" s="1"/>
    </row>
    <row r="71" spans="2:8">
      <c r="B71" t="s">
        <v>164</v>
      </c>
      <c r="C71" t="str">
        <f>MID(D71,6,3)</f>
        <v>409</v>
      </c>
      <c r="D71" t="str">
        <f>MID(G71,1,FIND(" ",G71,1)-2)</f>
        <v>CMSC 409</v>
      </c>
      <c r="E71" t="str">
        <f>MID(MID(G71,FIND(".",G71)+2,999),1,FIND(".",MID(G71,FIND(".",G71)+2,999))-1)</f>
        <v>Artificial Intelligence</v>
      </c>
      <c r="F71" t="str">
        <f>MID(RIGHT(G71,8),1,2)</f>
        <v xml:space="preserve">3 </v>
      </c>
      <c r="G71" s="2" t="s">
        <v>44</v>
      </c>
      <c r="H71" t="str">
        <f>G72</f>
        <v>Semester course; 3 lecture hours. 3 credits. Prerequisites: CMSC 401 with a minimum grade of C and MATH 310. Covers problem spaces, problem-solving methods, game playing, knowledge representatives, expert systems, natural language understanding.</v>
      </c>
    </row>
    <row r="72" spans="2:8" ht="74.25">
      <c r="G72" s="3" t="s">
        <v>45</v>
      </c>
    </row>
    <row r="73" spans="2:8">
      <c r="G73" s="1"/>
    </row>
    <row r="74" spans="2:8" ht="24.75">
      <c r="B74" t="s">
        <v>164</v>
      </c>
      <c r="C74" t="str">
        <f>MID(D74,6,3)</f>
        <v>410</v>
      </c>
      <c r="D74" t="str">
        <f>MID(G74,1,FIND(" ",G74,1)-2)</f>
        <v>CMSC 410</v>
      </c>
      <c r="E74" t="str">
        <f>MID(MID(G74,FIND(".",G74)+2,999),1,FIND(".",MID(G74,FIND(".",G74)+2,999))-1)</f>
        <v>Introduction to Quantum Computing</v>
      </c>
      <c r="F74" t="str">
        <f>MID(RIGHT(G74,8),1,2)</f>
        <v xml:space="preserve">3 </v>
      </c>
      <c r="G74" s="2" t="s">
        <v>46</v>
      </c>
      <c r="H74" t="str">
        <f>G75</f>
        <v>Semester course; 3 lecture hours. 3 credits. Prerequisites: CMSC 401 and MATH 310,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row>
    <row r="75" spans="2:8" ht="111.4">
      <c r="G75" s="3" t="s">
        <v>47</v>
      </c>
    </row>
    <row r="76" spans="2:8">
      <c r="G76" s="1"/>
    </row>
    <row r="77" spans="2:8">
      <c r="B77" t="s">
        <v>164</v>
      </c>
      <c r="C77" t="str">
        <f>MID(D77,6,3)</f>
        <v>411</v>
      </c>
      <c r="D77" t="str">
        <f>MID(G77,1,FIND(" ",G77,1)-2)</f>
        <v>CMSC 411</v>
      </c>
      <c r="E77" t="str">
        <f>MID(MID(G77,FIND(".",G77)+2,999),1,FIND(".",MID(G77,FIND(".",G77)+2,999))-1)</f>
        <v>Computer Graphics</v>
      </c>
      <c r="F77" t="str">
        <f>MID(RIGHT(G77,8),1,2)</f>
        <v xml:space="preserve">3 </v>
      </c>
      <c r="G77" s="2" t="s">
        <v>48</v>
      </c>
      <c r="H77" t="str">
        <f>G78</f>
        <v>Semester course; 3 lecture hours. 3 credits. Prerequisites: CMSC 355 and MATH 310. Presents mathematical techniques for graphic development and transformation, curve and surface approximation and projections, graphical languages and data structures and their implementation, graphic modeling.</v>
      </c>
    </row>
    <row r="78" spans="2:8" ht="86.65">
      <c r="G78" s="3" t="s">
        <v>49</v>
      </c>
    </row>
    <row r="79" spans="2:8">
      <c r="G79" s="1"/>
    </row>
    <row r="80" spans="2:8" ht="24.75">
      <c r="B80" t="s">
        <v>164</v>
      </c>
      <c r="C80" t="str">
        <f>MID(D80,6,3)</f>
        <v>412</v>
      </c>
      <c r="D80" t="str">
        <f>MID(G80,1,FIND(" ",G80,1)-2)</f>
        <v>CMSC 412</v>
      </c>
      <c r="E80" t="str">
        <f>MID(MID(G80,FIND(".",G80)+2,999),1,FIND(".",MID(G80,FIND(".",G80)+2,999))-1)</f>
        <v>Social Network Analysis and Cybersecurity Risks</v>
      </c>
      <c r="F80" t="str">
        <f>MID(RIGHT(G80,8),1,2)</f>
        <v xml:space="preserve">3 </v>
      </c>
      <c r="G80" s="2" t="s">
        <v>50</v>
      </c>
      <c r="H80" t="str">
        <f>G81</f>
        <v>Semester course; 3 lecture hours. 3 credits. Prerequisites: CMSC 401 with a minimum grade of C. Covers network models, link prediction and analysis, centrality measures, random networks, power-laws and preferential attachment, small world phenomenon and decentralized search, community structure, information propagation in networks, and security and privacy issues in OSNs.</v>
      </c>
    </row>
    <row r="81" spans="2:8" ht="114">
      <c r="G81" s="4" t="s">
        <v>51</v>
      </c>
    </row>
    <row r="82" spans="2:8">
      <c r="G82" s="1"/>
    </row>
    <row r="83" spans="2:8" ht="24.75">
      <c r="B83" t="s">
        <v>164</v>
      </c>
      <c r="C83" t="str">
        <f>MID(D83,6,3)</f>
        <v>413</v>
      </c>
      <c r="D83" t="str">
        <f>MID(G83,1,FIND(" ",G83,1)-2)</f>
        <v>CMSC 413</v>
      </c>
      <c r="E83" t="str">
        <f>MID(MID(G83,FIND(".",G83)+2,999),1,FIND(".",MID(G83,FIND(".",G83)+2,999))-1)</f>
        <v>Introduction to Cybersecurity</v>
      </c>
      <c r="F83" t="str">
        <f>MID(RIGHT(G83,8),1,2)</f>
        <v xml:space="preserve">3 </v>
      </c>
      <c r="G83" s="2" t="s">
        <v>52</v>
      </c>
      <c r="H83" t="str">
        <f>G84</f>
        <v>Semester course; 3 lecture hours. 3 credits. Prerequisite: CMSC 401 with a minimum grade of C. This course provides introduction and basic concepts of computer security, cyber attacks, cyber defense, cyber forensics and cyber ethics.</v>
      </c>
    </row>
    <row r="84" spans="2:8" ht="71.25">
      <c r="G84" s="4" t="s">
        <v>53</v>
      </c>
    </row>
    <row r="85" spans="2:8">
      <c r="G85" s="1"/>
    </row>
    <row r="86" spans="2:8" ht="24.75">
      <c r="B86" t="s">
        <v>164</v>
      </c>
      <c r="C86" t="str">
        <f>MID(D86,6,3)</f>
        <v>414</v>
      </c>
      <c r="D86" t="str">
        <f>MID(G86,1,FIND(" ",G86,1)-2)</f>
        <v>CMSC 414</v>
      </c>
      <c r="E86" t="str">
        <f>MID(MID(G86,FIND(".",G86)+2,999),1,FIND(".",MID(G86,FIND(".",G86)+2,999))-1)</f>
        <v>Computer and Network Security</v>
      </c>
      <c r="F86" t="str">
        <f>MID(RIGHT(G86,8),1,2)</f>
        <v xml:space="preserve">3 </v>
      </c>
      <c r="G86" s="2" t="s">
        <v>54</v>
      </c>
      <c r="H86" t="str">
        <f>G87</f>
        <v>Semester course; 3 lecture hours. 3 credits. Prerequisite: CMSC 401 with a minimum grade of C. Corequisite: CMSC 312. This course covers the best practices of computer systems and network security. Key topics include security architecture, cryptographic systems and security management tools.</v>
      </c>
    </row>
    <row r="87" spans="2:8" ht="86.65">
      <c r="G87" s="3" t="s">
        <v>55</v>
      </c>
    </row>
    <row r="88" spans="2:8">
      <c r="G88" s="1"/>
    </row>
    <row r="89" spans="2:8" ht="24.75">
      <c r="B89" t="s">
        <v>164</v>
      </c>
      <c r="C89" t="str">
        <f>MID(D89,6,3)</f>
        <v>415</v>
      </c>
      <c r="D89" t="str">
        <f>MID(G89,1,FIND(" ",G89,1)-2)</f>
        <v>CMSC 415</v>
      </c>
      <c r="E89" t="str">
        <f>MID(MID(G89,FIND(".",G89)+2,999),1,FIND(".",MID(G89,FIND(".",G89)+2,999))-1)</f>
        <v>Introduction to Cryptography</v>
      </c>
      <c r="F89" t="str">
        <f>MID(RIGHT(G89,8),1,2)</f>
        <v xml:space="preserve">3 </v>
      </c>
      <c r="G89" s="2" t="s">
        <v>56</v>
      </c>
      <c r="H89" t="str">
        <f>G90</f>
        <v>Semester course; 3 lecture hours. 3 credits. Prerequisite: CMSC 401 with a minimum grade of C. This course provides a rigorous and theoretical introduction to modern cryptography. Key topics include symmetric key encryption and authentication, public key encryption, and digital signatures.</v>
      </c>
    </row>
    <row r="90" spans="2:8" ht="99.75">
      <c r="G90" s="4" t="s">
        <v>57</v>
      </c>
    </row>
    <row r="91" spans="2:8">
      <c r="G91" s="1"/>
    </row>
    <row r="92" spans="2:8" ht="24.75">
      <c r="B92" t="s">
        <v>164</v>
      </c>
      <c r="C92" t="str">
        <f>MID(D92,6,3)</f>
        <v>416</v>
      </c>
      <c r="D92" t="str">
        <f>MID(G92,1,FIND(" ",G92,1)-2)</f>
        <v>CMSC 416</v>
      </c>
      <c r="E92" t="str">
        <f>MID(MID(G92,FIND(".",G92)+2,999),1,FIND(".",MID(G92,FIND(".",G92)+2,999))-1)</f>
        <v>Introduction to Natural Language Processing</v>
      </c>
      <c r="F92" t="str">
        <f>MID(RIGHT(G92,8),1,2)</f>
        <v xml:space="preserve">3 </v>
      </c>
      <c r="G92" s="2" t="s">
        <v>58</v>
      </c>
      <c r="H92" t="str">
        <f>G93</f>
        <v>Semester course; 3 lecture hours. 3 credits. Prerequisite: CMSC 401 with a minimum grade of C. 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row>
    <row r="93" spans="2:8" ht="185.25">
      <c r="G93" s="4" t="s">
        <v>59</v>
      </c>
    </row>
    <row r="94" spans="2:8">
      <c r="G94" s="1"/>
    </row>
    <row r="95" spans="2:8" ht="24.75">
      <c r="B95" t="s">
        <v>164</v>
      </c>
      <c r="C95" t="str">
        <f>MID(D95,6,3)</f>
        <v>420</v>
      </c>
      <c r="D95" t="str">
        <f>MID(G95,1,FIND(" ",G95,1)-2)</f>
        <v>CMSC 420</v>
      </c>
      <c r="E95" t="str">
        <f>MID(MID(G95,FIND(".",G95)+2,999),1,FIND(".",MID(G95,FIND(".",G95)+2,999))-1)</f>
        <v>Software Project Management</v>
      </c>
      <c r="F95" t="str">
        <f>MID(RIGHT(G95,8),1,2)</f>
        <v xml:space="preserve">3 </v>
      </c>
      <c r="G95" s="2" t="s">
        <v>60</v>
      </c>
      <c r="H95" t="str">
        <f>G96</f>
        <v>Semester course; 3 lecture hours. 3 credits. Prerequisite: CMSC 355 with a minimum grade of C. 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row>
    <row r="96" spans="2:8" ht="128.25">
      <c r="G96" s="4" t="s">
        <v>61</v>
      </c>
    </row>
    <row r="97" spans="2:8">
      <c r="G97" s="1"/>
    </row>
    <row r="98" spans="2:8" ht="24.75">
      <c r="B98" t="s">
        <v>164</v>
      </c>
      <c r="C98" t="str">
        <f>MID(D98,6,3)</f>
        <v>425</v>
      </c>
      <c r="D98" t="str">
        <f>MID(G98,1,FIND(" ",G98,1)-2)</f>
        <v>CMSC 425</v>
      </c>
      <c r="E98" t="str">
        <f>MID(MID(G98,FIND(".",G98)+2,999),1,FIND(".",MID(G98,FIND(".",G98)+2,999))-1)</f>
        <v>Introduction to Software Analysis and Testing</v>
      </c>
      <c r="F98" t="str">
        <f>MID(RIGHT(G98,8),1,2)</f>
        <v xml:space="preserve">3 </v>
      </c>
      <c r="G98" s="2" t="s">
        <v>62</v>
      </c>
      <c r="H98" t="str">
        <f>G99</f>
        <v>Semester course; 3 lecture hours. 3 credits. Prerequisite: CMSC 355 with a minimum grade of C. Enrollment is restricted to majors in the computer science program. 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row>
    <row r="99" spans="2:8" ht="171">
      <c r="G99" s="4" t="s">
        <v>63</v>
      </c>
    </row>
    <row r="100" spans="2:8">
      <c r="G100" s="1"/>
    </row>
    <row r="101" spans="2:8">
      <c r="B101" t="s">
        <v>164</v>
      </c>
      <c r="C101" t="str">
        <f>MID(D101,6,3)</f>
        <v>428</v>
      </c>
      <c r="D101" t="str">
        <f>MID(G101,1,FIND(" ",G101,1)-2)</f>
        <v>CMSC 428</v>
      </c>
      <c r="E101" t="str">
        <f>MID(MID(G101,FIND(".",G101)+2,999),1,FIND(".",MID(G101,FIND(".",G101)+2,999))-1)</f>
        <v>Mobile Programming: iOS</v>
      </c>
      <c r="F101" t="str">
        <f>MID(RIGHT(G101,8),1,2)</f>
        <v xml:space="preserve">3 </v>
      </c>
      <c r="G101" s="2" t="s">
        <v>64</v>
      </c>
      <c r="H101" t="str">
        <f>G102</f>
        <v>Semester course; 3 lecture hours. 3 credits. Prerequisite: CMSC 355, with a minimum grade of C. This course covers the fundamentals of Swift, Xcode and iOS for programming and design of iOS applications. Background in object-oriented programming and access to a computer with Xcode platform is required.</v>
      </c>
    </row>
    <row r="102" spans="2:8" ht="99.75">
      <c r="G102" s="4" t="s">
        <v>65</v>
      </c>
    </row>
    <row r="103" spans="2:8">
      <c r="G103" s="1"/>
    </row>
    <row r="104" spans="2:8" ht="24.75">
      <c r="B104" t="s">
        <v>164</v>
      </c>
      <c r="C104" t="str">
        <f>MID(D104,6,3)</f>
        <v>435</v>
      </c>
      <c r="D104" t="str">
        <f>MID(G104,1,FIND(" ",G104,1)-2)</f>
        <v>CMSC 435</v>
      </c>
      <c r="E104" t="str">
        <f>MID(MID(G104,FIND(".",G104)+2,999),1,FIND(".",MID(G104,FIND(".",G104)+2,999))-1)</f>
        <v>Introduction to Data Science</v>
      </c>
      <c r="F104" t="str">
        <f>MID(RIGHT(G104,8),1,2)</f>
        <v xml:space="preserve">3 </v>
      </c>
      <c r="G104" s="2" t="s">
        <v>66</v>
      </c>
      <c r="H104" t="str">
        <f>G105</f>
        <v>Semester course; 3 lecture hours. 3 credits. Prerequisite: CMSC 401 with a minimum grade of C. 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row>
    <row r="105" spans="2:8" ht="185.25">
      <c r="G105" s="4" t="s">
        <v>67</v>
      </c>
    </row>
    <row r="106" spans="2:8">
      <c r="G106" s="1"/>
    </row>
    <row r="107" spans="2:8" ht="24.75">
      <c r="B107" t="s">
        <v>164</v>
      </c>
      <c r="C107" t="str">
        <f>MID(D107,6,3)</f>
        <v>440</v>
      </c>
      <c r="D107" t="str">
        <f>MID(G107,1,FIND(" ",G107,1)-2)</f>
        <v>CMSC 440</v>
      </c>
      <c r="E107" t="str">
        <f>MID(MID(G107,FIND(".",G107)+2,999),1,FIND(".",MID(G107,FIND(".",G107)+2,999))-1)</f>
        <v>Data Communication and Networking</v>
      </c>
      <c r="F107" t="str">
        <f>MID(RIGHT(G107,8),1,2)</f>
        <v xml:space="preserve">3 </v>
      </c>
      <c r="G107" s="2" t="s">
        <v>68</v>
      </c>
      <c r="H107" t="str">
        <f>G108</f>
        <v>Semester course; 3 lecture hours. 3 credits. Prerequisite: CMSC 257 with a minimum grade of C. Enrollment is restricted to majors in the College of Engineering. 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row>
    <row r="108" spans="2:8" ht="270.75">
      <c r="G108" s="4" t="s">
        <v>69</v>
      </c>
    </row>
    <row r="109" spans="2:8">
      <c r="G109" s="1"/>
    </row>
    <row r="110" spans="2:8" ht="24.75">
      <c r="B110" t="s">
        <v>164</v>
      </c>
      <c r="C110" t="str">
        <f>MID(D110,6,3)</f>
        <v>441</v>
      </c>
      <c r="D110" t="str">
        <f>MID(G110,1,FIND(" ",G110,1)-2)</f>
        <v>CMSC 441</v>
      </c>
      <c r="E110" t="str">
        <f>MID(MID(G110,FIND(".",G110)+2,999),1,FIND(".",MID(G110,FIND(".",G110)+2,999))-1)</f>
        <v>Senior Design Studio I (Laboratory/Project Time)</v>
      </c>
      <c r="F110" t="str">
        <f>MID(RIGHT(G110,8),1,2)</f>
        <v xml:space="preserve">2 </v>
      </c>
      <c r="G110" s="2" t="s">
        <v>70</v>
      </c>
      <c r="H110" t="str">
        <f>G111</f>
        <v>Semester course; 6 laboratory hours. 2 credits. Prerequisites: CMSC 355; and UNIV 200 or HONR 200 or equivalent, both with minimum grades of C. Corequisite: CMSC 451.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bulletins prior to 2008-09.</v>
      </c>
    </row>
    <row r="111" spans="2:8" ht="284.64999999999998">
      <c r="G111" s="3" t="s">
        <v>71</v>
      </c>
    </row>
    <row r="112" spans="2:8">
      <c r="G112" s="1"/>
    </row>
    <row r="113" spans="2:8" ht="24.75">
      <c r="B113" t="s">
        <v>164</v>
      </c>
      <c r="C113" t="str">
        <f>MID(D113,6,3)</f>
        <v>442</v>
      </c>
      <c r="D113" t="str">
        <f>MID(G113,1,FIND(" ",G113,1)-2)</f>
        <v>CMSC 442</v>
      </c>
      <c r="E113" t="str">
        <f>MID(MID(G113,FIND(".",G113)+2,999),1,FIND(".",MID(G113,FIND(".",G113)+2,999))-1)</f>
        <v>Senior Design Studio II (Laboratory/Project Time)</v>
      </c>
      <c r="F113" t="str">
        <f>MID(RIGHT(G113,8),1,2)</f>
        <v xml:space="preserve">2 </v>
      </c>
      <c r="G113" s="2" t="s">
        <v>72</v>
      </c>
      <c r="H113" t="str">
        <f>G114</f>
        <v>Semester course; 6 laboratory hours. 2 credits. Prerequisites: CMSC 441, CMSC 451 and CMSC 508, each with a minimum grade of C. Corequisite: CMSC 452.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prior to 2008-09.</v>
      </c>
    </row>
    <row r="114" spans="2:8" ht="297">
      <c r="G114" s="3" t="s">
        <v>73</v>
      </c>
    </row>
    <row r="115" spans="2:8">
      <c r="G115" s="1"/>
    </row>
    <row r="116" spans="2:8">
      <c r="B116" t="s">
        <v>164</v>
      </c>
      <c r="C116" t="str">
        <f>MID(D116,6,3)</f>
        <v>451</v>
      </c>
      <c r="D116" t="str">
        <f>MID(G116,1,FIND(" ",G116,1)-2)</f>
        <v>CMSC 451</v>
      </c>
      <c r="E116" t="str">
        <f>MID(MID(G116,FIND(".",G116)+2,999),1,FIND(".",MID(G116,FIND(".",G116)+2,999))-1)</f>
        <v>Senior Project I</v>
      </c>
      <c r="F116" t="str">
        <f>MID(RIGHT(G116,8),1,2)</f>
        <v xml:space="preserve"> 1</v>
      </c>
      <c r="G116" s="2" t="s">
        <v>74</v>
      </c>
      <c r="H116" t="str">
        <f>G117</f>
        <v>Semester course; 1 lecture hour. 1 credit. Prerequisites: CMSC 355 with minimum grade of C; and UNIV 200 or HONR 200 or equivalent. Corequisite: CMSC 441.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v>
      </c>
    </row>
    <row r="117" spans="2:8" ht="346.5">
      <c r="G117" s="3" t="s">
        <v>75</v>
      </c>
    </row>
    <row r="118" spans="2:8">
      <c r="G118" s="1"/>
    </row>
    <row r="119" spans="2:8">
      <c r="B119" t="s">
        <v>164</v>
      </c>
      <c r="C119" t="str">
        <f>MID(D119,6,3)</f>
        <v>452</v>
      </c>
      <c r="D119" t="str">
        <f>MID(G119,1,FIND(" ",G119,1)-2)</f>
        <v>CMSC 452</v>
      </c>
      <c r="E119" t="str">
        <f>MID(MID(G119,FIND(".",G119)+2,999),1,FIND(".",MID(G119,FIND(".",G119)+2,999))-1)</f>
        <v>Senior Project II</v>
      </c>
      <c r="F119" t="str">
        <f>MID(RIGHT(G119,8),1,2)</f>
        <v xml:space="preserve"> 1</v>
      </c>
      <c r="G119" s="2" t="s">
        <v>76</v>
      </c>
      <c r="H119" t="str">
        <f>G120</f>
        <v>Semester course; 1 lecture hour. 1 credit. Prerequisites: CMSC 441, CMSC 451 and CMSC 508, each with a minimum grade of C. Corequisite: CMSC 442.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v>
      </c>
    </row>
    <row r="120" spans="2:8" ht="358.9">
      <c r="G120" s="3" t="s">
        <v>77</v>
      </c>
    </row>
    <row r="121" spans="2:8">
      <c r="G121" s="1"/>
    </row>
    <row r="122" spans="2:8">
      <c r="B122" t="s">
        <v>164</v>
      </c>
      <c r="C122" t="str">
        <f>MID(D122,6,3)</f>
        <v>455</v>
      </c>
      <c r="D122" t="str">
        <f>MID(G122,1,FIND(" ",G122,1)-2)</f>
        <v>CMSC 455</v>
      </c>
      <c r="E122" t="str">
        <f>MID(MID(G122,FIND(".",G122)+2,999),1,FIND(".",MID(G122,FIND(".",G122)+2,999))-1)</f>
        <v>Software as a Service</v>
      </c>
      <c r="F122" t="str">
        <f>MID(RIGHT(G122,8),1,2)</f>
        <v xml:space="preserve">3 </v>
      </c>
      <c r="G122" s="2" t="s">
        <v>78</v>
      </c>
      <c r="H122" t="str">
        <f>G123</f>
        <v>Semester course; 3 lecture hours. 3 credits. Prerequisite: CMSC 355 with a minimum grade of C. Enrollment is restricted to majors in the computer science program. 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row>
    <row r="123" spans="2:8" ht="199.5">
      <c r="G123" s="4" t="s">
        <v>79</v>
      </c>
    </row>
    <row r="124" spans="2:8">
      <c r="G124" s="1"/>
    </row>
    <row r="125" spans="2:8" ht="24.75">
      <c r="B125" t="s">
        <v>164</v>
      </c>
      <c r="C125" t="str">
        <f>MID(D125,6,3)</f>
        <v>475</v>
      </c>
      <c r="D125" t="str">
        <f>MID(G125,1,FIND(" ",G125,1)-2)</f>
        <v>CMSC 475</v>
      </c>
      <c r="E125" t="str">
        <f>MID(MID(G125,FIND(".",G125)+2,999),1,FIND(".",MID(G125,FIND(".",G125)+2,999))-1)</f>
        <v>Design and Implementation of User Interfaces</v>
      </c>
      <c r="F125" t="str">
        <f>MID(RIGHT(G125,8),1,2)</f>
        <v xml:space="preserve">3 </v>
      </c>
      <c r="G125" s="2" t="s">
        <v>80</v>
      </c>
      <c r="H125" t="str">
        <f>G126</f>
        <v>Semester course; 3 lecture hours. 3 credits. Prerequisite: CMSC 355 with a minimum grade of C. Enrollment is restricted to majors in the computer science program. 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row>
    <row r="126" spans="2:8" ht="185.25">
      <c r="G126" s="4" t="s">
        <v>81</v>
      </c>
    </row>
    <row r="127" spans="2:8">
      <c r="G127" s="1"/>
    </row>
    <row r="128" spans="2:8" ht="24.75">
      <c r="B128" t="s">
        <v>164</v>
      </c>
      <c r="C128" t="str">
        <f>MID(D128,6,3)</f>
        <v>491</v>
      </c>
      <c r="D128" t="str">
        <f>MID(G128,1,FIND(" ",G128,1)-2)</f>
        <v>CMSC 491</v>
      </c>
      <c r="E128" t="str">
        <f>MID(MID(G128,FIND(".",G128)+2,999),1,FIND(".",MID(G128,FIND(".",G128)+2,999))-1)</f>
        <v>Topics in Computer Science</v>
      </c>
      <c r="F128" t="str">
        <f>MID(RIGHT(G128,8),1,2)</f>
        <v xml:space="preserve">3 </v>
      </c>
      <c r="G128" s="2" t="s">
        <v>82</v>
      </c>
      <c r="H128" t="str">
        <f>G129</f>
        <v>Semester course; variable hours. 1-3 credits. May be repeated for credit with different content. Prerequisite: permission of instructor. This course will cover selected topics in computer science. See the Schedule of Classes for specific topics to be offered each semester.</v>
      </c>
    </row>
    <row r="129" spans="2:8" ht="74.25">
      <c r="G129" s="3" t="s">
        <v>83</v>
      </c>
    </row>
    <row r="130" spans="2:8">
      <c r="G130" s="1"/>
    </row>
    <row r="131" spans="2:8">
      <c r="B131" t="s">
        <v>164</v>
      </c>
      <c r="C131" t="str">
        <f>MID(D131,6,3)</f>
        <v>492</v>
      </c>
      <c r="D131" t="str">
        <f>MID(G131,1,FIND(" ",G131,1)-2)</f>
        <v>CMSC 492</v>
      </c>
      <c r="E131" t="str">
        <f>MID(MID(G131,FIND(".",G131)+2,999),1,FIND(".",MID(G131,FIND(".",G131)+2,999))-1)</f>
        <v>Independent Study</v>
      </c>
      <c r="F131" t="str">
        <f>MID(RIGHT(G131,8),1,2)</f>
        <v xml:space="preserve">4 </v>
      </c>
      <c r="G131" s="2" t="s">
        <v>84</v>
      </c>
      <c r="H131" t="str">
        <f>G132</f>
        <v>Semester course; variable hours. 2, 3 or 4 credits per semester. 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row>
    <row r="132" spans="2:8" ht="148.5">
      <c r="G132" s="3" t="s">
        <v>85</v>
      </c>
    </row>
    <row r="133" spans="2:8">
      <c r="G133" s="1"/>
    </row>
    <row r="134" spans="2:8">
      <c r="B134" t="s">
        <v>164</v>
      </c>
      <c r="C134" t="str">
        <f>MID(D134,6,3)</f>
        <v>501</v>
      </c>
      <c r="D134" t="str">
        <f>MID(G134,1,FIND(" ",G134,1)-2)</f>
        <v>CMSC 501</v>
      </c>
      <c r="E134" t="str">
        <f>MID(MID(G134,FIND(".",G134)+2,999),1,FIND(".",MID(G134,FIND(".",G134)+2,999))-1)</f>
        <v>Advanced Algorithms</v>
      </c>
      <c r="F134" t="str">
        <f>MID(RIGHT(G134,8),1,2)</f>
        <v xml:space="preserve">3 </v>
      </c>
      <c r="G134" s="2" t="s">
        <v>86</v>
      </c>
      <c r="H134" t="str">
        <f>G135</f>
        <v>Semester course; 3 lecture hours (delivered online, face-to-face or hybrid). 3 credits. Prerequisite: CMSC 401 or equivalent. Enrollment is restricted to students with graduate standing or those accepted into the accelerated B.S. to M.S. program in computer science. Advanced graph algorithms, advanced data structures, applied numerical algorithms, optimization methods, approximation methods for hard graph and string problems and computational geometry algorithms.</v>
      </c>
    </row>
    <row r="135" spans="2:8" ht="156.75">
      <c r="G135" s="4" t="s">
        <v>87</v>
      </c>
    </row>
    <row r="136" spans="2:8">
      <c r="G136" s="1"/>
    </row>
    <row r="137" spans="2:8">
      <c r="B137" t="s">
        <v>164</v>
      </c>
      <c r="C137" t="str">
        <f>MID(D137,6,3)</f>
        <v>502</v>
      </c>
      <c r="D137" t="str">
        <f>MID(G137,1,FIND(" ",G137,1)-2)</f>
        <v>CMSC 502</v>
      </c>
      <c r="E137" t="str">
        <f>MID(MID(G137,FIND(".",G137)+2,999),1,FIND(".",MID(G137,FIND(".",G137)+2,999))-1)</f>
        <v>Parallel Algorithms</v>
      </c>
      <c r="F137" t="str">
        <f>MID(RIGHT(G137,8),1,2)</f>
        <v xml:space="preserve">3 </v>
      </c>
      <c r="G137" s="2" t="s">
        <v>88</v>
      </c>
      <c r="H137" t="str">
        <f>G138</f>
        <v>Semester course; 3 lecture hours (delivered online, face-to-face or hybrid). 3 credits. Prerequisites: CMSC 312 and CMSC 401.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row>
    <row r="138" spans="2:8" ht="222.75">
      <c r="G138" s="3" t="s">
        <v>89</v>
      </c>
    </row>
    <row r="139" spans="2:8">
      <c r="G139" s="1"/>
    </row>
    <row r="140" spans="2:8" ht="24.75">
      <c r="B140" t="s">
        <v>164</v>
      </c>
      <c r="C140" t="str">
        <f>MID(D140,6,3)</f>
        <v>506</v>
      </c>
      <c r="D140" t="str">
        <f>MID(G140,1,FIND(" ",G140,1)-2)</f>
        <v>CMSC 506</v>
      </c>
      <c r="E140" t="str">
        <f>MID(MID(G140,FIND(".",G140)+2,999),1,FIND(".",MID(G140,FIND(".",G140)+2,999))-1)</f>
        <v>Computer Networks and Communications</v>
      </c>
      <c r="F140" t="str">
        <f>MID(RIGHT(G140,8),1,2)</f>
        <v xml:space="preserve">3 </v>
      </c>
      <c r="G140" s="2" t="s">
        <v>90</v>
      </c>
      <c r="H140" t="str">
        <f>G141</f>
        <v>Semester course; 3 lecture hours. 3 credits. Prerequisite: CMSC 312.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row>
    <row r="141" spans="2:8" ht="111.4">
      <c r="G141" s="3" t="s">
        <v>91</v>
      </c>
    </row>
    <row r="142" spans="2:8">
      <c r="G142" s="1"/>
    </row>
    <row r="143" spans="2:8">
      <c r="B143" t="s">
        <v>164</v>
      </c>
      <c r="C143" t="str">
        <f>MID(D143,6,3)</f>
        <v>508</v>
      </c>
      <c r="D143" t="str">
        <f>MID(G143,1,FIND(" ",G143,1)-2)</f>
        <v>CMSC 508</v>
      </c>
      <c r="E143" t="str">
        <f>MID(MID(G143,FIND(".",G143)+2,999),1,FIND(".",MID(G143,FIND(".",G143)+2,999))-1)</f>
        <v>Database Theory</v>
      </c>
      <c r="F143" t="str">
        <f>MID(RIGHT(G143,8),1,2)</f>
        <v xml:space="preserve">3 </v>
      </c>
      <c r="G143" s="2" t="s">
        <v>92</v>
      </c>
      <c r="H143" t="str">
        <f>G144</f>
        <v>Semester course; 3 lecture hours. 3 credits. Prerequisite: CMSC 303 with a minimum grade of C. 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row>
    <row r="144" spans="2:8" ht="156.75">
      <c r="G144" s="4" t="s">
        <v>93</v>
      </c>
    </row>
    <row r="145" spans="2:8">
      <c r="G145" s="1"/>
    </row>
    <row r="146" spans="2:8" ht="24.75">
      <c r="B146" t="s">
        <v>164</v>
      </c>
      <c r="C146" t="str">
        <f>MID(D146,6,3)</f>
        <v>510</v>
      </c>
      <c r="D146" t="str">
        <f>MID(G146,1,FIND(" ",G146,1)-2)</f>
        <v>CMSC 510</v>
      </c>
      <c r="E146" t="str">
        <f>MID(MID(G146,FIND(".",G146)+2,999),1,FIND(".",MID(G146,FIND(".",G146)+2,999))-1)</f>
        <v>Regularization Methods for Machine Learning</v>
      </c>
      <c r="F146" t="str">
        <f>MID(RIGHT(G146,8),1,2)</f>
        <v xml:space="preserve">3 </v>
      </c>
      <c r="G146" s="2" t="s">
        <v>94</v>
      </c>
      <c r="H146" t="str">
        <f>G147</f>
        <v>Semester course; 3 lecture hours (delivered online, face-to-face or hybrid). 3 credits. Enrollment is restricted to students with graduate standing in computer science or related discipline such as bioinformatics or acceptance into the accelerated B.S. to M.S. program in computer science. 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row>
    <row r="147" spans="2:8" ht="272.25">
      <c r="G147" s="3" t="s">
        <v>95</v>
      </c>
    </row>
    <row r="148" spans="2:8">
      <c r="G148" s="1"/>
    </row>
    <row r="149" spans="2:8" ht="24.75">
      <c r="B149" t="s">
        <v>164</v>
      </c>
      <c r="C149" t="str">
        <f>MID(D149,6,3)</f>
        <v>512</v>
      </c>
      <c r="D149" t="str">
        <f>MID(G149,1,FIND(" ",G149,1)-2)</f>
        <v>CMSC 512</v>
      </c>
      <c r="E149" t="str">
        <f>MID(MID(G149,FIND(".",G149)+2,999),1,FIND(".",MID(G149,FIND(".",G149)+2,999))-1)</f>
        <v>Advanced Social Network Analysis and Security</v>
      </c>
      <c r="F149" t="str">
        <f>MID(RIGHT(G149,8),1,2)</f>
        <v xml:space="preserve">3 </v>
      </c>
      <c r="G149" s="2" t="s">
        <v>96</v>
      </c>
      <c r="H149" t="str">
        <f>G150</f>
        <v>Semester course; 3 lecture hours (delivered online, face-to-face or hybrid). 3 credits. Pre- or corequisites: CMSC 412 and CMSC 501.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row>
    <row r="150" spans="2:8" ht="235.15">
      <c r="G150" s="3" t="s">
        <v>97</v>
      </c>
    </row>
    <row r="151" spans="2:8">
      <c r="G151" s="1"/>
    </row>
    <row r="152" spans="2:8" ht="24.75">
      <c r="B152" t="s">
        <v>164</v>
      </c>
      <c r="C152" t="str">
        <f>MID(D152,6,3)</f>
        <v>516</v>
      </c>
      <c r="D152" t="str">
        <f>MID(G152,1,FIND(" ",G152,1)-2)</f>
        <v>CMSC 516</v>
      </c>
      <c r="E152" t="str">
        <f>MID(MID(G152,FIND(".",G152)+2,999),1,FIND(".",MID(G152,FIND(".",G152)+2,999))-1)</f>
        <v>Advanced Natural Language Processing</v>
      </c>
      <c r="F152" t="str">
        <f>MID(RIGHT(G152,8),1,2)</f>
        <v xml:space="preserve">3 </v>
      </c>
      <c r="G152" s="2" t="s">
        <v>98</v>
      </c>
      <c r="H152" t="str">
        <f>G153</f>
        <v>Semester course; 3 lecture hours (delivered online, face-to-face or hybrid). 3 credits. Enrollment is restricted to students with graduate standing in computer science or a related discipline, or those accepted into the accelerated B.S. to M.S. program in computer science. 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row>
    <row r="153" spans="2:8" ht="247.5">
      <c r="G153" s="3" t="s">
        <v>99</v>
      </c>
    </row>
    <row r="154" spans="2:8">
      <c r="G154" s="1"/>
    </row>
    <row r="155" spans="2:8" ht="24.75">
      <c r="B155" t="s">
        <v>164</v>
      </c>
      <c r="C155" t="str">
        <f>MID(D155,6,3)</f>
        <v>525</v>
      </c>
      <c r="D155" t="str">
        <f>MID(G155,1,FIND(" ",G155,1)-2)</f>
        <v>CMSC 525</v>
      </c>
      <c r="E155" t="str">
        <f>MID(MID(G155,FIND(".",G155)+2,999),1,FIND(".",MID(G155,FIND(".",G155)+2,999))-1)</f>
        <v>Introduction to Software Analysis, Testing and Verification</v>
      </c>
      <c r="F155" t="str">
        <f>MID(RIGHT(G155,8),1,2)</f>
        <v xml:space="preserve">3 </v>
      </c>
      <c r="G155" s="2" t="s">
        <v>100</v>
      </c>
      <c r="H155" t="str">
        <f>G156</f>
        <v>Semester course; 3 lecture hours (delivered online, face-to-face or hybrid). 3 credits. Prerequisites: CMSC 401 and 403.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row>
    <row r="156" spans="2:8" ht="173.25">
      <c r="G156" s="3" t="s">
        <v>101</v>
      </c>
    </row>
    <row r="157" spans="2:8">
      <c r="G157" s="1"/>
    </row>
    <row r="158" spans="2:8" ht="24.75">
      <c r="B158" t="s">
        <v>164</v>
      </c>
      <c r="C158" t="str">
        <f>MID(D158,6,3)</f>
        <v>526</v>
      </c>
      <c r="D158" t="str">
        <f>MID(G158,1,FIND(" ",G158,1)-2)</f>
        <v>CMSC 526</v>
      </c>
      <c r="E158" t="str">
        <f>MID(MID(G158,FIND(".",G158)+2,999),1,FIND(".",MID(G158,FIND(".",G158)+2,999))-1)</f>
        <v>Theory of Programming Languages</v>
      </c>
      <c r="F158" t="str">
        <f>MID(RIGHT(G158,8),1,2)</f>
        <v xml:space="preserve">3 </v>
      </c>
      <c r="G158" s="2" t="s">
        <v>102</v>
      </c>
      <c r="H158" t="str">
        <f>G159</f>
        <v>Semester course; 3 lecture hours. 3 credits. Prerequisite: CMSC 403, graduate student standing or acceptance into the five-year accelerated B.S. and M.S. program in computer science. An introduction to the formal semantics of programming languages, logic programming and functional programming. Topics include denotational semantics, attribute grammars, Backus Formal Functional Programming, fixed point semantics, model-theoretic semantics and PROLOG.</v>
      </c>
    </row>
    <row r="159" spans="2:8" ht="156.75">
      <c r="G159" s="4" t="s">
        <v>103</v>
      </c>
    </row>
    <row r="160" spans="2:8">
      <c r="G160" s="1"/>
    </row>
    <row r="161" spans="2:8" ht="24.75">
      <c r="B161" t="s">
        <v>164</v>
      </c>
      <c r="C161" t="str">
        <f>MID(D161,6,3)</f>
        <v>531</v>
      </c>
      <c r="D161" t="str">
        <f>MID(G161,1,FIND(" ",G161,1)-2)</f>
        <v>CMSC 531</v>
      </c>
      <c r="E161" t="str">
        <f>MID(MID(G161,FIND(".",G161)+2,999),1,FIND(".",MID(G161,FIND(".",G161)+2,999))-1)</f>
        <v>3D Computer Vision for Robot Navigation</v>
      </c>
      <c r="F161" t="str">
        <f>MID(RIGHT(G161,8),1,2)</f>
        <v xml:space="preserve">3 </v>
      </c>
      <c r="G161" s="2" t="s">
        <v>104</v>
      </c>
      <c r="H161" t="str">
        <f>G162</f>
        <v>Semester course; 3 lecture hours. 3 credits. Enrollment is restricted to graduate students in computer science or related discipline or to students accepted into the five-year accelerated program in computer science. 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row>
    <row r="162" spans="2:8" ht="148.5">
      <c r="G162" s="3" t="s">
        <v>105</v>
      </c>
    </row>
    <row r="163" spans="2:8">
      <c r="G163" s="1"/>
    </row>
    <row r="164" spans="2:8" ht="24.75">
      <c r="B164" t="s">
        <v>164</v>
      </c>
      <c r="C164" t="str">
        <f>MID(D164,6,3)</f>
        <v>591</v>
      </c>
      <c r="D164" t="str">
        <f>MID(G164,1,FIND(" ",G164,1)-2)</f>
        <v>CMSC 591</v>
      </c>
      <c r="E164" t="str">
        <f>MID(MID(G164,FIND(".",G164)+2,999),1,FIND(".",MID(G164,FIND(".",G164)+2,999))-1)</f>
        <v>Topics in Computer Science</v>
      </c>
      <c r="F164" t="str">
        <f>MID(RIGHT(G164,8),1,2)</f>
        <v xml:space="preserve">3 </v>
      </c>
      <c r="G164" s="2" t="s">
        <v>106</v>
      </c>
      <c r="H164" t="str">
        <f>G165</f>
        <v>Semester course; 3 lecture hours (delivered online, face-to-face or hybrid). 3 credits. 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row>
    <row r="165" spans="2:8" ht="123.75">
      <c r="G165" s="3" t="s">
        <v>107</v>
      </c>
    </row>
    <row r="166" spans="2:8">
      <c r="G166" s="1"/>
    </row>
    <row r="167" spans="2:8">
      <c r="B167" t="s">
        <v>164</v>
      </c>
      <c r="C167" t="str">
        <f>MID(D167,6,3)</f>
        <v>601</v>
      </c>
      <c r="D167" t="str">
        <f>MID(G167,1,FIND(" ",G167,1)-2)</f>
        <v>CMSC 601</v>
      </c>
      <c r="E167" t="str">
        <f>MID(MID(G167,FIND(".",G167)+2,999),1,FIND(".",MID(G167,FIND(".",G167)+2,999))-1)</f>
        <v>Convex Optimization</v>
      </c>
      <c r="F167" t="str">
        <f>MID(RIGHT(G167,8),1,2)</f>
        <v xml:space="preserve">3 </v>
      </c>
      <c r="G167" s="2" t="s">
        <v>108</v>
      </c>
      <c r="H167" t="str">
        <f>G168</f>
        <v>Semester course; 3 lecture hours. 3 credits. Prerequisite: CMSC 501 or permission of instructor. Enrollment restricted to students with graduate standing in computer science or related discipline. 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row>
    <row r="168" spans="2:8" ht="199.5">
      <c r="G168" s="4" t="s">
        <v>109</v>
      </c>
    </row>
    <row r="169" spans="2:8">
      <c r="G169" s="1"/>
    </row>
    <row r="170" spans="2:8">
      <c r="B170" t="s">
        <v>164</v>
      </c>
      <c r="C170" t="str">
        <f>MID(D170,6,3)</f>
        <v>602</v>
      </c>
      <c r="D170" t="str">
        <f>MID(G170,1,FIND(" ",G170,1)-2)</f>
        <v>CMSC 602</v>
      </c>
      <c r="E170" t="str">
        <f>MID(MID(G170,FIND(".",G170)+2,999),1,FIND(".",MID(G170,FIND(".",G170)+2,999))-1)</f>
        <v>Operating Systems</v>
      </c>
      <c r="F170" t="str">
        <f>MID(RIGHT(G170,8),1,2)</f>
        <v xml:space="preserve">3 </v>
      </c>
      <c r="G170" s="2" t="s">
        <v>110</v>
      </c>
      <c r="H170" t="str">
        <f>G171</f>
        <v>Semester course; 3 lecture hours. 3 credits. Prerequisite: CMSC 502. A study of operating systems including those in multiprocessor and distributed environments. I/O programming, resource management (including processor and memory management), security and system performance evaluation.</v>
      </c>
    </row>
    <row r="171" spans="2:8" ht="99.75">
      <c r="G171" s="4" t="s">
        <v>111</v>
      </c>
    </row>
    <row r="172" spans="2:8">
      <c r="G172" s="1"/>
    </row>
    <row r="173" spans="2:8" ht="24.75">
      <c r="B173" t="s">
        <v>164</v>
      </c>
      <c r="C173" t="str">
        <f>MID(D173,6,3)</f>
        <v>603</v>
      </c>
      <c r="D173" t="str">
        <f>MID(G173,1,FIND(" ",G173,1)-2)</f>
        <v>CMSC 603</v>
      </c>
      <c r="E173" t="str">
        <f>MID(MID(G173,FIND(".",G173)+2,999),1,FIND(".",MID(G173,FIND(".",G173)+2,999))-1)</f>
        <v>High Performance Distributed Systems</v>
      </c>
      <c r="F173" t="str">
        <f>MID(RIGHT(G173,8),1,2)</f>
        <v xml:space="preserve">3 </v>
      </c>
      <c r="G173" s="2" t="s">
        <v>112</v>
      </c>
      <c r="H173" t="str">
        <f>G174</f>
        <v>Semester course; 3 lecture hours (delivered online, face-to-face or hybrid). 3 credits. Enrollment is restricted to students with graduate standing in computer science or related discipline or those accepted into the accelerated B.S. to M.S. program in computer science. 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row>
    <row r="174" spans="2:8" ht="210.4">
      <c r="G174" s="3" t="s">
        <v>113</v>
      </c>
    </row>
    <row r="175" spans="2:8">
      <c r="G175" s="1"/>
    </row>
    <row r="176" spans="2:8" ht="24.75">
      <c r="B176" t="s">
        <v>164</v>
      </c>
      <c r="C176" t="str">
        <f>MID(D176,6,3)</f>
        <v>605</v>
      </c>
      <c r="D176" t="str">
        <f>MID(G176,1,FIND(" ",G176,1)-2)</f>
        <v>CMSC 605</v>
      </c>
      <c r="E176" t="str">
        <f>MID(MID(G176,FIND(".",G176)+2,999),1,FIND(".",MID(G176,FIND(".",G176)+2,999))-1)</f>
        <v>Advanced Computer Architecture</v>
      </c>
      <c r="F176" t="str">
        <f>MID(RIGHT(G176,8),1,2)</f>
        <v xml:space="preserve">3 </v>
      </c>
      <c r="G176" s="2" t="s">
        <v>114</v>
      </c>
      <c r="H176" t="str">
        <f>G177</f>
        <v>Semester course; 3 lecture hours. 3 credits. Prerequisite: EGRE 426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row>
    <row r="177" spans="2:8" ht="111.4">
      <c r="G177" s="3" t="s">
        <v>115</v>
      </c>
    </row>
    <row r="178" spans="2:8">
      <c r="G178" s="1"/>
    </row>
    <row r="179" spans="2:8">
      <c r="B179" t="s">
        <v>164</v>
      </c>
      <c r="C179" t="str">
        <f>MID(D179,6,3)</f>
        <v>608</v>
      </c>
      <c r="D179" t="str">
        <f>MID(G179,1,FIND(" ",G179,1)-2)</f>
        <v>CMSC 608</v>
      </c>
      <c r="E179" t="str">
        <f>MID(MID(G179,FIND(".",G179)+2,999),1,FIND(".",MID(G179,FIND(".",G179)+2,999))-1)</f>
        <v>Advanced Database</v>
      </c>
      <c r="F179" t="str">
        <f>MID(RIGHT(G179,8),1,2)</f>
        <v xml:space="preserve">3 </v>
      </c>
      <c r="G179" s="2" t="s">
        <v>116</v>
      </c>
      <c r="H179" t="str">
        <f>G180</f>
        <v>Semester course; 3 lecture hours. 3 credits. Prerequisite: CMSC 508. 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row>
    <row r="180" spans="2:8" ht="128.25">
      <c r="G180" s="4" t="s">
        <v>117</v>
      </c>
    </row>
    <row r="181" spans="2:8">
      <c r="G181" s="1"/>
    </row>
    <row r="182" spans="2:8" ht="24.75">
      <c r="B182" t="s">
        <v>164</v>
      </c>
      <c r="C182" t="str">
        <f>MID(D182,6,3)</f>
        <v>610</v>
      </c>
      <c r="D182" t="str">
        <f>MID(G182,1,FIND(" ",G182,1)-2)</f>
        <v>CMSC 610</v>
      </c>
      <c r="E182" t="str">
        <f>MID(MID(G182,FIND(".",G182)+2,999),1,FIND(".",MID(G182,FIND(".",G182)+2,999))-1)</f>
        <v>Algorithmic Foundations of Bioinformatics</v>
      </c>
      <c r="F182" t="str">
        <f>MID(RIGHT(G182,8),1,2)</f>
        <v xml:space="preserve">3 </v>
      </c>
      <c r="G182" s="2" t="s">
        <v>118</v>
      </c>
      <c r="H182" t="str">
        <f>G183</f>
        <v>Semester course; 3 lecture hours. 3 credits. Prerequisite: Graduate student standing or acceptance into five-year accelerated program in computer science or related discipline such as bioinformatics. 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row>
    <row r="183" spans="2:8" ht="148.5">
      <c r="G183" s="3" t="s">
        <v>119</v>
      </c>
    </row>
    <row r="184" spans="2:8">
      <c r="G184" s="1"/>
    </row>
    <row r="185" spans="2:8">
      <c r="B185" t="s">
        <v>164</v>
      </c>
      <c r="C185" t="str">
        <f>MID(D185,6,3)</f>
        <v>611</v>
      </c>
      <c r="D185" t="str">
        <f>MID(G185,1,FIND(" ",G185,1)-2)</f>
        <v>CMSC 611</v>
      </c>
      <c r="E185" t="str">
        <f>MID(MID(G185,FIND(".",G185)+2,999),1,FIND(".",MID(G185,FIND(".",G185)+2,999))-1)</f>
        <v>Computer Multimedia</v>
      </c>
      <c r="F185" t="str">
        <f>MID(RIGHT(G185,8),1,2)</f>
        <v xml:space="preserve">3 </v>
      </c>
      <c r="G185" s="2" t="s">
        <v>120</v>
      </c>
      <c r="H185" t="str">
        <f>G186</f>
        <v>Semester course; 3 lecture hours. 3 credits. Prerequisite: permission of instructor. Study of computer multimedia techniques relating to images, sound, video and text. Emphasis on compression techniques and standard storage formats. This course is programming-intensive.</v>
      </c>
    </row>
    <row r="186" spans="2:8" ht="74.25">
      <c r="G186" s="3" t="s">
        <v>121</v>
      </c>
    </row>
    <row r="187" spans="2:8">
      <c r="G187" s="1"/>
    </row>
    <row r="188" spans="2:8">
      <c r="B188" t="s">
        <v>164</v>
      </c>
      <c r="C188" t="str">
        <f>MID(D188,6,3)</f>
        <v>612</v>
      </c>
      <c r="D188" t="str">
        <f>MID(G188,1,FIND(" ",G188,1)-2)</f>
        <v>CMSC 612</v>
      </c>
      <c r="E188" t="str">
        <f>MID(MID(G188,FIND(".",G188)+2,999),1,FIND(".",MID(G188,FIND(".",G188)+2,999))-1)</f>
        <v>Game Theory and Security</v>
      </c>
      <c r="F188" t="str">
        <f>MID(RIGHT(G188,8),1,2)</f>
        <v xml:space="preserve">3 </v>
      </c>
      <c r="G188" s="2" t="s">
        <v>122</v>
      </c>
      <c r="H188" t="str">
        <f>G189</f>
        <v>Semester course; 3 lecture hours (delivered online, face-to-face or hybrid). 3 credits. Prerequisite: CMSC 401. Enrollment is restricted to students with graduate standing in computer science or those accepted into the accelerated B.S. to M.S. program in computer science. The course will provide an introduction to game theory and mechanism design concepts. Lectures cover topics such as introduction of games, equilibrium concepts, computation of game-theoretic solution concepts, mechanism, and issues in game theory and mechanism design.</v>
      </c>
    </row>
    <row r="189" spans="2:8" ht="171">
      <c r="G189" s="4" t="s">
        <v>123</v>
      </c>
    </row>
    <row r="190" spans="2:8">
      <c r="G190" s="1"/>
    </row>
    <row r="191" spans="2:8" ht="24.75">
      <c r="B191" t="s">
        <v>164</v>
      </c>
      <c r="C191" t="str">
        <f>MID(D191,6,3)</f>
        <v>615</v>
      </c>
      <c r="D191" t="str">
        <f>MID(G191,1,FIND(" ",G191,1)-2)</f>
        <v>CMSC 615</v>
      </c>
      <c r="E191" t="str">
        <f>MID(MID(G191,FIND(".",G191)+2,999),1,FIND(".",MID(G191,FIND(".",G191)+2,999))-1)</f>
        <v>Cryptocurrency and Blockchain Techniques</v>
      </c>
      <c r="F191" t="str">
        <f>MID(RIGHT(G191,8),1,2)</f>
        <v xml:space="preserve">3 </v>
      </c>
      <c r="G191" s="2" t="s">
        <v>124</v>
      </c>
      <c r="H191" t="str">
        <f>G192</f>
        <v>Semester course; 3 lecture hours (delivered online, face-to-face or hybrid). 3 credits. Enrollment is restricted to students with graduate standing in computer science or a related discipline. 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row>
    <row r="192" spans="2:8" ht="198">
      <c r="G192" s="3" t="s">
        <v>125</v>
      </c>
    </row>
    <row r="193" spans="2:8">
      <c r="G193" s="1"/>
    </row>
    <row r="194" spans="2:8" ht="24.75">
      <c r="B194" t="s">
        <v>164</v>
      </c>
      <c r="C194" t="str">
        <f>MID(D194,6,3)</f>
        <v>618</v>
      </c>
      <c r="D194" t="str">
        <f>MID(G194,1,FIND(" ",G194,1)-2)</f>
        <v>CMSC 618</v>
      </c>
      <c r="E194" t="str">
        <f>MID(MID(G194,FIND(".",G194)+2,999),1,FIND(".",MID(G194,FIND(".",G194)+2,999))-1)</f>
        <v>Database and Application Security</v>
      </c>
      <c r="F194" t="str">
        <f>MID(RIGHT(G194,8),1,2)</f>
        <v xml:space="preserve">3 </v>
      </c>
      <c r="G194" s="2" t="s">
        <v>126</v>
      </c>
      <c r="H194" t="str">
        <f>G195</f>
        <v>Semester course; 3 lecture hours. 3 credits. Theory and practice of database and software security focusing in particular on some common database software security risks and on the identification of potential threats and vulnerabilities. Crosslisted as: CISS 618.</v>
      </c>
    </row>
    <row r="195" spans="2:8" ht="85.5">
      <c r="G195" s="4" t="s">
        <v>127</v>
      </c>
    </row>
    <row r="196" spans="2:8">
      <c r="G196" s="1"/>
    </row>
    <row r="197" spans="2:8" ht="24.75">
      <c r="B197" t="s">
        <v>164</v>
      </c>
      <c r="C197" t="str">
        <f>MID(D197,6,3)</f>
        <v>619</v>
      </c>
      <c r="D197" t="str">
        <f>MID(G197,1,FIND(" ",G197,1)-2)</f>
        <v>CMSC 619</v>
      </c>
      <c r="E197" t="str">
        <f>MID(MID(G197,FIND(".",G197)+2,999),1,FIND(".",MID(G197,FIND(".",G197)+2,999))-1)</f>
        <v>The Design and Specifications of User Interfaces</v>
      </c>
      <c r="F197" t="str">
        <f>MID(RIGHT(G197,8),1,2)</f>
        <v xml:space="preserve">3 </v>
      </c>
      <c r="G197" s="2" t="s">
        <v>128</v>
      </c>
      <c r="H197" t="str">
        <f>G198</f>
        <v>Semester course; 3 lecture hours. 3 credits. Prerequisite: Graduate standing and permission of instructor. Requires knowledge of first order predicate calculus and context-free languages. Focuses on human-computer interface design principles and methodology and formal specifications of user interfaces.</v>
      </c>
    </row>
    <row r="198" spans="2:8" ht="86.65">
      <c r="G198" s="3" t="s">
        <v>129</v>
      </c>
    </row>
    <row r="199" spans="2:8">
      <c r="G199" s="1"/>
    </row>
    <row r="200" spans="2:8">
      <c r="B200" t="s">
        <v>164</v>
      </c>
      <c r="C200" t="str">
        <f>MID(D200,6,3)</f>
        <v>620</v>
      </c>
      <c r="D200" t="str">
        <f>MID(G200,1,FIND(" ",G200,1)-2)</f>
        <v>CMSC 620</v>
      </c>
      <c r="E200" t="str">
        <f>MID(MID(G200,FIND(".",G200)+2,999),1,FIND(".",MID(G200,FIND(".",G200)+2,999))-1)</f>
        <v>Applied Cryptography</v>
      </c>
      <c r="F200" t="str">
        <f>MID(RIGHT(G200,8),1,2)</f>
        <v xml:space="preserve">3 </v>
      </c>
      <c r="G200" s="2" t="s">
        <v>130</v>
      </c>
      <c r="H200" t="str">
        <f>G201</f>
        <v>Semester course; 3 lecture hours. 3 credits. 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row>
    <row r="201" spans="2:8" ht="128.25">
      <c r="G201" s="4" t="s">
        <v>131</v>
      </c>
    </row>
    <row r="202" spans="2:8">
      <c r="G202" s="1"/>
    </row>
    <row r="203" spans="2:8">
      <c r="B203" t="s">
        <v>164</v>
      </c>
      <c r="C203" t="str">
        <f>MID(D203,6,3)</f>
        <v>621</v>
      </c>
      <c r="D203" t="str">
        <f>MID(G203,1,FIND(" ",G203,1)-2)</f>
        <v>CMSC 621</v>
      </c>
      <c r="E203" t="str">
        <f>MID(MID(G203,FIND(".",G203)+2,999),1,FIND(".",MID(G203,FIND(".",G203)+2,999))-1)</f>
        <v>Theory of Computation</v>
      </c>
      <c r="F203" t="str">
        <f>MID(RIGHT(G203,8),1,2)</f>
        <v xml:space="preserve">3 </v>
      </c>
      <c r="G203" s="2" t="s">
        <v>132</v>
      </c>
      <c r="H203" t="str">
        <f>G204</f>
        <v>Semester course; 3 lecture hours. 3 credits. Prerequisite: graduate student standing and permission of instructor. Discussion of the complexity and computability of problems and programs. Topics will include unsolvability, universal programs and abstract complexity.</v>
      </c>
    </row>
    <row r="204" spans="2:8" ht="74.25">
      <c r="G204" s="3" t="s">
        <v>133</v>
      </c>
    </row>
    <row r="205" spans="2:8">
      <c r="G205" s="1"/>
    </row>
    <row r="206" spans="2:8" ht="24.75">
      <c r="B206" t="s">
        <v>164</v>
      </c>
      <c r="C206" t="str">
        <f>MID(D206,6,3)</f>
        <v>622</v>
      </c>
      <c r="D206" t="str">
        <f>MID(G206,1,FIND(" ",G206,1)-2)</f>
        <v>CMSC 622</v>
      </c>
      <c r="E206" t="str">
        <f>MID(MID(G206,FIND(".",G206)+2,999),1,FIND(".",MID(G206,FIND(".",G206)+2,999))-1)</f>
        <v>Network and System Security</v>
      </c>
      <c r="F206" t="str">
        <f>MID(RIGHT(G206,8),1,2)</f>
        <v xml:space="preserve">3 </v>
      </c>
      <c r="G206" s="2" t="s">
        <v>134</v>
      </c>
      <c r="H206" t="str">
        <f>G207</f>
        <v>Semester course; 3 lecture hours (delivered online, face-to-face or hybrid). 3 credits. 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row>
    <row r="207" spans="2:8" ht="99">
      <c r="G207" s="3" t="s">
        <v>135</v>
      </c>
    </row>
    <row r="208" spans="2:8">
      <c r="G208" s="1"/>
    </row>
    <row r="209" spans="2:8">
      <c r="B209" t="s">
        <v>164</v>
      </c>
      <c r="C209" t="str">
        <f>MID(D209,6,3)</f>
        <v>623</v>
      </c>
      <c r="D209" t="str">
        <f>MID(G209,1,FIND(" ",G209,1)-2)</f>
        <v>CMSC 623</v>
      </c>
      <c r="E209" t="str">
        <f>MID(MID(G209,FIND(".",G209)+2,999),1,FIND(".",MID(G209,FIND(".",G209)+2,999))-1)</f>
        <v>Cloud Computing</v>
      </c>
      <c r="F209" t="str">
        <f>MID(RIGHT(G209,8),1,2)</f>
        <v xml:space="preserve">3 </v>
      </c>
      <c r="G209" s="2" t="s">
        <v>136</v>
      </c>
      <c r="H209" t="str">
        <f>G210</f>
        <v>Semester course; 3 lecture hours (delivered online, face-to-face or hybrid). 3 credits. Provides an introduction to cloud computing architecture and cloud computing security. The course covers the basic concepts of cloud computing, including memory virtualization, device virtualization and related security problems in cloud computing.</v>
      </c>
    </row>
    <row r="210" spans="2:8" ht="86.65">
      <c r="G210" s="3" t="s">
        <v>137</v>
      </c>
    </row>
    <row r="211" spans="2:8">
      <c r="G211" s="1"/>
    </row>
    <row r="212" spans="2:8" ht="24.75">
      <c r="B212" t="s">
        <v>164</v>
      </c>
      <c r="C212" t="str">
        <f>MID(D212,6,3)</f>
        <v>624</v>
      </c>
      <c r="D212" t="str">
        <f>MID(G212,1,FIND(" ",G212,1)-2)</f>
        <v>CMSC 624</v>
      </c>
      <c r="E212" t="str">
        <f>MID(MID(G212,FIND(".",G212)+2,999),1,FIND(".",MID(G212,FIND(".",G212)+2,999))-1)</f>
        <v>Software Quality Assurance</v>
      </c>
      <c r="F212" t="str">
        <f>MID(RIGHT(G212,8),1,2)</f>
        <v xml:space="preserve">3 </v>
      </c>
      <c r="G212" s="2" t="s">
        <v>138</v>
      </c>
      <c r="H212" t="str">
        <f>G213</f>
        <v>Semester course; 3 lecture hours. 3 credits. Prerequisites: a course in software engineering and graduate standing in computer science, or permission of instructor. 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row>
    <row r="213" spans="2:8" ht="123.75">
      <c r="G213" s="3" t="s">
        <v>139</v>
      </c>
    </row>
    <row r="214" spans="2:8">
      <c r="G214" s="1"/>
    </row>
    <row r="215" spans="2:8" ht="24.75">
      <c r="B215" t="s">
        <v>164</v>
      </c>
      <c r="C215" t="str">
        <f>MID(D215,6,3)</f>
        <v>625</v>
      </c>
      <c r="D215" t="str">
        <f>MID(G215,1,FIND(" ",G215,1)-2)</f>
        <v>CMSC 625</v>
      </c>
      <c r="E215" t="str">
        <f>MID(MID(G215,FIND(".",G215)+2,999),1,FIND(".",MID(G215,FIND(".",G215)+2,999))-1)</f>
        <v>Advanced Software Analysis, Testing and Verification</v>
      </c>
      <c r="F215" t="str">
        <f>MID(RIGHT(G215,8),1,2)</f>
        <v xml:space="preserve">3 </v>
      </c>
      <c r="G215" s="2" t="s">
        <v>140</v>
      </c>
      <c r="H215" t="str">
        <f>G216</f>
        <v>Semester course; 3 lecture hours. 3 credits. Prerequisite: CMSC 525. 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row>
    <row r="216" spans="2:8" ht="114">
      <c r="G216" s="4" t="s">
        <v>141</v>
      </c>
    </row>
    <row r="217" spans="2:8">
      <c r="G217" s="1"/>
    </row>
    <row r="218" spans="2:8" ht="24.75">
      <c r="B218" t="s">
        <v>164</v>
      </c>
      <c r="C218" t="str">
        <f>MID(D218,6,3)</f>
        <v>628</v>
      </c>
      <c r="D218" t="str">
        <f>MID(G218,1,FIND(" ",G218,1)-2)</f>
        <v>CMSC 628</v>
      </c>
      <c r="E218" t="str">
        <f>MID(MID(G218,FIND(".",G218)+2,999),1,FIND(".",MID(G218,FIND(".",G218)+2,999))-1)</f>
        <v>Mobile Networks: Applications, Modeling and Analysis</v>
      </c>
      <c r="F218" t="str">
        <f>MID(RIGHT(G218,8),1,2)</f>
        <v xml:space="preserve">3 </v>
      </c>
      <c r="G218" s="2" t="s">
        <v>142</v>
      </c>
      <c r="H218" t="str">
        <f>G219</f>
        <v>Semester course; 3 lecture hours (delivered online, face-to-face or hybrid). 3 credits. Enrollment is restricted to students with graduate standing in computer science or a related discipline. 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row>
    <row r="219" spans="2:8" ht="235.15">
      <c r="G219" s="3" t="s">
        <v>143</v>
      </c>
    </row>
    <row r="220" spans="2:8">
      <c r="G220" s="1"/>
    </row>
    <row r="221" spans="2:8">
      <c r="B221" t="s">
        <v>164</v>
      </c>
      <c r="C221" t="str">
        <f>MID(D221,6,3)</f>
        <v>630</v>
      </c>
      <c r="D221" t="str">
        <f>MID(G221,1,FIND(" ",G221,1)-2)</f>
        <v>CMSC 630</v>
      </c>
      <c r="E221" t="str">
        <f>MID(MID(G221,FIND(".",G221)+2,999),1,FIND(".",MID(G221,FIND(".",G221)+2,999))-1)</f>
        <v>Image Analysis</v>
      </c>
      <c r="F221" t="str">
        <f>MID(RIGHT(G221,8),1,2)</f>
        <v xml:space="preserve">3 </v>
      </c>
      <c r="G221" s="2" t="s">
        <v>144</v>
      </c>
      <c r="H221" t="str">
        <f>G222</f>
        <v>Semester course; 3 lecture hours (delivered online, face-to-face or hybrid). 3 credits. Enrollment is restricted to students with graduate standing in engineering or science or by permission of the instructor. 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row>
    <row r="222" spans="2:8" ht="259.89999999999998">
      <c r="G222" s="3" t="s">
        <v>145</v>
      </c>
    </row>
    <row r="223" spans="2:8">
      <c r="G223" s="1"/>
    </row>
    <row r="224" spans="2:8" ht="24.75">
      <c r="B224" t="s">
        <v>164</v>
      </c>
      <c r="C224" t="str">
        <f>MID(D224,6,3)</f>
        <v>635</v>
      </c>
      <c r="D224" t="str">
        <f>MID(G224,1,FIND(" ",G224,1)-2)</f>
        <v>CMSC 635</v>
      </c>
      <c r="E224" t="str">
        <f>MID(MID(G224,FIND(".",G224)+2,999),1,FIND(".",MID(G224,FIND(".",G224)+2,999))-1)</f>
        <v>Knowledge Discovery and Data Mining</v>
      </c>
      <c r="F224" t="str">
        <f>MID(RIGHT(G224,8),1,2)</f>
        <v xml:space="preserve">3 </v>
      </c>
      <c r="G224" s="2" t="s">
        <v>146</v>
      </c>
      <c r="H224" t="str">
        <f>G225</f>
        <v>Semester course; 3 lecture hours (delivered online, face-to-face or hybrid). 3 credits. Prerequisite: CMSC 401 or corequisite: CMSC 501.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row>
    <row r="225" spans="2:8" ht="259.89999999999998">
      <c r="G225" s="3" t="s">
        <v>147</v>
      </c>
    </row>
    <row r="226" spans="2:8">
      <c r="G226" s="1"/>
    </row>
    <row r="227" spans="2:8" ht="24.75">
      <c r="B227" t="s">
        <v>164</v>
      </c>
      <c r="C227" t="str">
        <f>MID(D227,6,3)</f>
        <v>636</v>
      </c>
      <c r="D227" t="str">
        <f>MID(G227,1,FIND(" ",G227,1)-2)</f>
        <v>CMSC 636</v>
      </c>
      <c r="E227" t="str">
        <f>MID(MID(G227,FIND(".",G227)+2,999),1,FIND(".",MID(G227,FIND(".",G227)+2,999))-1)</f>
        <v>Artificial Neural Networks and Deep Learning</v>
      </c>
      <c r="F227" t="str">
        <f>MID(RIGHT(G227,8),1,2)</f>
        <v xml:space="preserve">3 </v>
      </c>
      <c r="G227" s="2" t="s">
        <v>148</v>
      </c>
      <c r="H227" t="str">
        <f>G228</f>
        <v>Semester course; 3 lecture hours (delivered online, face-to-face or hybrid). 3 credits. Enrollment is restricted to students with graduate standing in computer science. 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row>
    <row r="228" spans="2:8" ht="160.9">
      <c r="G228" s="3" t="s">
        <v>149</v>
      </c>
    </row>
    <row r="229" spans="2:8">
      <c r="G229" s="1"/>
    </row>
    <row r="230" spans="2:8" ht="24.75">
      <c r="B230" t="s">
        <v>164</v>
      </c>
      <c r="C230" t="str">
        <f>MID(D230,6,3)</f>
        <v>654</v>
      </c>
      <c r="D230" t="str">
        <f>MID(G230,1,FIND(" ",G230,1)-2)</f>
        <v>CMSC 654</v>
      </c>
      <c r="E230" t="str">
        <f>MID(MID(G230,FIND(".",G230)+2,999),1,FIND(".",MID(G230,FIND(".",G230)+2,999))-1)</f>
        <v>Memory and Malware Forensics</v>
      </c>
      <c r="F230" t="str">
        <f>MID(RIGHT(G230,8),1,2)</f>
        <v xml:space="preserve">3 </v>
      </c>
      <c r="G230" s="2" t="s">
        <v>150</v>
      </c>
      <c r="H230" t="str">
        <f>G231</f>
        <v>Semester course; 3 lecture hours (delivered online, face-to-face or hybrid). 3 credits. Prerequisite: CMSC 312. Enrollment is restricted to students with graduate standing in computer science or a related discipline, or those accepted into the accelerated B.S. to M.S. program in computer science. 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row>
    <row r="231" spans="2:8" ht="285">
      <c r="G231" s="4" t="s">
        <v>151</v>
      </c>
    </row>
    <row r="232" spans="2:8">
      <c r="G232" s="1"/>
    </row>
    <row r="233" spans="2:8" ht="24.75">
      <c r="B233" t="s">
        <v>164</v>
      </c>
      <c r="C233" t="str">
        <f>MID(D233,6,3)</f>
        <v>678</v>
      </c>
      <c r="D233" t="str">
        <f>MID(G233,1,FIND(" ",G233,1)-2)</f>
        <v>CMSC 678</v>
      </c>
      <c r="E233" t="str">
        <f>MID(MID(G233,FIND(".",G233)+2,999),1,FIND(".",MID(G233,FIND(".",G233)+2,999))-1)</f>
        <v>Statistical Learning and Fuzzy Logic Algorithms</v>
      </c>
      <c r="F233" t="str">
        <f>MID(RIGHT(G233,8),1,2)</f>
        <v xml:space="preserve">3 </v>
      </c>
      <c r="G233" s="2" t="s">
        <v>152</v>
      </c>
      <c r="H233" t="str">
        <f>G234</f>
        <v>Semester course; 3 lecture hours (delivered online, face-to-face or hybrid). 3 credits. Prerequisite: MATH/STAT 309 or MATH 310.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row>
    <row r="234" spans="2:8" ht="235.15">
      <c r="G234" s="3" t="s">
        <v>153</v>
      </c>
    </row>
    <row r="235" spans="2:8">
      <c r="G235" s="1"/>
    </row>
    <row r="236" spans="2:8" ht="24.75">
      <c r="B236" t="s">
        <v>164</v>
      </c>
      <c r="C236" t="str">
        <f>MID(D236,6,3)</f>
        <v>691</v>
      </c>
      <c r="D236" t="str">
        <f>MID(G236,1,FIND(" ",G236,1)-2)</f>
        <v>CMSC 691</v>
      </c>
      <c r="E236" t="str">
        <f>MID(MID(G236,FIND(".",G236)+2,999),1,FIND(".",MID(G236,FIND(".",G236)+2,999))-1)</f>
        <v>Special Topics in Computer Science</v>
      </c>
      <c r="F236" t="str">
        <f>MID(RIGHT(G236,8),1,2)</f>
        <v xml:space="preserve">3 </v>
      </c>
      <c r="G236" s="2" t="s">
        <v>154</v>
      </c>
      <c r="H236" t="str">
        <f>G237</f>
        <v>Semester course; 3 lecture hours. 3 credits. May be repeated for credit. Prerequisites: at least one graduate-level computer science course pertaining to the topic area and permission of instructor. An advanced study of selected topic(s) in computer science at the graduate level. See the Schedule of Classes for specific topics to be offered each semester.</v>
      </c>
    </row>
    <row r="237" spans="2:8" ht="99">
      <c r="G237" s="3" t="s">
        <v>155</v>
      </c>
    </row>
    <row r="238" spans="2:8">
      <c r="G238" s="1"/>
    </row>
    <row r="239" spans="2:8">
      <c r="B239" t="s">
        <v>164</v>
      </c>
      <c r="C239" t="str">
        <f>MID(D239,6,3)</f>
        <v>692</v>
      </c>
      <c r="D239" t="str">
        <f>MID(G239,1,FIND(" ",G239,1)-2)</f>
        <v>CMSC 692</v>
      </c>
      <c r="E239" t="str">
        <f>MID(MID(G239,FIND(".",G239)+2,999),1,FIND(".",MID(G239,FIND(".",G239)+2,999))-1)</f>
        <v>Independent Study</v>
      </c>
      <c r="F239" t="str">
        <f>MID(RIGHT(G239,8),1,2)</f>
        <v xml:space="preserve">3 </v>
      </c>
      <c r="G239" s="2" t="s">
        <v>156</v>
      </c>
      <c r="H239" t="str">
        <f>G240</f>
        <v>Semester course; 1-3 variable hours (to be arranged). 1-3 credits. Enrollment restricted to students with graduate standing and consent of instructor. 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row>
    <row r="240" spans="2:8" ht="148.5">
      <c r="G240" s="3" t="s">
        <v>157</v>
      </c>
    </row>
    <row r="241" spans="2:8">
      <c r="G241" s="1"/>
    </row>
    <row r="242" spans="2:8">
      <c r="B242" t="s">
        <v>164</v>
      </c>
      <c r="C242" t="str">
        <f>MID(D242,6,3)</f>
        <v>697</v>
      </c>
      <c r="D242" t="str">
        <f>MID(G242,1,FIND(" ",G242,1)-2)</f>
        <v>CMSC 697</v>
      </c>
      <c r="E242" t="str">
        <f>MID(MID(G242,FIND(".",G242)+2,999),1,FIND(".",MID(G242,FIND(".",G242)+2,999))-1)</f>
        <v>Directed Research</v>
      </c>
      <c r="F242" t="str">
        <f>MID(RIGHT(G242,8),1,2)</f>
        <v xml:space="preserve">5 </v>
      </c>
      <c r="G242" s="2" t="s">
        <v>158</v>
      </c>
      <c r="H242" t="str">
        <f>G243</f>
        <v>Semester course; 1-15 research hours (to be arranged). 1-15 credits. 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row>
    <row r="243" spans="2:8" ht="148.5">
      <c r="G243" s="3" t="s">
        <v>159</v>
      </c>
    </row>
    <row r="244" spans="2:8">
      <c r="G244" s="1"/>
    </row>
    <row r="245" spans="2:8">
      <c r="B245" t="s">
        <v>164</v>
      </c>
      <c r="C245" t="str">
        <f>MID(D245,6,3)</f>
        <v>701</v>
      </c>
      <c r="D245" t="str">
        <f>MID(G245,1,FIND(" ",G245,1)-2)</f>
        <v>CMSC 701</v>
      </c>
      <c r="E245" t="str">
        <f>MID(MID(G245,FIND(".",G245)+2,999),1,FIND(".",MID(G245,FIND(".",G245)+2,999))-1)</f>
        <v>Research Methods</v>
      </c>
      <c r="F245" t="str">
        <f>MID(RIGHT(G245,8),1,2)</f>
        <v xml:space="preserve">3 </v>
      </c>
      <c r="G245" s="2" t="s">
        <v>160</v>
      </c>
      <c r="H245" t="str">
        <f>G246</f>
        <v>Semester course; 3 lecture hours. 3 credits. Prerequisite: Ph.D. standing or permission of instructor. 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row>
    <row r="246" spans="2:8" ht="123.75">
      <c r="G246" s="3" t="s">
        <v>161</v>
      </c>
    </row>
    <row r="247" spans="2:8">
      <c r="G247" s="1"/>
    </row>
    <row r="248" spans="2:8">
      <c r="B248" t="s">
        <v>164</v>
      </c>
      <c r="C248" t="str">
        <f>MID(D248,6,3)</f>
        <v>702</v>
      </c>
      <c r="D248" t="str">
        <f>MID(G248,1,FIND(" ",G248,1)-2)</f>
        <v>CMSC 702</v>
      </c>
      <c r="E248" t="str">
        <f>MID(MID(G248,FIND(".",G248)+2,999),1,FIND(".",MID(G248,FIND(".",G248)+2,999))-1)</f>
        <v>Computer Science Seminar</v>
      </c>
      <c r="F248" t="str">
        <f>MID(RIGHT(G248,8),1,2)</f>
        <v xml:space="preserve"> 1</v>
      </c>
      <c r="G248" s="2" t="s">
        <v>162</v>
      </c>
      <c r="H248" t="str">
        <f>G249</f>
        <v>Semester course; 1 seminar hour. 1 credit. May be repeated for credit. Enrollment restricted to students in the doctoral program in computer science. 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row>
    <row r="249" spans="2:8" ht="173.25">
      <c r="G249" s="3" t="s">
        <v>163</v>
      </c>
    </row>
  </sheetData>
  <hyperlinks>
    <hyperlink ref="G7" r:id="rId1" location="videowindow" display="http://bulletin.vcu.edu/azcourses/cmsc/ - videowindow" xr:uid="{112775E5-F3FA-4F69-BBA3-C76337CA0B71}"/>
    <hyperlink ref="G8" r:id="rId2" location="videowindow" display="http://bulletin.vcu.edu/azcourses/cmsc/ - videowindow" xr:uid="{31CE99C5-2DFA-4D4C-BE57-58904DB6DBFA}"/>
    <hyperlink ref="G21" r:id="rId3" tooltip="CMSC 245" display="http://bulletin.vcu.edu/search/?P=CMSC%20245" xr:uid="{FF035BFA-85CE-4229-AA89-7E05AE9B30D8}"/>
    <hyperlink ref="G33" r:id="rId4" tooltip="CMSC 256" display="http://bulletin.vcu.edu/search/?P=CMSC%20256" xr:uid="{BE431ECB-48B5-4121-8A82-4BBA60719F0C}"/>
    <hyperlink ref="G36" r:id="rId5" tooltip="CMSC 255" display="http://bulletin.vcu.edu/search/?P=CMSC%20255" xr:uid="{9055EAA3-ED66-4E42-8421-290A6BB6F7EA}"/>
    <hyperlink ref="G39" r:id="rId6" tooltip="CMSC 302" display="http://bulletin.vcu.edu/search/?P=CMSC%20302" xr:uid="{34D26C86-551D-4D34-9CA5-6966F3BA94B1}"/>
    <hyperlink ref="G48" r:id="rId7" tooltip="CMSC 210" display="http://bulletin.vcu.edu/search/?P=CMSC%20210" xr:uid="{EF3282C5-A4B2-45EF-B4B0-E604FB314924}"/>
    <hyperlink ref="G51" r:id="rId8" tooltip="CMSC 210" display="http://bulletin.vcu.edu/search/?P=CMSC%20210" xr:uid="{ABCF0376-6606-4811-A953-BD1BF44C1345}"/>
    <hyperlink ref="G54" r:id="rId9" tooltip="CMSC 210" display="http://bulletin.vcu.edu/search/?P=CMSC%20210" xr:uid="{2DFD1AD2-3DEB-4C3F-BB40-428EBEE3A766}"/>
    <hyperlink ref="G81" r:id="rId10" tooltip="CMSC 401" display="http://bulletin.vcu.edu/search/?P=CMSC%20401" xr:uid="{FC421EB4-B9FF-48F6-9424-56E11E4DDB83}"/>
    <hyperlink ref="G84" r:id="rId11" tooltip="CMSC 401" display="http://bulletin.vcu.edu/search/?P=CMSC%20401" xr:uid="{126CB14D-E8BD-401E-94B2-D850B608EBED}"/>
    <hyperlink ref="G90" r:id="rId12" tooltip="CMSC 401" display="http://bulletin.vcu.edu/search/?P=CMSC%20401" xr:uid="{314483A9-8484-4D3E-876D-FEC7BD59F387}"/>
    <hyperlink ref="G93" r:id="rId13" tooltip="CMSC 401" display="http://bulletin.vcu.edu/search/?P=CMSC%20401" xr:uid="{2931A90D-7630-4EF8-AE7F-8C1441073A47}"/>
    <hyperlink ref="G96" r:id="rId14" tooltip="CMSC 355" display="http://bulletin.vcu.edu/search/?P=CMSC%20355" xr:uid="{1CC1F589-FBAA-4789-B71B-397EE2FEF3FA}"/>
    <hyperlink ref="G99" r:id="rId15" tooltip="CMSC 355" display="http://bulletin.vcu.edu/search/?P=CMSC%20355" xr:uid="{0D31619E-E9DE-4E18-BAC0-F00634D9649C}"/>
    <hyperlink ref="G102" r:id="rId16" tooltip="CMSC 355" display="http://bulletin.vcu.edu/search/?P=CMSC%20355" xr:uid="{2E3EEB1B-957C-42AF-84BE-EEC0EF98F655}"/>
    <hyperlink ref="G105" r:id="rId17" tooltip="CMSC 401" display="http://bulletin.vcu.edu/search/?P=CMSC%20401" xr:uid="{1CDBB70D-2090-4D80-B32B-F648947D871B}"/>
    <hyperlink ref="G108" r:id="rId18" tooltip="CMSC 257" display="http://bulletin.vcu.edu/search/?P=CMSC%20257" xr:uid="{E8378AE6-DA9E-43DC-9B10-E4B8FB0FF75F}"/>
    <hyperlink ref="G123" r:id="rId19" tooltip="CMSC 355" display="http://bulletin.vcu.edu/search/?P=CMSC%20355" xr:uid="{CE3B942F-7CEB-4156-A50B-1ED19179140E}"/>
    <hyperlink ref="G126" r:id="rId20" tooltip="CMSC 355" display="http://bulletin.vcu.edu/search/?P=CMSC%20355" xr:uid="{8F0C897C-1CBB-438A-BDB6-A3AF66D6554F}"/>
    <hyperlink ref="G135" r:id="rId21" tooltip="CMSC 401" display="http://bulletin.vcu.edu/search/?P=CMSC%20401" xr:uid="{C74D1B54-AC3F-4A8D-A062-0669CE99FE94}"/>
    <hyperlink ref="G144" r:id="rId22" tooltip="CMSC 303" display="http://bulletin.vcu.edu/search/?P=CMSC%20303" xr:uid="{9EDD8073-63C3-4E17-8A24-7F2F980390E8}"/>
    <hyperlink ref="G159" r:id="rId23" tooltip="CMSC 403" display="http://bulletin.vcu.edu/search/?P=CMSC%20403" xr:uid="{CFFBF18A-45D7-423B-A005-6C66D65F6B69}"/>
    <hyperlink ref="G168" r:id="rId24" tooltip="CMSC 501" display="http://bulletin.vcu.edu/search/?P=CMSC%20501" xr:uid="{71824648-FABD-4AB8-802F-3054A5321AD1}"/>
    <hyperlink ref="G171" r:id="rId25" tooltip="CMSC 502" display="http://bulletin.vcu.edu/search/?P=CMSC%20502" xr:uid="{B5B52AA4-4E0B-4BA0-8C29-CD702E92016A}"/>
    <hyperlink ref="G180" r:id="rId26" tooltip="CMSC 508" display="http://bulletin.vcu.edu/search/?P=CMSC%20508" xr:uid="{B0F5AEA3-6E2A-41F5-8326-D1AF0605CDB5}"/>
    <hyperlink ref="G189" r:id="rId27" tooltip="CMSC 401" display="http://bulletin.vcu.edu/search/?P=CMSC%20401" xr:uid="{EBF01316-DCDC-4445-8D80-59091B9081A2}"/>
    <hyperlink ref="G195" r:id="rId28" tooltip="CISS 618" display="http://bulletin.vcu.edu/search/?P=CISS%20618" xr:uid="{956BF70A-FBBD-41D0-8D8D-0464373EF443}"/>
    <hyperlink ref="G201" r:id="rId29" tooltip="CISS 624" display="http://bulletin.vcu.edu/search/?P=CISS%20624" xr:uid="{D0C530B8-EC0D-458E-8A9F-472A9500D495}"/>
    <hyperlink ref="G216" r:id="rId30" tooltip="CMSC 525" display="http://bulletin.vcu.edu/search/?P=CMSC%20525" xr:uid="{50519020-B62C-46CF-9FD3-9992BB8B9028}"/>
    <hyperlink ref="G231" r:id="rId31" tooltip="CMSC 312" display="http://bulletin.vcu.edu/search/?P=CMSC%20312" xr:uid="{12B587D2-4F34-4E5D-9821-750E964443FD}"/>
  </hyperlinks>
  <pageMargins left="0.7" right="0.7" top="0.75" bottom="0.75" header="0.3" footer="0.3"/>
  <pageSetup orientation="portrait" r:id="rId32"/>
  <drawing r:id="rId3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EAE92-BC3F-4497-881F-56CFF670010D}">
  <dimension ref="A1:H83"/>
  <sheetViews>
    <sheetView workbookViewId="0">
      <selection activeCell="H9" sqref="H9"/>
    </sheetView>
  </sheetViews>
  <sheetFormatPr defaultRowHeight="14.25"/>
  <cols>
    <col min="4" max="4" width="49.1328125" bestFit="1" customWidth="1"/>
    <col min="6" max="6" width="66.6640625" bestFit="1" customWidth="1"/>
    <col min="7" max="7" width="66.6640625" customWidth="1"/>
    <col min="8" max="8" width="68.53125" customWidth="1"/>
  </cols>
  <sheetData>
    <row r="1" spans="1:8">
      <c r="A1" t="s">
        <v>350</v>
      </c>
      <c r="B1" t="s">
        <v>351</v>
      </c>
      <c r="C1" t="s">
        <v>352</v>
      </c>
      <c r="D1" t="s">
        <v>353</v>
      </c>
      <c r="E1" t="s">
        <v>354</v>
      </c>
      <c r="F1" t="s">
        <v>356</v>
      </c>
      <c r="H1" t="s">
        <v>355</v>
      </c>
    </row>
    <row r="2" spans="1:8">
      <c r="A2" t="s">
        <v>164</v>
      </c>
      <c r="B2" s="5">
        <v>101</v>
      </c>
      <c r="C2" t="s">
        <v>165</v>
      </c>
      <c r="D2" t="s">
        <v>166</v>
      </c>
      <c r="E2">
        <v>3</v>
      </c>
      <c r="F2" t="s">
        <v>0</v>
      </c>
      <c r="H2" t="s">
        <v>167</v>
      </c>
    </row>
    <row r="3" spans="1:8">
      <c r="A3" t="s">
        <v>164</v>
      </c>
      <c r="B3" s="5">
        <v>144</v>
      </c>
      <c r="C3" t="s">
        <v>168</v>
      </c>
      <c r="D3" t="s">
        <v>169</v>
      </c>
      <c r="E3">
        <v>1</v>
      </c>
      <c r="F3" t="s">
        <v>2</v>
      </c>
      <c r="H3" t="s">
        <v>4</v>
      </c>
    </row>
    <row r="4" spans="1:8">
      <c r="A4" t="s">
        <v>164</v>
      </c>
      <c r="B4" s="5">
        <v>191</v>
      </c>
      <c r="C4" t="s">
        <v>170</v>
      </c>
      <c r="D4" t="s">
        <v>171</v>
      </c>
      <c r="E4">
        <v>3</v>
      </c>
      <c r="F4" t="s">
        <v>5</v>
      </c>
      <c r="H4" t="s">
        <v>6</v>
      </c>
    </row>
    <row r="5" spans="1:8">
      <c r="A5" t="s">
        <v>164</v>
      </c>
      <c r="B5" s="5">
        <v>210</v>
      </c>
      <c r="C5" t="s">
        <v>172</v>
      </c>
      <c r="D5" t="s">
        <v>173</v>
      </c>
      <c r="E5">
        <v>3</v>
      </c>
      <c r="F5" t="s">
        <v>7</v>
      </c>
      <c r="H5" t="s">
        <v>8</v>
      </c>
    </row>
    <row r="6" spans="1:8">
      <c r="A6" t="s">
        <v>164</v>
      </c>
      <c r="B6" s="5">
        <v>245</v>
      </c>
      <c r="C6" t="s">
        <v>174</v>
      </c>
      <c r="D6" t="s">
        <v>175</v>
      </c>
      <c r="E6">
        <v>3</v>
      </c>
      <c r="F6" t="s">
        <v>9</v>
      </c>
      <c r="H6" t="s">
        <v>176</v>
      </c>
    </row>
    <row r="7" spans="1:8">
      <c r="A7" t="s">
        <v>164</v>
      </c>
      <c r="B7" s="5">
        <v>246</v>
      </c>
      <c r="C7" t="s">
        <v>177</v>
      </c>
      <c r="D7" t="s">
        <v>178</v>
      </c>
      <c r="E7">
        <v>3</v>
      </c>
      <c r="F7" t="s">
        <v>11</v>
      </c>
      <c r="H7" t="s">
        <v>12</v>
      </c>
    </row>
    <row r="8" spans="1:8">
      <c r="A8" t="s">
        <v>164</v>
      </c>
      <c r="B8" s="5">
        <v>254</v>
      </c>
      <c r="C8" t="s">
        <v>179</v>
      </c>
      <c r="D8" t="s">
        <v>180</v>
      </c>
      <c r="E8">
        <v>4</v>
      </c>
      <c r="F8" t="s">
        <v>13</v>
      </c>
      <c r="H8" t="s">
        <v>14</v>
      </c>
    </row>
    <row r="9" spans="1:8">
      <c r="A9" t="s">
        <v>164</v>
      </c>
      <c r="B9" s="5">
        <v>255</v>
      </c>
      <c r="C9" t="s">
        <v>181</v>
      </c>
      <c r="D9" t="s">
        <v>182</v>
      </c>
      <c r="E9">
        <v>4</v>
      </c>
      <c r="F9" t="s">
        <v>15</v>
      </c>
      <c r="H9" t="s">
        <v>183</v>
      </c>
    </row>
    <row r="10" spans="1:8">
      <c r="A10" t="s">
        <v>164</v>
      </c>
      <c r="B10" s="5">
        <v>256</v>
      </c>
      <c r="C10" t="s">
        <v>184</v>
      </c>
      <c r="D10" t="s">
        <v>185</v>
      </c>
      <c r="E10">
        <v>4</v>
      </c>
      <c r="F10" t="s">
        <v>17</v>
      </c>
      <c r="H10" t="s">
        <v>186</v>
      </c>
    </row>
    <row r="11" spans="1:8">
      <c r="A11" t="s">
        <v>164</v>
      </c>
      <c r="B11" s="5">
        <v>257</v>
      </c>
      <c r="C11" t="s">
        <v>187</v>
      </c>
      <c r="D11" t="s">
        <v>188</v>
      </c>
      <c r="E11">
        <v>4</v>
      </c>
      <c r="F11" t="s">
        <v>19</v>
      </c>
      <c r="H11" t="s">
        <v>20</v>
      </c>
    </row>
    <row r="12" spans="1:8">
      <c r="A12" t="s">
        <v>164</v>
      </c>
      <c r="B12" s="5">
        <v>302</v>
      </c>
      <c r="C12" t="s">
        <v>189</v>
      </c>
      <c r="D12" t="s">
        <v>190</v>
      </c>
      <c r="E12">
        <v>3</v>
      </c>
      <c r="F12" t="s">
        <v>21</v>
      </c>
      <c r="H12" t="s">
        <v>22</v>
      </c>
    </row>
    <row r="13" spans="1:8">
      <c r="A13" t="s">
        <v>164</v>
      </c>
      <c r="B13" s="5">
        <v>303</v>
      </c>
      <c r="C13" t="s">
        <v>191</v>
      </c>
      <c r="D13" t="s">
        <v>192</v>
      </c>
      <c r="E13">
        <v>3</v>
      </c>
      <c r="F13" t="s">
        <v>23</v>
      </c>
      <c r="H13" t="s">
        <v>24</v>
      </c>
    </row>
    <row r="14" spans="1:8">
      <c r="A14" t="s">
        <v>164</v>
      </c>
      <c r="B14" s="5">
        <v>311</v>
      </c>
      <c r="C14" t="s">
        <v>193</v>
      </c>
      <c r="D14" t="s">
        <v>194</v>
      </c>
      <c r="E14">
        <v>3</v>
      </c>
      <c r="F14" t="s">
        <v>25</v>
      </c>
      <c r="H14" t="s">
        <v>195</v>
      </c>
    </row>
    <row r="15" spans="1:8">
      <c r="A15" t="s">
        <v>164</v>
      </c>
      <c r="B15" s="5">
        <v>312</v>
      </c>
      <c r="C15" t="s">
        <v>196</v>
      </c>
      <c r="D15" t="s">
        <v>197</v>
      </c>
      <c r="E15">
        <v>3</v>
      </c>
      <c r="F15" t="s">
        <v>27</v>
      </c>
      <c r="H15" t="s">
        <v>198</v>
      </c>
    </row>
    <row r="16" spans="1:8">
      <c r="A16" t="s">
        <v>164</v>
      </c>
      <c r="B16" s="5">
        <v>320</v>
      </c>
      <c r="C16" t="s">
        <v>199</v>
      </c>
      <c r="D16" t="s">
        <v>200</v>
      </c>
      <c r="E16">
        <v>3</v>
      </c>
      <c r="F16" t="s">
        <v>29</v>
      </c>
      <c r="H16" t="s">
        <v>30</v>
      </c>
    </row>
    <row r="17" spans="1:8">
      <c r="A17" t="s">
        <v>164</v>
      </c>
      <c r="B17" s="5">
        <v>330</v>
      </c>
      <c r="C17" t="s">
        <v>201</v>
      </c>
      <c r="D17" t="s">
        <v>202</v>
      </c>
      <c r="E17">
        <v>3</v>
      </c>
      <c r="F17" t="s">
        <v>31</v>
      </c>
      <c r="H17" t="s">
        <v>32</v>
      </c>
    </row>
    <row r="18" spans="1:8">
      <c r="A18" t="s">
        <v>164</v>
      </c>
      <c r="B18" s="5">
        <v>340</v>
      </c>
      <c r="C18" t="s">
        <v>203</v>
      </c>
      <c r="D18" t="s">
        <v>204</v>
      </c>
      <c r="E18">
        <v>3</v>
      </c>
      <c r="F18" t="s">
        <v>33</v>
      </c>
      <c r="H18" t="s">
        <v>34</v>
      </c>
    </row>
    <row r="19" spans="1:8">
      <c r="A19" t="s">
        <v>164</v>
      </c>
      <c r="B19" s="5">
        <v>355</v>
      </c>
      <c r="C19" t="s">
        <v>205</v>
      </c>
      <c r="D19" t="s">
        <v>206</v>
      </c>
      <c r="E19">
        <v>3</v>
      </c>
      <c r="F19" t="s">
        <v>35</v>
      </c>
      <c r="H19" t="s">
        <v>207</v>
      </c>
    </row>
    <row r="20" spans="1:8">
      <c r="A20" t="s">
        <v>164</v>
      </c>
      <c r="B20" s="5">
        <v>391</v>
      </c>
      <c r="C20" t="s">
        <v>208</v>
      </c>
      <c r="D20" t="s">
        <v>171</v>
      </c>
      <c r="E20">
        <v>3</v>
      </c>
      <c r="F20" t="s">
        <v>37</v>
      </c>
      <c r="H20" t="s">
        <v>6</v>
      </c>
    </row>
    <row r="21" spans="1:8">
      <c r="A21" t="s">
        <v>164</v>
      </c>
      <c r="B21" s="5">
        <v>401</v>
      </c>
      <c r="C21" t="s">
        <v>209</v>
      </c>
      <c r="D21" t="s">
        <v>210</v>
      </c>
      <c r="E21">
        <v>3</v>
      </c>
      <c r="F21" t="s">
        <v>38</v>
      </c>
      <c r="H21" t="s">
        <v>211</v>
      </c>
    </row>
    <row r="22" spans="1:8">
      <c r="A22" t="s">
        <v>164</v>
      </c>
      <c r="B22" s="5">
        <v>403</v>
      </c>
      <c r="C22" t="s">
        <v>212</v>
      </c>
      <c r="D22" t="s">
        <v>213</v>
      </c>
      <c r="E22">
        <v>3</v>
      </c>
      <c r="F22" t="s">
        <v>40</v>
      </c>
      <c r="H22" t="s">
        <v>214</v>
      </c>
    </row>
    <row r="23" spans="1:8">
      <c r="A23" t="s">
        <v>164</v>
      </c>
      <c r="B23" s="5">
        <v>404</v>
      </c>
      <c r="C23" t="s">
        <v>215</v>
      </c>
      <c r="D23" t="s">
        <v>216</v>
      </c>
      <c r="E23">
        <v>3</v>
      </c>
      <c r="F23" t="s">
        <v>42</v>
      </c>
      <c r="H23" t="s">
        <v>217</v>
      </c>
    </row>
    <row r="24" spans="1:8">
      <c r="A24" t="s">
        <v>164</v>
      </c>
      <c r="B24" s="5">
        <v>409</v>
      </c>
      <c r="C24" t="s">
        <v>218</v>
      </c>
      <c r="D24" t="s">
        <v>219</v>
      </c>
      <c r="E24">
        <v>3</v>
      </c>
      <c r="F24" t="s">
        <v>44</v>
      </c>
      <c r="H24" t="s">
        <v>220</v>
      </c>
    </row>
    <row r="25" spans="1:8">
      <c r="A25" t="s">
        <v>164</v>
      </c>
      <c r="B25" s="5">
        <v>410</v>
      </c>
      <c r="C25" t="s">
        <v>221</v>
      </c>
      <c r="D25" t="s">
        <v>222</v>
      </c>
      <c r="E25">
        <v>3</v>
      </c>
      <c r="F25" t="s">
        <v>46</v>
      </c>
      <c r="H25" t="s">
        <v>223</v>
      </c>
    </row>
    <row r="26" spans="1:8">
      <c r="A26" t="s">
        <v>164</v>
      </c>
      <c r="B26" s="5">
        <v>411</v>
      </c>
      <c r="C26" t="s">
        <v>224</v>
      </c>
      <c r="D26" t="s">
        <v>225</v>
      </c>
      <c r="E26">
        <v>3</v>
      </c>
      <c r="F26" t="s">
        <v>48</v>
      </c>
      <c r="H26" t="s">
        <v>226</v>
      </c>
    </row>
    <row r="27" spans="1:8">
      <c r="A27" t="s">
        <v>164</v>
      </c>
      <c r="B27" s="5">
        <v>412</v>
      </c>
      <c r="C27" t="s">
        <v>227</v>
      </c>
      <c r="D27" t="s">
        <v>228</v>
      </c>
      <c r="E27">
        <v>3</v>
      </c>
      <c r="F27" t="s">
        <v>50</v>
      </c>
      <c r="H27" t="s">
        <v>51</v>
      </c>
    </row>
    <row r="28" spans="1:8">
      <c r="A28" t="s">
        <v>164</v>
      </c>
      <c r="B28" s="5">
        <v>413</v>
      </c>
      <c r="C28" t="s">
        <v>229</v>
      </c>
      <c r="D28" t="s">
        <v>230</v>
      </c>
      <c r="E28">
        <v>3</v>
      </c>
      <c r="F28" t="s">
        <v>52</v>
      </c>
      <c r="H28" t="s">
        <v>53</v>
      </c>
    </row>
    <row r="29" spans="1:8">
      <c r="A29" t="s">
        <v>164</v>
      </c>
      <c r="B29" s="5">
        <v>414</v>
      </c>
      <c r="C29" t="s">
        <v>231</v>
      </c>
      <c r="D29" t="s">
        <v>232</v>
      </c>
      <c r="E29">
        <v>3</v>
      </c>
      <c r="F29" t="s">
        <v>54</v>
      </c>
      <c r="H29" t="s">
        <v>233</v>
      </c>
    </row>
    <row r="30" spans="1:8">
      <c r="A30" t="s">
        <v>164</v>
      </c>
      <c r="B30" s="5">
        <v>415</v>
      </c>
      <c r="C30" t="s">
        <v>234</v>
      </c>
      <c r="D30" t="s">
        <v>235</v>
      </c>
      <c r="E30">
        <v>3</v>
      </c>
      <c r="F30" t="s">
        <v>56</v>
      </c>
      <c r="H30" t="s">
        <v>57</v>
      </c>
    </row>
    <row r="31" spans="1:8">
      <c r="A31" t="s">
        <v>164</v>
      </c>
      <c r="B31" s="5">
        <v>416</v>
      </c>
      <c r="C31" t="s">
        <v>236</v>
      </c>
      <c r="D31" t="s">
        <v>237</v>
      </c>
      <c r="E31">
        <v>3</v>
      </c>
      <c r="F31" t="s">
        <v>58</v>
      </c>
      <c r="H31" t="s">
        <v>59</v>
      </c>
    </row>
    <row r="32" spans="1:8">
      <c r="A32" t="s">
        <v>164</v>
      </c>
      <c r="B32" s="5">
        <v>420</v>
      </c>
      <c r="C32" t="s">
        <v>238</v>
      </c>
      <c r="D32" t="s">
        <v>239</v>
      </c>
      <c r="E32">
        <v>3</v>
      </c>
      <c r="F32" t="s">
        <v>60</v>
      </c>
      <c r="H32" t="s">
        <v>61</v>
      </c>
    </row>
    <row r="33" spans="1:8">
      <c r="A33" t="s">
        <v>164</v>
      </c>
      <c r="B33" s="5">
        <v>425</v>
      </c>
      <c r="C33" t="s">
        <v>240</v>
      </c>
      <c r="D33" t="s">
        <v>241</v>
      </c>
      <c r="E33">
        <v>3</v>
      </c>
      <c r="F33" t="s">
        <v>62</v>
      </c>
      <c r="H33" t="s">
        <v>63</v>
      </c>
    </row>
    <row r="34" spans="1:8">
      <c r="A34" t="s">
        <v>164</v>
      </c>
      <c r="B34" s="5">
        <v>428</v>
      </c>
      <c r="C34" t="s">
        <v>242</v>
      </c>
      <c r="D34" t="s">
        <v>243</v>
      </c>
      <c r="E34">
        <v>3</v>
      </c>
      <c r="F34" t="s">
        <v>64</v>
      </c>
      <c r="H34" t="s">
        <v>65</v>
      </c>
    </row>
    <row r="35" spans="1:8">
      <c r="A35" t="s">
        <v>164</v>
      </c>
      <c r="B35" s="5">
        <v>435</v>
      </c>
      <c r="C35" t="s">
        <v>244</v>
      </c>
      <c r="D35" t="s">
        <v>245</v>
      </c>
      <c r="E35">
        <v>3</v>
      </c>
      <c r="F35" t="s">
        <v>66</v>
      </c>
      <c r="H35" t="s">
        <v>67</v>
      </c>
    </row>
    <row r="36" spans="1:8">
      <c r="A36" t="s">
        <v>164</v>
      </c>
      <c r="B36" s="5">
        <v>440</v>
      </c>
      <c r="C36" t="s">
        <v>246</v>
      </c>
      <c r="D36" t="s">
        <v>247</v>
      </c>
      <c r="E36">
        <v>3</v>
      </c>
      <c r="F36" t="s">
        <v>68</v>
      </c>
      <c r="H36" t="s">
        <v>69</v>
      </c>
    </row>
    <row r="37" spans="1:8">
      <c r="A37" t="s">
        <v>164</v>
      </c>
      <c r="B37" s="5">
        <v>441</v>
      </c>
      <c r="C37" t="s">
        <v>248</v>
      </c>
      <c r="D37" t="s">
        <v>249</v>
      </c>
      <c r="E37">
        <v>2</v>
      </c>
      <c r="F37" t="s">
        <v>70</v>
      </c>
      <c r="H37" t="s">
        <v>250</v>
      </c>
    </row>
    <row r="38" spans="1:8">
      <c r="A38" t="s">
        <v>164</v>
      </c>
      <c r="B38" s="5">
        <v>442</v>
      </c>
      <c r="C38" t="s">
        <v>251</v>
      </c>
      <c r="D38" t="s">
        <v>252</v>
      </c>
      <c r="E38">
        <v>2</v>
      </c>
      <c r="F38" t="s">
        <v>72</v>
      </c>
      <c r="H38" t="s">
        <v>253</v>
      </c>
    </row>
    <row r="39" spans="1:8">
      <c r="A39" t="s">
        <v>164</v>
      </c>
      <c r="B39" s="5">
        <v>451</v>
      </c>
      <c r="C39" t="s">
        <v>254</v>
      </c>
      <c r="D39" t="s">
        <v>255</v>
      </c>
      <c r="E39">
        <v>1</v>
      </c>
      <c r="F39" t="s">
        <v>74</v>
      </c>
      <c r="H39" t="s">
        <v>256</v>
      </c>
    </row>
    <row r="40" spans="1:8">
      <c r="A40" t="s">
        <v>164</v>
      </c>
      <c r="B40" s="5">
        <v>452</v>
      </c>
      <c r="C40" t="s">
        <v>257</v>
      </c>
      <c r="D40" t="s">
        <v>258</v>
      </c>
      <c r="E40">
        <v>1</v>
      </c>
      <c r="F40" t="s">
        <v>76</v>
      </c>
      <c r="H40" t="s">
        <v>259</v>
      </c>
    </row>
    <row r="41" spans="1:8">
      <c r="A41" t="s">
        <v>164</v>
      </c>
      <c r="B41" s="5">
        <v>455</v>
      </c>
      <c r="C41" t="s">
        <v>260</v>
      </c>
      <c r="D41" t="s">
        <v>261</v>
      </c>
      <c r="E41">
        <v>3</v>
      </c>
      <c r="F41" t="s">
        <v>78</v>
      </c>
      <c r="H41" t="s">
        <v>79</v>
      </c>
    </row>
    <row r="42" spans="1:8">
      <c r="A42" t="s">
        <v>164</v>
      </c>
      <c r="B42" s="5">
        <v>475</v>
      </c>
      <c r="C42" t="s">
        <v>262</v>
      </c>
      <c r="D42" t="s">
        <v>263</v>
      </c>
      <c r="E42">
        <v>3</v>
      </c>
      <c r="F42" t="s">
        <v>80</v>
      </c>
      <c r="H42" t="s">
        <v>81</v>
      </c>
    </row>
    <row r="43" spans="1:8">
      <c r="A43" t="s">
        <v>164</v>
      </c>
      <c r="B43" s="5">
        <v>491</v>
      </c>
      <c r="C43" t="s">
        <v>264</v>
      </c>
      <c r="D43" t="s">
        <v>171</v>
      </c>
      <c r="E43">
        <v>3</v>
      </c>
      <c r="F43" t="s">
        <v>82</v>
      </c>
      <c r="H43" t="s">
        <v>83</v>
      </c>
    </row>
    <row r="44" spans="1:8">
      <c r="A44" t="s">
        <v>164</v>
      </c>
      <c r="B44" s="5">
        <v>492</v>
      </c>
      <c r="C44" t="s">
        <v>265</v>
      </c>
      <c r="D44" t="s">
        <v>266</v>
      </c>
      <c r="E44">
        <v>4</v>
      </c>
      <c r="F44" t="s">
        <v>84</v>
      </c>
      <c r="H44" t="s">
        <v>85</v>
      </c>
    </row>
    <row r="45" spans="1:8">
      <c r="A45" t="s">
        <v>164</v>
      </c>
      <c r="B45" s="5">
        <v>501</v>
      </c>
      <c r="C45" t="s">
        <v>267</v>
      </c>
      <c r="D45" t="s">
        <v>268</v>
      </c>
      <c r="E45">
        <v>3</v>
      </c>
      <c r="F45" t="s">
        <v>86</v>
      </c>
      <c r="H45" t="s">
        <v>87</v>
      </c>
    </row>
    <row r="46" spans="1:8">
      <c r="A46" t="s">
        <v>164</v>
      </c>
      <c r="B46" s="5">
        <v>502</v>
      </c>
      <c r="C46" t="s">
        <v>269</v>
      </c>
      <c r="D46" t="s">
        <v>270</v>
      </c>
      <c r="E46">
        <v>3</v>
      </c>
      <c r="F46" t="s">
        <v>88</v>
      </c>
      <c r="H46" t="s">
        <v>271</v>
      </c>
    </row>
    <row r="47" spans="1:8">
      <c r="A47" t="s">
        <v>164</v>
      </c>
      <c r="B47" s="5">
        <v>506</v>
      </c>
      <c r="C47" t="s">
        <v>272</v>
      </c>
      <c r="D47" t="s">
        <v>273</v>
      </c>
      <c r="E47">
        <v>3</v>
      </c>
      <c r="F47" t="s">
        <v>90</v>
      </c>
      <c r="H47" t="s">
        <v>274</v>
      </c>
    </row>
    <row r="48" spans="1:8">
      <c r="A48" t="s">
        <v>164</v>
      </c>
      <c r="B48" s="5">
        <v>508</v>
      </c>
      <c r="C48" t="s">
        <v>275</v>
      </c>
      <c r="D48" t="s">
        <v>276</v>
      </c>
      <c r="E48">
        <v>3</v>
      </c>
      <c r="F48" t="s">
        <v>92</v>
      </c>
      <c r="H48" t="s">
        <v>93</v>
      </c>
    </row>
    <row r="49" spans="1:8">
      <c r="A49" t="s">
        <v>164</v>
      </c>
      <c r="B49" s="5">
        <v>510</v>
      </c>
      <c r="C49" t="s">
        <v>277</v>
      </c>
      <c r="D49" t="s">
        <v>278</v>
      </c>
      <c r="E49">
        <v>3</v>
      </c>
      <c r="F49" t="s">
        <v>94</v>
      </c>
      <c r="H49" t="s">
        <v>95</v>
      </c>
    </row>
    <row r="50" spans="1:8">
      <c r="A50" t="s">
        <v>164</v>
      </c>
      <c r="B50" s="5">
        <v>512</v>
      </c>
      <c r="C50" t="s">
        <v>279</v>
      </c>
      <c r="D50" t="s">
        <v>280</v>
      </c>
      <c r="E50">
        <v>3</v>
      </c>
      <c r="F50" t="s">
        <v>96</v>
      </c>
      <c r="H50" t="s">
        <v>281</v>
      </c>
    </row>
    <row r="51" spans="1:8">
      <c r="A51" t="s">
        <v>164</v>
      </c>
      <c r="B51" s="5">
        <v>516</v>
      </c>
      <c r="C51" t="s">
        <v>282</v>
      </c>
      <c r="D51" t="s">
        <v>283</v>
      </c>
      <c r="E51">
        <v>3</v>
      </c>
      <c r="F51" t="s">
        <v>98</v>
      </c>
      <c r="H51" t="s">
        <v>99</v>
      </c>
    </row>
    <row r="52" spans="1:8">
      <c r="A52" t="s">
        <v>164</v>
      </c>
      <c r="B52" s="5">
        <v>525</v>
      </c>
      <c r="C52" t="s">
        <v>284</v>
      </c>
      <c r="D52" t="s">
        <v>285</v>
      </c>
      <c r="E52">
        <v>3</v>
      </c>
      <c r="F52" t="s">
        <v>100</v>
      </c>
      <c r="H52" t="s">
        <v>286</v>
      </c>
    </row>
    <row r="53" spans="1:8">
      <c r="A53" t="s">
        <v>164</v>
      </c>
      <c r="B53" s="5">
        <v>526</v>
      </c>
      <c r="C53" t="s">
        <v>287</v>
      </c>
      <c r="D53" t="s">
        <v>288</v>
      </c>
      <c r="E53">
        <v>3</v>
      </c>
      <c r="F53" t="s">
        <v>102</v>
      </c>
      <c r="H53" t="s">
        <v>103</v>
      </c>
    </row>
    <row r="54" spans="1:8">
      <c r="A54" t="s">
        <v>164</v>
      </c>
      <c r="B54" s="5">
        <v>531</v>
      </c>
      <c r="C54" t="s">
        <v>289</v>
      </c>
      <c r="D54" t="s">
        <v>290</v>
      </c>
      <c r="E54">
        <v>3</v>
      </c>
      <c r="F54" t="s">
        <v>104</v>
      </c>
      <c r="H54" t="s">
        <v>105</v>
      </c>
    </row>
    <row r="55" spans="1:8">
      <c r="A55" t="s">
        <v>164</v>
      </c>
      <c r="B55" s="5">
        <v>591</v>
      </c>
      <c r="C55" t="s">
        <v>291</v>
      </c>
      <c r="D55" t="s">
        <v>171</v>
      </c>
      <c r="E55">
        <v>3</v>
      </c>
      <c r="F55" t="s">
        <v>106</v>
      </c>
      <c r="H55" t="s">
        <v>107</v>
      </c>
    </row>
    <row r="56" spans="1:8">
      <c r="A56" t="s">
        <v>164</v>
      </c>
      <c r="B56" s="5">
        <v>601</v>
      </c>
      <c r="C56" t="s">
        <v>292</v>
      </c>
      <c r="D56" t="s">
        <v>293</v>
      </c>
      <c r="E56">
        <v>3</v>
      </c>
      <c r="F56" t="s">
        <v>108</v>
      </c>
      <c r="H56" t="s">
        <v>109</v>
      </c>
    </row>
    <row r="57" spans="1:8">
      <c r="A57" t="s">
        <v>164</v>
      </c>
      <c r="B57" s="5">
        <v>602</v>
      </c>
      <c r="C57" t="s">
        <v>294</v>
      </c>
      <c r="D57" t="s">
        <v>295</v>
      </c>
      <c r="E57">
        <v>3</v>
      </c>
      <c r="F57" t="s">
        <v>110</v>
      </c>
      <c r="H57" t="s">
        <v>111</v>
      </c>
    </row>
    <row r="58" spans="1:8">
      <c r="A58" t="s">
        <v>164</v>
      </c>
      <c r="B58" s="5">
        <v>603</v>
      </c>
      <c r="C58" t="s">
        <v>296</v>
      </c>
      <c r="D58" t="s">
        <v>297</v>
      </c>
      <c r="E58">
        <v>3</v>
      </c>
      <c r="F58" t="s">
        <v>112</v>
      </c>
      <c r="H58" t="s">
        <v>113</v>
      </c>
    </row>
    <row r="59" spans="1:8">
      <c r="A59" t="s">
        <v>164</v>
      </c>
      <c r="B59" s="5">
        <v>605</v>
      </c>
      <c r="C59" t="s">
        <v>298</v>
      </c>
      <c r="D59" t="s">
        <v>299</v>
      </c>
      <c r="E59">
        <v>3</v>
      </c>
      <c r="F59" t="s">
        <v>114</v>
      </c>
      <c r="H59" t="s">
        <v>300</v>
      </c>
    </row>
    <row r="60" spans="1:8">
      <c r="A60" t="s">
        <v>164</v>
      </c>
      <c r="B60" s="5">
        <v>608</v>
      </c>
      <c r="C60" t="s">
        <v>301</v>
      </c>
      <c r="D60" t="s">
        <v>302</v>
      </c>
      <c r="E60">
        <v>3</v>
      </c>
      <c r="F60" t="s">
        <v>116</v>
      </c>
      <c r="H60" t="s">
        <v>117</v>
      </c>
    </row>
    <row r="61" spans="1:8">
      <c r="A61" t="s">
        <v>164</v>
      </c>
      <c r="B61" s="5">
        <v>610</v>
      </c>
      <c r="C61" t="s">
        <v>303</v>
      </c>
      <c r="D61" t="s">
        <v>304</v>
      </c>
      <c r="E61">
        <v>3</v>
      </c>
      <c r="F61" t="s">
        <v>118</v>
      </c>
      <c r="H61" t="s">
        <v>119</v>
      </c>
    </row>
    <row r="62" spans="1:8">
      <c r="A62" t="s">
        <v>164</v>
      </c>
      <c r="B62" s="5">
        <v>611</v>
      </c>
      <c r="C62" t="s">
        <v>305</v>
      </c>
      <c r="D62" t="s">
        <v>306</v>
      </c>
      <c r="E62">
        <v>3</v>
      </c>
      <c r="F62" t="s">
        <v>120</v>
      </c>
      <c r="H62" t="s">
        <v>121</v>
      </c>
    </row>
    <row r="63" spans="1:8">
      <c r="A63" t="s">
        <v>164</v>
      </c>
      <c r="B63" s="5">
        <v>612</v>
      </c>
      <c r="C63" t="s">
        <v>307</v>
      </c>
      <c r="D63" t="s">
        <v>308</v>
      </c>
      <c r="E63">
        <v>3</v>
      </c>
      <c r="F63" t="s">
        <v>122</v>
      </c>
      <c r="H63" t="s">
        <v>123</v>
      </c>
    </row>
    <row r="64" spans="1:8">
      <c r="A64" t="s">
        <v>164</v>
      </c>
      <c r="B64" s="5">
        <v>615</v>
      </c>
      <c r="C64" t="s">
        <v>309</v>
      </c>
      <c r="D64" t="s">
        <v>310</v>
      </c>
      <c r="E64">
        <v>3</v>
      </c>
      <c r="F64" t="s">
        <v>124</v>
      </c>
      <c r="H64" t="s">
        <v>125</v>
      </c>
    </row>
    <row r="65" spans="1:8">
      <c r="A65" t="s">
        <v>164</v>
      </c>
      <c r="B65" s="5">
        <v>618</v>
      </c>
      <c r="C65" t="s">
        <v>311</v>
      </c>
      <c r="D65" t="s">
        <v>312</v>
      </c>
      <c r="E65">
        <v>3</v>
      </c>
      <c r="F65" t="s">
        <v>126</v>
      </c>
      <c r="H65" t="s">
        <v>127</v>
      </c>
    </row>
    <row r="66" spans="1:8">
      <c r="A66" t="s">
        <v>164</v>
      </c>
      <c r="B66" s="5">
        <v>619</v>
      </c>
      <c r="C66" t="s">
        <v>313</v>
      </c>
      <c r="D66" t="s">
        <v>314</v>
      </c>
      <c r="E66">
        <v>3</v>
      </c>
      <c r="F66" t="s">
        <v>128</v>
      </c>
      <c r="H66" t="s">
        <v>129</v>
      </c>
    </row>
    <row r="67" spans="1:8">
      <c r="A67" t="s">
        <v>164</v>
      </c>
      <c r="B67" s="5">
        <v>620</v>
      </c>
      <c r="C67" t="s">
        <v>315</v>
      </c>
      <c r="D67" t="s">
        <v>316</v>
      </c>
      <c r="E67">
        <v>3</v>
      </c>
      <c r="F67" t="s">
        <v>130</v>
      </c>
      <c r="H67" t="s">
        <v>131</v>
      </c>
    </row>
    <row r="68" spans="1:8">
      <c r="A68" t="s">
        <v>164</v>
      </c>
      <c r="B68" s="5">
        <v>621</v>
      </c>
      <c r="C68" t="s">
        <v>317</v>
      </c>
      <c r="D68" t="s">
        <v>318</v>
      </c>
      <c r="E68">
        <v>3</v>
      </c>
      <c r="F68" t="s">
        <v>132</v>
      </c>
      <c r="H68" t="s">
        <v>133</v>
      </c>
    </row>
    <row r="69" spans="1:8">
      <c r="A69" t="s">
        <v>164</v>
      </c>
      <c r="B69" s="5">
        <v>622</v>
      </c>
      <c r="C69" t="s">
        <v>319</v>
      </c>
      <c r="D69" t="s">
        <v>320</v>
      </c>
      <c r="E69">
        <v>3</v>
      </c>
      <c r="F69" t="s">
        <v>134</v>
      </c>
      <c r="H69" t="s">
        <v>135</v>
      </c>
    </row>
    <row r="70" spans="1:8">
      <c r="A70" t="s">
        <v>164</v>
      </c>
      <c r="B70" s="5">
        <v>623</v>
      </c>
      <c r="C70" t="s">
        <v>321</v>
      </c>
      <c r="D70" t="s">
        <v>322</v>
      </c>
      <c r="E70">
        <v>3</v>
      </c>
      <c r="F70" t="s">
        <v>136</v>
      </c>
      <c r="H70" t="s">
        <v>137</v>
      </c>
    </row>
    <row r="71" spans="1:8">
      <c r="A71" t="s">
        <v>164</v>
      </c>
      <c r="B71" s="5">
        <v>624</v>
      </c>
      <c r="C71" t="s">
        <v>323</v>
      </c>
      <c r="D71" t="s">
        <v>324</v>
      </c>
      <c r="E71">
        <v>3</v>
      </c>
      <c r="F71" t="s">
        <v>138</v>
      </c>
      <c r="H71" t="s">
        <v>139</v>
      </c>
    </row>
    <row r="72" spans="1:8">
      <c r="A72" t="s">
        <v>164</v>
      </c>
      <c r="B72" s="5">
        <v>625</v>
      </c>
      <c r="C72" t="s">
        <v>325</v>
      </c>
      <c r="D72" t="s">
        <v>326</v>
      </c>
      <c r="E72">
        <v>3</v>
      </c>
      <c r="F72" t="s">
        <v>140</v>
      </c>
      <c r="H72" t="s">
        <v>141</v>
      </c>
    </row>
    <row r="73" spans="1:8">
      <c r="A73" t="s">
        <v>164</v>
      </c>
      <c r="B73" s="5">
        <v>628</v>
      </c>
      <c r="C73" t="s">
        <v>327</v>
      </c>
      <c r="D73" t="s">
        <v>328</v>
      </c>
      <c r="E73">
        <v>3</v>
      </c>
      <c r="F73" t="s">
        <v>142</v>
      </c>
      <c r="H73" t="s">
        <v>143</v>
      </c>
    </row>
    <row r="74" spans="1:8">
      <c r="A74" t="s">
        <v>164</v>
      </c>
      <c r="B74" s="5">
        <v>630</v>
      </c>
      <c r="C74" t="s">
        <v>329</v>
      </c>
      <c r="D74" t="s">
        <v>330</v>
      </c>
      <c r="E74">
        <v>3</v>
      </c>
      <c r="F74" t="s">
        <v>144</v>
      </c>
      <c r="H74" t="s">
        <v>145</v>
      </c>
    </row>
    <row r="75" spans="1:8">
      <c r="A75" t="s">
        <v>164</v>
      </c>
      <c r="B75" s="5">
        <v>635</v>
      </c>
      <c r="C75" t="s">
        <v>331</v>
      </c>
      <c r="D75" t="s">
        <v>332</v>
      </c>
      <c r="E75">
        <v>3</v>
      </c>
      <c r="F75" t="s">
        <v>146</v>
      </c>
      <c r="H75" t="s">
        <v>333</v>
      </c>
    </row>
    <row r="76" spans="1:8">
      <c r="A76" t="s">
        <v>164</v>
      </c>
      <c r="B76" s="5">
        <v>636</v>
      </c>
      <c r="C76" t="s">
        <v>334</v>
      </c>
      <c r="D76" t="s">
        <v>335</v>
      </c>
      <c r="E76">
        <v>3</v>
      </c>
      <c r="F76" t="s">
        <v>148</v>
      </c>
      <c r="H76" t="s">
        <v>149</v>
      </c>
    </row>
    <row r="77" spans="1:8">
      <c r="A77" t="s">
        <v>164</v>
      </c>
      <c r="B77" s="5">
        <v>654</v>
      </c>
      <c r="C77" t="s">
        <v>336</v>
      </c>
      <c r="D77" t="s">
        <v>337</v>
      </c>
      <c r="E77">
        <v>3</v>
      </c>
      <c r="F77" t="s">
        <v>150</v>
      </c>
      <c r="H77" t="s">
        <v>151</v>
      </c>
    </row>
    <row r="78" spans="1:8">
      <c r="A78" t="s">
        <v>164</v>
      </c>
      <c r="B78" s="5">
        <v>678</v>
      </c>
      <c r="C78" t="s">
        <v>338</v>
      </c>
      <c r="D78" t="s">
        <v>339</v>
      </c>
      <c r="E78">
        <v>3</v>
      </c>
      <c r="F78" t="s">
        <v>152</v>
      </c>
      <c r="H78" t="s">
        <v>340</v>
      </c>
    </row>
    <row r="79" spans="1:8">
      <c r="A79" t="s">
        <v>164</v>
      </c>
      <c r="B79" s="5">
        <v>691</v>
      </c>
      <c r="C79" t="s">
        <v>341</v>
      </c>
      <c r="D79" t="s">
        <v>342</v>
      </c>
      <c r="E79">
        <v>3</v>
      </c>
      <c r="F79" t="s">
        <v>154</v>
      </c>
      <c r="H79" t="s">
        <v>155</v>
      </c>
    </row>
    <row r="80" spans="1:8">
      <c r="A80" t="s">
        <v>164</v>
      </c>
      <c r="B80" s="5">
        <v>692</v>
      </c>
      <c r="C80" t="s">
        <v>343</v>
      </c>
      <c r="D80" t="s">
        <v>266</v>
      </c>
      <c r="E80">
        <v>3</v>
      </c>
      <c r="F80" t="s">
        <v>156</v>
      </c>
      <c r="H80" t="s">
        <v>157</v>
      </c>
    </row>
    <row r="81" spans="1:8">
      <c r="A81" t="s">
        <v>164</v>
      </c>
      <c r="B81" s="5">
        <v>697</v>
      </c>
      <c r="C81" t="s">
        <v>344</v>
      </c>
      <c r="D81" t="s">
        <v>345</v>
      </c>
      <c r="E81">
        <v>5</v>
      </c>
      <c r="F81" t="s">
        <v>158</v>
      </c>
      <c r="H81" t="s">
        <v>159</v>
      </c>
    </row>
    <row r="82" spans="1:8">
      <c r="A82" t="s">
        <v>164</v>
      </c>
      <c r="B82" s="5">
        <v>701</v>
      </c>
      <c r="C82" t="s">
        <v>346</v>
      </c>
      <c r="D82" t="s">
        <v>347</v>
      </c>
      <c r="E82">
        <v>3</v>
      </c>
      <c r="F82" t="s">
        <v>160</v>
      </c>
      <c r="H82" t="s">
        <v>161</v>
      </c>
    </row>
    <row r="83" spans="1:8">
      <c r="A83" t="s">
        <v>164</v>
      </c>
      <c r="B83" s="5">
        <v>702</v>
      </c>
      <c r="C83" t="s">
        <v>348</v>
      </c>
      <c r="D83" t="s">
        <v>349</v>
      </c>
      <c r="E83">
        <v>1</v>
      </c>
      <c r="F83" t="s">
        <v>162</v>
      </c>
      <c r="H83" t="s">
        <v>163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C0D4-A196-4B58-93F0-CB3C9733D75C}">
  <dimension ref="A1:I83"/>
  <sheetViews>
    <sheetView tabSelected="1" topLeftCell="G1" workbookViewId="0">
      <selection activeCell="G18" sqref="G18"/>
    </sheetView>
  </sheetViews>
  <sheetFormatPr defaultRowHeight="14.25"/>
  <cols>
    <col min="2" max="2" width="91.3984375" customWidth="1"/>
    <col min="5" max="5" width="93.46484375" customWidth="1"/>
    <col min="6" max="6" width="7.33203125" customWidth="1"/>
    <col min="7" max="7" width="12.265625" customWidth="1"/>
    <col min="8" max="8" width="59.6640625" customWidth="1"/>
    <col min="9" max="9" width="255.59765625" bestFit="1" customWidth="1"/>
  </cols>
  <sheetData>
    <row r="1" spans="1:9">
      <c r="A1" t="s">
        <v>362</v>
      </c>
      <c r="B1" t="str">
        <f>'CMSC-Courses'!H1</f>
        <v>Description</v>
      </c>
      <c r="C1" t="s">
        <v>359</v>
      </c>
      <c r="D1" t="s">
        <v>360</v>
      </c>
      <c r="E1" t="s">
        <v>357</v>
      </c>
      <c r="H1" t="s">
        <v>358</v>
      </c>
      <c r="I1" t="s">
        <v>361</v>
      </c>
    </row>
    <row r="2" spans="1:9">
      <c r="A2" t="str">
        <f>'CMSC-Courses'!C2</f>
        <v>CMSC 101</v>
      </c>
      <c r="B2" t="str">
        <f>SUBSTITUTE(SUBSTITUTE(SUBSTITUTE('CMSC-Courses'!H2,"B.S.","BS"),"M.S.","MS"),"Ph.D.","PHD")</f>
        <v>Semester course; 3 lecture hours. 3 credits. Prerequisite: MATH 139 or MATH 141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c r="C2">
        <f>IFERROR(FIND(":",B2,FIND("requisite",B2,1))+2,0)</f>
        <v>60</v>
      </c>
      <c r="D2">
        <f>FIND(".",B2,FIND("credit",B2,1))+2</f>
        <v>46</v>
      </c>
      <c r="E2" t="str">
        <f>MID(B2,MAX(C2,D2),999)</f>
        <v>MATH 139 or MATH 141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c r="F2">
        <f t="shared" ref="F2:F66" si="0">MAX(IFERROR(FIND("Coreq",E2,1),0),IFERROR(FIND("Enrollment is restricted",E2,1),0),IFERROR(FIND("al computer skills.",E2,1),0),IFERROR(FIND("Enrollment restricted",E2,1),0))</f>
        <v>0</v>
      </c>
      <c r="G2">
        <f>IFERROR(FIND(".",E2,IF(F2&gt;0,F2,1)),0)</f>
        <v>47</v>
      </c>
      <c r="H2" s="6" t="str">
        <f t="shared" ref="H2:H48" si="1">IF(C2&gt;0,MID(E2,1,G2),IF(F2&gt;0,MID(E2,F2,G2),"(none)"))</f>
        <v>MATH 139 or MATH 141 with a minimum grade of C.</v>
      </c>
      <c r="I2" s="6" t="str">
        <f t="shared" ref="I2:I48" si="2">IF(C2&gt;0,MID(E2,G2+2,999),IF(F2&gt;0,MID(E2,G2+2,999),E2))</f>
        <v>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row>
    <row r="3" spans="1:9">
      <c r="A3" t="str">
        <f>'CMSC-Courses'!C3</f>
        <v>CMSC 144</v>
      </c>
      <c r="B3" t="str">
        <f>SUBSTITUTE(SUBSTITUTE(SUBSTITUTE('CMSC-Courses'!H3,"B.S.","BS"),"M.S.","MS"),"Ph.D.","PHD")</f>
        <v>Semester course; 2 laboratory hours. 1 credit. 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c r="C3">
        <f t="shared" ref="C3:C66" si="3">IFERROR(FIND(":",B3,FIND("requisite",B3,1))+2,0)</f>
        <v>0</v>
      </c>
      <c r="D3">
        <f t="shared" ref="D3:D66" si="4">FIND(".",B3,FIND("credit",B3,1))+2</f>
        <v>48</v>
      </c>
      <c r="E3" t="str">
        <f t="shared" ref="E3:E66" si="5">MID(B3,MAX(C3,D3),999)</f>
        <v>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c r="F3">
        <f t="shared" si="0"/>
        <v>0</v>
      </c>
      <c r="G3">
        <f t="shared" ref="G3:G66" si="6">IFERROR(FIND(".",E3,IF(F3&gt;0,F3,1)),0)</f>
        <v>95</v>
      </c>
      <c r="H3" s="6" t="str">
        <f t="shared" si="1"/>
        <v>(none)</v>
      </c>
      <c r="I3" s="6" t="str">
        <f t="shared" si="2"/>
        <v>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row>
    <row r="4" spans="1:9">
      <c r="A4" t="str">
        <f>'CMSC-Courses'!C4</f>
        <v>CMSC 191</v>
      </c>
      <c r="B4" t="str">
        <f>SUBSTITUTE(SUBSTITUTE(SUBSTITUTE('CMSC-Courses'!H4,"B.S.","BS"),"M.S.","MS"),"Ph.D.","PHD")</f>
        <v>Semester course; 3 lecture hours. 3 credits. May be repeated for credit. Prerequisite: permission of the instructor. This course will teach selected topics in computer science. See the Schedule of Classes for specific topics to be offered each semester and prerequisites.</v>
      </c>
      <c r="C4">
        <f t="shared" si="3"/>
        <v>88</v>
      </c>
      <c r="D4">
        <f t="shared" si="4"/>
        <v>46</v>
      </c>
      <c r="E4" t="str">
        <f t="shared" si="5"/>
        <v>permission of the instructor. This course will teach selected topics in computer science. See the Schedule of Classes for specific topics to be offered each semester and prerequisites.</v>
      </c>
      <c r="F4">
        <f t="shared" si="0"/>
        <v>0</v>
      </c>
      <c r="G4">
        <f t="shared" si="6"/>
        <v>29</v>
      </c>
      <c r="H4" s="6" t="str">
        <f t="shared" si="1"/>
        <v>permission of the instructor.</v>
      </c>
      <c r="I4" s="6" t="str">
        <f t="shared" si="2"/>
        <v>This course will teach selected topics in computer science. See the Schedule of Classes for specific topics to be offered each semester and prerequisites.</v>
      </c>
    </row>
    <row r="5" spans="1:9">
      <c r="A5" t="str">
        <f>'CMSC-Courses'!C5</f>
        <v>CMSC 210</v>
      </c>
      <c r="B5" t="str">
        <f>SUBSTITUTE(SUBSTITUTE(SUBSTITUTE('CMSC-Courses'!H5,"B.S.","BS"),"M.S.","MS"),"Ph.D.","PHD")</f>
        <v>Semester course; 3 lecture hours (delivered online). 3 credits. 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c r="C5">
        <f t="shared" si="3"/>
        <v>0</v>
      </c>
      <c r="D5">
        <f t="shared" si="4"/>
        <v>65</v>
      </c>
      <c r="E5" t="str">
        <f t="shared" si="5"/>
        <v>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c r="F5">
        <f t="shared" si="0"/>
        <v>0</v>
      </c>
      <c r="G5">
        <f t="shared" si="6"/>
        <v>57</v>
      </c>
      <c r="H5" s="6" t="str">
        <f t="shared" si="1"/>
        <v>(none)</v>
      </c>
      <c r="I5" s="6" t="str">
        <f t="shared" si="2"/>
        <v>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row>
    <row r="6" spans="1:9">
      <c r="A6" t="str">
        <f>'CMSC-Courses'!C6</f>
        <v>CMSC 245</v>
      </c>
      <c r="B6" t="str">
        <f>SUBSTITUTE(SUBSTITUTE(SUBSTITUTE('CMSC-Courses'!H6,"B.S.","BS"),"M.S.","MS"),"Ph.D.","PHD")</f>
        <v>Semester course; 3 lecture hours. 3 credits. Prerequisite: 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v>
      </c>
      <c r="C6">
        <f t="shared" si="3"/>
        <v>60</v>
      </c>
      <c r="D6">
        <f t="shared" si="4"/>
        <v>46</v>
      </c>
      <c r="E6" t="str">
        <f t="shared" si="5"/>
        <v>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v>
      </c>
      <c r="F6">
        <f t="shared" si="0"/>
        <v>397</v>
      </c>
      <c r="G6">
        <f t="shared" si="6"/>
        <v>415</v>
      </c>
      <c r="H6" s="6" t="str">
        <f t="shared" si="1"/>
        <v>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v>
      </c>
      <c r="I6" s="6" t="str">
        <f t="shared" si="2"/>
        <v>Introduction to the concepts and practice of structured programming using C++. Problem-solving, top-down design of algorithms, objects, basic C++ syntax, control structures, functions and arrays. This course is intended for engineering majors.</v>
      </c>
    </row>
    <row r="7" spans="1:9">
      <c r="A7" t="str">
        <f>'CMSC-Courses'!C7</f>
        <v>CMSC 246</v>
      </c>
      <c r="B7" t="str">
        <f>SUBSTITUTE(SUBSTITUTE(SUBSTITUTE('CMSC-Courses'!H7,"B.S.","BS"),"M.S.","MS"),"Ph.D.","PHD")</f>
        <v>Semester course; 3 lecture hours. 3 credits. Prerequisite: CMSC 245. Advanced programming in C++. Topics include program design, objects, classes, inheritance, files, strings, linked lists, stacks, queues, binary trees, recursion, and basic searching and sorting techniques. This course is intended for engineering majors.</v>
      </c>
      <c r="C7">
        <f t="shared" si="3"/>
        <v>60</v>
      </c>
      <c r="D7">
        <f t="shared" si="4"/>
        <v>46</v>
      </c>
      <c r="E7" t="str">
        <f t="shared" si="5"/>
        <v>CMSC 245. Advanced programming in C++. Topics include program design, objects, classes, inheritance, files, strings, linked lists, stacks, queues, binary trees, recursion, and basic searching and sorting techniques. This course is intended for engineering majors.</v>
      </c>
      <c r="F7">
        <f t="shared" si="0"/>
        <v>0</v>
      </c>
      <c r="G7">
        <f t="shared" si="6"/>
        <v>9</v>
      </c>
      <c r="H7" s="6" t="str">
        <f t="shared" si="1"/>
        <v>CMSC 245.</v>
      </c>
      <c r="I7" s="6" t="str">
        <f t="shared" si="2"/>
        <v>Advanced programming in C++. Topics include program design, objects, classes, inheritance, files, strings, linked lists, stacks, queues, binary trees, recursion, and basic searching and sorting techniques. This course is intended for engineering majors.</v>
      </c>
    </row>
    <row r="8" spans="1:9">
      <c r="A8" t="str">
        <f>'CMSC-Courses'!C8</f>
        <v>CMSC 254</v>
      </c>
      <c r="B8" t="str">
        <f>SUBSTITUTE(SUBSTITUTE(SUBSTITUTE('CMSC-Courses'!H8,"B.S.","BS"),"M.S.","MS"),"Ph.D.","PHD")</f>
        <v>Semester course; 3 lecture and 2 laboratory hours. 4 credits. 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c r="C8">
        <f t="shared" si="3"/>
        <v>0</v>
      </c>
      <c r="D8">
        <f t="shared" si="4"/>
        <v>63</v>
      </c>
      <c r="E8" t="str">
        <f t="shared" si="5"/>
        <v>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c r="F8">
        <f t="shared" si="0"/>
        <v>0</v>
      </c>
      <c r="G8">
        <f t="shared" si="6"/>
        <v>77</v>
      </c>
      <c r="H8" s="6" t="str">
        <f t="shared" si="1"/>
        <v>(none)</v>
      </c>
      <c r="I8" s="6" t="str">
        <f t="shared" si="2"/>
        <v>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row>
    <row r="9" spans="1:9">
      <c r="A9" t="str">
        <f>'CMSC-Courses'!C9</f>
        <v>CMSC 255</v>
      </c>
      <c r="B9" t="str">
        <f>SUBSTITUTE(SUBSTITUTE(SUBSTITUTE('CMSC-Courses'!H9,"B.S.","BS"),"M.S.","MS"),"Ph.D.","PHD")</f>
        <v>Semester course; 3 lecture and 2 laboratory hours. 4 credits. Prerequisite: calculus-level placement on the VCU Mathematics Placement Test within the one-year period immediately preceding enrollment in the course, or MATH 151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c r="C9">
        <f t="shared" si="3"/>
        <v>77</v>
      </c>
      <c r="D9">
        <f t="shared" si="4"/>
        <v>63</v>
      </c>
      <c r="E9" t="str">
        <f t="shared" si="5"/>
        <v>calculus-level placement on the VCU Mathematics Placement Test within the one-year period immediately preceding enrollment in the course, or MATH 151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c r="F9">
        <f t="shared" si="0"/>
        <v>205</v>
      </c>
      <c r="G9">
        <f t="shared" si="6"/>
        <v>223</v>
      </c>
      <c r="H9" s="6" t="str">
        <f t="shared" si="1"/>
        <v>calculus-level placement on the VCU Mathematics Placement Test within the one-year period immediately preceding enrollment in the course, or MATH 151 or equivalent. Students are expected to have fundamental computer skills.</v>
      </c>
      <c r="I9" s="6" t="str">
        <f t="shared" si="2"/>
        <v>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row>
    <row r="10" spans="1:9">
      <c r="A10" t="str">
        <f>'CMSC-Courses'!C10</f>
        <v>CMSC 256</v>
      </c>
      <c r="B10" t="str">
        <f>SUBSTITUTE(SUBSTITUTE(SUBSTITUTE('CMSC-Courses'!H10,"B.S.","BS"),"M.S.","MS"),"Ph.D.","PHD")</f>
        <v>Semester course; 3 lecture and 2 laboratory hours. 4 credits. Prerequisite: CMSC 255 with a minimum grade of C; corequisite: CMSC 302.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c r="C10">
        <f t="shared" si="3"/>
        <v>77</v>
      </c>
      <c r="D10">
        <f t="shared" si="4"/>
        <v>63</v>
      </c>
      <c r="E10" t="str">
        <f t="shared" si="5"/>
        <v>CMSC 255 with a minimum grade of C; corequisite: CMSC 302.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c r="F10">
        <f t="shared" si="0"/>
        <v>0</v>
      </c>
      <c r="G10">
        <f t="shared" si="6"/>
        <v>58</v>
      </c>
      <c r="H10" s="6" t="str">
        <f t="shared" si="1"/>
        <v>CMSC 255 with a minimum grade of C; corequisite: CMSC 302.</v>
      </c>
      <c r="I10" s="6" t="str">
        <f t="shared" si="2"/>
        <v>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row>
    <row r="11" spans="1:9">
      <c r="A11" t="str">
        <f>'CMSC-Courses'!C11</f>
        <v>CMSC 257</v>
      </c>
      <c r="B11" t="str">
        <f>SUBSTITUTE(SUBSTITUTE(SUBSTITUTE('CMSC-Courses'!H11,"B.S.","BS"),"M.S.","MS"),"Ph.D.","PHD")</f>
        <v>Semester course; 3 lecture and 2 laboratory hours. 4 credits. Prerequisite: CMSC 256 with a minimum grade of C. 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c r="C11">
        <f t="shared" si="3"/>
        <v>77</v>
      </c>
      <c r="D11">
        <f t="shared" si="4"/>
        <v>63</v>
      </c>
      <c r="E11" t="str">
        <f t="shared" si="5"/>
        <v>CMSC 256 with a minimum grade of C. 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c r="F11">
        <f t="shared" si="0"/>
        <v>0</v>
      </c>
      <c r="G11">
        <f t="shared" si="6"/>
        <v>35</v>
      </c>
      <c r="H11" s="6" t="str">
        <f t="shared" si="1"/>
        <v>CMSC 256 with a minimum grade of C.</v>
      </c>
      <c r="I11" s="6" t="str">
        <f t="shared" si="2"/>
        <v>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row>
    <row r="12" spans="1:9">
      <c r="A12" t="str">
        <f>'CMSC-Courses'!C12</f>
        <v>CMSC 302</v>
      </c>
      <c r="B12" t="str">
        <f>SUBSTITUTE(SUBSTITUTE(SUBSTITUTE('CMSC-Courses'!H12,"B.S.","BS"),"M.S.","MS"),"Ph.D.","PHD")</f>
        <v>Semester course; 3 lecture hours. 3 credits. Prerequisite: CMSC 255 with minimum grade of C. Logic and proofs, sets, functions, sequences and sums, relations, graphs, trees, induction and recursion, advanced counting technique (recurrences).</v>
      </c>
      <c r="C12">
        <f t="shared" si="3"/>
        <v>60</v>
      </c>
      <c r="D12">
        <f t="shared" si="4"/>
        <v>46</v>
      </c>
      <c r="E12" t="str">
        <f t="shared" si="5"/>
        <v>CMSC 255 with minimum grade of C. Logic and proofs, sets, functions, sequences and sums, relations, graphs, trees, induction and recursion, advanced counting technique (recurrences).</v>
      </c>
      <c r="F12">
        <f t="shared" si="0"/>
        <v>0</v>
      </c>
      <c r="G12">
        <f t="shared" si="6"/>
        <v>33</v>
      </c>
      <c r="H12" s="6" t="str">
        <f t="shared" si="1"/>
        <v>CMSC 255 with minimum grade of C.</v>
      </c>
      <c r="I12" s="6" t="str">
        <f t="shared" si="2"/>
        <v>Logic and proofs, sets, functions, sequences and sums, relations, graphs, trees, induction and recursion, advanced counting technique (recurrences).</v>
      </c>
    </row>
    <row r="13" spans="1:9">
      <c r="A13" t="str">
        <f>'CMSC-Courses'!C13</f>
        <v>CMSC 303</v>
      </c>
      <c r="B13" t="str">
        <f>SUBSTITUTE(SUBSTITUTE(SUBSTITUTE('CMSC-Courses'!H13,"B.S.","BS"),"M.S.","MS"),"Ph.D.","PHD")</f>
        <v>Semester course; 3 lecture hours. 3 credits. Prerequisite: CMSC 302 or the equivalent with a grade of C or better. Complexity classes, grammars, automata, formal languages, Turing machines, computability.</v>
      </c>
      <c r="C13">
        <f t="shared" si="3"/>
        <v>60</v>
      </c>
      <c r="D13">
        <f t="shared" si="4"/>
        <v>46</v>
      </c>
      <c r="E13" t="str">
        <f t="shared" si="5"/>
        <v>CMSC 302 or the equivalent with a grade of C or better. Complexity classes, grammars, automata, formal languages, Turing machines, computability.</v>
      </c>
      <c r="F13">
        <f t="shared" si="0"/>
        <v>0</v>
      </c>
      <c r="G13">
        <f t="shared" si="6"/>
        <v>55</v>
      </c>
      <c r="H13" s="6" t="str">
        <f t="shared" si="1"/>
        <v>CMSC 302 or the equivalent with a grade of C or better.</v>
      </c>
      <c r="I13" s="6" t="str">
        <f t="shared" si="2"/>
        <v>Complexity classes, grammars, automata, formal languages, Turing machines, computability.</v>
      </c>
    </row>
    <row r="14" spans="1:9">
      <c r="A14" t="str">
        <f>'CMSC-Courses'!C14</f>
        <v>CMSC 311</v>
      </c>
      <c r="B14" t="str">
        <f>SUBSTITUTE(SUBSTITUTE(SUBSTITUTE('CMSC-Courses'!H14,"B.S.","BS"),"M.S.","MS"),"Ph.D.","PHD")</f>
        <v>Semester course; 3 lecture hours. 3 credits. Prerequisite: CMSC 302 with minimum grade of C; corequisite: CMSC 257. Introduction to the basic organization of computers including elementary digital logic design, processor and arithmetic/logic unit design, data paths, memory hierarchy, I/O devices, instruction set architecture and addressing modes.</v>
      </c>
      <c r="C14">
        <f t="shared" si="3"/>
        <v>60</v>
      </c>
      <c r="D14">
        <f t="shared" si="4"/>
        <v>46</v>
      </c>
      <c r="E14" t="str">
        <f t="shared" si="5"/>
        <v>CMSC 302 with minimum grade of C; corequisite: CMSC 257. Introduction to the basic organization of computers including elementary digital logic design, processor and arithmetic/logic unit design, data paths, memory hierarchy, I/O devices, instruction set architecture and addressing modes.</v>
      </c>
      <c r="F14">
        <f t="shared" si="0"/>
        <v>0</v>
      </c>
      <c r="G14">
        <f t="shared" si="6"/>
        <v>56</v>
      </c>
      <c r="H14" s="6" t="str">
        <f t="shared" si="1"/>
        <v>CMSC 302 with minimum grade of C; corequisite: CMSC 257.</v>
      </c>
      <c r="I14" s="6" t="str">
        <f t="shared" si="2"/>
        <v>Introduction to the basic organization of computers including elementary digital logic design, processor and arithmetic/logic unit design, data paths, memory hierarchy, I/O devices, instruction set architecture and addressing modes.</v>
      </c>
    </row>
    <row r="15" spans="1:9">
      <c r="A15" t="str">
        <f>'CMSC-Courses'!C15</f>
        <v>CMSC 312</v>
      </c>
      <c r="B15" t="str">
        <f>SUBSTITUTE(SUBSTITUTE(SUBSTITUTE('CMSC-Courses'!H15,"B.S.","BS"),"M.S.","MS"),"Ph.D.","PHD")</f>
        <v>Semester course; 3 lecture hours. 3 credits. Prerequisite: CMSC 311 or EGRE 364. Computer systems design, I/O processing, secondary memory organization, command languages, memory management and job scheduling. Students will work in teams to design and implement an operating system simulation.</v>
      </c>
      <c r="C15">
        <f t="shared" si="3"/>
        <v>60</v>
      </c>
      <c r="D15">
        <f t="shared" si="4"/>
        <v>46</v>
      </c>
      <c r="E15" t="str">
        <f t="shared" si="5"/>
        <v>CMSC 311 or EGRE 364. Computer systems design, I/O processing, secondary memory organization, command languages, memory management and job scheduling. Students will work in teams to design and implement an operating system simulation.</v>
      </c>
      <c r="F15">
        <f t="shared" si="0"/>
        <v>0</v>
      </c>
      <c r="G15">
        <f t="shared" si="6"/>
        <v>21</v>
      </c>
      <c r="H15" s="6" t="str">
        <f t="shared" si="1"/>
        <v>CMSC 311 or EGRE 364.</v>
      </c>
      <c r="I15" s="6" t="str">
        <f t="shared" si="2"/>
        <v>Computer systems design, I/O processing, secondary memory organization, command languages, memory management and job scheduling. Students will work in teams to design and implement an operating system simulation.</v>
      </c>
    </row>
    <row r="16" spans="1:9">
      <c r="A16" t="str">
        <f>'CMSC-Courses'!C16</f>
        <v>CMSC 320</v>
      </c>
      <c r="B16" t="str">
        <f>SUBSTITUTE(SUBSTITUTE(SUBSTITUTE('CMSC-Courses'!H16,"B.S.","BS"),"M.S.","MS"),"Ph.D.","PHD")</f>
        <v>Semester course; 3 lecture hours (delivered online). 3 credits. Prerequisite: CMSC 210. 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c r="C16">
        <f t="shared" si="3"/>
        <v>79</v>
      </c>
      <c r="D16">
        <f t="shared" si="4"/>
        <v>65</v>
      </c>
      <c r="E16" t="str">
        <f t="shared" si="5"/>
        <v>CMSC 210. 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c r="F16">
        <f t="shared" si="0"/>
        <v>0</v>
      </c>
      <c r="G16">
        <f t="shared" si="6"/>
        <v>9</v>
      </c>
      <c r="H16" s="6" t="str">
        <f t="shared" si="1"/>
        <v>CMSC 210.</v>
      </c>
      <c r="I16" s="6" t="str">
        <f t="shared" si="2"/>
        <v>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row>
    <row r="17" spans="1:9">
      <c r="A17" t="str">
        <f>'CMSC-Courses'!C17</f>
        <v>CMSC 330</v>
      </c>
      <c r="B17" t="str">
        <f>SUBSTITUTE(SUBSTITUTE(SUBSTITUTE('CMSC-Courses'!H17,"B.S.","BS"),"M.S.","MS"),"Ph.D.","PHD")</f>
        <v>Semester course; 3 lecture hours (delivered online). 3 credits. Prerequisite: CMSC 210. 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c r="C17">
        <f t="shared" si="3"/>
        <v>79</v>
      </c>
      <c r="D17">
        <f t="shared" si="4"/>
        <v>65</v>
      </c>
      <c r="E17" t="str">
        <f t="shared" si="5"/>
        <v>CMSC 210. 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c r="F17">
        <f t="shared" si="0"/>
        <v>0</v>
      </c>
      <c r="G17">
        <f t="shared" si="6"/>
        <v>9</v>
      </c>
      <c r="H17" s="6" t="str">
        <f t="shared" si="1"/>
        <v>CMSC 210.</v>
      </c>
      <c r="I17" s="6" t="str">
        <f t="shared" si="2"/>
        <v>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row>
    <row r="18" spans="1:9">
      <c r="A18" t="str">
        <f>'CMSC-Courses'!C18</f>
        <v>CMSC 340</v>
      </c>
      <c r="B18" t="str">
        <f>SUBSTITUTE(SUBSTITUTE(SUBSTITUTE('CMSC-Courses'!H18,"B.S.","BS"),"M.S.","MS"),"Ph.D.","PHD")</f>
        <v>Semester course; 3 lecture hours (delivered online). 3 credits. Prerequisite: CMSC 210. 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c r="C18">
        <f t="shared" si="3"/>
        <v>79</v>
      </c>
      <c r="D18">
        <f t="shared" si="4"/>
        <v>65</v>
      </c>
      <c r="E18" t="str">
        <f t="shared" si="5"/>
        <v>CMSC 210. 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c r="F18">
        <f t="shared" si="0"/>
        <v>0</v>
      </c>
      <c r="G18">
        <f t="shared" si="6"/>
        <v>9</v>
      </c>
      <c r="H18" s="6" t="str">
        <f t="shared" si="1"/>
        <v>CMSC 210.</v>
      </c>
      <c r="I18" s="6" t="str">
        <f t="shared" si="2"/>
        <v>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row>
    <row r="19" spans="1:9">
      <c r="A19" t="str">
        <f>'CMSC-Courses'!C19</f>
        <v>CMSC 355</v>
      </c>
      <c r="B19" t="str">
        <f>SUBSTITUTE(SUBSTITUTE(SUBSTITUTE('CMSC-Courses'!H19,"B.S.","BS"),"M.S.","MS"),"Ph.D.","PHD")</f>
        <v>Semester course; 3 lecture hours. 3 credits. Prerequisite: CMSC 256 or EGRE 246,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c r="C19">
        <f t="shared" si="3"/>
        <v>60</v>
      </c>
      <c r="D19">
        <f t="shared" si="4"/>
        <v>46</v>
      </c>
      <c r="E19" t="str">
        <f t="shared" si="5"/>
        <v>CMSC 256 or EGRE 246,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c r="F19">
        <f t="shared" si="0"/>
        <v>0</v>
      </c>
      <c r="G19">
        <f t="shared" si="6"/>
        <v>55</v>
      </c>
      <c r="H19" s="6" t="str">
        <f t="shared" si="1"/>
        <v>CMSC 256 or EGRE 246, either with a minimum grade of C.</v>
      </c>
      <c r="I19" s="6" t="str">
        <f t="shared" si="2"/>
        <v>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row>
    <row r="20" spans="1:9">
      <c r="A20" t="str">
        <f>'CMSC-Courses'!C20</f>
        <v>CMSC 391</v>
      </c>
      <c r="B20" t="str">
        <f>SUBSTITUTE(SUBSTITUTE(SUBSTITUTE('CMSC-Courses'!H20,"B.S.","BS"),"M.S.","MS"),"Ph.D.","PHD")</f>
        <v>Semester course; 3 lecture hours. 3 credits. May be repeated for credit. Prerequisite: permission of the instructor. This course will teach selected topics in computer science. See the Schedule of Classes for specific topics to be offered each semester and prerequisites.</v>
      </c>
      <c r="C20">
        <f t="shared" si="3"/>
        <v>88</v>
      </c>
      <c r="D20">
        <f t="shared" si="4"/>
        <v>46</v>
      </c>
      <c r="E20" t="str">
        <f t="shared" si="5"/>
        <v>permission of the instructor. This course will teach selected topics in computer science. See the Schedule of Classes for specific topics to be offered each semester and prerequisites.</v>
      </c>
      <c r="F20">
        <f t="shared" si="0"/>
        <v>0</v>
      </c>
      <c r="G20">
        <f t="shared" si="6"/>
        <v>29</v>
      </c>
      <c r="H20" s="6" t="str">
        <f t="shared" si="1"/>
        <v>permission of the instructor.</v>
      </c>
      <c r="I20" s="6" t="str">
        <f t="shared" si="2"/>
        <v>This course will teach selected topics in computer science. See the Schedule of Classes for specific topics to be offered each semester and prerequisites.</v>
      </c>
    </row>
    <row r="21" spans="1:9">
      <c r="A21" t="str">
        <f>'CMSC-Courses'!C21</f>
        <v>CMSC 401</v>
      </c>
      <c r="B21" t="str">
        <f>SUBSTITUTE(SUBSTITUTE(SUBSTITUTE('CMSC-Courses'!H21,"B.S.","BS"),"M.S.","MS"),"Ph.D.","PHD")</f>
        <v>Semester course; 3 lecture hours. 3 credits. Prerequisites: CMSC 256 with a grade of C or better and CMSC 302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c r="C21">
        <f t="shared" si="3"/>
        <v>61</v>
      </c>
      <c r="D21">
        <f t="shared" si="4"/>
        <v>46</v>
      </c>
      <c r="E21" t="str">
        <f t="shared" si="5"/>
        <v>CMSC 256 with a grade of C or better and CMSC 302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c r="F21">
        <f t="shared" si="0"/>
        <v>0</v>
      </c>
      <c r="G21">
        <f t="shared" si="6"/>
        <v>78</v>
      </c>
      <c r="H21" s="6" t="str">
        <f t="shared" si="1"/>
        <v>CMSC 256 with a grade of C or better and CMSC 302 with a grade of C or better.</v>
      </c>
      <c r="I21" s="6" t="str">
        <f t="shared" si="2"/>
        <v>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row>
    <row r="22" spans="1:9">
      <c r="A22" t="str">
        <f>'CMSC-Courses'!C22</f>
        <v>CMSC 403</v>
      </c>
      <c r="B22" t="str">
        <f>SUBSTITUTE(SUBSTITUTE(SUBSTITUTE('CMSC-Courses'!H22,"B.S.","BS"),"M.S.","MS"),"Ph.D.","PHD")</f>
        <v>Semester course; 3 lecture hours. 3 credits. Prerequisites: CMSC 256 and CMSC 303,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c r="C22">
        <f t="shared" si="3"/>
        <v>61</v>
      </c>
      <c r="D22">
        <f t="shared" si="4"/>
        <v>46</v>
      </c>
      <c r="E22" t="str">
        <f t="shared" si="5"/>
        <v>CMSC 256 and CMSC 303,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c r="F22">
        <f t="shared" si="0"/>
        <v>0</v>
      </c>
      <c r="G22">
        <f t="shared" si="6"/>
        <v>54</v>
      </c>
      <c r="H22" s="6" t="str">
        <f t="shared" si="1"/>
        <v>CMSC 256 and CMSC 303, both with a minimum grade of C.</v>
      </c>
      <c r="I22" s="6" t="str">
        <f t="shared" si="2"/>
        <v>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row>
    <row r="23" spans="1:9">
      <c r="A23" t="str">
        <f>'CMSC-Courses'!C23</f>
        <v>CMSC 404</v>
      </c>
      <c r="B23" t="str">
        <f>SUBSTITUTE(SUBSTITUTE(SUBSTITUTE('CMSC-Courses'!H23,"B.S.","BS"),"M.S.","MS"),"Ph.D.","PHD")</f>
        <v>Semester course; 3 lecture hours. 3 credits. Prerequisites: CMSC 401 and 403.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c r="C23">
        <f t="shared" si="3"/>
        <v>61</v>
      </c>
      <c r="D23">
        <f t="shared" si="4"/>
        <v>46</v>
      </c>
      <c r="E23" t="str">
        <f t="shared" si="5"/>
        <v>CMSC 401 and 403.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c r="F23">
        <f t="shared" si="0"/>
        <v>0</v>
      </c>
      <c r="G23">
        <f t="shared" si="6"/>
        <v>17</v>
      </c>
      <c r="H23" s="6" t="str">
        <f t="shared" si="1"/>
        <v>CMSC 401 and 403.</v>
      </c>
      <c r="I23" s="6" t="str">
        <f t="shared" si="2"/>
        <v>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row>
    <row r="24" spans="1:9">
      <c r="A24" t="str">
        <f>'CMSC-Courses'!C24</f>
        <v>CMSC 409</v>
      </c>
      <c r="B24" t="str">
        <f>SUBSTITUTE(SUBSTITUTE(SUBSTITUTE('CMSC-Courses'!H24,"B.S.","BS"),"M.S.","MS"),"Ph.D.","PHD")</f>
        <v>Semester course; 3 lecture hours. 3 credits. Prerequisites: CMSC 401 with a minimum grade of C and MATH 310. Covers problem spaces, problem-solving methods, game playing, knowledge representatives, expert systems, natural language understanding.</v>
      </c>
      <c r="C24">
        <f t="shared" si="3"/>
        <v>61</v>
      </c>
      <c r="D24">
        <f t="shared" si="4"/>
        <v>46</v>
      </c>
      <c r="E24" t="str">
        <f t="shared" si="5"/>
        <v>CMSC 401 with a minimum grade of C and MATH 310. Covers problem spaces, problem-solving methods, game playing, knowledge representatives, expert systems, natural language understanding.</v>
      </c>
      <c r="F24">
        <f t="shared" si="0"/>
        <v>0</v>
      </c>
      <c r="G24">
        <f t="shared" si="6"/>
        <v>48</v>
      </c>
      <c r="H24" s="6" t="str">
        <f t="shared" si="1"/>
        <v>CMSC 401 with a minimum grade of C and MATH 310.</v>
      </c>
      <c r="I24" s="6" t="str">
        <f t="shared" si="2"/>
        <v>Covers problem spaces, problem-solving methods, game playing, knowledge representatives, expert systems, natural language understanding.</v>
      </c>
    </row>
    <row r="25" spans="1:9">
      <c r="A25" t="str">
        <f>'CMSC-Courses'!C25</f>
        <v>CMSC 410</v>
      </c>
      <c r="B25" t="str">
        <f>SUBSTITUTE(SUBSTITUTE(SUBSTITUTE('CMSC-Courses'!H25,"B.S.","BS"),"M.S.","MS"),"Ph.D.","PHD")</f>
        <v>Semester course; 3 lecture hours. 3 credits. Prerequisites: CMSC 401 and MATH 310,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c r="C25">
        <f t="shared" si="3"/>
        <v>61</v>
      </c>
      <c r="D25">
        <f t="shared" si="4"/>
        <v>46</v>
      </c>
      <c r="E25" t="str">
        <f t="shared" si="5"/>
        <v>CMSC 401 and MATH 310,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c r="F25">
        <f t="shared" si="0"/>
        <v>0</v>
      </c>
      <c r="G25">
        <f t="shared" si="6"/>
        <v>54</v>
      </c>
      <c r="H25" s="6" t="str">
        <f t="shared" si="1"/>
        <v>CMSC 401 and MATH 310, both with a minimum grade of B.</v>
      </c>
      <c r="I25" s="6" t="str">
        <f t="shared" si="2"/>
        <v>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row>
    <row r="26" spans="1:9">
      <c r="A26" t="str">
        <f>'CMSC-Courses'!C26</f>
        <v>CMSC 411</v>
      </c>
      <c r="B26" t="str">
        <f>SUBSTITUTE(SUBSTITUTE(SUBSTITUTE('CMSC-Courses'!H26,"B.S.","BS"),"M.S.","MS"),"Ph.D.","PHD")</f>
        <v>Semester course; 3 lecture hours. 3 credits. Prerequisites: CMSC 355 and MATH 310. Presents mathematical techniques for graphic development and transformation, curve and surface approximation and projections, graphical languages and data structures and their implementation, graphic modeling.</v>
      </c>
      <c r="C26">
        <f t="shared" si="3"/>
        <v>61</v>
      </c>
      <c r="D26">
        <f t="shared" si="4"/>
        <v>46</v>
      </c>
      <c r="E26" t="str">
        <f t="shared" si="5"/>
        <v>CMSC 355 and MATH 310. Presents mathematical techniques for graphic development and transformation, curve and surface approximation and projections, graphical languages and data structures and their implementation, graphic modeling.</v>
      </c>
      <c r="F26">
        <f t="shared" si="0"/>
        <v>0</v>
      </c>
      <c r="G26">
        <f t="shared" si="6"/>
        <v>22</v>
      </c>
      <c r="H26" s="6" t="str">
        <f t="shared" si="1"/>
        <v>CMSC 355 and MATH 310.</v>
      </c>
      <c r="I26" s="6" t="str">
        <f t="shared" si="2"/>
        <v>Presents mathematical techniques for graphic development and transformation, curve and surface approximation and projections, graphical languages and data structures and their implementation, graphic modeling.</v>
      </c>
    </row>
    <row r="27" spans="1:9">
      <c r="A27" t="str">
        <f>'CMSC-Courses'!C27</f>
        <v>CMSC 412</v>
      </c>
      <c r="B27" t="str">
        <f>SUBSTITUTE(SUBSTITUTE(SUBSTITUTE('CMSC-Courses'!H27,"B.S.","BS"),"M.S.","MS"),"Ph.D.","PHD")</f>
        <v>Semester course; 3 lecture hours. 3 credits. Prerequisites: CMSC 401 with a minimum grade of C. Covers network models, link prediction and analysis, centrality measures, random networks, power-laws and preferential attachment, small world phenomenon and decentralized search, community structure, information propagation in networks, and security and privacy issues in OSNs.</v>
      </c>
      <c r="C27">
        <f t="shared" si="3"/>
        <v>61</v>
      </c>
      <c r="D27">
        <f t="shared" si="4"/>
        <v>46</v>
      </c>
      <c r="E27" t="str">
        <f t="shared" si="5"/>
        <v>CMSC 401 with a minimum grade of C. Covers network models, link prediction and analysis, centrality measures, random networks, power-laws and preferential attachment, small world phenomenon and decentralized search, community structure, information propagation in networks, and security and privacy issues in OSNs.</v>
      </c>
      <c r="F27">
        <f t="shared" si="0"/>
        <v>0</v>
      </c>
      <c r="G27">
        <f t="shared" si="6"/>
        <v>35</v>
      </c>
      <c r="H27" s="6" t="str">
        <f t="shared" si="1"/>
        <v>CMSC 401 with a minimum grade of C.</v>
      </c>
      <c r="I27" s="6" t="str">
        <f t="shared" si="2"/>
        <v>Covers network models, link prediction and analysis, centrality measures, random networks, power-laws and preferential attachment, small world phenomenon and decentralized search, community structure, information propagation in networks, and security and privacy issues in OSNs.</v>
      </c>
    </row>
    <row r="28" spans="1:9">
      <c r="A28" t="str">
        <f>'CMSC-Courses'!C28</f>
        <v>CMSC 413</v>
      </c>
      <c r="B28" t="str">
        <f>SUBSTITUTE(SUBSTITUTE(SUBSTITUTE('CMSC-Courses'!H28,"B.S.","BS"),"M.S.","MS"),"Ph.D.","PHD")</f>
        <v>Semester course; 3 lecture hours. 3 credits. Prerequisite: CMSC 401 with a minimum grade of C. This course provides introduction and basic concepts of computer security, cyber attacks, cyber defense, cyber forensics and cyber ethics.</v>
      </c>
      <c r="C28">
        <f t="shared" si="3"/>
        <v>60</v>
      </c>
      <c r="D28">
        <f t="shared" si="4"/>
        <v>46</v>
      </c>
      <c r="E28" t="str">
        <f t="shared" si="5"/>
        <v>CMSC 401 with a minimum grade of C. This course provides introduction and basic concepts of computer security, cyber attacks, cyber defense, cyber forensics and cyber ethics.</v>
      </c>
      <c r="F28">
        <f t="shared" si="0"/>
        <v>0</v>
      </c>
      <c r="G28">
        <f t="shared" si="6"/>
        <v>35</v>
      </c>
      <c r="H28" s="6" t="str">
        <f t="shared" si="1"/>
        <v>CMSC 401 with a minimum grade of C.</v>
      </c>
      <c r="I28" s="6" t="str">
        <f t="shared" si="2"/>
        <v>This course provides introduction and basic concepts of computer security, cyber attacks, cyber defense, cyber forensics and cyber ethics.</v>
      </c>
    </row>
    <row r="29" spans="1:9">
      <c r="A29" t="str">
        <f>'CMSC-Courses'!C29</f>
        <v>CMSC 414</v>
      </c>
      <c r="B29" t="str">
        <f>SUBSTITUTE(SUBSTITUTE(SUBSTITUTE('CMSC-Courses'!H29,"B.S.","BS"),"M.S.","MS"),"Ph.D.","PHD")</f>
        <v>Semester course; 3 lecture hours. 3 credits. Prerequisite: CMSC 401 with a minimum grade of C. Corequisite: CMSC 312. This course covers the best practices of computer systems and network security. Key topics include security architecture, cryptographic systems and security management tools.</v>
      </c>
      <c r="C29">
        <f t="shared" si="3"/>
        <v>60</v>
      </c>
      <c r="D29">
        <f t="shared" si="4"/>
        <v>46</v>
      </c>
      <c r="E29" t="str">
        <f t="shared" si="5"/>
        <v>CMSC 401 with a minimum grade of C. Corequisite: CMSC 312. This course covers the best practices of computer systems and network security. Key topics include security architecture, cryptographic systems and security management tools.</v>
      </c>
      <c r="F29">
        <f t="shared" si="0"/>
        <v>37</v>
      </c>
      <c r="G29">
        <f t="shared" si="6"/>
        <v>58</v>
      </c>
      <c r="H29" s="6" t="str">
        <f t="shared" si="1"/>
        <v>CMSC 401 with a minimum grade of C. Corequisite: CMSC 312.</v>
      </c>
      <c r="I29" s="6" t="str">
        <f t="shared" si="2"/>
        <v>This course covers the best practices of computer systems and network security. Key topics include security architecture, cryptographic systems and security management tools.</v>
      </c>
    </row>
    <row r="30" spans="1:9">
      <c r="A30" t="str">
        <f>'CMSC-Courses'!C30</f>
        <v>CMSC 415</v>
      </c>
      <c r="B30" t="str">
        <f>SUBSTITUTE(SUBSTITUTE(SUBSTITUTE('CMSC-Courses'!H30,"B.S.","BS"),"M.S.","MS"),"Ph.D.","PHD")</f>
        <v>Semester course; 3 lecture hours. 3 credits. Prerequisite: CMSC 401 with a minimum grade of C. This course provides a rigorous and theoretical introduction to modern cryptography. Key topics include symmetric key encryption and authentication, public key encryption, and digital signatures.</v>
      </c>
      <c r="C30">
        <f t="shared" si="3"/>
        <v>60</v>
      </c>
      <c r="D30">
        <f t="shared" si="4"/>
        <v>46</v>
      </c>
      <c r="E30" t="str">
        <f t="shared" si="5"/>
        <v>CMSC 401 with a minimum grade of C. This course provides a rigorous and theoretical introduction to modern cryptography. Key topics include symmetric key encryption and authentication, public key encryption, and digital signatures.</v>
      </c>
      <c r="F30">
        <f t="shared" si="0"/>
        <v>0</v>
      </c>
      <c r="G30">
        <f t="shared" si="6"/>
        <v>35</v>
      </c>
      <c r="H30" s="6" t="str">
        <f t="shared" si="1"/>
        <v>CMSC 401 with a minimum grade of C.</v>
      </c>
      <c r="I30" s="6" t="str">
        <f t="shared" si="2"/>
        <v>This course provides a rigorous and theoretical introduction to modern cryptography. Key topics include symmetric key encryption and authentication, public key encryption, and digital signatures.</v>
      </c>
    </row>
    <row r="31" spans="1:9">
      <c r="A31" t="str">
        <f>'CMSC-Courses'!C31</f>
        <v>CMSC 416</v>
      </c>
      <c r="B31" t="str">
        <f>SUBSTITUTE(SUBSTITUTE(SUBSTITUTE('CMSC-Courses'!H31,"B.S.","BS"),"M.S.","MS"),"Ph.D.","PHD")</f>
        <v>Semester course; 3 lecture hours. 3 credits. Prerequisite: CMSC 401 with a minimum grade of C. 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c r="C31">
        <f t="shared" si="3"/>
        <v>60</v>
      </c>
      <c r="D31">
        <f t="shared" si="4"/>
        <v>46</v>
      </c>
      <c r="E31" t="str">
        <f t="shared" si="5"/>
        <v>CMSC 401 with a minimum grade of C. 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c r="F31">
        <f t="shared" si="0"/>
        <v>0</v>
      </c>
      <c r="G31">
        <f t="shared" si="6"/>
        <v>35</v>
      </c>
      <c r="H31" s="6" t="str">
        <f t="shared" si="1"/>
        <v>CMSC 401 with a minimum grade of C.</v>
      </c>
      <c r="I31" s="6" t="str">
        <f t="shared" si="2"/>
        <v>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row>
    <row r="32" spans="1:9">
      <c r="A32" t="str">
        <f>'CMSC-Courses'!C32</f>
        <v>CMSC 420</v>
      </c>
      <c r="B32" t="str">
        <f>SUBSTITUTE(SUBSTITUTE(SUBSTITUTE('CMSC-Courses'!H32,"B.S.","BS"),"M.S.","MS"),"Ph.D.","PHD")</f>
        <v>Semester course; 3 lecture hours. 3 credits. Prerequisite: CMSC 355 with a minimum grade of C. 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c r="C32">
        <f t="shared" si="3"/>
        <v>60</v>
      </c>
      <c r="D32">
        <f t="shared" si="4"/>
        <v>46</v>
      </c>
      <c r="E32" t="str">
        <f t="shared" si="5"/>
        <v>CMSC 355 with a minimum grade of C. 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c r="F32">
        <f t="shared" si="0"/>
        <v>0</v>
      </c>
      <c r="G32">
        <f t="shared" si="6"/>
        <v>35</v>
      </c>
      <c r="H32" s="6" t="str">
        <f t="shared" si="1"/>
        <v>CMSC 355 with a minimum grade of C.</v>
      </c>
      <c r="I32" s="6" t="str">
        <f t="shared" si="2"/>
        <v>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row>
    <row r="33" spans="1:9">
      <c r="A33" t="str">
        <f>'CMSC-Courses'!C33</f>
        <v>CMSC 425</v>
      </c>
      <c r="B33" t="str">
        <f>SUBSTITUTE(SUBSTITUTE(SUBSTITUTE('CMSC-Courses'!H33,"B.S.","BS"),"M.S.","MS"),"Ph.D.","PHD")</f>
        <v>Semester course; 3 lecture hours. 3 credits. Prerequisite: CMSC 355 with a minimum grade of C. Enrollment is restricted to majors in the computer science program. 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c r="C33">
        <f t="shared" si="3"/>
        <v>60</v>
      </c>
      <c r="D33">
        <f t="shared" si="4"/>
        <v>46</v>
      </c>
      <c r="E33" t="str">
        <f t="shared" si="5"/>
        <v>CMSC 355 with a minimum grade of C. Enrollment is restricted to majors in the computer science program. 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c r="F33">
        <f t="shared" si="0"/>
        <v>37</v>
      </c>
      <c r="G33">
        <f t="shared" si="6"/>
        <v>103</v>
      </c>
      <c r="H33" s="6" t="str">
        <f t="shared" si="1"/>
        <v>CMSC 355 with a minimum grade of C. Enrollment is restricted to majors in the computer science program.</v>
      </c>
      <c r="I33" s="6" t="str">
        <f t="shared" si="2"/>
        <v>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row>
    <row r="34" spans="1:9">
      <c r="A34" t="str">
        <f>'CMSC-Courses'!C34</f>
        <v>CMSC 428</v>
      </c>
      <c r="B34" t="str">
        <f>SUBSTITUTE(SUBSTITUTE(SUBSTITUTE('CMSC-Courses'!H34,"B.S.","BS"),"M.S.","MS"),"Ph.D.","PHD")</f>
        <v>Semester course; 3 lecture hours. 3 credits. Prerequisite: CMSC 355, with a minimum grade of C. This course covers the fundamentals of Swift, Xcode and iOS for programming and design of iOS applications. Background in object-oriented programming and access to a computer with Xcode platform is required.</v>
      </c>
      <c r="C34">
        <f t="shared" si="3"/>
        <v>60</v>
      </c>
      <c r="D34">
        <f t="shared" si="4"/>
        <v>46</v>
      </c>
      <c r="E34" t="str">
        <f t="shared" si="5"/>
        <v>CMSC 355, with a minimum grade of C. This course covers the fundamentals of Swift, Xcode and iOS for programming and design of iOS applications. Background in object-oriented programming and access to a computer with Xcode platform is required.</v>
      </c>
      <c r="F34">
        <f t="shared" si="0"/>
        <v>0</v>
      </c>
      <c r="G34">
        <f t="shared" si="6"/>
        <v>36</v>
      </c>
      <c r="H34" s="6" t="str">
        <f t="shared" si="1"/>
        <v>CMSC 355, with a minimum grade of C.</v>
      </c>
      <c r="I34" s="6" t="str">
        <f t="shared" si="2"/>
        <v>This course covers the fundamentals of Swift, Xcode and iOS for programming and design of iOS applications. Background in object-oriented programming and access to a computer with Xcode platform is required.</v>
      </c>
    </row>
    <row r="35" spans="1:9">
      <c r="A35" t="str">
        <f>'CMSC-Courses'!C35</f>
        <v>CMSC 435</v>
      </c>
      <c r="B35" t="str">
        <f>SUBSTITUTE(SUBSTITUTE(SUBSTITUTE('CMSC-Courses'!H35,"B.S.","BS"),"M.S.","MS"),"Ph.D.","PHD")</f>
        <v>Semester course; 3 lecture hours. 3 credits. Prerequisite: CMSC 401 with a minimum grade of C. 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c r="C35">
        <f t="shared" si="3"/>
        <v>60</v>
      </c>
      <c r="D35">
        <f t="shared" si="4"/>
        <v>46</v>
      </c>
      <c r="E35" t="str">
        <f t="shared" si="5"/>
        <v>CMSC 401 with a minimum grade of C. 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c r="F35">
        <f t="shared" si="0"/>
        <v>0</v>
      </c>
      <c r="G35">
        <f t="shared" si="6"/>
        <v>35</v>
      </c>
      <c r="H35" s="6" t="str">
        <f t="shared" si="1"/>
        <v>CMSC 401 with a minimum grade of C.</v>
      </c>
      <c r="I35" s="6" t="str">
        <f t="shared" si="2"/>
        <v>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row>
    <row r="36" spans="1:9">
      <c r="A36" t="str">
        <f>'CMSC-Courses'!C36</f>
        <v>CMSC 440</v>
      </c>
      <c r="B36" t="str">
        <f>SUBSTITUTE(SUBSTITUTE(SUBSTITUTE('CMSC-Courses'!H36,"B.S.","BS"),"M.S.","MS"),"Ph.D.","PHD")</f>
        <v>Semester course; 3 lecture hours. 3 credits. Prerequisite: CMSC 257 with a minimum grade of C. Enrollment is restricted to majors in the College of Engineering. 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c r="C36">
        <f t="shared" si="3"/>
        <v>60</v>
      </c>
      <c r="D36">
        <f t="shared" si="4"/>
        <v>46</v>
      </c>
      <c r="E36" t="str">
        <f t="shared" si="5"/>
        <v>CMSC 257 with a minimum grade of C. Enrollment is restricted to majors in the College of Engineering. 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c r="F36">
        <f t="shared" si="0"/>
        <v>37</v>
      </c>
      <c r="G36">
        <f t="shared" si="6"/>
        <v>101</v>
      </c>
      <c r="H36" s="6" t="str">
        <f t="shared" si="1"/>
        <v>CMSC 257 with a minimum grade of C. Enrollment is restricted to majors in the College of Engineering.</v>
      </c>
      <c r="I36" s="6" t="str">
        <f t="shared" si="2"/>
        <v>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row>
    <row r="37" spans="1:9">
      <c r="A37" t="str">
        <f>'CMSC-Courses'!C37</f>
        <v>CMSC 441</v>
      </c>
      <c r="B37" t="str">
        <f>SUBSTITUTE(SUBSTITUTE(SUBSTITUTE('CMSC-Courses'!H37,"B.S.","BS"),"M.S.","MS"),"Ph.D.","PHD")</f>
        <v>Semester course; 6 laboratory hours. 2 credits. Prerequisites: CMSC 355; and UNIV 200 or HONR 200 or equivalent, both with minimum grades of C. Corequisite: CMSC 451.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bulletins prior to 2008-09.</v>
      </c>
      <c r="C37">
        <f t="shared" si="3"/>
        <v>64</v>
      </c>
      <c r="D37">
        <f t="shared" si="4"/>
        <v>49</v>
      </c>
      <c r="E37" t="str">
        <f t="shared" si="5"/>
        <v>CMSC 355; and UNIV 200 or HONR 200 or equivalent, both with minimum grades of C. Corequisite: CMSC 451.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v>
      </c>
      <c r="F37">
        <f t="shared" si="0"/>
        <v>105</v>
      </c>
      <c r="G37">
        <f t="shared" si="6"/>
        <v>225</v>
      </c>
      <c r="H37" s="6" t="str">
        <f t="shared" si="1"/>
        <v>CMSC 355; and UNIV 200 or HONR 200 or equivalent, both with minimum grades of C. Corequisite: CMSC 451. Enrollment is restricted to computer science majors with senior standing who have 24 credits in computer science courses.</v>
      </c>
      <c r="I37" s="6" t="str">
        <f t="shared" si="2"/>
        <v>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v>
      </c>
    </row>
    <row r="38" spans="1:9">
      <c r="A38" t="str">
        <f>'CMSC-Courses'!C38</f>
        <v>CMSC 442</v>
      </c>
      <c r="B38" t="str">
        <f>SUBSTITUTE(SUBSTITUTE(SUBSTITUTE('CMSC-Courses'!H38,"B.S.","BS"),"M.S.","MS"),"Ph.D.","PHD")</f>
        <v>Semester course; 6 laboratory hours. 2 credits. Prerequisites: CMSC 441, CMSC 451 and CMSC 508, each with a minimum grade of C. Corequisite: CMSC 452.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prior to 2008-09.</v>
      </c>
      <c r="C38">
        <f t="shared" si="3"/>
        <v>64</v>
      </c>
      <c r="D38">
        <f t="shared" si="4"/>
        <v>49</v>
      </c>
      <c r="E38" t="str">
        <f t="shared" si="5"/>
        <v>CMSC 441, CMSC 451 and CMSC 508, each with a minimum grade of C. Corequisite: CMSC 452.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v>
      </c>
      <c r="F38">
        <f t="shared" si="0"/>
        <v>89</v>
      </c>
      <c r="G38">
        <f t="shared" si="6"/>
        <v>209</v>
      </c>
      <c r="H38" s="6" t="str">
        <f t="shared" si="1"/>
        <v>CMSC 441, CMSC 451 and CMSC 508, each with a minimum grade of C. Corequisite: CMSC 452. Enrollment is restricted to computer science majors with senior standing who have 24 credits in computer science courses.</v>
      </c>
      <c r="I38" s="6" t="str">
        <f t="shared" si="2"/>
        <v>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v>
      </c>
    </row>
    <row r="39" spans="1:9">
      <c r="A39" t="str">
        <f>'CMSC-Courses'!C39</f>
        <v>CMSC 451</v>
      </c>
      <c r="B39" t="str">
        <f>SUBSTITUTE(SUBSTITUTE(SUBSTITUTE('CMSC-Courses'!H39,"B.S.","BS"),"M.S.","MS"),"Ph.D.","PHD")</f>
        <v>Semester course; 1 lecture hour. 1 credit. Prerequisites: CMSC 355 with minimum grade of C; and UNIV 200 or HONR 200 or equivalent. Corequisite: CMSC 441.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v>
      </c>
      <c r="C39">
        <f t="shared" si="3"/>
        <v>59</v>
      </c>
      <c r="D39">
        <f t="shared" si="4"/>
        <v>44</v>
      </c>
      <c r="E39" t="str">
        <f t="shared" si="5"/>
        <v>CMSC 355 with minimum grade of C; and UNIV 200 or HONR 200 or equivalent. Corequisite: CMSC 441.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v>
      </c>
      <c r="F39">
        <f t="shared" si="0"/>
        <v>98</v>
      </c>
      <c r="G39">
        <f t="shared" si="6"/>
        <v>218</v>
      </c>
      <c r="H39" s="6" t="str">
        <f t="shared" si="1"/>
        <v>CMSC 355 with minimum grade of C; and UNIV 200 or HONR 200 or equivalent. Corequisite: CMSC 441. Enrollment is restricted to computer science majors with senior standing who have 24 credits in computer science courses.</v>
      </c>
      <c r="I39" s="6" t="str">
        <f t="shared" si="2"/>
        <v>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v>
      </c>
    </row>
    <row r="40" spans="1:9">
      <c r="A40" t="str">
        <f>'CMSC-Courses'!C40</f>
        <v>CMSC 452</v>
      </c>
      <c r="B40" t="str">
        <f>SUBSTITUTE(SUBSTITUTE(SUBSTITUTE('CMSC-Courses'!H40,"B.S.","BS"),"M.S.","MS"),"Ph.D.","PHD")</f>
        <v>Semester course; 1 lecture hour. 1 credit. Prerequisites: CMSC 441, CMSC 451 and CMSC 508, each with a minimum grade of C. Corequisite: CMSC 442.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v>
      </c>
      <c r="C40">
        <f t="shared" si="3"/>
        <v>59</v>
      </c>
      <c r="D40">
        <f t="shared" si="4"/>
        <v>44</v>
      </c>
      <c r="E40" t="str">
        <f t="shared" si="5"/>
        <v xml:space="preserve">CMSC 441, CMSC 451 and CMSC 508, each with a minimum grade of C. Corequisite: CMSC 442.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v>
      </c>
      <c r="F40">
        <f t="shared" si="0"/>
        <v>89</v>
      </c>
      <c r="G40">
        <f t="shared" si="6"/>
        <v>181</v>
      </c>
      <c r="H40" s="6" t="str">
        <f t="shared" si="1"/>
        <v>CMSC 441, CMSC 451 and CMSC 508, each with a minimum grade of C. Corequisite: CMSC 442. Enrollment is restricted to students with senior standing in the computer science department.</v>
      </c>
      <c r="I40" s="6" t="str">
        <f t="shared" si="2"/>
        <v xml:space="preserve">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v>
      </c>
    </row>
    <row r="41" spans="1:9">
      <c r="A41" t="str">
        <f>'CMSC-Courses'!C41</f>
        <v>CMSC 455</v>
      </c>
      <c r="B41" t="str">
        <f>SUBSTITUTE(SUBSTITUTE(SUBSTITUTE('CMSC-Courses'!H41,"B.S.","BS"),"M.S.","MS"),"Ph.D.","PHD")</f>
        <v>Semester course; 3 lecture hours. 3 credits. Prerequisite: CMSC 355 with a minimum grade of C. Enrollment is restricted to majors in the computer science program. 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c r="C41">
        <f t="shared" si="3"/>
        <v>60</v>
      </c>
      <c r="D41">
        <f t="shared" si="4"/>
        <v>46</v>
      </c>
      <c r="E41" t="str">
        <f t="shared" si="5"/>
        <v>CMSC 355 with a minimum grade of C. Enrollment is restricted to majors in the computer science program. 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c r="F41">
        <f t="shared" si="0"/>
        <v>37</v>
      </c>
      <c r="G41">
        <f t="shared" si="6"/>
        <v>103</v>
      </c>
      <c r="H41" s="6" t="str">
        <f t="shared" si="1"/>
        <v>CMSC 355 with a minimum grade of C. Enrollment is restricted to majors in the computer science program.</v>
      </c>
      <c r="I41" s="6" t="str">
        <f t="shared" si="2"/>
        <v>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row>
    <row r="42" spans="1:9">
      <c r="A42" t="str">
        <f>'CMSC-Courses'!C42</f>
        <v>CMSC 475</v>
      </c>
      <c r="B42" t="str">
        <f>SUBSTITUTE(SUBSTITUTE(SUBSTITUTE('CMSC-Courses'!H42,"B.S.","BS"),"M.S.","MS"),"Ph.D.","PHD")</f>
        <v>Semester course; 3 lecture hours. 3 credits. Prerequisite: CMSC 355 with a minimum grade of C. Enrollment is restricted to majors in the computer science program. 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c r="C42">
        <f t="shared" si="3"/>
        <v>60</v>
      </c>
      <c r="D42">
        <f t="shared" si="4"/>
        <v>46</v>
      </c>
      <c r="E42" t="str">
        <f t="shared" si="5"/>
        <v>CMSC 355 with a minimum grade of C. Enrollment is restricted to majors in the computer science program. 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c r="F42">
        <f t="shared" si="0"/>
        <v>37</v>
      </c>
      <c r="G42">
        <f t="shared" si="6"/>
        <v>103</v>
      </c>
      <c r="H42" s="6" t="str">
        <f t="shared" si="1"/>
        <v>CMSC 355 with a minimum grade of C. Enrollment is restricted to majors in the computer science program.</v>
      </c>
      <c r="I42" s="6" t="str">
        <f t="shared" si="2"/>
        <v>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row>
    <row r="43" spans="1:9">
      <c r="A43" t="str">
        <f>'CMSC-Courses'!C43</f>
        <v>CMSC 491</v>
      </c>
      <c r="B43" t="str">
        <f>SUBSTITUTE(SUBSTITUTE(SUBSTITUTE('CMSC-Courses'!H43,"B.S.","BS"),"M.S.","MS"),"Ph.D.","PHD")</f>
        <v>Semester course; variable hours. 1-3 credits. May be repeated for credit with different content. Prerequisite: permission of instructor. This course will cover selected topics in computer science. See the Schedule of Classes for specific topics to be offered each semester.</v>
      </c>
      <c r="C43">
        <f t="shared" si="3"/>
        <v>112</v>
      </c>
      <c r="D43">
        <f t="shared" si="4"/>
        <v>47</v>
      </c>
      <c r="E43" t="str">
        <f t="shared" si="5"/>
        <v>permission of instructor. This course will cover selected topics in computer science. See the Schedule of Classes for specific topics to be offered each semester.</v>
      </c>
      <c r="F43">
        <f t="shared" si="0"/>
        <v>0</v>
      </c>
      <c r="G43">
        <f t="shared" si="6"/>
        <v>25</v>
      </c>
      <c r="H43" s="6" t="str">
        <f t="shared" si="1"/>
        <v>permission of instructor.</v>
      </c>
      <c r="I43" s="6" t="str">
        <f t="shared" si="2"/>
        <v>This course will cover selected topics in computer science. See the Schedule of Classes for specific topics to be offered each semester.</v>
      </c>
    </row>
    <row r="44" spans="1:9">
      <c r="A44" t="str">
        <f>'CMSC-Courses'!C44</f>
        <v>CMSC 492</v>
      </c>
      <c r="B44" t="str">
        <f>SUBSTITUTE(SUBSTITUTE(SUBSTITUTE('CMSC-Courses'!H44,"B.S.","BS"),"M.S.","MS"),"Ph.D.","PHD")</f>
        <v>Semester course; variable hours. 2, 3 or 4 credits per semester. 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c r="C44">
        <f t="shared" si="3"/>
        <v>0</v>
      </c>
      <c r="D44">
        <f t="shared" si="4"/>
        <v>66</v>
      </c>
      <c r="E44" t="str">
        <f t="shared" si="5"/>
        <v>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c r="F44">
        <f t="shared" si="0"/>
        <v>0</v>
      </c>
      <c r="G44">
        <f t="shared" si="6"/>
        <v>59</v>
      </c>
      <c r="H44" s="6" t="str">
        <f t="shared" si="1"/>
        <v>(none)</v>
      </c>
      <c r="I44" s="6" t="str">
        <f t="shared" si="2"/>
        <v>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row>
    <row r="45" spans="1:9">
      <c r="A45" t="str">
        <f>'CMSC-Courses'!C45</f>
        <v>CMSC 501</v>
      </c>
      <c r="B45" t="str">
        <f>SUBSTITUTE(SUBSTITUTE(SUBSTITUTE('CMSC-Courses'!H45,"B.S.","BS"),"M.S.","MS"),"Ph.D.","PHD")</f>
        <v>Semester course; 3 lecture hours (delivered online, face-to-face or hybrid). 3 credits. Prerequisite: CMSC 401 or equivalent. Enrollment is restricted to students with graduate standing or those accepted into the accelerated BS to MS program in computer science. Advanced graph algorithms, advanced data structures, applied numerical algorithms, optimization methods, approximation methods for hard graph and string problems and computational geometry algorithms.</v>
      </c>
      <c r="C45">
        <f t="shared" si="3"/>
        <v>103</v>
      </c>
      <c r="D45">
        <f t="shared" si="4"/>
        <v>89</v>
      </c>
      <c r="E45" t="str">
        <f t="shared" si="5"/>
        <v>CMSC 401 or equivalent. Enrollment is restricted to students with graduate standing or those accepted into the accelerated BS to MS program in computer science. Advanced graph algorithms, advanced data structures, applied numerical algorithms, optimization methods, approximation methods for hard graph and string problems and computational geometry algorithms.</v>
      </c>
      <c r="F45">
        <f t="shared" si="0"/>
        <v>25</v>
      </c>
      <c r="G45">
        <f t="shared" si="6"/>
        <v>160</v>
      </c>
      <c r="H45" s="6" t="str">
        <f t="shared" si="1"/>
        <v>CMSC 401 or equivalent. Enrollment is restricted to students with graduate standing or those accepted into the accelerated BS to MS program in computer science.</v>
      </c>
      <c r="I45" s="6" t="str">
        <f t="shared" si="2"/>
        <v>Advanced graph algorithms, advanced data structures, applied numerical algorithms, optimization methods, approximation methods for hard graph and string problems and computational geometry algorithms.</v>
      </c>
    </row>
    <row r="46" spans="1:9">
      <c r="A46" t="str">
        <f>'CMSC-Courses'!C46</f>
        <v>CMSC 502</v>
      </c>
      <c r="B46" t="str">
        <f>SUBSTITUTE(SUBSTITUTE(SUBSTITUTE('CMSC-Courses'!H46,"B.S.","BS"),"M.S.","MS"),"Ph.D.","PHD")</f>
        <v>Semester course; 3 lecture hours (delivered online, face-to-face or hybrid). 3 credits. Prerequisites: CMSC 312 and CMSC 401.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c r="C46">
        <f t="shared" si="3"/>
        <v>104</v>
      </c>
      <c r="D46">
        <f t="shared" si="4"/>
        <v>89</v>
      </c>
      <c r="E46" t="str">
        <f t="shared" si="5"/>
        <v>CMSC 312 and CMSC 401.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c r="F46">
        <f t="shared" si="0"/>
        <v>24</v>
      </c>
      <c r="G46">
        <f t="shared" si="6"/>
        <v>159</v>
      </c>
      <c r="H46" s="6" t="str">
        <f t="shared" si="1"/>
        <v>CMSC 312 and CMSC 401. Enrollment is restricted to students with graduate standing or those accepted into the accelerated BS to MS program in computer science.</v>
      </c>
      <c r="I46" s="6" t="str">
        <f t="shared" si="2"/>
        <v>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row>
    <row r="47" spans="1:9">
      <c r="A47" t="str">
        <f>'CMSC-Courses'!C47</f>
        <v>CMSC 506</v>
      </c>
      <c r="B47" t="str">
        <f>SUBSTITUTE(SUBSTITUTE(SUBSTITUTE('CMSC-Courses'!H47,"B.S.","BS"),"M.S.","MS"),"Ph.D.","PHD")</f>
        <v>Semester course; 3 lecture hours. 3 credits. Prerequisite: CMSC 312.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c r="C47">
        <f t="shared" si="3"/>
        <v>60</v>
      </c>
      <c r="D47">
        <f t="shared" si="4"/>
        <v>46</v>
      </c>
      <c r="E47" t="str">
        <f t="shared" si="5"/>
        <v>CMSC 312.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c r="F47">
        <f t="shared" si="0"/>
        <v>0</v>
      </c>
      <c r="G47">
        <f t="shared" si="6"/>
        <v>9</v>
      </c>
      <c r="H47" s="6" t="str">
        <f t="shared" si="1"/>
        <v>CMSC 312.</v>
      </c>
      <c r="I47" s="6" t="str">
        <f t="shared" si="2"/>
        <v>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row>
    <row r="48" spans="1:9">
      <c r="A48" t="str">
        <f>'CMSC-Courses'!C48</f>
        <v>CMSC 508</v>
      </c>
      <c r="B48" t="str">
        <f>SUBSTITUTE(SUBSTITUTE(SUBSTITUTE('CMSC-Courses'!H48,"B.S.","BS"),"M.S.","MS"),"Ph.D.","PHD")</f>
        <v>Semester course; 3 lecture hours. 3 credits. Prerequisite: CMSC 303 with a minimum grade of C. 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c r="C48">
        <f t="shared" si="3"/>
        <v>60</v>
      </c>
      <c r="D48">
        <f t="shared" si="4"/>
        <v>46</v>
      </c>
      <c r="E48" t="str">
        <f t="shared" si="5"/>
        <v>CMSC 303 with a minimum grade of C. 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c r="F48">
        <f t="shared" si="0"/>
        <v>0</v>
      </c>
      <c r="G48">
        <f t="shared" si="6"/>
        <v>35</v>
      </c>
      <c r="H48" s="6" t="str">
        <f t="shared" si="1"/>
        <v>CMSC 303 with a minimum grade of C.</v>
      </c>
      <c r="I48" s="6" t="str">
        <f t="shared" si="2"/>
        <v>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row>
    <row r="49" spans="1:9">
      <c r="A49" t="str">
        <f>'CMSC-Courses'!C49</f>
        <v>CMSC 510</v>
      </c>
      <c r="B49" t="str">
        <f>SUBSTITUTE(SUBSTITUTE(SUBSTITUTE('CMSC-Courses'!H49,"B.S.","BS"),"M.S.","MS"),"Ph.D.","PHD")</f>
        <v>Semester course; 3 lecture hours (delivered online, face-to-face or hybrid). 3 credits. Enrollment is restricted to students with graduate standing in computer science or related discipline such as bioinformatics or acceptance into the accelerated BS to MS program in computer science. 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c r="C49">
        <f t="shared" si="3"/>
        <v>0</v>
      </c>
      <c r="D49">
        <f t="shared" si="4"/>
        <v>89</v>
      </c>
      <c r="E49" t="str">
        <f t="shared" si="5"/>
        <v>Enrollment is restricted to students with graduate standing in computer science or related discipline such as bioinformatics or acceptance into the accelerated BS to MS program in computer science. 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c r="F49">
        <f t="shared" si="0"/>
        <v>1</v>
      </c>
      <c r="G49">
        <f t="shared" si="6"/>
        <v>197</v>
      </c>
      <c r="H49" s="6" t="str">
        <f>IF(C49&gt;0,MID(E49,1,G49),IF(F49&gt;0,MID(E49,F49,G49),"(none)"))</f>
        <v>Enrollment is restricted to students with graduate standing in computer science or related discipline such as bioinformatics or acceptance into the accelerated BS to MS program in computer science.</v>
      </c>
      <c r="I49" s="6" t="str">
        <f>IF(C49&gt;0,MID(E49,G49+2,999),IF(F49&gt;0,MID(E49,G49+2,999),E49))</f>
        <v>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row>
    <row r="50" spans="1:9">
      <c r="A50" t="str">
        <f>'CMSC-Courses'!C50</f>
        <v>CMSC 512</v>
      </c>
      <c r="B50" t="str">
        <f>SUBSTITUTE(SUBSTITUTE(SUBSTITUTE('CMSC-Courses'!H50,"B.S.","BS"),"M.S.","MS"),"Ph.D.","PHD")</f>
        <v>Semester course; 3 lecture hours (delivered online, face-to-face or hybrid). 3 credits. Pre- or corequisites: CMSC 412 and CMSC 501.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c r="C50">
        <f t="shared" si="3"/>
        <v>111</v>
      </c>
      <c r="D50">
        <f t="shared" si="4"/>
        <v>89</v>
      </c>
      <c r="E50" t="str">
        <f t="shared" si="5"/>
        <v>CMSC 412 and CMSC 501.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c r="F50">
        <f t="shared" si="0"/>
        <v>24</v>
      </c>
      <c r="G50">
        <f t="shared" si="6"/>
        <v>222</v>
      </c>
      <c r="H50" s="6" t="str">
        <f t="shared" ref="H50:H83" si="7">IF(C50&gt;0,MID(E50,1,G50),IF(F50&gt;0,MID(E50,F50,G50),"(none)"))</f>
        <v>CMSC 412 and CMSC 501. Enrollment is restricted to students with graduate standing in computer science or a related discipline such as bioinformatics or acceptance into the accelerated BS to MS program in computer science.</v>
      </c>
      <c r="I50" s="6" t="str">
        <f t="shared" ref="I50:I83" si="8">IF(C50&gt;0,MID(E50,G50+2,999),IF(F50&gt;0,MID(E50,G50+2,999),E50))</f>
        <v>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row>
    <row r="51" spans="1:9">
      <c r="A51" t="str">
        <f>'CMSC-Courses'!C51</f>
        <v>CMSC 516</v>
      </c>
      <c r="B51" t="str">
        <f>SUBSTITUTE(SUBSTITUTE(SUBSTITUTE('CMSC-Courses'!H51,"B.S.","BS"),"M.S.","MS"),"Ph.D.","PHD")</f>
        <v>Semester course; 3 lecture hours (delivered online, face-to-face or hybrid). 3 credits. Enrollment is restricted to students with graduate standing in computer science or a related discipline, or those accepted into the accelerated BS to MS program in computer science. 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c r="C51">
        <f t="shared" si="3"/>
        <v>0</v>
      </c>
      <c r="D51">
        <f t="shared" si="4"/>
        <v>89</v>
      </c>
      <c r="E51" t="str">
        <f t="shared" si="5"/>
        <v>Enrollment is restricted to students with graduate standing in computer science or a related discipline, or those accepted into the accelerated BS to MS program in computer science. 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c r="F51">
        <f t="shared" si="0"/>
        <v>1</v>
      </c>
      <c r="G51">
        <f t="shared" si="6"/>
        <v>181</v>
      </c>
      <c r="H51" s="6" t="str">
        <f t="shared" si="7"/>
        <v>Enrollment is restricted to students with graduate standing in computer science or a related discipline, or those accepted into the accelerated BS to MS program in computer science.</v>
      </c>
      <c r="I51" s="6" t="str">
        <f t="shared" si="8"/>
        <v>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row>
    <row r="52" spans="1:9">
      <c r="A52" t="str">
        <f>'CMSC-Courses'!C52</f>
        <v>CMSC 525</v>
      </c>
      <c r="B52" t="str">
        <f>SUBSTITUTE(SUBSTITUTE(SUBSTITUTE('CMSC-Courses'!H52,"B.S.","BS"),"M.S.","MS"),"Ph.D.","PHD")</f>
        <v>Semester course; 3 lecture hours (delivered online, face-to-face or hybrid). 3 credits. Prerequisites: CMSC 401 and 403.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c r="C52">
        <f t="shared" si="3"/>
        <v>104</v>
      </c>
      <c r="D52">
        <f t="shared" si="4"/>
        <v>89</v>
      </c>
      <c r="E52" t="str">
        <f t="shared" si="5"/>
        <v>CMSC 401 and 403.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c r="F52">
        <f t="shared" si="0"/>
        <v>19</v>
      </c>
      <c r="G52">
        <f t="shared" si="6"/>
        <v>154</v>
      </c>
      <c r="H52" s="6" t="str">
        <f t="shared" si="7"/>
        <v>CMSC 401 and 403. Enrollment is restricted to students with graduate standing or those accepted into the accelerated BS to MS program in computer science.</v>
      </c>
      <c r="I52" s="6" t="str">
        <f t="shared" si="8"/>
        <v>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row>
    <row r="53" spans="1:9">
      <c r="A53" t="str">
        <f>'CMSC-Courses'!C53</f>
        <v>CMSC 526</v>
      </c>
      <c r="B53" t="str">
        <f>SUBSTITUTE(SUBSTITUTE(SUBSTITUTE('CMSC-Courses'!H53,"B.S.","BS"),"M.S.","MS"),"Ph.D.","PHD")</f>
        <v>Semester course; 3 lecture hours. 3 credits. Prerequisite: CMSC 403, graduate student standing or acceptance into the five-year accelerated BS and MS program in computer science. An introduction to the formal semantics of programming languages, logic programming and functional programming. Topics include denotational semantics, attribute grammars, Backus Formal Functional Programming, fixed point semantics, model-theoretic semantics and PROLOG.</v>
      </c>
      <c r="C53">
        <f t="shared" si="3"/>
        <v>60</v>
      </c>
      <c r="D53">
        <f t="shared" si="4"/>
        <v>46</v>
      </c>
      <c r="E53" t="str">
        <f t="shared" si="5"/>
        <v>CMSC 403, graduate student standing or acceptance into the five-year accelerated BS and MS program in computer science. An introduction to the formal semantics of programming languages, logic programming and functional programming. Topics include denotational semantics, attribute grammars, Backus Formal Functional Programming, fixed point semantics, model-theoretic semantics and PROLOG.</v>
      </c>
      <c r="F53">
        <f t="shared" si="0"/>
        <v>0</v>
      </c>
      <c r="G53">
        <f t="shared" si="6"/>
        <v>119</v>
      </c>
      <c r="H53" s="6" t="str">
        <f t="shared" si="7"/>
        <v>CMSC 403, graduate student standing or acceptance into the five-year accelerated BS and MS program in computer science.</v>
      </c>
      <c r="I53" s="6" t="str">
        <f t="shared" si="8"/>
        <v>An introduction to the formal semantics of programming languages, logic programming and functional programming. Topics include denotational semantics, attribute grammars, Backus Formal Functional Programming, fixed point semantics, model-theoretic semantics and PROLOG.</v>
      </c>
    </row>
    <row r="54" spans="1:9">
      <c r="A54" t="str">
        <f>'CMSC-Courses'!C54</f>
        <v>CMSC 531</v>
      </c>
      <c r="B54" t="str">
        <f>SUBSTITUTE(SUBSTITUTE(SUBSTITUTE('CMSC-Courses'!H54,"B.S.","BS"),"M.S.","MS"),"Ph.D.","PHD")</f>
        <v>Semester course; 3 lecture hours. 3 credits. Enrollment is restricted to graduate students in computer science or related discipline or to students accepted into the five-year accelerated program in computer science. 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c r="C54">
        <f t="shared" si="3"/>
        <v>0</v>
      </c>
      <c r="D54">
        <f t="shared" si="4"/>
        <v>46</v>
      </c>
      <c r="E54" t="str">
        <f t="shared" si="5"/>
        <v>Enrollment is restricted to graduate students in computer science or related discipline or to students accepted into the five-year accelerated program in computer science. 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c r="F54">
        <f t="shared" si="0"/>
        <v>1</v>
      </c>
      <c r="G54">
        <f t="shared" si="6"/>
        <v>171</v>
      </c>
      <c r="H54" s="6" t="str">
        <f t="shared" si="7"/>
        <v>Enrollment is restricted to graduate students in computer science or related discipline or to students accepted into the five-year accelerated program in computer science.</v>
      </c>
      <c r="I54" s="6" t="str">
        <f t="shared" si="8"/>
        <v>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row>
    <row r="55" spans="1:9">
      <c r="A55" t="str">
        <f>'CMSC-Courses'!C55</f>
        <v>CMSC 591</v>
      </c>
      <c r="B55" t="str">
        <f>SUBSTITUTE(SUBSTITUTE(SUBSTITUTE('CMSC-Courses'!H55,"B.S.","BS"),"M.S.","MS"),"Ph.D.","PHD")</f>
        <v>Semester course; 3 lecture hours (delivered online, face-to-face or hybrid). 3 credits. 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c r="C55">
        <f t="shared" si="3"/>
        <v>0</v>
      </c>
      <c r="D55">
        <f t="shared" si="4"/>
        <v>89</v>
      </c>
      <c r="E55" t="str">
        <f t="shared" si="5"/>
        <v>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c r="F55">
        <f t="shared" si="0"/>
        <v>0</v>
      </c>
      <c r="G55">
        <f t="shared" si="6"/>
        <v>27</v>
      </c>
      <c r="H55" s="6" t="str">
        <f t="shared" si="7"/>
        <v>(none)</v>
      </c>
      <c r="I55" s="6" t="str">
        <f t="shared" si="8"/>
        <v>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row>
    <row r="56" spans="1:9">
      <c r="A56" t="str">
        <f>'CMSC-Courses'!C56</f>
        <v>CMSC 601</v>
      </c>
      <c r="B56" t="str">
        <f>SUBSTITUTE(SUBSTITUTE(SUBSTITUTE('CMSC-Courses'!H56,"B.S.","BS"),"M.S.","MS"),"Ph.D.","PHD")</f>
        <v>Semester course; 3 lecture hours. 3 credits. Prerequisite: CMSC 501 or permission of instructor. Enrollment restricted to students with graduate standing in computer science or related discipline. 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c r="C56">
        <f t="shared" si="3"/>
        <v>60</v>
      </c>
      <c r="D56">
        <f t="shared" si="4"/>
        <v>46</v>
      </c>
      <c r="E56" t="str">
        <f t="shared" si="5"/>
        <v>CMSC 501 or permission of instructor. Enrollment restricted to students with graduate standing in computer science or related discipline. 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c r="F56">
        <f t="shared" si="0"/>
        <v>39</v>
      </c>
      <c r="G56">
        <f t="shared" si="6"/>
        <v>137</v>
      </c>
      <c r="H56" s="6" t="str">
        <f t="shared" si="7"/>
        <v>CMSC 501 or permission of instructor. Enrollment restricted to students with graduate standing in computer science or related discipline.</v>
      </c>
      <c r="I56" s="6" t="str">
        <f t="shared" si="8"/>
        <v>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row>
    <row r="57" spans="1:9">
      <c r="A57" t="str">
        <f>'CMSC-Courses'!C57</f>
        <v>CMSC 602</v>
      </c>
      <c r="B57" t="str">
        <f>SUBSTITUTE(SUBSTITUTE(SUBSTITUTE('CMSC-Courses'!H57,"B.S.","BS"),"M.S.","MS"),"Ph.D.","PHD")</f>
        <v>Semester course; 3 lecture hours. 3 credits. Prerequisite: CMSC 502. A study of operating systems including those in multiprocessor and distributed environments. I/O programming, resource management (including processor and memory management), security and system performance evaluation.</v>
      </c>
      <c r="C57">
        <f t="shared" si="3"/>
        <v>60</v>
      </c>
      <c r="D57">
        <f t="shared" si="4"/>
        <v>46</v>
      </c>
      <c r="E57" t="str">
        <f t="shared" si="5"/>
        <v>CMSC 502. A study of operating systems including those in multiprocessor and distributed environments. I/O programming, resource management (including processor and memory management), security and system performance evaluation.</v>
      </c>
      <c r="F57">
        <f t="shared" si="0"/>
        <v>0</v>
      </c>
      <c r="G57">
        <f t="shared" si="6"/>
        <v>9</v>
      </c>
      <c r="H57" s="6" t="str">
        <f t="shared" si="7"/>
        <v>CMSC 502.</v>
      </c>
      <c r="I57" s="6" t="str">
        <f t="shared" si="8"/>
        <v>A study of operating systems including those in multiprocessor and distributed environments. I/O programming, resource management (including processor and memory management), security and system performance evaluation.</v>
      </c>
    </row>
    <row r="58" spans="1:9">
      <c r="A58" t="str">
        <f>'CMSC-Courses'!C58</f>
        <v>CMSC 603</v>
      </c>
      <c r="B58" t="str">
        <f>SUBSTITUTE(SUBSTITUTE(SUBSTITUTE('CMSC-Courses'!H58,"B.S.","BS"),"M.S.","MS"),"Ph.D.","PHD")</f>
        <v>Semester course; 3 lecture hours (delivered online, face-to-face or hybrid). 3 credits. Enrollment is restricted to students with graduate standing in computer science or related discipline or those accepted into the accelerated BS to MS program in computer science. 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c r="C58">
        <f t="shared" si="3"/>
        <v>0</v>
      </c>
      <c r="D58">
        <f t="shared" si="4"/>
        <v>89</v>
      </c>
      <c r="E58" t="str">
        <f t="shared" si="5"/>
        <v>Enrollment is restricted to students with graduate standing in computer science or related discipline or those accepted into the accelerated BS to MS program in computer science. 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c r="F58">
        <f t="shared" si="0"/>
        <v>1</v>
      </c>
      <c r="G58">
        <f t="shared" si="6"/>
        <v>178</v>
      </c>
      <c r="H58" s="6" t="str">
        <f t="shared" si="7"/>
        <v>Enrollment is restricted to students with graduate standing in computer science or related discipline or those accepted into the accelerated BS to MS program in computer science.</v>
      </c>
      <c r="I58" s="6" t="str">
        <f t="shared" si="8"/>
        <v>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row>
    <row r="59" spans="1:9">
      <c r="A59" t="str">
        <f>'CMSC-Courses'!C59</f>
        <v>CMSC 605</v>
      </c>
      <c r="B59" t="str">
        <f>SUBSTITUTE(SUBSTITUTE(SUBSTITUTE('CMSC-Courses'!H59,"B.S.","BS"),"M.S.","MS"),"Ph.D.","PHD")</f>
        <v>Semester course; 3 lecture hours. 3 credits. Prerequisite: EGRE 426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c r="C59">
        <f t="shared" si="3"/>
        <v>60</v>
      </c>
      <c r="D59">
        <f t="shared" si="4"/>
        <v>46</v>
      </c>
      <c r="E59" t="str">
        <f t="shared" si="5"/>
        <v>EGRE 426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c r="F59">
        <f t="shared" si="0"/>
        <v>0</v>
      </c>
      <c r="G59">
        <f t="shared" si="6"/>
        <v>42</v>
      </c>
      <c r="H59" s="6" t="str">
        <f t="shared" si="7"/>
        <v>EGRE 426 or with permission of instructor.</v>
      </c>
      <c r="I59" s="6" t="str">
        <f t="shared" si="8"/>
        <v>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row>
    <row r="60" spans="1:9">
      <c r="A60" t="str">
        <f>'CMSC-Courses'!C60</f>
        <v>CMSC 608</v>
      </c>
      <c r="B60" t="str">
        <f>SUBSTITUTE(SUBSTITUTE(SUBSTITUTE('CMSC-Courses'!H60,"B.S.","BS"),"M.S.","MS"),"Ph.D.","PHD")</f>
        <v>Semester course; 3 lecture hours. 3 credits. Prerequisite: CMSC 508. 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c r="C60">
        <f t="shared" si="3"/>
        <v>60</v>
      </c>
      <c r="D60">
        <f t="shared" si="4"/>
        <v>46</v>
      </c>
      <c r="E60" t="str">
        <f t="shared" si="5"/>
        <v>CMSC 508. 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c r="F60">
        <f t="shared" si="0"/>
        <v>0</v>
      </c>
      <c r="G60">
        <f t="shared" si="6"/>
        <v>9</v>
      </c>
      <c r="H60" s="6" t="str">
        <f t="shared" si="7"/>
        <v>CMSC 508.</v>
      </c>
      <c r="I60" s="6" t="str">
        <f t="shared" si="8"/>
        <v>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row>
    <row r="61" spans="1:9">
      <c r="A61" t="str">
        <f>'CMSC-Courses'!C61</f>
        <v>CMSC 610</v>
      </c>
      <c r="B61" t="str">
        <f>SUBSTITUTE(SUBSTITUTE(SUBSTITUTE('CMSC-Courses'!H61,"B.S.","BS"),"M.S.","MS"),"Ph.D.","PHD")</f>
        <v>Semester course; 3 lecture hours. 3 credits. Prerequisite: Graduate student standing or acceptance into five-year accelerated program in computer science or related discipline such as bioinformatics. 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c r="C61">
        <f t="shared" si="3"/>
        <v>60</v>
      </c>
      <c r="D61">
        <f t="shared" si="4"/>
        <v>46</v>
      </c>
      <c r="E61" t="str">
        <f t="shared" si="5"/>
        <v>Graduate student standing or acceptance into five-year accelerated program in computer science or related discipline such as bioinformatics. 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c r="F61">
        <f t="shared" si="0"/>
        <v>0</v>
      </c>
      <c r="G61">
        <f t="shared" si="6"/>
        <v>140</v>
      </c>
      <c r="H61" s="6" t="str">
        <f t="shared" si="7"/>
        <v>Graduate student standing or acceptance into five-year accelerated program in computer science or related discipline such as bioinformatics.</v>
      </c>
      <c r="I61" s="6" t="str">
        <f t="shared" si="8"/>
        <v>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row>
    <row r="62" spans="1:9">
      <c r="A62" t="str">
        <f>'CMSC-Courses'!C62</f>
        <v>CMSC 611</v>
      </c>
      <c r="B62" t="str">
        <f>SUBSTITUTE(SUBSTITUTE(SUBSTITUTE('CMSC-Courses'!H62,"B.S.","BS"),"M.S.","MS"),"Ph.D.","PHD")</f>
        <v>Semester course; 3 lecture hours. 3 credits. Prerequisite: permission of instructor. Study of computer multimedia techniques relating to images, sound, video and text. Emphasis on compression techniques and standard storage formats. This course is programming-intensive.</v>
      </c>
      <c r="C62">
        <f t="shared" si="3"/>
        <v>60</v>
      </c>
      <c r="D62">
        <f t="shared" si="4"/>
        <v>46</v>
      </c>
      <c r="E62" t="str">
        <f t="shared" si="5"/>
        <v>permission of instructor. Study of computer multimedia techniques relating to images, sound, video and text. Emphasis on compression techniques and standard storage formats. This course is programming-intensive.</v>
      </c>
      <c r="F62">
        <f t="shared" si="0"/>
        <v>0</v>
      </c>
      <c r="G62">
        <f t="shared" si="6"/>
        <v>25</v>
      </c>
      <c r="H62" s="6" t="str">
        <f t="shared" si="7"/>
        <v>permission of instructor.</v>
      </c>
      <c r="I62" s="6" t="str">
        <f t="shared" si="8"/>
        <v>Study of computer multimedia techniques relating to images, sound, video and text. Emphasis on compression techniques and standard storage formats. This course is programming-intensive.</v>
      </c>
    </row>
    <row r="63" spans="1:9">
      <c r="A63" t="str">
        <f>'CMSC-Courses'!C63</f>
        <v>CMSC 612</v>
      </c>
      <c r="B63" t="str">
        <f>SUBSTITUTE(SUBSTITUTE(SUBSTITUTE('CMSC-Courses'!H63,"B.S.","BS"),"M.S.","MS"),"Ph.D.","PHD")</f>
        <v>Semester course; 3 lecture hours (delivered online, face-to-face or hybrid). 3 credits. Prerequisite: CMSC 401. Enrollment is restricted to students with graduate standing in computer science or those accepted into the accelerated BS to MS program in computer science. The course will provide an introduction to game theory and mechanism design concepts. Lectures cover topics such as introduction of games, equilibrium concepts, computation of game-theoretic solution concepts, mechanism, and issues in game theory and mechanism design.</v>
      </c>
      <c r="C63">
        <f t="shared" si="3"/>
        <v>103</v>
      </c>
      <c r="D63">
        <f t="shared" si="4"/>
        <v>89</v>
      </c>
      <c r="E63" t="str">
        <f t="shared" si="5"/>
        <v>CMSC 401. Enrollment is restricted to students with graduate standing in computer science or those accepted into the accelerated BS to MS program in computer science. The course will provide an introduction to game theory and mechanism design concepts. Lectures cover topics such as introduction of games, equilibrium concepts, computation of game-theoretic solution concepts, mechanism, and issues in game theory and mechanism design.</v>
      </c>
      <c r="F63">
        <f t="shared" si="0"/>
        <v>11</v>
      </c>
      <c r="G63">
        <f t="shared" si="6"/>
        <v>166</v>
      </c>
      <c r="H63" s="6" t="str">
        <f t="shared" si="7"/>
        <v>CMSC 401. Enrollment is restricted to students with graduate standing in computer science or those accepted into the accelerated BS to MS program in computer science.</v>
      </c>
      <c r="I63" s="6" t="str">
        <f t="shared" si="8"/>
        <v>The course will provide an introduction to game theory and mechanism design concepts. Lectures cover topics such as introduction of games, equilibrium concepts, computation of game-theoretic solution concepts, mechanism, and issues in game theory and mechanism design.</v>
      </c>
    </row>
    <row r="64" spans="1:9">
      <c r="A64" t="str">
        <f>'CMSC-Courses'!C64</f>
        <v>CMSC 615</v>
      </c>
      <c r="B64" t="str">
        <f>SUBSTITUTE(SUBSTITUTE(SUBSTITUTE('CMSC-Courses'!H64,"B.S.","BS"),"M.S.","MS"),"Ph.D.","PHD")</f>
        <v>Semester course; 3 lecture hours (delivered online, face-to-face or hybrid). 3 credits. Enrollment is restricted to students with graduate standing in computer science or a related discipline. 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c r="C64">
        <f t="shared" si="3"/>
        <v>0</v>
      </c>
      <c r="D64">
        <f t="shared" si="4"/>
        <v>89</v>
      </c>
      <c r="E64" t="str">
        <f t="shared" si="5"/>
        <v>Enrollment is restricted to students with graduate standing in computer science or a related discipline. 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c r="F64">
        <f t="shared" si="0"/>
        <v>1</v>
      </c>
      <c r="G64">
        <f t="shared" si="6"/>
        <v>104</v>
      </c>
      <c r="H64" s="6" t="str">
        <f t="shared" si="7"/>
        <v>Enrollment is restricted to students with graduate standing in computer science or a related discipline.</v>
      </c>
      <c r="I64" s="6" t="str">
        <f t="shared" si="8"/>
        <v>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row>
    <row r="65" spans="1:9">
      <c r="A65" t="str">
        <f>'CMSC-Courses'!C65</f>
        <v>CMSC 618</v>
      </c>
      <c r="B65" t="str">
        <f>SUBSTITUTE(SUBSTITUTE(SUBSTITUTE('CMSC-Courses'!H65,"B.S.","BS"),"M.S.","MS"),"Ph.D.","PHD")</f>
        <v>Semester course; 3 lecture hours. 3 credits. Theory and practice of database and software security focusing in particular on some common database software security risks and on the identification of potential threats and vulnerabilities. Crosslisted as: CISS 618.</v>
      </c>
      <c r="C65">
        <f t="shared" si="3"/>
        <v>0</v>
      </c>
      <c r="D65">
        <f t="shared" si="4"/>
        <v>46</v>
      </c>
      <c r="E65" t="str">
        <f t="shared" si="5"/>
        <v>Theory and practice of database and software security focusing in particular on some common database software security risks and on the identification of potential threats and vulnerabilities. Crosslisted as: CISS 618.</v>
      </c>
      <c r="F65">
        <f t="shared" si="0"/>
        <v>0</v>
      </c>
      <c r="G65">
        <f t="shared" si="6"/>
        <v>192</v>
      </c>
      <c r="H65" s="6" t="str">
        <f t="shared" si="7"/>
        <v>(none)</v>
      </c>
      <c r="I65" s="6" t="str">
        <f t="shared" si="8"/>
        <v>Theory and practice of database and software security focusing in particular on some common database software security risks and on the identification of potential threats and vulnerabilities. Crosslisted as: CISS 618.</v>
      </c>
    </row>
    <row r="66" spans="1:9">
      <c r="A66" t="str">
        <f>'CMSC-Courses'!C66</f>
        <v>CMSC 619</v>
      </c>
      <c r="B66" t="str">
        <f>SUBSTITUTE(SUBSTITUTE(SUBSTITUTE('CMSC-Courses'!H66,"B.S.","BS"),"M.S.","MS"),"Ph.D.","PHD")</f>
        <v>Semester course; 3 lecture hours. 3 credits. Prerequisite: Graduate standing and permission of instructor. Requires knowledge of first order predicate calculus and context-free languages. Focuses on human-computer interface design principles and methodology and formal specifications of user interfaces.</v>
      </c>
      <c r="C66">
        <f t="shared" si="3"/>
        <v>60</v>
      </c>
      <c r="D66">
        <f t="shared" si="4"/>
        <v>46</v>
      </c>
      <c r="E66" t="str">
        <f t="shared" si="5"/>
        <v>Graduate standing and permission of instructor. Requires knowledge of first order predicate calculus and context-free languages. Focuses on human-computer interface design principles and methodology and formal specifications of user interfaces.</v>
      </c>
      <c r="F66">
        <f t="shared" si="0"/>
        <v>0</v>
      </c>
      <c r="G66">
        <f t="shared" si="6"/>
        <v>47</v>
      </c>
      <c r="H66" s="6" t="str">
        <f t="shared" si="7"/>
        <v>Graduate standing and permission of instructor.</v>
      </c>
      <c r="I66" s="6" t="str">
        <f t="shared" si="8"/>
        <v>Requires knowledge of first order predicate calculus and context-free languages. Focuses on human-computer interface design principles and methodology and formal specifications of user interfaces.</v>
      </c>
    </row>
    <row r="67" spans="1:9">
      <c r="A67" t="str">
        <f>'CMSC-Courses'!C67</f>
        <v>CMSC 620</v>
      </c>
      <c r="B67" t="str">
        <f>SUBSTITUTE(SUBSTITUTE(SUBSTITUTE('CMSC-Courses'!H67,"B.S.","BS"),"M.S.","MS"),"Ph.D.","PHD")</f>
        <v>Semester course; 3 lecture hours. 3 credits. 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c r="C67">
        <f t="shared" ref="C67:C83" si="9">IFERROR(FIND(":",B67,FIND("requisite",B67,1))+2,0)</f>
        <v>0</v>
      </c>
      <c r="D67">
        <f t="shared" ref="D67:D83" si="10">FIND(".",B67,FIND("credit",B67,1))+2</f>
        <v>46</v>
      </c>
      <c r="E67" t="str">
        <f t="shared" ref="E67:E83" si="11">MID(B67,MAX(C67,D67),999)</f>
        <v>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c r="F67">
        <f t="shared" ref="F67:F83" si="12">MAX(IFERROR(FIND("Coreq",E67,1),0),IFERROR(FIND("Enrollment is restricted",E67,1),0),IFERROR(FIND("al computer skills.",E67,1),0),IFERROR(FIND("Enrollment restricted",E67,1),0))</f>
        <v>0</v>
      </c>
      <c r="G67">
        <f t="shared" ref="G67:G83" si="13">IFERROR(FIND(".",E67,IF(F67&gt;0,F67,1)),0)</f>
        <v>55</v>
      </c>
      <c r="H67" s="6" t="str">
        <f t="shared" si="7"/>
        <v>(none)</v>
      </c>
      <c r="I67" s="6" t="str">
        <f t="shared" si="8"/>
        <v>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row>
    <row r="68" spans="1:9">
      <c r="A68" t="str">
        <f>'CMSC-Courses'!C68</f>
        <v>CMSC 621</v>
      </c>
      <c r="B68" t="str">
        <f>SUBSTITUTE(SUBSTITUTE(SUBSTITUTE('CMSC-Courses'!H68,"B.S.","BS"),"M.S.","MS"),"Ph.D.","PHD")</f>
        <v>Semester course; 3 lecture hours. 3 credits. Prerequisite: graduate student standing and permission of instructor. Discussion of the complexity and computability of problems and programs. Topics will include unsolvability, universal programs and abstract complexity.</v>
      </c>
      <c r="C68">
        <f t="shared" si="9"/>
        <v>60</v>
      </c>
      <c r="D68">
        <f t="shared" si="10"/>
        <v>46</v>
      </c>
      <c r="E68" t="str">
        <f t="shared" si="11"/>
        <v>graduate student standing and permission of instructor. Discussion of the complexity and computability of problems and programs. Topics will include unsolvability, universal programs and abstract complexity.</v>
      </c>
      <c r="F68">
        <f t="shared" si="12"/>
        <v>0</v>
      </c>
      <c r="G68">
        <f t="shared" si="13"/>
        <v>55</v>
      </c>
      <c r="H68" s="6" t="str">
        <f t="shared" si="7"/>
        <v>graduate student standing and permission of instructor.</v>
      </c>
      <c r="I68" s="6" t="str">
        <f t="shared" si="8"/>
        <v>Discussion of the complexity and computability of problems and programs. Topics will include unsolvability, universal programs and abstract complexity.</v>
      </c>
    </row>
    <row r="69" spans="1:9">
      <c r="A69" t="str">
        <f>'CMSC-Courses'!C69</f>
        <v>CMSC 622</v>
      </c>
      <c r="B69" t="str">
        <f>SUBSTITUTE(SUBSTITUTE(SUBSTITUTE('CMSC-Courses'!H69,"B.S.","BS"),"M.S.","MS"),"Ph.D.","PHD")</f>
        <v>Semester course; 3 lecture hours (delivered online, face-to-face or hybrid). 3 credits. 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c r="C69">
        <f t="shared" si="9"/>
        <v>0</v>
      </c>
      <c r="D69">
        <f t="shared" si="10"/>
        <v>89</v>
      </c>
      <c r="E69" t="str">
        <f t="shared" si="11"/>
        <v>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c r="F69">
        <f t="shared" si="12"/>
        <v>0</v>
      </c>
      <c r="G69">
        <f t="shared" si="13"/>
        <v>63</v>
      </c>
      <c r="H69" s="6" t="str">
        <f t="shared" si="7"/>
        <v>(none)</v>
      </c>
      <c r="I69" s="6" t="str">
        <f t="shared" si="8"/>
        <v>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row>
    <row r="70" spans="1:9">
      <c r="A70" t="str">
        <f>'CMSC-Courses'!C70</f>
        <v>CMSC 623</v>
      </c>
      <c r="B70" t="str">
        <f>SUBSTITUTE(SUBSTITUTE(SUBSTITUTE('CMSC-Courses'!H70,"B.S.","BS"),"M.S.","MS"),"Ph.D.","PHD")</f>
        <v>Semester course; 3 lecture hours (delivered online, face-to-face or hybrid). 3 credits. Provides an introduction to cloud computing architecture and cloud computing security. The course covers the basic concepts of cloud computing, including memory virtualization, device virtualization and related security problems in cloud computing.</v>
      </c>
      <c r="C70">
        <f t="shared" si="9"/>
        <v>0</v>
      </c>
      <c r="D70">
        <f t="shared" si="10"/>
        <v>89</v>
      </c>
      <c r="E70" t="str">
        <f t="shared" si="11"/>
        <v>Provides an introduction to cloud computing architecture and cloud computing security. The course covers the basic concepts of cloud computing, including memory virtualization, device virtualization and related security problems in cloud computing.</v>
      </c>
      <c r="F70">
        <f t="shared" si="12"/>
        <v>0</v>
      </c>
      <c r="G70">
        <f t="shared" si="13"/>
        <v>86</v>
      </c>
      <c r="H70" s="6" t="str">
        <f t="shared" si="7"/>
        <v>(none)</v>
      </c>
      <c r="I70" s="6" t="str">
        <f t="shared" si="8"/>
        <v>Provides an introduction to cloud computing architecture and cloud computing security. The course covers the basic concepts of cloud computing, including memory virtualization, device virtualization and related security problems in cloud computing.</v>
      </c>
    </row>
    <row r="71" spans="1:9">
      <c r="A71" t="str">
        <f>'CMSC-Courses'!C71</f>
        <v>CMSC 624</v>
      </c>
      <c r="B71" t="str">
        <f>SUBSTITUTE(SUBSTITUTE(SUBSTITUTE('CMSC-Courses'!H71,"B.S.","BS"),"M.S.","MS"),"Ph.D.","PHD")</f>
        <v>Semester course; 3 lecture hours. 3 credits. Prerequisites: a course in software engineering and graduate standing in computer science, or permission of instructor. 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c r="C71">
        <f t="shared" si="9"/>
        <v>61</v>
      </c>
      <c r="D71">
        <f t="shared" si="10"/>
        <v>46</v>
      </c>
      <c r="E71" t="str">
        <f t="shared" si="11"/>
        <v>a course in software engineering and graduate standing in computer science, or permission of instructor. 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c r="F71">
        <f t="shared" si="12"/>
        <v>0</v>
      </c>
      <c r="G71">
        <f t="shared" si="13"/>
        <v>104</v>
      </c>
      <c r="H71" s="6" t="str">
        <f t="shared" si="7"/>
        <v>a course in software engineering and graduate standing in computer science, or permission of instructor.</v>
      </c>
      <c r="I71" s="6" t="str">
        <f t="shared" si="8"/>
        <v>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row>
    <row r="72" spans="1:9">
      <c r="A72" t="str">
        <f>'CMSC-Courses'!C72</f>
        <v>CMSC 625</v>
      </c>
      <c r="B72" t="str">
        <f>SUBSTITUTE(SUBSTITUTE(SUBSTITUTE('CMSC-Courses'!H72,"B.S.","BS"),"M.S.","MS"),"Ph.D.","PHD")</f>
        <v>Semester course; 3 lecture hours. 3 credits. Prerequisite: CMSC 525. 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c r="C72">
        <f t="shared" si="9"/>
        <v>60</v>
      </c>
      <c r="D72">
        <f t="shared" si="10"/>
        <v>46</v>
      </c>
      <c r="E72" t="str">
        <f t="shared" si="11"/>
        <v>CMSC 525. 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c r="F72">
        <f t="shared" si="12"/>
        <v>0</v>
      </c>
      <c r="G72">
        <f t="shared" si="13"/>
        <v>9</v>
      </c>
      <c r="H72" s="6" t="str">
        <f t="shared" si="7"/>
        <v>CMSC 525.</v>
      </c>
      <c r="I72" s="6" t="str">
        <f t="shared" si="8"/>
        <v>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row>
    <row r="73" spans="1:9">
      <c r="A73" t="str">
        <f>'CMSC-Courses'!C73</f>
        <v>CMSC 628</v>
      </c>
      <c r="B73" t="str">
        <f>SUBSTITUTE(SUBSTITUTE(SUBSTITUTE('CMSC-Courses'!H73,"B.S.","BS"),"M.S.","MS"),"Ph.D.","PHD")</f>
        <v>Semester course; 3 lecture hours (delivered online, face-to-face or hybrid). 3 credits. Enrollment is restricted to students with graduate standing in computer science or a related discipline. 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c r="C73">
        <f t="shared" si="9"/>
        <v>0</v>
      </c>
      <c r="D73">
        <f t="shared" si="10"/>
        <v>89</v>
      </c>
      <c r="E73" t="str">
        <f t="shared" si="11"/>
        <v>Enrollment is restricted to students with graduate standing in computer science or a related discipline. 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c r="F73">
        <f t="shared" si="12"/>
        <v>1</v>
      </c>
      <c r="G73">
        <f t="shared" si="13"/>
        <v>104</v>
      </c>
      <c r="H73" s="6" t="str">
        <f t="shared" si="7"/>
        <v>Enrollment is restricted to students with graduate standing in computer science or a related discipline.</v>
      </c>
      <c r="I73" s="6" t="str">
        <f t="shared" si="8"/>
        <v>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row>
    <row r="74" spans="1:9">
      <c r="A74" t="str">
        <f>'CMSC-Courses'!C74</f>
        <v>CMSC 630</v>
      </c>
      <c r="B74" t="str">
        <f>SUBSTITUTE(SUBSTITUTE(SUBSTITUTE('CMSC-Courses'!H74,"B.S.","BS"),"M.S.","MS"),"Ph.D.","PHD")</f>
        <v>Semester course; 3 lecture hours (delivered online, face-to-face or hybrid). 3 credits. Enrollment is restricted to students with graduate standing in engineering or science or by permission of the instructor. 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c r="C74">
        <f t="shared" si="9"/>
        <v>0</v>
      </c>
      <c r="D74">
        <f t="shared" si="10"/>
        <v>89</v>
      </c>
      <c r="E74" t="str">
        <f t="shared" si="11"/>
        <v>Enrollment is restricted to students with graduate standing in engineering or science or by permission of the instructor. 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c r="F74">
        <f t="shared" si="12"/>
        <v>1</v>
      </c>
      <c r="G74">
        <f t="shared" si="13"/>
        <v>121</v>
      </c>
      <c r="H74" s="6" t="str">
        <f t="shared" si="7"/>
        <v>Enrollment is restricted to students with graduate standing in engineering or science or by permission of the instructor.</v>
      </c>
      <c r="I74" s="6" t="str">
        <f t="shared" si="8"/>
        <v>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row>
    <row r="75" spans="1:9">
      <c r="A75" t="str">
        <f>'CMSC-Courses'!C75</f>
        <v>CMSC 635</v>
      </c>
      <c r="B75" t="str">
        <f>SUBSTITUTE(SUBSTITUTE(SUBSTITUTE('CMSC-Courses'!H75,"B.S.","BS"),"M.S.","MS"),"Ph.D.","PHD")</f>
        <v>Semester course; 3 lecture hours (delivered online, face-to-face or hybrid). 3 credits. Prerequisite: CMSC 401 or corequisite: CMSC 501.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c r="C75">
        <f t="shared" si="9"/>
        <v>103</v>
      </c>
      <c r="D75">
        <f t="shared" si="10"/>
        <v>89</v>
      </c>
      <c r="E75" t="str">
        <f t="shared" si="11"/>
        <v>CMSC 401 or corequisite: CMSC 501.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c r="F75">
        <f t="shared" si="12"/>
        <v>36</v>
      </c>
      <c r="G75">
        <f t="shared" si="13"/>
        <v>239</v>
      </c>
      <c r="H75" s="6" t="str">
        <f t="shared" si="7"/>
        <v>CMSC 401 or corequisite: CMSC 501. Enrollment is restricted to students with graduate standing in computer science or a related discipline such as bioinformatics, or those accepted into the accelerated BS to MS program in computer science.</v>
      </c>
      <c r="I75" s="6" t="str">
        <f t="shared" si="8"/>
        <v>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row>
    <row r="76" spans="1:9">
      <c r="A76" t="str">
        <f>'CMSC-Courses'!C76</f>
        <v>CMSC 636</v>
      </c>
      <c r="B76" t="str">
        <f>SUBSTITUTE(SUBSTITUTE(SUBSTITUTE('CMSC-Courses'!H76,"B.S.","BS"),"M.S.","MS"),"Ph.D.","PHD")</f>
        <v>Semester course; 3 lecture hours (delivered online, face-to-face or hybrid). 3 credits. Enrollment is restricted to students with graduate standing in computer science. 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c r="C76">
        <f t="shared" si="9"/>
        <v>0</v>
      </c>
      <c r="D76">
        <f t="shared" si="10"/>
        <v>89</v>
      </c>
      <c r="E76" t="str">
        <f t="shared" si="11"/>
        <v>Enrollment is restricted to students with graduate standing in computer science. 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c r="F76">
        <f t="shared" si="12"/>
        <v>1</v>
      </c>
      <c r="G76">
        <f t="shared" si="13"/>
        <v>80</v>
      </c>
      <c r="H76" s="6" t="str">
        <f t="shared" si="7"/>
        <v>Enrollment is restricted to students with graduate standing in computer science.</v>
      </c>
      <c r="I76" s="6" t="str">
        <f t="shared" si="8"/>
        <v>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row>
    <row r="77" spans="1:9">
      <c r="A77" t="str">
        <f>'CMSC-Courses'!C77</f>
        <v>CMSC 654</v>
      </c>
      <c r="B77" t="str">
        <f>SUBSTITUTE(SUBSTITUTE(SUBSTITUTE('CMSC-Courses'!H77,"B.S.","BS"),"M.S.","MS"),"Ph.D.","PHD")</f>
        <v>Semester course; 3 lecture hours (delivered online, face-to-face or hybrid). 3 credits. Prerequisite: CMSC 312. Enrollment is restricted to students with graduate standing in computer science or a related discipline, or those accepted into the accelerated BS to MS program in computer science. 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c r="C77">
        <f t="shared" si="9"/>
        <v>103</v>
      </c>
      <c r="D77">
        <f t="shared" si="10"/>
        <v>89</v>
      </c>
      <c r="E77" t="str">
        <f t="shared" si="11"/>
        <v>CMSC 312. Enrollment is restricted to students with graduate standing in computer science or a related discipline, or those accepted into the accelerated BS to MS program in computer science. 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c r="F77">
        <f t="shared" si="12"/>
        <v>11</v>
      </c>
      <c r="G77">
        <f t="shared" si="13"/>
        <v>191</v>
      </c>
      <c r="H77" s="6" t="str">
        <f t="shared" si="7"/>
        <v>CMSC 312. Enrollment is restricted to students with graduate standing in computer science or a related discipline, or those accepted into the accelerated BS to MS program in computer science.</v>
      </c>
      <c r="I77" s="6" t="str">
        <f t="shared" si="8"/>
        <v>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row>
    <row r="78" spans="1:9">
      <c r="A78" t="str">
        <f>'CMSC-Courses'!C78</f>
        <v>CMSC 678</v>
      </c>
      <c r="B78" t="str">
        <f>SUBSTITUTE(SUBSTITUTE(SUBSTITUTE('CMSC-Courses'!H78,"B.S.","BS"),"M.S.","MS"),"Ph.D.","PHD")</f>
        <v>Semester course; 3 lecture hours (delivered online, face-to-face or hybrid). 3 credits. Prerequisite: MATH/STAT 309 or MATH 310.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c r="C78">
        <f t="shared" si="9"/>
        <v>103</v>
      </c>
      <c r="D78">
        <f t="shared" si="10"/>
        <v>89</v>
      </c>
      <c r="E78" t="str">
        <f t="shared" si="11"/>
        <v>MATH/STAT 309 or MATH 310.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c r="F78">
        <f t="shared" si="12"/>
        <v>0</v>
      </c>
      <c r="G78">
        <f t="shared" si="13"/>
        <v>26</v>
      </c>
      <c r="H78" s="6" t="str">
        <f t="shared" si="7"/>
        <v>MATH/STAT 309 or MATH 310.</v>
      </c>
      <c r="I78" s="6" t="str">
        <f t="shared" si="8"/>
        <v>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row>
    <row r="79" spans="1:9">
      <c r="A79" t="str">
        <f>'CMSC-Courses'!C79</f>
        <v>CMSC 691</v>
      </c>
      <c r="B79" t="str">
        <f>SUBSTITUTE(SUBSTITUTE(SUBSTITUTE('CMSC-Courses'!H79,"B.S.","BS"),"M.S.","MS"),"Ph.D.","PHD")</f>
        <v>Semester course; 3 lecture hours. 3 credits. May be repeated for credit. Prerequisites: at least one graduate-level computer science course pertaining to the topic area and permission of instructor. An advanced study of selected topic(s) in computer science at the graduate level. See the Schedule of Classes for specific topics to be offered each semester.</v>
      </c>
      <c r="C79">
        <f t="shared" si="9"/>
        <v>89</v>
      </c>
      <c r="D79">
        <f t="shared" si="10"/>
        <v>46</v>
      </c>
      <c r="E79" t="str">
        <f t="shared" si="11"/>
        <v>at least one graduate-level computer science course pertaining to the topic area and permission of instructor. An advanced study of selected topic(s) in computer science at the graduate level. See the Schedule of Classes for specific topics to be offered each semester.</v>
      </c>
      <c r="F79">
        <f t="shared" si="12"/>
        <v>0</v>
      </c>
      <c r="G79">
        <f t="shared" si="13"/>
        <v>110</v>
      </c>
      <c r="H79" s="6" t="str">
        <f t="shared" si="7"/>
        <v>at least one graduate-level computer science course pertaining to the topic area and permission of instructor.</v>
      </c>
      <c r="I79" s="6" t="str">
        <f t="shared" si="8"/>
        <v>An advanced study of selected topic(s) in computer science at the graduate level. See the Schedule of Classes for specific topics to be offered each semester.</v>
      </c>
    </row>
    <row r="80" spans="1:9">
      <c r="A80" t="str">
        <f>'CMSC-Courses'!C80</f>
        <v>CMSC 692</v>
      </c>
      <c r="B80" t="str">
        <f>SUBSTITUTE(SUBSTITUTE(SUBSTITUTE('CMSC-Courses'!H80,"B.S.","BS"),"M.S.","MS"),"Ph.D.","PHD")</f>
        <v>Semester course; 1-3 variable hours (to be arranged). 1-3 credits. Enrollment restricted to students with graduate standing and consent of instructor. 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c r="C80">
        <f t="shared" si="9"/>
        <v>0</v>
      </c>
      <c r="D80">
        <f t="shared" si="10"/>
        <v>68</v>
      </c>
      <c r="E80" t="str">
        <f t="shared" si="11"/>
        <v>Enrollment restricted to students with graduate standing and consent of instructor. 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c r="F80">
        <f t="shared" si="12"/>
        <v>1</v>
      </c>
      <c r="G80">
        <f t="shared" si="13"/>
        <v>83</v>
      </c>
      <c r="H80" s="6" t="str">
        <f t="shared" si="7"/>
        <v>Enrollment restricted to students with graduate standing and consent of instructor.</v>
      </c>
      <c r="I80" s="6" t="str">
        <f t="shared" si="8"/>
        <v>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row>
    <row r="81" spans="1:9">
      <c r="A81" t="str">
        <f>'CMSC-Courses'!C81</f>
        <v>CMSC 697</v>
      </c>
      <c r="B81" t="str">
        <f>SUBSTITUTE(SUBSTITUTE(SUBSTITUTE('CMSC-Courses'!H81,"B.S.","BS"),"M.S.","MS"),"Ph.D.","PHD")</f>
        <v>Semester course; 1-15 research hours (to be arranged). 1-15 credits. 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c r="C81">
        <f t="shared" si="9"/>
        <v>0</v>
      </c>
      <c r="D81">
        <f t="shared" si="10"/>
        <v>70</v>
      </c>
      <c r="E81" t="str">
        <f t="shared" si="11"/>
        <v>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c r="F81">
        <f t="shared" si="12"/>
        <v>0</v>
      </c>
      <c r="G81">
        <f t="shared" si="13"/>
        <v>27</v>
      </c>
      <c r="H81" s="6" t="str">
        <f t="shared" si="7"/>
        <v>(none)</v>
      </c>
      <c r="I81" s="6" t="str">
        <f t="shared" si="8"/>
        <v>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row>
    <row r="82" spans="1:9">
      <c r="A82" t="str">
        <f>'CMSC-Courses'!C82</f>
        <v>CMSC 701</v>
      </c>
      <c r="B82" t="str">
        <f>SUBSTITUTE(SUBSTITUTE(SUBSTITUTE('CMSC-Courses'!H82,"B.S.","BS"),"M.S.","MS"),"Ph.D.","PHD")</f>
        <v>Semester course; 3 lecture hours. 3 credits. Prerequisite: PHD standing or permission of instructor. 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c r="C82">
        <f t="shared" si="9"/>
        <v>60</v>
      </c>
      <c r="D82">
        <f t="shared" si="10"/>
        <v>46</v>
      </c>
      <c r="E82" t="str">
        <f t="shared" si="11"/>
        <v>PHD standing or permission of instructor. 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c r="F82">
        <f t="shared" si="12"/>
        <v>0</v>
      </c>
      <c r="G82">
        <f t="shared" si="13"/>
        <v>41</v>
      </c>
      <c r="H82" s="6" t="str">
        <f t="shared" si="7"/>
        <v>PHD standing or permission of instructor.</v>
      </c>
      <c r="I82" s="6" t="str">
        <f t="shared" si="8"/>
        <v>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row>
    <row r="83" spans="1:9">
      <c r="A83" t="str">
        <f>'CMSC-Courses'!C83</f>
        <v>CMSC 702</v>
      </c>
      <c r="B83" t="str">
        <f>SUBSTITUTE(SUBSTITUTE(SUBSTITUTE('CMSC-Courses'!H83,"B.S.","BS"),"M.S.","MS"),"Ph.D.","PHD")</f>
        <v>Semester course; 1 seminar hour. 1 credit. May be repeated for credit. Enrollment restricted to students in the doctoral program in computer science. 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c r="C83">
        <f t="shared" si="9"/>
        <v>0</v>
      </c>
      <c r="D83">
        <f t="shared" si="10"/>
        <v>44</v>
      </c>
      <c r="E83" t="str">
        <f t="shared" si="11"/>
        <v>May be repeated for credit. Enrollment restricted to students in the doctoral program in computer science. 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c r="F83">
        <f t="shared" si="12"/>
        <v>29</v>
      </c>
      <c r="G83">
        <f t="shared" si="13"/>
        <v>106</v>
      </c>
      <c r="H83" s="6" t="str">
        <f t="shared" si="7"/>
        <v>Enrollment restricted to students in the doctoral program in computer science. Students will attend a week</v>
      </c>
      <c r="I83" s="6" t="str">
        <f t="shared" si="8"/>
        <v>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Original source</vt:lpstr>
      <vt:lpstr>CMSC-Courses</vt:lpstr>
      <vt:lpstr>Sheet1</vt:lpstr>
    </vt:vector>
  </TitlesOfParts>
  <Company>Virginia Commonwealth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D Leonard II</dc:creator>
  <cp:lastModifiedBy>John Leonard</cp:lastModifiedBy>
  <dcterms:created xsi:type="dcterms:W3CDTF">2023-02-17T14:28:56Z</dcterms:created>
  <dcterms:modified xsi:type="dcterms:W3CDTF">2023-03-06T21:23:23Z</dcterms:modified>
</cp:coreProperties>
</file>